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\Desktop\"/>
    </mc:Choice>
  </mc:AlternateContent>
  <xr:revisionPtr revIDLastSave="0" documentId="13_ncr:1_{884140F8-7263-4D9C-B8BA-D54E47167639}" xr6:coauthVersionLast="46" xr6:coauthVersionMax="46" xr10:uidLastSave="{00000000-0000-0000-0000-000000000000}"/>
  <bookViews>
    <workbookView xWindow="180" yWindow="180" windowWidth="24060" windowHeight="12600" activeTab="5" xr2:uid="{00000000-000D-0000-FFFF-FFFF00000000}"/>
  </bookViews>
  <sheets>
    <sheet name="Main Sheet" sheetId="1" r:id="rId1"/>
    <sheet name="Catagory Sheet" sheetId="2" r:id="rId2"/>
    <sheet name="Sub-Catagory Sheet" sheetId="3" r:id="rId3"/>
    <sheet name="Launch Date Result Table+Chart" sheetId="5" r:id="rId4"/>
    <sheet name="First Bonus" sheetId="6" r:id="rId5"/>
    <sheet name="Second Bonus" sheetId="7" r:id="rId6"/>
  </sheets>
  <definedNames>
    <definedName name="_xlnm._FilterDatabase" localSheetId="0" hidden="1">'Main Sheet'!$A$1:$N$4115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0" i="7" l="1"/>
  <c r="K9" i="7"/>
  <c r="K8" i="7"/>
  <c r="K7" i="7"/>
  <c r="K6" i="7"/>
  <c r="K5" i="7"/>
  <c r="I10" i="7"/>
  <c r="I9" i="7"/>
  <c r="I8" i="7"/>
  <c r="I7" i="7"/>
  <c r="I6" i="7"/>
  <c r="I5" i="7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2" i="6"/>
  <c r="D3" i="6"/>
  <c r="D4" i="6"/>
  <c r="D5" i="6"/>
  <c r="D6" i="6"/>
  <c r="D7" i="6"/>
  <c r="D8" i="6"/>
  <c r="D9" i="6"/>
  <c r="D10" i="6"/>
  <c r="D11" i="6"/>
  <c r="D12" i="6"/>
  <c r="D13" i="6"/>
  <c r="C13" i="6"/>
  <c r="B13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B9" i="6"/>
  <c r="B8" i="6"/>
  <c r="B7" i="6"/>
  <c r="B6" i="6"/>
  <c r="B3" i="6"/>
  <c r="B5" i="6"/>
  <c r="B4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<sst xmlns="http://schemas.openxmlformats.org/spreadsheetml/2006/main" count="33031" uniqueCount="8412">
  <si>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</si>
  <si>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</si>
  <si>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</si>
  <si>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</si>
  <si>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</si>
  <si>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</si>
  <si>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</si>
  <si>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</si>
  <si>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</si>
  <si>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</si>
  <si>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</si>
  <si>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</si>
  <si>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</si>
  <si>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</si>
  <si>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</si>
  <si>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</si>
  <si>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</si>
  <si>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</si>
  <si>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</si>
  <si>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</si>
  <si>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</si>
  <si>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</si>
  <si>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</si>
  <si>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</si>
  <si>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</si>
  <si>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</si>
  <si>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</si>
  <si>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</si>
  <si>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</si>
  <si>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</si>
  <si>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</si>
  <si>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</si>
  <si>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</si>
  <si>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</si>
  <si>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</si>
  <si>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</si>
  <si>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</si>
  <si>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</si>
  <si>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</si>
  <si>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</si>
  <si>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</si>
  <si>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</si>
  <si>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</si>
  <si>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</si>
  <si>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</si>
  <si>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</si>
  <si>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</si>
  <si>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</si>
  <si>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</si>
  <si>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</si>
  <si>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</si>
  <si>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</si>
  <si>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</si>
  <si>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</si>
  <si>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</si>
  <si>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</si>
  <si>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</si>
  <si>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</si>
  <si>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</si>
  <si>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</si>
  <si>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</si>
  <si>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</si>
  <si>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</si>
  <si>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</si>
  <si>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</si>
  <si>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</si>
  <si>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</si>
  <si>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</si>
  <si>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</si>
  <si>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</si>
  <si>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</si>
  <si>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</si>
  <si>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</si>
  <si>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</si>
  <si>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</si>
  <si>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</si>
  <si>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</si>
  <si>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</si>
  <si>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</si>
  <si>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</si>
  <si>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</si>
  <si>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</si>
  <si>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</si>
  <si>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</si>
  <si>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</si>
  <si>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</si>
  <si>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</si>
  <si>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</si>
  <si>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</si>
  <si>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</si>
  <si>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</si>
  <si>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</si>
  <si>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</si>
  <si>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</si>
  <si>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</si>
  <si>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</si>
  <si>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</si>
  <si>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</si>
  <si>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</si>
  <si>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</si>
  <si>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</si>
  <si>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</si>
  <si>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</si>
  <si>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</si>
  <si>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</si>
  <si>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</si>
  <si>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</si>
  <si>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</si>
  <si>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</si>
  <si>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</si>
  <si>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</si>
  <si>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</si>
  <si>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</si>
  <si>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</si>
  <si>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</si>
  <si>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</si>
  <si>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</si>
  <si>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</si>
  <si>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</si>
  <si>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</si>
  <si>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</si>
  <si>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</si>
  <si>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</si>
  <si>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</si>
  <si>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</si>
  <si>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</si>
  <si>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</si>
  <si>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</si>
  <si>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</si>
  <si>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</si>
  <si>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</si>
  <si>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</si>
  <si>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</si>
  <si>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</si>
  <si>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</si>
  <si>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</si>
  <si>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</si>
  <si>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</si>
  <si>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</si>
  <si>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</si>
  <si>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</si>
  <si>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</si>
  <si>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</si>
  <si>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</si>
  <si>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</si>
  <si>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</si>
  <si>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</si>
  <si>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</si>
  <si>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</si>
  <si>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</si>
  <si>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</si>
  <si>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</si>
  <si>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</si>
  <si>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</si>
  <si>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</si>
  <si>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</si>
  <si>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</si>
  <si>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</si>
  <si>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</si>
  <si>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</si>
  <si>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</si>
  <si>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</si>
  <si>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</si>
  <si>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</si>
  <si>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</si>
  <si>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</si>
  <si>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</si>
  <si>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</si>
  <si>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</si>
  <si>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</si>
  <si>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</si>
  <si>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</si>
  <si>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</si>
  <si>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</si>
  <si>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</si>
  <si>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</si>
  <si>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</si>
  <si>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</si>
  <si>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</si>
  <si>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</si>
  <si>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</si>
  <si>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</si>
  <si>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</si>
  <si>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</si>
  <si>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</si>
  <si>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</si>
  <si>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</si>
  <si>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</si>
  <si>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</si>
  <si>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</si>
  <si>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</si>
  <si>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</si>
  <si>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</si>
  <si>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</si>
  <si>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</si>
  <si>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</si>
  <si>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</si>
  <si>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</si>
  <si>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</si>
  <si>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</si>
  <si>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</si>
  <si>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</si>
  <si>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</si>
  <si>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</si>
  <si>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</si>
  <si>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</si>
  <si>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</si>
  <si>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</si>
  <si>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</si>
  <si>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</si>
  <si>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</si>
  <si>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</si>
  <si>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</si>
  <si>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</si>
  <si>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</si>
  <si>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</si>
  <si>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</si>
  <si>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</si>
  <si>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</si>
  <si>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</si>
  <si>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</si>
  <si>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</si>
  <si>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</si>
  <si>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</si>
  <si>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</si>
  <si>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</si>
  <si>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</si>
  <si>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</si>
  <si>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</si>
  <si>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</si>
  <si>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</si>
  <si>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</si>
  <si>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</si>
  <si>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</si>
  <si>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</si>
  <si>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</si>
  <si>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</si>
  <si>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</si>
  <si>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</si>
  <si>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</si>
  <si>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</si>
  <si>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</si>
  <si>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</si>
  <si>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</si>
  <si>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</si>
  <si>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</si>
  <si>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</si>
  <si>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</si>
  <si>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</si>
  <si>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</si>
  <si>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</si>
  <si>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</si>
  <si>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</si>
  <si>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</si>
  <si>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</si>
  <si>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</si>
  <si>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</si>
  <si>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</si>
  <si>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</si>
  <si>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</si>
  <si>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</si>
  <si>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</si>
  <si>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</si>
  <si>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</si>
  <si>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</si>
  <si>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</si>
  <si>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</si>
  <si>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</si>
  <si>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</si>
  <si>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</si>
  <si>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</si>
  <si>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</si>
  <si>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</si>
  <si>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</si>
  <si>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</si>
  <si>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</si>
  <si>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</si>
  <si>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</si>
  <si>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</si>
  <si>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</si>
  <si>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</si>
  <si>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</si>
  <si>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</si>
  <si>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</si>
  <si>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</si>
  <si>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</si>
  <si>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</si>
  <si>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</si>
  <si>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</si>
  <si>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</si>
  <si>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</si>
  <si>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</si>
  <si>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</si>
  <si>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</si>
  <si>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</si>
  <si>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</si>
  <si>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</si>
  <si>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</si>
  <si>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</si>
  <si>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</si>
  <si>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</si>
  <si>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</si>
  <si>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</si>
  <si>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</si>
  <si>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</si>
  <si>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</si>
  <si>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</si>
  <si>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</si>
  <si>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</si>
  <si>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</si>
  <si>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</si>
  <si>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</si>
  <si>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</si>
  <si>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</si>
  <si>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</si>
  <si>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</si>
  <si>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</si>
  <si>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</si>
  <si>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</si>
  <si>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</si>
  <si>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</si>
  <si>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</si>
  <si>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</si>
  <si>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</si>
  <si>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</si>
  <si>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</si>
  <si>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</si>
  <si>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</si>
  <si>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</si>
  <si>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</si>
  <si>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</si>
  <si>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</si>
  <si>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</si>
  <si>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</si>
  <si>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</si>
  <si>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</si>
  <si>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</si>
  <si>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</si>
  <si>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</si>
  <si>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</si>
  <si>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</si>
  <si>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</si>
  <si>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</si>
  <si>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</si>
  <si>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</si>
  <si>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</si>
  <si>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</si>
  <si>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</si>
  <si>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</si>
  <si>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</si>
  <si>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</si>
  <si>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</si>
  <si>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</si>
  <si>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</si>
  <si>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</si>
  <si>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</si>
  <si>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</si>
  <si>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</si>
  <si>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</si>
  <si>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</si>
  <si>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</si>
  <si>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</si>
  <si>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</si>
  <si>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</si>
  <si>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</si>
  <si>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</si>
  <si>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</si>
  <si>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</si>
  <si>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</si>
  <si>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</si>
  <si>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</si>
  <si>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</si>
  <si>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</si>
  <si>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</si>
  <si>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</si>
  <si>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</si>
  <si>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</si>
  <si>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</si>
  <si>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</si>
  <si>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</si>
  <si>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</si>
  <si>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</si>
  <si>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</si>
  <si>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</si>
  <si>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</si>
  <si>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</si>
  <si>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</si>
  <si>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</si>
  <si>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</si>
  <si>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</si>
  <si>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</si>
  <si>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</si>
  <si>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</si>
  <si>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</si>
  <si>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</si>
  <si>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</si>
  <si>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</si>
  <si>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</si>
  <si>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</si>
  <si>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</si>
  <si>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</si>
  <si>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</si>
  <si>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</si>
  <si>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</si>
  <si>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</si>
  <si>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</si>
  <si>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</si>
  <si>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</si>
  <si>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</si>
  <si>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</si>
  <si>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</si>
  <si>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</si>
  <si>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</si>
  <si>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</si>
  <si>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</si>
  <si>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</si>
  <si>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</si>
  <si>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</si>
  <si>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</si>
  <si>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</si>
  <si>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</si>
  <si>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</si>
  <si>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</si>
  <si>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</si>
  <si>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</si>
  <si>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</si>
  <si>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</si>
  <si>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</si>
  <si>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</si>
  <si>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</si>
  <si>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</si>
  <si>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</si>
  <si>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</si>
  <si>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</si>
  <si>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</si>
  <si>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</si>
  <si>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</si>
  <si>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</si>
  <si>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</si>
  <si>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</si>
  <si>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</si>
  <si>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</si>
  <si>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</si>
  <si>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</si>
  <si>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</si>
  <si>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</si>
  <si>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</si>
  <si>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</si>
  <si>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</si>
  <si>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</si>
  <si>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</si>
  <si>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</si>
  <si>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</si>
  <si>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</si>
  <si>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</si>
  <si>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</si>
  <si>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</si>
  <si>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</si>
  <si>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</si>
  <si>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</si>
  <si>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</si>
  <si>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</si>
  <si>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</si>
  <si>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</si>
  <si>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</si>
  <si>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</si>
  <si>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</si>
  <si>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</si>
  <si>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</si>
  <si>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</si>
  <si>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</si>
  <si>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</si>
  <si>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</si>
  <si>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</si>
  <si>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</si>
  <si>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</si>
  <si>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</si>
  <si>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</si>
  <si>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</si>
  <si>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</si>
  <si>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</si>
  <si>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</si>
  <si>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</si>
  <si>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</si>
  <si>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</si>
  <si>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</si>
  <si>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</si>
  <si>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</si>
  <si>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</si>
  <si>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</si>
  <si>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</si>
  <si>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</si>
  <si>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</si>
  <si>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</si>
  <si>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</si>
  <si>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</si>
  <si>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</si>
  <si>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</si>
  <si>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</si>
  <si>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</si>
  <si>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</si>
  <si>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</si>
  <si>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</si>
  <si>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</si>
  <si>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</si>
  <si>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</si>
  <si>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</si>
  <si>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</si>
  <si>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</si>
  <si>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</si>
  <si>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</si>
  <si>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</si>
  <si>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</si>
  <si>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</si>
  <si>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</si>
  <si>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</si>
  <si>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</si>
  <si>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</si>
  <si>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</si>
  <si>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</si>
  <si>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</si>
  <si>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</si>
  <si>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</si>
  <si>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</si>
  <si>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</si>
  <si>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</si>
  <si>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</si>
  <si>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</si>
  <si>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</si>
  <si>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</si>
  <si>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</si>
  <si>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</si>
  <si>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</si>
  <si>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</si>
  <si>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</si>
  <si>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</si>
  <si>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</si>
  <si>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</si>
  <si>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</si>
  <si>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</si>
  <si>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</si>
  <si>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</si>
  <si>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</si>
  <si>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</si>
  <si>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</si>
  <si>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</si>
  <si>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</si>
  <si>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</si>
  <si>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</si>
  <si>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</si>
  <si>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</si>
  <si>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</si>
  <si>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</si>
  <si>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</si>
  <si>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</si>
  <si>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</si>
  <si>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</si>
  <si>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</si>
  <si>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</si>
  <si>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</si>
  <si>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</si>
  <si>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</si>
  <si>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</si>
  <si>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</si>
  <si>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</si>
  <si>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</si>
  <si>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</si>
  <si>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</si>
  <si>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</si>
  <si>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</si>
  <si>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</si>
  <si>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</si>
  <si>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</si>
  <si>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</si>
  <si>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</si>
  <si>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</si>
  <si>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</si>
  <si>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</si>
  <si>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</si>
  <si>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</si>
  <si>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</si>
  <si>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</si>
  <si>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</si>
  <si>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</si>
  <si>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</si>
  <si>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</si>
  <si>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</si>
  <si>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</si>
  <si>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</si>
  <si>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</si>
  <si>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</si>
  <si>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</si>
  <si>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</si>
  <si>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</si>
  <si>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</si>
  <si>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</si>
  <si>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</si>
  <si>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</si>
  <si>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</si>
  <si>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</si>
  <si>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</si>
  <si>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</si>
  <si>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</si>
  <si>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</si>
  <si>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</si>
  <si>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</si>
  <si>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</si>
  <si>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</si>
  <si>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</si>
  <si>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</si>
  <si>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</si>
  <si>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</si>
  <si>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</si>
  <si>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</si>
  <si>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</si>
  <si>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</si>
  <si>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</si>
  <si>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</si>
  <si>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</si>
  <si>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</si>
  <si>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</si>
  <si>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</si>
  <si>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</si>
  <si>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</si>
  <si>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</si>
  <si>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</si>
  <si>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</si>
  <si>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</si>
  <si>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</si>
  <si>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</si>
  <si>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</si>
  <si>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</si>
  <si>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</si>
  <si>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</si>
  <si>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</si>
  <si>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</si>
  <si>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</si>
  <si>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</si>
  <si>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</si>
  <si>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</si>
  <si>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</si>
  <si>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</si>
  <si>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</si>
  <si>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</si>
  <si>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</si>
  <si>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</si>
  <si>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</si>
  <si>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</si>
  <si>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</si>
  <si>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</si>
  <si>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</si>
  <si>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</si>
  <si>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</si>
  <si>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</si>
  <si>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</si>
  <si>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</si>
  <si>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</si>
  <si>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</si>
  <si>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</si>
  <si>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</si>
  <si>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</si>
  <si>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</si>
  <si>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</si>
  <si>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</si>
  <si>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</si>
  <si>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</si>
  <si>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</si>
  <si>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</si>
  <si>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</si>
  <si>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</si>
  <si>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</si>
  <si>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</si>
  <si>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</si>
  <si>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</si>
  <si>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</si>
  <si>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</si>
  <si>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</si>
  <si>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</si>
  <si>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</si>
  <si>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</si>
  <si>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</si>
  <si>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</si>
  <si>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</si>
  <si>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</si>
  <si>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</si>
  <si>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</si>
  <si>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</si>
  <si>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</si>
  <si>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</si>
  <si>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</si>
  <si>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</si>
  <si>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</si>
  <si>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</si>
  <si>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</si>
  <si>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</si>
  <si>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</si>
  <si>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</si>
  <si>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</si>
  <si>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</si>
  <si>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</si>
  <si>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</si>
  <si>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</si>
  <si>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</si>
  <si>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</si>
  <si>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</si>
  <si>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</si>
  <si>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</si>
  <si>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</si>
  <si>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</si>
  <si>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</si>
  <si>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</si>
  <si>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</si>
  <si>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</si>
  <si>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</si>
  <si>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</si>
  <si>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</si>
  <si>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</si>
  <si>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</si>
  <si>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</si>
  <si>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</si>
  <si>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</si>
  <si>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</si>
  <si>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</si>
  <si>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</si>
  <si>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</si>
  <si>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</si>
  <si>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</si>
  <si>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</si>
  <si>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</si>
  <si>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</si>
  <si>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</si>
  <si>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</si>
  <si>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</si>
  <si>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</si>
  <si>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</si>
  <si>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</si>
  <si>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</si>
  <si>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</si>
  <si>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</si>
  <si>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</si>
  <si>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</si>
  <si>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</si>
  <si>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</si>
  <si>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</si>
  <si>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</si>
  <si>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</si>
  <si>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</si>
  <si>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</si>
  <si>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</si>
  <si>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</si>
  <si>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</si>
  <si>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</si>
  <si>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</si>
  <si>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</si>
  <si>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</si>
  <si>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</si>
  <si>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</si>
  <si>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</si>
  <si>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</si>
  <si>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</si>
  <si>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</si>
  <si>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</si>
  <si>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</si>
  <si>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</si>
  <si>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</si>
  <si>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</si>
  <si>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</si>
  <si>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</si>
  <si>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</si>
  <si>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</si>
  <si>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</si>
  <si>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</si>
  <si>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</si>
  <si>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</si>
  <si>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</si>
  <si>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</si>
  <si>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</si>
  <si>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</si>
  <si>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</si>
  <si>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</si>
  <si>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</si>
  <si>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</si>
  <si>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</si>
  <si>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</si>
  <si>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</si>
  <si>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</si>
  <si>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</si>
  <si>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</si>
  <si>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</si>
  <si>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</si>
  <si>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</si>
  <si>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</si>
  <si>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</si>
  <si>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</si>
  <si>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</si>
  <si>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</si>
  <si>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</si>
  <si>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</si>
  <si>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</si>
  <si>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</si>
  <si>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</si>
  <si>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</si>
  <si>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</si>
  <si>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</si>
  <si>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</si>
  <si>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</si>
  <si>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</si>
  <si>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</si>
  <si>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</si>
  <si>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</si>
  <si>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</si>
  <si>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</si>
  <si>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</si>
  <si>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</si>
  <si>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</si>
  <si>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</si>
  <si>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</si>
  <si>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</si>
  <si>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</si>
  <si>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</si>
  <si>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</si>
  <si>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</si>
  <si>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</si>
  <si>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</si>
  <si>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</si>
  <si>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</si>
  <si>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</si>
  <si>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</si>
  <si>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</si>
  <si>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</si>
  <si>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</si>
  <si>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</si>
  <si>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</si>
  <si>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</si>
  <si>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</si>
  <si>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</si>
  <si>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</si>
  <si>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</si>
  <si>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</si>
  <si>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</si>
  <si>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</si>
  <si>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</si>
  <si>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</si>
  <si>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</si>
  <si>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</si>
  <si>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</si>
  <si>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</si>
  <si>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</si>
  <si>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</si>
  <si>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</si>
  <si>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</si>
  <si>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</si>
  <si>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</si>
  <si>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</si>
  <si>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</si>
  <si>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</si>
  <si>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</si>
  <si>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</si>
  <si>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</si>
  <si>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</si>
  <si>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</si>
  <si>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</si>
  <si>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</si>
  <si>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</si>
  <si>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</si>
  <si>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</si>
  <si>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</si>
  <si>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</si>
  <si>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</si>
  <si>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</si>
  <si>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</si>
  <si>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</si>
  <si>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</si>
  <si>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</si>
  <si>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</si>
  <si>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</si>
  <si>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</si>
  <si>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</si>
  <si>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</si>
  <si>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</si>
  <si>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</si>
  <si>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</si>
  <si>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</si>
  <si>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</si>
  <si>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</si>
  <si>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</si>
  <si>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</si>
  <si>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</si>
  <si>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</si>
  <si>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</si>
  <si>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</si>
  <si>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</si>
  <si>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</si>
  <si>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</si>
  <si>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</si>
  <si>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</si>
  <si>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</si>
  <si>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</si>
  <si>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</si>
  <si>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</si>
  <si>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</si>
  <si>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</si>
  <si>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</si>
  <si>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</si>
  <si>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</si>
  <si>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</si>
  <si>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</si>
  <si>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</si>
  <si>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</si>
  <si>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</si>
  <si>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</si>
  <si>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</si>
  <si>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</si>
  <si>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</si>
  <si>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</si>
  <si>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</si>
  <si>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</si>
  <si>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</si>
  <si>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</si>
  <si>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</si>
  <si>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</si>
  <si>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</si>
  <si>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</si>
  <si>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</si>
  <si>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</si>
  <si>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</si>
  <si>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</si>
  <si>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</si>
  <si>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</si>
  <si>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</si>
  <si>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</si>
  <si>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</si>
  <si>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</si>
  <si>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</si>
  <si>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</si>
  <si>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</si>
  <si>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</si>
  <si>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</si>
  <si>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</si>
  <si>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</si>
  <si>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</si>
  <si>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</si>
  <si>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</si>
  <si>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</si>
  <si>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</si>
  <si>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</si>
  <si>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</si>
  <si>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</si>
  <si>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</si>
  <si>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</si>
  <si>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</si>
  <si>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</si>
  <si>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</si>
  <si>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</si>
  <si>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</si>
  <si>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</si>
  <si>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</si>
  <si>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</si>
  <si>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</si>
  <si>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</si>
  <si>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</si>
  <si>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</si>
  <si>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</si>
  <si>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</si>
  <si>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</si>
  <si>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</si>
  <si>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</si>
  <si>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</si>
  <si>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</si>
  <si>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</si>
  <si>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</si>
  <si>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</si>
  <si>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</si>
  <si>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</si>
  <si>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</si>
  <si>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</si>
  <si>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</si>
  <si>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</si>
  <si>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</si>
  <si>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</si>
  <si>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</si>
  <si>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</si>
  <si>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</si>
  <si>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</si>
  <si>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</si>
  <si>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</si>
  <si>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</si>
  <si>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</si>
  <si>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</si>
  <si>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</si>
  <si>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</si>
  <si>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</si>
  <si>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</si>
  <si>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</si>
  <si>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</si>
  <si>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</si>
  <si>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</si>
  <si>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</si>
  <si>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</si>
  <si>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</si>
  <si>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</si>
  <si>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</si>
  <si>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</si>
  <si>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</si>
  <si>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</si>
  <si>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</si>
  <si>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</si>
  <si>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</si>
  <si>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</si>
  <si>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</si>
  <si>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</si>
  <si>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</si>
  <si>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</si>
  <si>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</si>
  <si>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</si>
  <si>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</si>
  <si>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</si>
  <si>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</si>
  <si>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</si>
  <si>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</si>
  <si>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</si>
  <si>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</si>
  <si>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</si>
  <si>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</si>
  <si>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</si>
  <si>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</si>
  <si>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</si>
  <si>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</si>
  <si>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</si>
  <si>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</si>
  <si>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</si>
  <si>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</si>
  <si>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</si>
  <si>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</si>
  <si>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</si>
  <si>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</si>
  <si>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</si>
  <si>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</si>
  <si>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</si>
  <si>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</si>
  <si>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</si>
  <si>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</si>
  <si>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</si>
  <si>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</si>
  <si>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</si>
  <si>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</si>
  <si>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</si>
  <si>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</si>
  <si>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</si>
  <si>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</si>
  <si>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</si>
  <si>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</si>
  <si>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</si>
  <si>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</si>
  <si>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</si>
  <si>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</si>
  <si>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</si>
  <si>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</si>
  <si>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</si>
  <si>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</si>
  <si>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</si>
  <si>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</si>
  <si>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</si>
  <si>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</si>
  <si>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</si>
  <si>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</si>
  <si>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</si>
  <si>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</si>
  <si>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</si>
  <si>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</si>
  <si>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</si>
  <si>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</si>
  <si>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</si>
  <si>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</si>
  <si>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</si>
  <si>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</si>
  <si>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</si>
  <si>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</si>
  <si>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</si>
  <si>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</si>
  <si>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</si>
  <si>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</si>
  <si>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</si>
  <si>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</si>
  <si>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</si>
  <si>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</si>
  <si>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</si>
  <si>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</si>
  <si>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</si>
  <si>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</si>
  <si>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</si>
  <si>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</si>
  <si>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</si>
  <si>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</si>
  <si>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</si>
  <si>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</si>
  <si>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</si>
  <si>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</si>
  <si>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</si>
  <si>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</si>
  <si>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</si>
  <si>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</si>
  <si>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</si>
  <si>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</si>
  <si>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</si>
  <si>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</si>
  <si>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</si>
  <si>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</si>
  <si>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</si>
  <si>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</si>
  <si>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</si>
  <si>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</si>
  <si>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</si>
  <si>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</si>
  <si>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</si>
  <si>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</si>
  <si>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</si>
  <si>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</si>
  <si>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</si>
  <si>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</si>
  <si>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</si>
  <si>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</si>
  <si>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</si>
  <si>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</si>
  <si>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</si>
  <si>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</si>
  <si>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</si>
  <si>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</si>
  <si>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</si>
  <si>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</si>
  <si>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</si>
  <si>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</si>
  <si>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</si>
  <si>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</si>
  <si>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</si>
  <si>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</si>
  <si>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</si>
  <si>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</si>
  <si>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</si>
  <si>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</si>
  <si>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</si>
  <si>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</si>
  <si>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</si>
  <si>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</si>
  <si>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</si>
  <si>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</si>
  <si>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</si>
  <si>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</si>
  <si>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</si>
  <si>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</si>
  <si>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</si>
  <si>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</si>
  <si>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</si>
  <si>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</si>
  <si>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</si>
  <si>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</si>
  <si>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</si>
  <si>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</si>
  <si>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</si>
  <si>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</si>
  <si>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</si>
  <si>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</si>
  <si>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</si>
  <si>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</si>
  <si>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</si>
  <si>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</si>
  <si>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</si>
  <si>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</si>
  <si>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</si>
  <si>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</si>
  <si>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</si>
  <si>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</si>
  <si>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</si>
  <si>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</si>
  <si>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</si>
  <si>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</si>
  <si>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</si>
  <si>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</si>
  <si>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</si>
  <si>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</si>
  <si>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</si>
  <si>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</si>
  <si>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</si>
  <si>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</si>
  <si>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</si>
  <si>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</si>
  <si>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</si>
  <si>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</si>
  <si>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</si>
  <si>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</si>
  <si>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</si>
  <si>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</si>
  <si>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</si>
  <si>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</si>
  <si>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</si>
  <si>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</si>
  <si>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</si>
  <si>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</si>
  <si>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</si>
  <si>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</si>
  <si>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</si>
  <si>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</si>
  <si>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</si>
  <si>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</si>
  <si>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</si>
  <si>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</si>
  <si>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</si>
  <si>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</si>
  <si>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</si>
  <si>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</si>
  <si>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</si>
  <si>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</si>
  <si>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</si>
  <si>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</si>
  <si>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</si>
  <si>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</si>
  <si>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</si>
  <si>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</si>
  <si>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</si>
  <si>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</si>
  <si>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</si>
  <si>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</si>
  <si>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</si>
  <si>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</si>
  <si>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</si>
  <si>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</si>
  <si>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</si>
  <si>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</si>
  <si>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</si>
  <si>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</si>
  <si>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</si>
  <si>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</si>
  <si>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</si>
  <si>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</si>
  <si>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</si>
  <si>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</si>
  <si>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</si>
  <si>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</si>
  <si>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</si>
  <si>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</si>
  <si>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</si>
  <si>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</si>
  <si>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</si>
  <si>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</si>
  <si>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</si>
  <si>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</si>
  <si>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</si>
  <si>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</si>
  <si>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</si>
  <si>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</si>
  <si>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</si>
  <si>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</si>
  <si>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</si>
  <si>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</si>
  <si>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</si>
  <si>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</si>
  <si>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</si>
  <si>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</si>
  <si>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</si>
  <si>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</si>
  <si>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</si>
  <si>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</si>
  <si>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</si>
  <si>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</si>
  <si>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</si>
  <si>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</si>
  <si>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</si>
  <si>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</si>
  <si>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</si>
  <si>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</si>
  <si>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</si>
  <si>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</si>
  <si>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</si>
  <si>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</si>
  <si>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</si>
  <si>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</si>
  <si>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</si>
  <si>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</si>
  <si>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</si>
  <si>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</si>
  <si>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</si>
  <si>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</si>
  <si>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</si>
  <si>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</si>
  <si>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</si>
  <si>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</si>
  <si>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</si>
  <si>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</si>
  <si>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</si>
  <si>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</si>
  <si>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</si>
  <si>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</si>
  <si>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</si>
  <si>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</si>
  <si>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</si>
  <si>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</si>
  <si>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</si>
  <si>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</si>
  <si>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</si>
  <si>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</si>
  <si>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</si>
  <si>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</si>
  <si>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</si>
  <si>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</si>
  <si>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</si>
  <si>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</si>
  <si>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</si>
  <si>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</si>
  <si>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</si>
  <si>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</si>
  <si>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</si>
  <si>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</si>
  <si>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</si>
  <si>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</si>
  <si>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</si>
  <si>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</si>
  <si>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</si>
  <si>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</si>
  <si>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</si>
  <si>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</si>
  <si>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</si>
  <si>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</si>
  <si>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</si>
  <si>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</si>
  <si>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</si>
  <si>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</si>
  <si>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</si>
  <si>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</si>
  <si>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</si>
  <si>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</si>
  <si>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</si>
  <si>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</si>
  <si>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</si>
  <si>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</si>
  <si>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</si>
  <si>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</si>
  <si>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</si>
  <si>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</si>
  <si>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</si>
  <si>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</si>
  <si>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</si>
  <si>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</si>
  <si>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</si>
  <si>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</si>
  <si>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</si>
  <si>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</si>
  <si>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</si>
  <si>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</si>
  <si>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</si>
  <si>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</si>
  <si>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</si>
  <si>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</si>
  <si>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</si>
  <si>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</si>
  <si>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</si>
  <si>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</si>
  <si>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</si>
  <si>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</si>
  <si>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</si>
  <si>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</si>
  <si>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</si>
  <si>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</si>
  <si>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</si>
  <si>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</si>
  <si>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</si>
  <si>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</si>
  <si>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</si>
  <si>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</si>
  <si>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</si>
  <si>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</si>
  <si>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</si>
  <si>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</si>
  <si>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</si>
  <si>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</si>
  <si>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</si>
  <si>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</si>
  <si>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</si>
  <si>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</si>
  <si>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</si>
  <si>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</si>
  <si>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</si>
  <si>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</si>
  <si>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</si>
  <si>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</si>
  <si>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</si>
  <si>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</si>
  <si>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</si>
  <si>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</si>
  <si>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</si>
  <si>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</si>
  <si>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</si>
  <si>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</si>
  <si>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</si>
  <si>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</si>
  <si>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</si>
  <si>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</si>
  <si>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</si>
  <si>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</si>
  <si>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</si>
  <si>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</si>
  <si>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</si>
  <si>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</si>
  <si>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</si>
  <si>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</si>
  <si>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</si>
  <si>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</si>
  <si>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</si>
  <si>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</si>
  <si>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</si>
  <si>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</si>
  <si>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</si>
  <si>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</si>
  <si>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</si>
  <si>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</si>
  <si>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</si>
  <si>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</si>
  <si>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</si>
  <si>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</si>
  <si>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</si>
  <si>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</si>
  <si>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</si>
  <si>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</si>
  <si>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</si>
  <si>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</si>
  <si>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</si>
  <si>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</si>
  <si>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</si>
  <si>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</si>
  <si>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</si>
  <si>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</si>
  <si>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</si>
  <si>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</si>
  <si>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</si>
  <si>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</si>
  <si>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</si>
  <si>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</si>
  <si>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</si>
  <si>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</si>
  <si>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</si>
  <si>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</si>
  <si>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</si>
  <si>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</si>
  <si>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</si>
  <si>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</si>
  <si>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</si>
  <si>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</si>
  <si>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</si>
  <si>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</si>
  <si>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</si>
  <si>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</si>
  <si>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</si>
  <si>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</si>
  <si>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</si>
  <si>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</si>
  <si>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</si>
  <si>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</si>
  <si>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</si>
  <si>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</si>
  <si>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</si>
  <si>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</si>
  <si>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</si>
  <si>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</si>
  <si>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</si>
  <si>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</si>
  <si>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</si>
  <si>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</si>
  <si>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</si>
  <si>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</si>
  <si>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</si>
  <si>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</si>
  <si>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</si>
  <si>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</si>
  <si>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</si>
  <si>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</si>
  <si>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</si>
  <si>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</si>
  <si>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</si>
  <si>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</si>
  <si>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</si>
  <si>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</si>
  <si>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</si>
  <si>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</si>
  <si>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</si>
  <si>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</si>
  <si>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</si>
  <si>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</si>
  <si>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</si>
  <si>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</si>
  <si>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</si>
  <si>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</si>
  <si>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</si>
  <si>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</si>
  <si>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</si>
  <si>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</si>
  <si>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</si>
  <si>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</si>
  <si>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</si>
  <si>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</si>
  <si>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</si>
  <si>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</si>
  <si>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</si>
  <si>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</si>
  <si>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</si>
  <si>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</si>
  <si>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</si>
  <si>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</si>
  <si>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</si>
  <si>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</si>
  <si>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</si>
  <si>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</si>
  <si>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</si>
  <si>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</si>
  <si>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</si>
  <si>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</si>
  <si>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</si>
  <si>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</si>
  <si>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</si>
  <si>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</si>
  <si>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</si>
  <si>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</si>
  <si>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</si>
  <si>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</si>
  <si>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</si>
  <si>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</si>
  <si>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</si>
  <si>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</si>
  <si>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</si>
  <si>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</si>
  <si>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</si>
  <si>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</si>
  <si>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</si>
  <si>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</si>
  <si>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</si>
  <si>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</si>
  <si>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</si>
  <si>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</si>
  <si>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</si>
  <si>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</si>
  <si>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</si>
  <si>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</si>
  <si>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</si>
  <si>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</si>
  <si>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</si>
  <si>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</si>
  <si>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</si>
  <si>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</si>
  <si>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</si>
  <si>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</si>
  <si>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</si>
  <si>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</si>
  <si>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</si>
  <si>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</si>
  <si>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</si>
  <si>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</si>
  <si>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</si>
  <si>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</si>
  <si>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</si>
  <si>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</si>
  <si>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</si>
  <si>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</si>
  <si>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</si>
  <si>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</si>
  <si>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</si>
  <si>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</si>
  <si>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</si>
  <si>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</si>
  <si>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</si>
  <si>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</si>
  <si>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</si>
  <si>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</si>
  <si>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</si>
  <si>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</si>
  <si>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</si>
  <si>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</si>
  <si>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</si>
  <si>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</si>
  <si>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</si>
  <si>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</si>
  <si>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</si>
  <si>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</si>
  <si>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</si>
  <si>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</si>
  <si>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</si>
  <si>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</si>
  <si>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</si>
  <si>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</si>
  <si>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</si>
  <si>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</si>
  <si>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</si>
  <si>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</si>
  <si>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</si>
  <si>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</si>
  <si>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</si>
  <si>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</si>
  <si>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</si>
  <si>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</si>
  <si>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</si>
  <si>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</si>
  <si>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</si>
  <si>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</si>
  <si>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</si>
  <si>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</si>
  <si>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</si>
  <si>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</si>
  <si>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</si>
  <si>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</si>
  <si>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</si>
  <si>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</si>
  <si>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</si>
  <si>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</si>
  <si>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</si>
  <si>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</si>
  <si>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</si>
  <si>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</si>
  <si>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</si>
  <si>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</si>
  <si>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</si>
  <si>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</si>
  <si>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</si>
  <si>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</si>
  <si>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</si>
  <si>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</si>
  <si>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</si>
  <si>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</si>
  <si>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</si>
  <si>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</si>
  <si>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</si>
  <si>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</si>
  <si>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</si>
  <si>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</si>
  <si>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</si>
  <si>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</si>
  <si>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</si>
  <si>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</si>
  <si>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</si>
  <si>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</si>
  <si>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</si>
  <si>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</si>
  <si>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</si>
  <si>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</si>
  <si>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</si>
  <si>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</si>
  <si>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</si>
  <si>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</si>
  <si>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</si>
  <si>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</si>
  <si>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</si>
  <si>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</si>
  <si>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</si>
  <si>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</si>
  <si>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</si>
  <si>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</si>
  <si>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</si>
  <si>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</si>
  <si>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</si>
  <si>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</si>
  <si>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</si>
  <si>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</si>
  <si>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</si>
  <si>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</si>
  <si>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</si>
  <si>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</si>
  <si>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</si>
  <si>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</si>
  <si>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</si>
  <si>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</si>
  <si>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</si>
  <si>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</si>
  <si>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</si>
  <si>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</si>
  <si>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</si>
  <si>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</si>
  <si>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</si>
  <si>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</si>
  <si>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</si>
  <si>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</si>
  <si>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</si>
  <si>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</si>
  <si>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</si>
  <si>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</si>
  <si>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</si>
  <si>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</si>
  <si>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</si>
  <si>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</si>
  <si>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</si>
  <si>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</si>
  <si>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</si>
  <si>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</si>
  <si>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</si>
  <si>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</si>
  <si>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</si>
  <si>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</si>
  <si>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</si>
  <si>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</si>
  <si>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</si>
  <si>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</si>
  <si>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</si>
  <si>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</si>
  <si>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</si>
  <si>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</si>
  <si>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</si>
  <si>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</si>
  <si>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</si>
  <si>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</si>
  <si>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</si>
  <si>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</si>
  <si>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</si>
  <si>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</si>
  <si>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</si>
  <si>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</si>
  <si>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</si>
  <si>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</si>
  <si>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</si>
  <si>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</si>
  <si>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</si>
  <si>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</si>
  <si>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</si>
  <si>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</si>
  <si>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</si>
  <si>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</si>
  <si>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</si>
  <si>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</si>
  <si>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</si>
  <si>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</si>
  <si>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</si>
  <si>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</si>
  <si>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</si>
  <si>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</si>
  <si>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</si>
  <si>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</si>
  <si>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</si>
  <si>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</si>
  <si>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</si>
  <si>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</si>
  <si>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</si>
  <si>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</si>
  <si>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</si>
  <si>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</si>
  <si>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</si>
  <si>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</si>
  <si>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</si>
  <si>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</si>
  <si>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</si>
  <si>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</si>
  <si>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</si>
  <si>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</si>
  <si>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</si>
  <si>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</si>
  <si>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</si>
  <si>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</si>
  <si>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</si>
  <si>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</si>
  <si>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</si>
  <si>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</si>
  <si>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</si>
  <si>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</si>
  <si>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</si>
  <si>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</si>
  <si>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</si>
  <si>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</si>
  <si>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</si>
  <si>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</si>
  <si>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</si>
  <si>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</si>
  <si>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</si>
  <si>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</si>
  <si>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</si>
  <si>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</si>
  <si>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</si>
  <si>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</si>
  <si>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</si>
  <si>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</si>
  <si>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</si>
  <si>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</si>
  <si>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</si>
  <si>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</si>
  <si>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</si>
  <si>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</si>
  <si>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</si>
  <si>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</si>
  <si>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</si>
  <si>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</si>
  <si>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</si>
  <si>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</si>
  <si>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</si>
  <si>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</si>
  <si>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</si>
  <si>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</si>
  <si>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</si>
  <si>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</si>
  <si>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</si>
  <si>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</si>
  <si>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</si>
  <si>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</si>
  <si>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</si>
  <si>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</si>
  <si>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</si>
  <si>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</si>
  <si>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</si>
  <si>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</si>
  <si>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</si>
  <si>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</si>
  <si>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</si>
  <si>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</si>
  <si>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</si>
  <si>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</si>
  <si>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</si>
  <si>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</si>
  <si>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</si>
  <si>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</si>
  <si>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</si>
  <si>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</si>
  <si>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</si>
  <si>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</si>
  <si>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</si>
  <si>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</si>
  <si>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</si>
  <si>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</si>
  <si>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</si>
  <si>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</si>
  <si>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</si>
  <si>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</si>
  <si>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</si>
  <si>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</si>
  <si>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</si>
  <si>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</si>
  <si>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</si>
  <si>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</si>
  <si>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</si>
  <si>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</si>
  <si>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</si>
  <si>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</si>
  <si>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</si>
  <si>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</si>
  <si>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</si>
  <si>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</si>
  <si>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</si>
  <si>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</si>
  <si>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</si>
  <si>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</si>
  <si>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</si>
  <si>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</si>
  <si>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</si>
  <si>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</si>
  <si>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</si>
  <si>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</si>
  <si>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</si>
  <si>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</si>
  <si>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</si>
  <si>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</si>
  <si>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</si>
  <si>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</si>
  <si>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</si>
  <si>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</si>
  <si>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</si>
  <si>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</si>
  <si>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</si>
  <si>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</si>
  <si>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</si>
  <si>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</si>
  <si>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</si>
  <si>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</si>
  <si>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</si>
  <si>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</si>
  <si>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</si>
  <si>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</si>
  <si>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</si>
  <si>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</si>
  <si>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</si>
  <si>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</si>
  <si>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</si>
  <si>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</si>
  <si>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</si>
  <si>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</si>
  <si>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</si>
  <si>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</si>
  <si>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</si>
  <si>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</si>
  <si>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</si>
  <si>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</si>
  <si>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</si>
  <si>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</si>
  <si>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</si>
  <si>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</si>
  <si>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</si>
  <si>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</si>
  <si>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</si>
  <si>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</si>
  <si>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</si>
  <si>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</si>
  <si>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</si>
  <si>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</si>
  <si>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</si>
  <si>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</si>
  <si>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</si>
  <si>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</si>
  <si>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</si>
  <si>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</si>
  <si>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</si>
  <si>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</si>
  <si>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</si>
  <si>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</si>
  <si>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</si>
  <si>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</si>
  <si>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</si>
  <si>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</si>
  <si>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</si>
  <si>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</si>
  <si>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</si>
  <si>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</si>
  <si>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</si>
  <si>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</si>
  <si>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</si>
  <si>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</si>
  <si>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</si>
  <si>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</si>
  <si>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</si>
  <si>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</si>
  <si>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</si>
  <si>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</si>
  <si>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</si>
  <si>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</si>
  <si>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</si>
  <si>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</si>
  <si>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</si>
  <si>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</si>
  <si>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</si>
  <si>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</si>
  <si>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</si>
  <si>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</si>
  <si>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</si>
  <si>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</si>
  <si>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</si>
  <si>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</si>
  <si>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</si>
  <si>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</si>
  <si>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</si>
  <si>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</si>
  <si>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</si>
  <si>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</si>
  <si>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</si>
  <si>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</si>
  <si>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</si>
  <si>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</si>
  <si>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</si>
  <si>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</si>
  <si>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</si>
  <si>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</si>
  <si>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</si>
  <si>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</si>
  <si>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</si>
  <si>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</si>
  <si>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</si>
  <si>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</si>
  <si>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</si>
  <si>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</si>
  <si>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</si>
  <si>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</si>
  <si>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</si>
  <si>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</si>
  <si>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</si>
  <si>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</si>
  <si>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</si>
  <si>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</si>
  <si>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</si>
  <si>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</si>
  <si>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</si>
  <si>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</si>
  <si>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</si>
  <si>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</si>
  <si>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</si>
  <si>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</si>
  <si>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</si>
  <si>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</si>
  <si>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</si>
  <si>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</si>
  <si>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</si>
  <si>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</si>
  <si>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</si>
  <si>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</si>
  <si>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</si>
  <si>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</si>
  <si>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</si>
  <si>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</si>
  <si>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</si>
  <si>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</si>
  <si>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</si>
  <si>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</si>
  <si>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</si>
  <si>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</si>
  <si>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</si>
  <si>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</si>
  <si>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</si>
  <si>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</si>
  <si>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</si>
  <si>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</si>
  <si>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</si>
  <si>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</si>
  <si>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</si>
  <si>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</si>
  <si>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</si>
  <si>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</si>
  <si>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</si>
  <si>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</si>
  <si>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</si>
  <si>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</si>
  <si>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</si>
  <si>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</si>
  <si>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</si>
  <si>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</si>
  <si>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</si>
  <si>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</si>
  <si>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</si>
  <si>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</si>
  <si>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</si>
  <si>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</si>
  <si>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</si>
  <si>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</si>
  <si>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</si>
  <si>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</si>
  <si>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</si>
  <si>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</si>
  <si>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</si>
  <si>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</si>
  <si>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</si>
  <si>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</si>
  <si>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</si>
  <si>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</si>
  <si>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</si>
  <si>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</si>
  <si>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</si>
  <si>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</si>
  <si>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</si>
  <si>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</si>
  <si>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</si>
  <si>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</si>
  <si>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</si>
  <si>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</si>
  <si>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</si>
  <si>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</si>
  <si>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</si>
  <si>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</si>
  <si>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</si>
  <si>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</si>
  <si>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</si>
  <si>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</si>
  <si>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</si>
  <si>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</si>
  <si>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</si>
  <si>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</si>
  <si>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</si>
  <si>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</si>
  <si>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</si>
  <si>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</si>
  <si>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</si>
  <si>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</si>
  <si>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</si>
  <si>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</si>
  <si>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</si>
  <si>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</si>
  <si>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</si>
  <si>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</si>
  <si>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</si>
  <si>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</si>
  <si>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</si>
  <si>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</si>
  <si>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</si>
  <si>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</si>
  <si>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</si>
  <si>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</si>
  <si>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</si>
  <si>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</si>
  <si>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</si>
  <si>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</si>
  <si>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</si>
  <si>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</si>
  <si>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</si>
  <si>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</si>
  <si>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</si>
  <si>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</si>
  <si>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</si>
  <si>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</si>
  <si>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</si>
  <si>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</si>
  <si>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</si>
  <si>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</si>
  <si>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</si>
  <si>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</si>
  <si>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</si>
  <si>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</si>
  <si>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</si>
  <si>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</si>
  <si>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</si>
  <si>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</si>
  <si>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</si>
  <si>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</si>
  <si>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</si>
  <si>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</si>
  <si>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</si>
  <si>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</si>
  <si>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</si>
  <si>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</si>
  <si>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</si>
  <si>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</si>
  <si>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</si>
  <si>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</si>
  <si>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</si>
  <si>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</si>
  <si>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</si>
  <si>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</si>
  <si>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</si>
  <si>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</si>
  <si>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</si>
  <si>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</si>
  <si>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</si>
  <si>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</si>
  <si>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</si>
  <si>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</si>
  <si>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</si>
  <si>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</si>
  <si>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</si>
  <si>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</si>
  <si>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</si>
  <si>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</si>
  <si>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</si>
  <si>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</si>
  <si>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</si>
  <si>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</si>
  <si>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</si>
  <si>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</si>
  <si>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</si>
  <si>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</si>
  <si>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</si>
  <si>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</si>
  <si>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</si>
  <si>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</si>
  <si>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</si>
  <si>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</si>
  <si>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</si>
  <si>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</si>
  <si>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</si>
  <si>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</si>
  <si>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</si>
  <si>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</si>
  <si>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</si>
  <si>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</si>
  <si>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</si>
  <si>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</si>
  <si>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</si>
  <si>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</si>
  <si>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</si>
  <si>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</si>
  <si>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</si>
  <si>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</si>
  <si>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</si>
  <si>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</si>
  <si>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</si>
  <si>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</si>
  <si>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</si>
  <si>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</si>
  <si>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</si>
  <si>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</si>
  <si>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</si>
  <si>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</si>
  <si>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</si>
  <si>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</si>
  <si>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</si>
  <si>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</si>
  <si>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</si>
  <si>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</si>
  <si>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</si>
  <si>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</si>
  <si>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</si>
  <si>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</si>
  <si>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</si>
  <si>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</si>
  <si>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</si>
  <si>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</si>
  <si>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</si>
  <si>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</si>
  <si>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</si>
  <si>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</si>
  <si>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</si>
  <si>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</si>
  <si>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</si>
  <si>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</si>
  <si>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</si>
  <si>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</si>
  <si>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</si>
  <si>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</si>
  <si>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</si>
  <si>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</si>
  <si>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</si>
  <si>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</si>
  <si>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</si>
  <si>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</si>
  <si>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</si>
  <si>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</si>
  <si>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</si>
  <si>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</si>
  <si>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</si>
  <si>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</si>
  <si>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</si>
  <si>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</si>
  <si>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</si>
  <si>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</si>
  <si>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</si>
  <si>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</si>
  <si>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</si>
  <si>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</si>
  <si>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</si>
  <si>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</si>
  <si>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</si>
  <si>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</si>
  <si>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</si>
  <si>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</si>
  <si>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</si>
  <si>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</si>
  <si>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</si>
  <si>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</si>
  <si>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</si>
  <si>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</si>
  <si>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</si>
  <si>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</si>
  <si>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</si>
  <si>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</si>
  <si>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</si>
  <si>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</si>
  <si>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</si>
  <si>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</si>
  <si>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</si>
  <si>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</si>
  <si>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</si>
  <si>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</si>
  <si>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</si>
  <si>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</si>
  <si>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</si>
  <si>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</si>
  <si>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</si>
  <si>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</si>
  <si>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</si>
  <si>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</si>
  <si>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</si>
  <si>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</si>
  <si>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</si>
  <si>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</si>
  <si>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</si>
  <si>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</si>
  <si>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</si>
  <si>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</si>
  <si>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</si>
  <si>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</si>
  <si>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</si>
  <si>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</si>
  <si>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</si>
  <si>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</si>
  <si>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</si>
  <si>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</si>
  <si>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</si>
  <si>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</si>
  <si>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</si>
  <si>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</si>
  <si>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</si>
  <si>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</si>
  <si>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</si>
  <si>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</si>
  <si>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</si>
  <si>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</si>
  <si>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</si>
  <si>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</si>
  <si>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</si>
  <si>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</si>
  <si>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</si>
  <si>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</si>
  <si>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</si>
  <si>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</si>
  <si>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</si>
  <si>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</si>
  <si>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</si>
  <si>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</si>
  <si>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</si>
  <si>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</si>
  <si>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</si>
  <si>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</si>
  <si>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</si>
  <si>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</si>
  <si>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</si>
  <si>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</si>
  <si>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</si>
  <si>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</si>
  <si>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</si>
  <si>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</si>
  <si>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</si>
  <si>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</si>
  <si>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</si>
  <si>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</si>
  <si>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</si>
  <si>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</si>
  <si>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</si>
  <si>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</si>
  <si>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</si>
  <si>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</si>
  <si>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</si>
  <si>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</si>
  <si>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</si>
  <si>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</si>
  <si>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</si>
  <si>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</si>
  <si>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</si>
  <si>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</si>
  <si>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</si>
  <si>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</si>
  <si>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</si>
  <si>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</si>
  <si>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</si>
  <si>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</si>
  <si>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</si>
  <si>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</si>
  <si>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</si>
  <si>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</si>
  <si>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</si>
  <si>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</si>
  <si>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</si>
  <si>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</si>
  <si>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</si>
  <si>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</si>
  <si>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</si>
  <si>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</si>
  <si>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</si>
  <si>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</si>
  <si>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</si>
  <si>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</si>
  <si>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</si>
  <si>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</si>
  <si>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</si>
  <si>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</si>
  <si>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</si>
  <si>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</si>
  <si>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</si>
  <si>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</si>
  <si>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</si>
  <si>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</si>
  <si>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</si>
  <si>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</si>
  <si>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</si>
  <si>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</si>
  <si>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</si>
  <si>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</si>
  <si>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</si>
  <si>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</si>
  <si>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</si>
  <si>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</si>
  <si>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</si>
  <si>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</si>
  <si>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</si>
  <si>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</si>
  <si>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</si>
  <si>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</si>
  <si>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</si>
  <si>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</si>
  <si>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</si>
  <si>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</si>
  <si>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</si>
  <si>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</si>
  <si>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</si>
  <si>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</si>
  <si>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</si>
  <si>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</si>
  <si>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</si>
  <si>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</si>
  <si>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</si>
  <si>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</si>
  <si>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</si>
  <si>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</si>
  <si>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</si>
  <si>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</si>
  <si>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</si>
  <si>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</si>
  <si>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</si>
  <si>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</si>
  <si>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</si>
  <si>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</si>
  <si>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</si>
  <si>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</si>
  <si>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</si>
  <si>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</si>
  <si>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</si>
  <si>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</si>
  <si>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</si>
  <si>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</si>
  <si>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</si>
  <si>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</si>
  <si>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</si>
  <si>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</si>
  <si>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</si>
  <si>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</si>
  <si>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</si>
  <si>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</si>
  <si>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</si>
  <si>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</si>
  <si>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</si>
  <si>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</si>
  <si>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</si>
  <si>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</si>
  <si>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</si>
  <si>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</si>
  <si>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</si>
  <si>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</si>
  <si>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</si>
  <si>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</si>
  <si>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</si>
  <si>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</si>
  <si>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</si>
  <si>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</si>
  <si>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</si>
  <si>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</si>
  <si>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</si>
  <si>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</si>
  <si>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</si>
  <si>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</si>
  <si>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</si>
  <si>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</si>
  <si>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</si>
  <si>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</si>
  <si>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</si>
  <si>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</si>
  <si>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</si>
  <si>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</si>
  <si>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</si>
  <si>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</si>
  <si>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</si>
  <si>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</si>
  <si>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</si>
  <si>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</si>
  <si>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</si>
  <si>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</si>
  <si>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</si>
  <si>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</si>
  <si>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</si>
  <si>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</si>
  <si>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</si>
  <si>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</si>
  <si>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</si>
  <si>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</si>
  <si>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</si>
  <si>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</si>
  <si>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</si>
  <si>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</si>
  <si>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</si>
  <si>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</si>
  <si>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</si>
  <si>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</si>
  <si>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</si>
  <si>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</si>
  <si>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</si>
  <si>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</si>
  <si>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</si>
  <si>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</si>
  <si>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</si>
  <si>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</si>
  <si>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</si>
  <si>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</si>
  <si>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</si>
  <si>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</si>
  <si>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</si>
  <si>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</si>
  <si>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</si>
  <si>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</si>
  <si>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</si>
  <si>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</si>
  <si>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</si>
  <si>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</si>
  <si>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</si>
  <si>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</si>
  <si>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</si>
  <si>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</si>
  <si>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</si>
  <si>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</si>
  <si>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</si>
  <si>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</si>
  <si>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</si>
  <si>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</si>
  <si>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</si>
  <si>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</si>
  <si>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</si>
  <si>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</si>
  <si>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</si>
  <si>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</si>
  <si>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</si>
  <si>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</si>
  <si>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</si>
  <si>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</si>
  <si>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</si>
  <si>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</si>
  <si>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</si>
  <si>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</si>
  <si>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</si>
  <si>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</si>
  <si>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</si>
  <si>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</si>
  <si>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</si>
  <si>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</si>
  <si>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</si>
  <si>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</si>
  <si>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</si>
  <si>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</si>
  <si>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</si>
  <si>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</si>
  <si>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</si>
  <si>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</si>
  <si>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</si>
  <si>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</si>
  <si>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</si>
  <si>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</si>
  <si>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</si>
  <si>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</si>
  <si>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</si>
  <si>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</si>
  <si>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</si>
  <si>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</si>
  <si>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</si>
  <si>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</si>
  <si>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</si>
  <si>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</si>
  <si>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</si>
  <si>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</si>
  <si>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</si>
  <si>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</si>
  <si>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</si>
  <si>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</si>
  <si>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</si>
  <si>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</si>
  <si>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</si>
  <si>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</si>
  <si>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</si>
  <si>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</si>
  <si>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</si>
  <si>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</si>
  <si>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</si>
  <si>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</si>
  <si>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</si>
  <si>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</si>
  <si>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</si>
  <si>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</si>
  <si>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</si>
  <si>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</si>
  <si>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</si>
  <si>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</si>
  <si>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</si>
  <si>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</si>
  <si>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</si>
  <si>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</si>
  <si>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</si>
  <si>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</si>
  <si>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</si>
  <si>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</si>
  <si>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</si>
  <si>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</si>
  <si>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</si>
  <si>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</si>
  <si>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</si>
  <si>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</si>
  <si>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</si>
  <si>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</si>
  <si>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</si>
  <si>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</si>
  <si>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</si>
  <si>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</si>
  <si>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</si>
  <si>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</si>
  <si>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</si>
  <si>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</si>
  <si>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</si>
  <si>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</si>
  <si>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</si>
  <si>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</si>
  <si>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</si>
  <si>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</si>
  <si>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</si>
  <si>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</si>
  <si>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</si>
  <si>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</si>
  <si>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</si>
  <si>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</si>
  <si>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</si>
  <si>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</si>
  <si>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</si>
  <si>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</si>
  <si>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</si>
  <si>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</si>
  <si>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</si>
  <si>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</si>
  <si>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</si>
  <si>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</si>
  <si>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</si>
  <si>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</si>
  <si>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</si>
  <si>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</si>
  <si>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</si>
  <si>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</si>
  <si>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</si>
  <si>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</si>
  <si>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</si>
  <si>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</si>
  <si>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</si>
  <si>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</si>
  <si>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</si>
  <si>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</si>
  <si>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</si>
  <si>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</si>
  <si>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</si>
  <si>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</si>
  <si>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</si>
  <si>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</si>
  <si>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</si>
  <si>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</si>
  <si>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</si>
  <si>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</si>
  <si>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</si>
  <si>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</si>
  <si>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</si>
  <si>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</si>
  <si>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</si>
  <si>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</si>
  <si>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</si>
  <si>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</si>
  <si>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</si>
  <si>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</si>
  <si>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</si>
  <si>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</si>
  <si>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</si>
  <si>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</si>
  <si>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</si>
  <si>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</si>
  <si>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</si>
  <si>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</si>
  <si>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</si>
  <si>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</si>
  <si>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</si>
  <si>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</si>
  <si>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</si>
  <si>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</si>
  <si>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</si>
  <si>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</si>
  <si>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</si>
  <si>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</si>
  <si>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</si>
  <si>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</si>
  <si>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</si>
  <si>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</si>
  <si>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</si>
  <si>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</si>
  <si>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</si>
  <si>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</si>
  <si>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</si>
  <si>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</si>
  <si>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</si>
  <si>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</si>
  <si>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</si>
  <si>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</si>
  <si>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</si>
  <si>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</si>
  <si>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</si>
  <si>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</si>
  <si>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</si>
  <si>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</si>
  <si>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</si>
  <si>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</si>
  <si>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</si>
  <si>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</si>
  <si>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</si>
  <si>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</si>
  <si>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</si>
  <si>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</si>
  <si>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</si>
  <si>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</si>
  <si>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</si>
  <si>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</si>
  <si>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</si>
  <si>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</si>
  <si>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</si>
  <si>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</si>
  <si>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</si>
  <si>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</si>
  <si>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</si>
  <si>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</si>
  <si>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</si>
  <si>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</si>
  <si>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</si>
  <si>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</si>
  <si>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</si>
  <si>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</si>
  <si>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</si>
  <si>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</si>
  <si>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</si>
  <si>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</si>
  <si>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</si>
  <si>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</si>
  <si>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</si>
  <si>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</si>
  <si>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</si>
  <si>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</si>
  <si>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</si>
  <si>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</si>
  <si>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</si>
  <si>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</si>
  <si>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</si>
  <si>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</si>
  <si>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</si>
  <si>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</si>
  <si>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</si>
  <si>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</si>
  <si>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</si>
  <si>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</si>
  <si>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</si>
  <si>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</si>
  <si>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</si>
  <si>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</si>
  <si>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</si>
  <si>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</si>
  <si>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</si>
  <si>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</si>
  <si>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</si>
  <si>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</si>
  <si>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</si>
  <si>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</si>
  <si>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</si>
  <si>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</si>
  <si>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</si>
  <si>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</si>
  <si>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</si>
  <si>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</si>
  <si>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</si>
  <si>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</si>
  <si>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</si>
  <si>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</si>
  <si>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</si>
  <si>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</si>
  <si>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</si>
  <si>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</si>
  <si>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</si>
  <si>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</si>
  <si>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</si>
  <si>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</si>
  <si>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</si>
  <si>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</si>
  <si>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</si>
  <si>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</si>
  <si>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</si>
  <si>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</si>
  <si>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</si>
  <si>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</si>
  <si>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</si>
  <si>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</si>
  <si>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</si>
  <si>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</si>
  <si>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</si>
  <si>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</si>
  <si>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</si>
  <si>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</si>
  <si>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</si>
  <si>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</si>
  <si>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</si>
  <si>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</si>
  <si>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</si>
  <si>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</si>
  <si>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</si>
  <si>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</si>
  <si>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</si>
  <si>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</si>
  <si>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</si>
  <si>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</si>
  <si>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</si>
  <si>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</si>
  <si>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</si>
  <si>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</si>
  <si>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</si>
  <si>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</si>
  <si>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</si>
  <si>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</si>
  <si>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</si>
  <si>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</si>
  <si>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</si>
  <si>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</si>
  <si>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</si>
  <si>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</si>
  <si>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</si>
  <si>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</si>
  <si>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</si>
  <si>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</si>
  <si>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</si>
  <si>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</si>
  <si>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</si>
  <si>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</si>
  <si>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</si>
  <si>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</si>
  <si>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</si>
  <si>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</si>
  <si>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</si>
  <si>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</si>
  <si>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</si>
  <si>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</si>
  <si>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</si>
  <si>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</si>
  <si>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</si>
  <si>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</si>
  <si>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</si>
  <si>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</si>
  <si>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</si>
  <si>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</si>
  <si>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</si>
  <si>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</si>
  <si>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</si>
  <si>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</si>
  <si>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</si>
  <si>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</si>
  <si>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</si>
  <si>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</si>
  <si>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</si>
  <si>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</si>
  <si>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</si>
  <si>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</si>
  <si>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</si>
  <si>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</si>
  <si>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</si>
  <si>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</si>
  <si>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</si>
  <si>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</si>
  <si>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</si>
  <si>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</si>
  <si>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</si>
  <si>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</si>
  <si>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</si>
  <si>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</si>
  <si>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</si>
  <si>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</si>
  <si>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</si>
  <si>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</si>
  <si>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</si>
  <si>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</si>
  <si>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</si>
  <si>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</si>
  <si>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</si>
  <si>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</si>
  <si>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</si>
  <si>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</si>
  <si>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</si>
  <si>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</si>
  <si>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</si>
  <si>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</si>
  <si>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</si>
  <si>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</si>
  <si>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</si>
  <si>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</si>
  <si>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</si>
  <si>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</si>
  <si>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</si>
  <si>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</si>
  <si>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</si>
  <si>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</si>
  <si>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</si>
  <si>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</si>
  <si>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</si>
  <si>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</si>
  <si>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</si>
  <si>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</si>
  <si>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</si>
  <si>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</si>
  <si>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</si>
  <si>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</si>
  <si>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</si>
  <si>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</si>
  <si>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</si>
  <si>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</si>
  <si>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</si>
  <si>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</si>
  <si>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</si>
  <si>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</si>
  <si>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</si>
  <si>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</si>
  <si>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</si>
  <si>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</si>
  <si>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</si>
  <si>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</si>
  <si>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</si>
  <si>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</si>
  <si>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</si>
  <si>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</si>
  <si>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</si>
  <si>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</si>
  <si>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</si>
  <si>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</si>
  <si>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</si>
  <si>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</si>
  <si>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</si>
  <si>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</si>
  <si>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</si>
  <si>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</si>
  <si>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</si>
  <si>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</si>
  <si>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</si>
  <si>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</si>
  <si>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</si>
  <si>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</si>
  <si>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</si>
  <si>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</si>
  <si>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</si>
  <si>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</si>
  <si>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</si>
  <si>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</si>
  <si>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</si>
  <si>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</si>
  <si>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</si>
  <si>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</si>
  <si>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</si>
  <si>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</si>
  <si>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</si>
  <si>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</si>
  <si>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</si>
  <si>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</si>
  <si>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</si>
  <si>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</si>
  <si>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</si>
  <si>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</si>
  <si>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</si>
  <si>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</si>
  <si>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</si>
  <si>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</si>
  <si>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</si>
  <si>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</si>
  <si>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</si>
  <si>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</si>
  <si>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</si>
  <si>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</si>
  <si>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</si>
  <si>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</si>
  <si>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</si>
  <si>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</si>
  <si>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</si>
  <si>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</si>
  <si>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</si>
  <si>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</si>
  <si>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</si>
  <si>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</si>
  <si>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</si>
  <si>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</si>
  <si>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</si>
  <si>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</si>
  <si>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</si>
  <si>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</si>
  <si>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</si>
  <si>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</si>
  <si>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</si>
  <si>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</si>
  <si>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</si>
  <si>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</si>
  <si>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</si>
  <si>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</si>
  <si>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</si>
  <si>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</si>
  <si>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</si>
  <si>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</si>
  <si>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</si>
  <si>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</si>
  <si>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</si>
  <si>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</si>
  <si>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</si>
  <si>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</si>
  <si>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</si>
  <si>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</si>
  <si>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</si>
  <si>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</si>
  <si>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</si>
  <si>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</si>
  <si>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</si>
  <si>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</si>
  <si>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</si>
  <si>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</si>
  <si>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</si>
  <si>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</si>
  <si>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</si>
  <si>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</si>
  <si>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</si>
  <si>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</si>
  <si>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</si>
  <si>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</si>
  <si>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</si>
  <si>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</si>
  <si>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</si>
  <si>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</si>
  <si>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</si>
  <si>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</si>
  <si>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</si>
  <si>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</si>
  <si>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</si>
  <si>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</si>
  <si>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</si>
  <si>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</si>
  <si>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</si>
  <si>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</si>
  <si>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</si>
  <si>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</si>
  <si>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</si>
  <si>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</si>
  <si>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</si>
  <si>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</si>
  <si>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</si>
  <si>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</si>
  <si>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</si>
  <si>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</si>
  <si>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</si>
  <si>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</si>
  <si>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</si>
  <si>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</si>
  <si>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</si>
  <si>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</si>
  <si>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</si>
  <si>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</si>
  <si>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</si>
  <si>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</si>
  <si>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</si>
  <si>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</si>
  <si>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</si>
  <si>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</si>
  <si>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</si>
  <si>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</si>
  <si>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</si>
  <si>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</si>
  <si>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</si>
  <si>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</si>
  <si>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</si>
  <si>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</si>
  <si>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</si>
  <si>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</si>
  <si>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</si>
  <si>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</si>
  <si>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</si>
  <si>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</si>
  <si>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</si>
  <si>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</si>
  <si>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</si>
  <si>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</si>
  <si>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</si>
  <si>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</si>
  <si>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</si>
  <si>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</si>
  <si>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</si>
  <si>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</si>
  <si>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</si>
  <si>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</si>
  <si>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</si>
  <si>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</si>
  <si>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</si>
  <si>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</si>
  <si>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</si>
  <si>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</si>
  <si>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</si>
  <si>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</si>
  <si>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</si>
  <si>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</si>
  <si>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</si>
  <si>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</si>
  <si>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</si>
  <si>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</si>
  <si>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</si>
  <si>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</si>
  <si>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</si>
  <si>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</si>
  <si>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</si>
  <si>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</si>
  <si>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</si>
  <si>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</si>
  <si>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</si>
  <si>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</si>
  <si>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</si>
  <si>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</si>
  <si>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</si>
  <si>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</si>
  <si>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</si>
  <si>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</si>
  <si>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</si>
  <si>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</si>
  <si>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</si>
  <si>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</si>
  <si>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</si>
  <si>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</si>
  <si>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</si>
  <si>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</si>
  <si>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</si>
  <si>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</si>
  <si>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</si>
  <si>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</si>
  <si>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</si>
  <si>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</si>
  <si>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</si>
  <si>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</si>
  <si>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</si>
  <si>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</si>
  <si>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</si>
  <si>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</si>
  <si>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</si>
  <si>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</si>
  <si>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</si>
  <si>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</si>
  <si>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</si>
  <si>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</si>
  <si>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</si>
  <si>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</si>
  <si>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</si>
  <si>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</si>
  <si>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</si>
  <si>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</si>
  <si>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</si>
  <si>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</si>
  <si>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</si>
  <si>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</si>
  <si>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</si>
  <si>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</si>
  <si>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</si>
  <si>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</si>
  <si>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</si>
  <si>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</si>
  <si>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</si>
  <si>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</si>
  <si>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</si>
  <si>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</si>
  <si>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</si>
  <si>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</si>
  <si>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</si>
  <si>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</si>
  <si>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</si>
  <si>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</si>
  <si>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</si>
  <si>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</si>
  <si>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</si>
  <si>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</si>
  <si>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</si>
  <si>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</si>
  <si>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</si>
  <si>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</si>
  <si>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</si>
  <si>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</si>
  <si>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</si>
  <si>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</si>
  <si>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</si>
  <si>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</si>
  <si>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</si>
  <si>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</si>
  <si>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</si>
  <si>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</si>
  <si>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</si>
  <si>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</si>
  <si>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</si>
  <si>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</si>
  <si>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</si>
  <si>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</si>
  <si>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</si>
  <si>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</si>
  <si>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</si>
  <si>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</si>
  <si>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</si>
  <si>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</si>
  <si>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</si>
  <si>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</si>
  <si>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</si>
  <si>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</si>
  <si>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</si>
  <si>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</si>
  <si>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</si>
  <si>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</si>
  <si>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</si>
  <si>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</si>
  <si>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</si>
  <si>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</si>
  <si>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</si>
  <si>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</si>
  <si>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</si>
  <si>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</si>
  <si>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</si>
  <si>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</si>
  <si>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</si>
  <si>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</si>
  <si>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</si>
  <si>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</si>
  <si>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</si>
  <si>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</si>
  <si>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</si>
  <si>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</si>
  <si>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</si>
  <si>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</si>
  <si>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</si>
  <si>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</si>
  <si>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</si>
  <si>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</si>
  <si>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</si>
  <si>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</si>
  <si>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</si>
  <si>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</si>
  <si>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</si>
  <si>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</si>
  <si>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</si>
  <si>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</si>
  <si>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</si>
  <si>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</si>
  <si>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</si>
  <si>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</si>
  <si>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</si>
  <si>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</si>
  <si>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</si>
  <si>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</si>
  <si>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</si>
  <si>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</si>
  <si>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</si>
  <si>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</si>
  <si>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</si>
  <si>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</si>
  <si>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</si>
  <si>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</si>
  <si>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</si>
  <si>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</si>
  <si>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</si>
  <si>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</si>
  <si>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</si>
  <si>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</si>
  <si>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</si>
  <si>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</si>
  <si>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</si>
  <si>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</si>
  <si>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</si>
  <si>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</si>
  <si>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</si>
  <si>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</si>
  <si>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</si>
  <si>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</si>
  <si>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</si>
  <si>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</si>
  <si>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</si>
  <si>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</si>
  <si>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</si>
  <si>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</si>
  <si>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</si>
  <si>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</si>
  <si>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</si>
  <si>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</si>
  <si>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</si>
  <si>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</si>
  <si>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</si>
  <si>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</si>
  <si>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</si>
  <si>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</si>
  <si>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</si>
  <si>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</si>
  <si>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</si>
  <si>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</si>
  <si>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</si>
  <si>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</si>
  <si>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</si>
  <si>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</si>
  <si>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</si>
  <si>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</si>
  <si>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</si>
  <si>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</si>
  <si>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</si>
  <si>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</si>
  <si>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</si>
  <si>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</si>
  <si>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</si>
  <si>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</si>
  <si>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</si>
  <si>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</si>
  <si>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</si>
  <si>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</si>
  <si>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</si>
  <si>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</si>
  <si>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</si>
  <si>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</si>
  <si>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</si>
  <si>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</si>
  <si>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</si>
  <si>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</si>
  <si>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</si>
  <si>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</si>
  <si>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</si>
  <si>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</si>
  <si>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</si>
  <si>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</si>
  <si>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</si>
  <si>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</si>
  <si>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</si>
  <si>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</si>
  <si>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</si>
  <si>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</si>
  <si>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</si>
  <si>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</si>
  <si>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</si>
  <si>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</si>
  <si>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</si>
  <si>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</si>
  <si>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</si>
  <si>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</si>
  <si>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</si>
  <si>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</si>
  <si>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</si>
  <si>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</si>
  <si>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</si>
  <si>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</si>
  <si>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</si>
  <si>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</si>
  <si>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</si>
  <si>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</si>
  <si>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</si>
  <si>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</si>
  <si>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</si>
  <si>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</si>
  <si>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</si>
  <si>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</si>
  <si>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</si>
  <si>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</si>
  <si>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</si>
  <si>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</si>
  <si>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</si>
  <si>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</si>
  <si>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</si>
  <si>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</si>
  <si>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</si>
  <si>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</si>
  <si>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</si>
  <si>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</si>
  <si>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</si>
  <si>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</si>
  <si>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</si>
  <si>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</si>
  <si>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</si>
  <si>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</si>
  <si>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</si>
  <si>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</si>
  <si>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</si>
  <si>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</si>
  <si>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</si>
  <si>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</si>
  <si>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</si>
  <si>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</si>
  <si>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</si>
  <si>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</si>
  <si>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</si>
  <si>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</si>
  <si>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</si>
  <si>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</si>
  <si>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</si>
  <si>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</si>
  <si>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</si>
  <si>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</si>
  <si>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</si>
  <si>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</si>
  <si>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</si>
  <si>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</si>
  <si>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</si>
  <si>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</si>
  <si>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</si>
  <si>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</si>
  <si>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</si>
  <si>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</si>
  <si>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</si>
  <si>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</si>
  <si>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</si>
  <si>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</si>
  <si>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</si>
  <si>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</si>
  <si>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</si>
  <si>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</si>
  <si>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</si>
  <si>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</si>
  <si>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</si>
  <si>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</si>
  <si>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</si>
  <si>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</si>
  <si>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</si>
  <si>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</si>
  <si>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</si>
  <si>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</si>
  <si>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</si>
  <si>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</si>
  <si>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</si>
  <si>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</si>
  <si>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</si>
  <si>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</si>
  <si>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</si>
  <si>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</si>
  <si>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</si>
  <si>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</si>
  <si>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</si>
  <si>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</si>
  <si>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</si>
  <si>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</si>
  <si>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</si>
  <si>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</si>
  <si>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</si>
  <si>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</si>
  <si>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</si>
  <si>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</si>
  <si>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</si>
  <si>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</si>
  <si>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</si>
  <si>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</si>
  <si>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</si>
  <si>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</si>
  <si>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</si>
  <si>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</si>
  <si>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</si>
  <si>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</si>
  <si>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</si>
  <si>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</si>
  <si>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</si>
  <si>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</si>
  <si>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</si>
  <si>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</si>
  <si>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</si>
  <si>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</si>
  <si>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</si>
  <si>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</si>
  <si>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</si>
  <si>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</si>
  <si>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</si>
  <si>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</si>
  <si>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</si>
  <si>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</si>
  <si>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</si>
  <si>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</si>
  <si>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</si>
  <si>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</si>
  <si>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</si>
  <si>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</si>
  <si>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</si>
  <si>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</si>
  <si>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</si>
  <si>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</si>
  <si>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</si>
  <si>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</si>
  <si>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</si>
  <si>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</si>
  <si>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</si>
  <si>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</si>
  <si>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</si>
  <si>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</si>
  <si>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</si>
  <si>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</si>
  <si>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</si>
  <si>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</si>
  <si>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</si>
  <si>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</si>
  <si>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</si>
  <si>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</si>
  <si>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</si>
  <si>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</si>
  <si>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</si>
  <si>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</si>
  <si>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</si>
  <si>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</si>
  <si>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</si>
  <si>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</si>
  <si>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</si>
  <si>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</si>
  <si>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</si>
  <si>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</si>
  <si>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</si>
  <si>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</si>
  <si>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</si>
  <si>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</si>
  <si>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</si>
  <si>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</si>
  <si>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</si>
  <si>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</si>
  <si>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</si>
  <si>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</si>
  <si>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</si>
  <si>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</si>
  <si>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</si>
  <si>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</si>
  <si>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</si>
  <si>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</si>
  <si>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</si>
  <si>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</si>
  <si>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</si>
  <si>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</si>
  <si>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</si>
  <si>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</si>
  <si>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</si>
  <si>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</si>
  <si>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</si>
  <si>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</si>
  <si>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</si>
  <si>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</si>
  <si>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</si>
  <si>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</si>
  <si>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</si>
  <si>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</si>
  <si>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</si>
  <si>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</si>
  <si>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</si>
  <si>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</si>
  <si>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</si>
  <si>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</si>
  <si>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</si>
  <si>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</si>
  <si>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</si>
  <si>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</si>
  <si>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</si>
  <si>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</si>
  <si>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</si>
  <si>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</si>
  <si>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</si>
  <si>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</si>
  <si>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</si>
  <si>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</si>
  <si>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</si>
  <si>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</si>
  <si>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</si>
  <si>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</si>
  <si>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</si>
  <si>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</si>
  <si>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</si>
  <si>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</si>
  <si>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</si>
  <si>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</si>
  <si>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</si>
  <si>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</si>
  <si>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</si>
  <si>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</si>
  <si>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</si>
  <si>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</si>
  <si>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</si>
  <si>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</si>
  <si>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</si>
  <si>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</si>
  <si>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</si>
  <si>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</si>
  <si>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</si>
  <si>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</si>
  <si>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</si>
  <si>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</si>
  <si>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</si>
  <si>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</si>
  <si>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</si>
  <si>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</si>
  <si>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</si>
  <si>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</si>
  <si>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</si>
  <si>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</si>
  <si>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</si>
  <si>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</si>
  <si>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</si>
  <si>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</si>
  <si>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</si>
  <si>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</si>
  <si>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</si>
  <si>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</si>
  <si>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</si>
  <si>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</si>
  <si>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</si>
  <si>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</si>
  <si>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</si>
  <si>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</si>
  <si>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</si>
  <si>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</si>
  <si>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</si>
  <si>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</si>
  <si>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</si>
  <si>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</si>
  <si>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</si>
  <si>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</si>
  <si>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</si>
  <si>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</si>
  <si>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</si>
  <si>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</si>
  <si>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</si>
  <si>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</si>
  <si>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</si>
  <si>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</si>
  <si>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</si>
  <si>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</si>
  <si>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</si>
  <si>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</si>
  <si>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</si>
  <si>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</si>
  <si>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</si>
  <si>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</si>
  <si>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</si>
  <si>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</si>
  <si>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</si>
  <si>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</si>
  <si>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</si>
  <si>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</si>
  <si>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</si>
  <si>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</si>
  <si>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</si>
  <si>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</si>
  <si>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</si>
  <si>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</si>
  <si>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</si>
  <si>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</si>
  <si>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</si>
  <si>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</si>
  <si>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</si>
  <si>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</si>
  <si>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</si>
  <si>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</si>
  <si>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</si>
  <si>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</si>
  <si>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</si>
  <si>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</si>
  <si>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</si>
  <si>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</si>
  <si>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</si>
  <si>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</si>
  <si>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</si>
  <si>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</si>
  <si>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</si>
  <si>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</si>
  <si>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</si>
  <si>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</si>
  <si>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</si>
  <si>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</si>
  <si>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</si>
  <si>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</si>
  <si>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</si>
  <si>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</si>
  <si>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</si>
  <si>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</si>
  <si>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</si>
  <si>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</si>
  <si>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</si>
  <si>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</si>
  <si>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</si>
  <si>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</si>
  <si>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</si>
  <si>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</si>
  <si>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</si>
  <si>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</si>
  <si>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</si>
  <si>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</si>
  <si>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</si>
  <si>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</si>
  <si>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</si>
  <si>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</si>
  <si>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</si>
  <si>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</si>
  <si>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</si>
  <si>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</si>
  <si>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</si>
  <si>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</si>
  <si>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</si>
  <si>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</si>
  <si>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</si>
  <si>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</si>
  <si>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</si>
  <si>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</si>
  <si>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</si>
  <si>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</si>
  <si>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</si>
  <si>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</si>
  <si>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</si>
  <si>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</si>
  <si>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</si>
  <si>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</si>
  <si>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</si>
  <si>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</si>
  <si>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</si>
  <si>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</si>
  <si>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</si>
  <si>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</si>
  <si>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</si>
  <si>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</si>
  <si>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</si>
  <si>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</si>
  <si>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</si>
  <si>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</si>
  <si>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</si>
  <si>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</si>
  <si>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</si>
  <si>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</si>
  <si>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</si>
  <si>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</si>
  <si>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</si>
  <si>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</si>
  <si>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</si>
  <si>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</si>
  <si>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</si>
  <si>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</si>
  <si>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</si>
  <si>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</si>
  <si>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</si>
  <si>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</si>
  <si>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</si>
  <si>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</si>
  <si>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</si>
  <si>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</si>
  <si>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</si>
  <si>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</si>
  <si>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</si>
  <si>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</si>
  <si>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</si>
  <si>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</si>
  <si>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</si>
  <si>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</si>
  <si>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</si>
  <si>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</si>
  <si>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</si>
  <si>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</si>
  <si>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</si>
  <si>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</si>
  <si>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</si>
  <si>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</si>
  <si>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</si>
  <si>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</si>
  <si>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</si>
  <si>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</si>
  <si>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</si>
  <si>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</si>
  <si>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</si>
  <si>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</si>
  <si>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</si>
  <si>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</si>
  <si>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</si>
  <si>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</si>
  <si>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</si>
  <si>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</si>
  <si>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</si>
  <si>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</si>
  <si>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</si>
  <si>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</si>
  <si>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</si>
  <si>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</si>
  <si>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</si>
  <si>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</si>
  <si>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</si>
  <si>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</si>
  <si>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</si>
  <si>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</si>
  <si>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</si>
  <si>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</si>
  <si>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</si>
  <si>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</si>
  <si>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</si>
  <si>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</si>
  <si>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</si>
  <si>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</si>
  <si>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</si>
  <si>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</si>
  <si>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</si>
  <si>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</si>
  <si>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</si>
  <si>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</si>
  <si>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</si>
  <si>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</si>
  <si>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</si>
  <si>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</si>
  <si>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</si>
  <si>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</si>
  <si>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</si>
  <si>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</si>
  <si>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</si>
  <si>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</si>
  <si>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</si>
  <si>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</si>
  <si>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</si>
  <si>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</si>
  <si>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</si>
  <si>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</si>
  <si>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</si>
  <si>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</si>
  <si>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</si>
  <si>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</si>
  <si>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</si>
  <si>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</si>
  <si>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</si>
  <si>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</si>
  <si>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</si>
  <si>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</si>
  <si>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</si>
  <si>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</si>
  <si>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</si>
  <si>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</si>
  <si>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</si>
  <si>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</si>
  <si>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</si>
  <si>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</si>
  <si>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</si>
  <si>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</si>
  <si>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</si>
  <si>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</si>
  <si>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</si>
  <si>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</si>
  <si>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</si>
  <si>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</si>
  <si>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</si>
  <si>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</si>
  <si>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</si>
  <si>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</si>
  <si>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</si>
  <si>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</si>
  <si>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</si>
  <si>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</si>
  <si>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</si>
  <si>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</si>
  <si>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</si>
  <si>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</si>
  <si>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</si>
  <si>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</si>
  <si>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</si>
  <si>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</si>
  <si>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</si>
  <si>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</si>
  <si>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</si>
  <si>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</si>
  <si>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</si>
  <si>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</si>
  <si>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</si>
  <si>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</si>
  <si>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</si>
  <si>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</si>
  <si>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</si>
  <si>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</si>
  <si>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</si>
  <si>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</si>
  <si>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</si>
  <si>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</si>
  <si>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</si>
  <si>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</si>
  <si>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</si>
  <si>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</si>
  <si>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</si>
  <si>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</si>
  <si>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</si>
  <si>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</si>
  <si>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</si>
  <si>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</si>
  <si>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</si>
  <si>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</si>
  <si>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</si>
  <si>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</si>
  <si>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</si>
  <si>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</si>
  <si>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</si>
  <si>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</si>
  <si>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</si>
  <si>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</si>
  <si>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</si>
  <si>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</si>
  <si>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</si>
  <si>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</si>
  <si>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</si>
  <si>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</si>
  <si>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</si>
  <si>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</si>
  <si>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</si>
  <si>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</si>
  <si>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</si>
  <si>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</si>
  <si>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</si>
  <si>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</si>
  <si>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</si>
  <si>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</si>
  <si>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</si>
  <si>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</si>
  <si>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</si>
  <si>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</si>
  <si>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</si>
  <si>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</si>
  <si>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</si>
  <si>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</si>
  <si>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</si>
  <si>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</si>
  <si>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</si>
  <si>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</si>
  <si>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</si>
  <si>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</si>
  <si>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</si>
  <si>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</si>
  <si>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</si>
  <si>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</si>
  <si>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</si>
  <si>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</si>
  <si>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</si>
  <si>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</si>
  <si>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</si>
  <si>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</si>
  <si>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</si>
  <si>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</si>
  <si>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</si>
  <si>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</si>
  <si>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</si>
  <si>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</si>
  <si>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</si>
  <si>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</si>
  <si>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</si>
  <si>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</si>
  <si>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</si>
  <si>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</si>
  <si>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</si>
  <si>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</si>
  <si>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</si>
  <si>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</si>
  <si>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</si>
  <si>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</si>
  <si>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</si>
  <si>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</si>
  <si>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</si>
  <si>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</si>
  <si>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</si>
  <si>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</si>
  <si>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</si>
  <si>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</si>
  <si>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</si>
  <si>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</si>
  <si>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</si>
  <si>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</si>
  <si>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</si>
  <si>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</si>
  <si>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</si>
  <si>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</si>
  <si>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</si>
  <si>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</si>
  <si>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</si>
  <si>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</si>
  <si>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</si>
  <si>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</si>
  <si>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</si>
  <si>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</si>
  <si>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</si>
  <si>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</si>
  <si>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</si>
  <si>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</si>
  <si>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</si>
  <si>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</si>
  <si>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</si>
  <si>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</si>
  <si>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</si>
  <si>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</si>
  <si>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</si>
  <si>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</si>
  <si>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</si>
  <si>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</si>
  <si>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</si>
  <si>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</si>
  <si>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</si>
  <si>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</si>
  <si>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</si>
  <si>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</si>
  <si>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</si>
  <si>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</si>
  <si>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</si>
  <si>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</si>
  <si>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</si>
  <si>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</si>
  <si>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</si>
  <si>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</si>
  <si>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</si>
  <si>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</si>
  <si>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</si>
  <si>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</si>
  <si>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</si>
  <si>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</si>
  <si>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</si>
  <si>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</si>
  <si>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</si>
  <si>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</si>
  <si>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</si>
  <si>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</si>
  <si>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</si>
  <si>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</si>
  <si>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</si>
  <si>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</si>
  <si>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</si>
  <si>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</si>
  <si>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</si>
  <si>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</si>
  <si>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</si>
  <si>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</si>
  <si>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</si>
  <si>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</si>
  <si>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</si>
  <si>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</si>
  <si>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</si>
  <si>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</si>
  <si>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</si>
  <si>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</si>
  <si>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</si>
  <si>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</si>
  <si>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</si>
  <si>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</si>
  <si>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</si>
  <si>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</si>
  <si>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</si>
  <si>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</si>
  <si>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</si>
  <si>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</si>
  <si>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</si>
  <si>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</si>
  <si>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</si>
  <si>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</si>
  <si>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</si>
  <si>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</si>
  <si>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</si>
  <si>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</si>
  <si>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</si>
  <si>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</si>
  <si>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</si>
  <si>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</si>
  <si>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</si>
  <si>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</si>
  <si>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</si>
  <si>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</si>
  <si>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</si>
  <si>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</si>
  <si>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</si>
  <si>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</si>
  <si>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</si>
  <si>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</si>
  <si>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</si>
  <si>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</si>
  <si>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</si>
  <si>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</si>
  <si>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</si>
  <si>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</si>
  <si>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</si>
  <si>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</si>
  <si>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</si>
  <si>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</si>
  <si>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</si>
  <si>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</si>
  <si>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</si>
  <si>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</si>
  <si>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</si>
  <si>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</si>
  <si>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</si>
  <si>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</si>
  <si>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</si>
  <si>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</si>
  <si>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</si>
  <si>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</si>
  <si>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</si>
  <si>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</si>
  <si>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</si>
  <si>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</si>
  <si>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</si>
  <si>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</si>
  <si>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</si>
  <si>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</si>
  <si>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</si>
  <si>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</si>
  <si>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</si>
  <si>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</si>
  <si>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</si>
  <si>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</si>
  <si>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</si>
  <si>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</si>
  <si>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</si>
  <si>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</si>
  <si>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</si>
  <si>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</si>
  <si>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</si>
  <si>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</si>
  <si>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</si>
  <si>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</si>
  <si>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</si>
  <si>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</si>
  <si>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</si>
  <si>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</si>
  <si>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</si>
  <si>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</si>
  <si>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</si>
  <si>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</si>
  <si>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</si>
  <si>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</si>
  <si>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</si>
  <si>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</si>
  <si>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</si>
  <si>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</si>
  <si>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</si>
  <si>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</si>
  <si>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</si>
  <si>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</si>
  <si>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</si>
  <si>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</si>
  <si>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</si>
  <si>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</si>
  <si>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</si>
  <si>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</si>
  <si>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</si>
  <si>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</si>
  <si>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</si>
  <si>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</si>
  <si>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</si>
  <si>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</si>
  <si>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</si>
  <si>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</si>
  <si>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</si>
  <si>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</si>
  <si>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</si>
  <si>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</si>
  <si>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</si>
  <si>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</si>
  <si>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</si>
  <si>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</si>
  <si>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</si>
  <si>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</si>
  <si>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</si>
  <si>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</si>
  <si>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</si>
  <si>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</si>
  <si>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</si>
  <si>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</si>
  <si>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</si>
  <si>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</si>
  <si>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</si>
  <si>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</si>
  <si>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</si>
  <si>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</si>
  <si>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</si>
  <si>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</si>
  <si>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</si>
  <si>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</si>
  <si>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</si>
  <si>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</si>
  <si>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</si>
  <si>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</si>
  <si>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</si>
  <si>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</si>
  <si>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</si>
  <si>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</si>
  <si>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</si>
  <si>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</si>
  <si>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</si>
  <si>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</si>
  <si>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</si>
  <si>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</si>
  <si>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</si>
  <si>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</si>
  <si>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</si>
  <si>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</si>
  <si>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</si>
  <si>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</si>
  <si>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</si>
  <si>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</si>
  <si>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</si>
  <si>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</si>
  <si>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</si>
  <si>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</si>
  <si>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</si>
  <si>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</si>
  <si>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</si>
  <si>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</si>
  <si>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</si>
  <si>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</si>
  <si>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</si>
  <si>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</si>
  <si>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</si>
  <si>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</si>
  <si>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</si>
  <si>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</si>
  <si>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</si>
  <si>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</si>
  <si>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</si>
  <si>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</si>
  <si>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</si>
  <si>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</si>
  <si>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</si>
  <si>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</si>
  <si>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</si>
  <si>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</si>
  <si>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</si>
  <si>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</si>
  <si>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</si>
  <si>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</si>
  <si>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</si>
  <si>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</si>
  <si>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</si>
  <si>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</si>
  <si>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</si>
  <si>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</si>
  <si>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</si>
  <si>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</si>
  <si>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</si>
  <si>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</si>
  <si>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</si>
  <si>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</si>
  <si>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</si>
  <si>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</si>
  <si>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</si>
  <si>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</si>
  <si>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</si>
  <si>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</si>
  <si>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</si>
  <si>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</si>
  <si>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</si>
  <si>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</si>
  <si>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</si>
  <si>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</si>
  <si>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</si>
  <si>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</si>
  <si>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</si>
  <si>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</si>
  <si>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</si>
  <si>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</si>
  <si>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</si>
  <si>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</si>
  <si>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</si>
  <si>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</si>
  <si>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</si>
  <si>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</si>
  <si>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</si>
  <si>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</si>
  <si>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</si>
  <si>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</si>
  <si>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</si>
  <si>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</si>
  <si>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</si>
  <si>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</si>
  <si>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</si>
  <si>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</si>
  <si>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</si>
  <si>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</si>
  <si>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</si>
  <si>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</si>
  <si>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</si>
  <si>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</si>
  <si>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</si>
  <si>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</si>
  <si>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</si>
  <si>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</si>
  <si>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</si>
  <si>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</si>
  <si>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</si>
  <si>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</si>
  <si>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</si>
  <si>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</si>
  <si>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</si>
  <si>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</si>
  <si>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</si>
  <si>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</si>
  <si>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</si>
  <si>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</si>
  <si>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</si>
  <si>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</si>
  <si>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</si>
  <si>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</si>
  <si>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</si>
  <si>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</si>
  <si>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</si>
  <si>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</si>
  <si>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</si>
  <si>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</si>
  <si>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</si>
  <si>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</si>
  <si>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</si>
  <si>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</si>
  <si>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</si>
  <si>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</si>
  <si>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</si>
  <si>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</si>
  <si>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</si>
  <si>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</si>
  <si>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</si>
  <si>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</si>
  <si>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</si>
  <si>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</si>
  <si>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</si>
  <si>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</si>
  <si>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</si>
  <si>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</si>
  <si>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</si>
  <si>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</si>
  <si>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</si>
  <si>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</si>
  <si>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</si>
  <si>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</si>
  <si>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</si>
  <si>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</si>
  <si>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</si>
  <si>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</si>
  <si>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</si>
  <si>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</si>
  <si>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</si>
  <si>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</si>
  <si>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</si>
  <si>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</si>
  <si>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</si>
  <si>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</si>
  <si>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</si>
  <si>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</si>
  <si>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</si>
  <si>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</si>
  <si>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</si>
  <si>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</si>
  <si>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</si>
  <si>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</si>
  <si>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</si>
  <si>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</si>
  <si>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</si>
  <si>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</si>
  <si>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</si>
  <si>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</si>
  <si>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</si>
  <si>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</si>
  <si>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</si>
  <si>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</si>
  <si>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</si>
  <si>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</si>
  <si>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</si>
  <si>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</si>
  <si>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</si>
  <si>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</si>
  <si>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</si>
  <si>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</si>
  <si>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</si>
  <si>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</si>
  <si>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</si>
  <si>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</si>
  <si>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</si>
  <si>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</si>
  <si>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</si>
  <si>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</si>
  <si>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</si>
  <si>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</si>
  <si>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</si>
  <si>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</si>
  <si>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</si>
  <si>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</si>
  <si>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</si>
  <si>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</si>
  <si>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</si>
  <si>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</si>
  <si>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</si>
  <si>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</si>
  <si>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</si>
  <si>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</si>
  <si>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</si>
  <si>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</si>
  <si>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</si>
  <si>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</si>
  <si>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</si>
  <si>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</si>
  <si>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</si>
  <si>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</si>
  <si>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</si>
  <si>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</si>
  <si>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</si>
  <si>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</si>
  <si>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</si>
  <si>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</si>
  <si>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</si>
  <si>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</si>
  <si>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</si>
  <si>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</si>
  <si>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</si>
  <si>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</si>
  <si>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</si>
  <si>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</si>
  <si>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</si>
  <si>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</si>
  <si>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</si>
  <si>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</si>
  <si>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</si>
  <si>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</si>
  <si>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</si>
  <si>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</si>
  <si>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</si>
  <si>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</si>
  <si>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</si>
  <si>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</si>
  <si>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</si>
  <si>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</si>
  <si>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</si>
  <si>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</si>
  <si>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</si>
  <si>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</si>
  <si>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</si>
  <si>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</si>
  <si>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</si>
  <si>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</si>
  <si>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</si>
  <si>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</si>
  <si>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</si>
  <si>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</si>
  <si>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</si>
  <si>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</si>
  <si>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</si>
  <si>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</si>
  <si>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</si>
  <si>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</si>
  <si>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</si>
  <si>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</si>
  <si>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</si>
  <si>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</si>
  <si>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</si>
  <si>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</si>
  <si>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</si>
  <si>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</si>
  <si>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</si>
  <si>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</si>
  <si>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</si>
  <si>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</si>
  <si>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</si>
  <si>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</si>
  <si>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</si>
  <si>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</si>
  <si>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</si>
  <si>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</si>
  <si>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</si>
  <si>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</si>
  <si>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</si>
  <si>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</si>
  <si>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</si>
  <si>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</si>
  <si>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</si>
  <si>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</si>
  <si>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</si>
  <si>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</si>
  <si>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</si>
  <si>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</si>
  <si>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</si>
  <si>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</si>
  <si>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</si>
  <si>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</si>
  <si>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</si>
  <si>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</si>
  <si>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</si>
  <si>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</si>
  <si>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</si>
  <si>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</si>
  <si>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</si>
  <si>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</si>
  <si>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</si>
  <si>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</si>
  <si>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</si>
  <si>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</si>
  <si>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</si>
  <si>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</si>
  <si>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</si>
  <si>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</si>
  <si>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</si>
  <si>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</si>
  <si>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</si>
  <si>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</si>
  <si>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</si>
  <si>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</si>
  <si>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</si>
  <si>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</si>
  <si>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</si>
  <si>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</si>
  <si>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</si>
  <si>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</si>
  <si>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</si>
  <si>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</si>
  <si>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</si>
  <si>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</si>
  <si>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</si>
  <si>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</si>
  <si>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</si>
  <si>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</si>
  <si>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</si>
  <si>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</si>
  <si>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</si>
  <si>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</si>
  <si>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</si>
  <si>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</si>
  <si>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</si>
  <si>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</si>
  <si>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</si>
  <si>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</si>
  <si>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</si>
  <si>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</si>
  <si>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</si>
  <si>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</si>
  <si>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</si>
  <si>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</si>
  <si>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</si>
  <si>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</si>
  <si>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</si>
  <si>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</si>
  <si>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</si>
  <si>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</si>
  <si>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</si>
  <si>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</si>
  <si>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</si>
  <si>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</si>
  <si>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</si>
  <si>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</si>
  <si>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</si>
  <si>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</si>
  <si>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</si>
  <si>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</si>
  <si>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</si>
  <si>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</si>
  <si>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</si>
  <si>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</si>
  <si>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</si>
  <si>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</si>
  <si>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</si>
  <si>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</si>
  <si>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</si>
  <si>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</si>
  <si>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</si>
  <si>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</si>
  <si>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</si>
  <si>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</si>
  <si>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</si>
  <si>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</si>
  <si>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</si>
  <si>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</si>
  <si>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</si>
  <si>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</si>
  <si>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</si>
  <si>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</si>
  <si>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</si>
  <si>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</si>
  <si>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</si>
  <si>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</si>
  <si>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</si>
  <si>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</si>
  <si>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</si>
  <si>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</si>
  <si>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</si>
  <si>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</si>
  <si>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</si>
  <si>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</si>
  <si>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</si>
  <si>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</si>
  <si>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</si>
  <si>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</si>
  <si>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</si>
  <si>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</si>
  <si>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</si>
  <si>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</si>
  <si>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</si>
  <si>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</si>
  <si>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</si>
  <si>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</si>
  <si>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</si>
  <si>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</si>
  <si>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</si>
  <si>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</si>
  <si>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</si>
  <si>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</si>
  <si>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</si>
  <si>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</si>
  <si>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</si>
  <si>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</si>
  <si>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</si>
  <si>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</si>
  <si>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</si>
  <si>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</si>
  <si>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</si>
  <si>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</si>
  <si>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</si>
  <si>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</si>
  <si>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</si>
  <si>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</si>
  <si>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</si>
  <si>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</si>
  <si>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</si>
  <si>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</si>
  <si>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</si>
  <si>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</si>
  <si>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</si>
  <si>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</si>
  <si>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</si>
  <si>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</si>
  <si>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</si>
  <si>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</si>
  <si>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</si>
  <si>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</si>
  <si>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</si>
  <si>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</si>
  <si>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</si>
  <si>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</si>
  <si>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</si>
  <si>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</si>
  <si>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</si>
  <si>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</si>
  <si>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</si>
  <si>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</si>
  <si>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</si>
  <si>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</si>
  <si>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</si>
  <si>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</si>
  <si>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</si>
  <si>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</si>
  <si>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</si>
  <si>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</si>
  <si>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</si>
  <si>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</si>
  <si>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</si>
  <si>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</si>
  <si>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</si>
  <si>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</si>
  <si>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</si>
  <si>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</si>
  <si>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</si>
  <si>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</si>
  <si>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</si>
  <si>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</si>
  <si>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</si>
  <si>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</si>
  <si>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</si>
  <si>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</si>
  <si>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</si>
  <si>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</si>
  <si>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</si>
  <si>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</si>
  <si>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</si>
  <si>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</si>
  <si>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</si>
  <si>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</si>
  <si>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</si>
  <si>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</si>
  <si>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</si>
  <si>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</si>
  <si>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</si>
  <si>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</si>
  <si>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</si>
  <si>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</si>
  <si>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</si>
  <si>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</si>
  <si>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</si>
  <si>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</si>
  <si>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</si>
  <si>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</si>
  <si>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</si>
  <si>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</si>
  <si>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</si>
  <si>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</si>
  <si>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</si>
  <si>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</si>
  <si>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</si>
  <si>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</si>
  <si>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</si>
  <si>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</si>
  <si>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</si>
  <si>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</si>
  <si>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</si>
  <si>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</si>
  <si>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</si>
  <si>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</si>
  <si>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</si>
  <si>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</si>
  <si>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</si>
  <si>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</si>
  <si>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</si>
  <si>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</si>
  <si>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</si>
  <si>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</si>
  <si>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</si>
  <si>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</si>
  <si>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</si>
  <si>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</si>
  <si>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</si>
  <si>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</si>
  <si>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</si>
  <si>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</si>
  <si>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</si>
  <si>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</si>
  <si>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</si>
  <si>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</si>
  <si>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</si>
  <si>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</si>
  <si>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</si>
  <si>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</si>
  <si>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</si>
  <si>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</si>
  <si>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</si>
  <si>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</si>
  <si>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</si>
  <si>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</si>
  <si>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</si>
  <si>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</si>
  <si>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</si>
  <si>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</si>
  <si>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</si>
  <si>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</si>
  <si>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</si>
  <si>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</si>
  <si>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</si>
  <si>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</si>
  <si>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</si>
  <si>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</si>
  <si>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</si>
  <si>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</si>
  <si>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</si>
  <si>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</si>
  <si>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</si>
  <si>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</si>
  <si>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</si>
  <si>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</si>
  <si>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</si>
  <si>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</si>
  <si>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</si>
  <si>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</si>
  <si>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</si>
  <si>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</si>
  <si>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</si>
  <si>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</si>
  <si>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</si>
  <si>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</si>
  <si>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</si>
  <si>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</si>
  <si>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</si>
  <si>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</si>
  <si>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</si>
  <si>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</si>
  <si>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</si>
  <si>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</si>
  <si>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</si>
  <si>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</si>
  <si>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</si>
  <si>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</si>
  <si>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</si>
  <si>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</si>
  <si>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</si>
  <si>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</si>
  <si>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</si>
  <si>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</si>
  <si>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</si>
  <si>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</si>
  <si>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</si>
  <si>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</si>
  <si>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</si>
  <si>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</si>
  <si>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</si>
  <si>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</si>
  <si>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</si>
  <si>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</si>
  <si>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</si>
  <si>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</si>
  <si>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</si>
  <si>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</si>
  <si>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</si>
  <si>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</si>
  <si>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</si>
  <si>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</si>
  <si>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</si>
  <si>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</si>
  <si>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</si>
  <si>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</si>
  <si>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</si>
  <si>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</si>
  <si>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</si>
  <si>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</si>
  <si>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</si>
  <si>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</si>
  <si>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</si>
  <si>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</si>
  <si>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</si>
  <si>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</si>
  <si>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</si>
  <si>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</si>
  <si>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</si>
  <si>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</si>
  <si>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</si>
  <si>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</si>
  <si>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</si>
  <si>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</si>
  <si>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</si>
  <si>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</si>
  <si>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</si>
  <si>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</si>
  <si>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</si>
  <si>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</si>
  <si>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</si>
  <si>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</si>
  <si>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</si>
  <si>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</si>
  <si>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</si>
  <si>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</si>
  <si>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</si>
  <si>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</si>
  <si>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</si>
  <si>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</si>
  <si>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</si>
  <si>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</si>
  <si>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</si>
  <si>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</si>
  <si>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</si>
  <si>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</si>
  <si>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</si>
  <si>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</si>
  <si>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</si>
  <si>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</si>
  <si>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</si>
  <si>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</si>
  <si>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</si>
  <si>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</si>
  <si>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</si>
  <si>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</si>
  <si>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</si>
  <si>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</si>
  <si>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</si>
  <si>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</si>
  <si>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</si>
  <si>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</si>
  <si>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</si>
  <si>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</si>
  <si>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</si>
  <si>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</si>
  <si>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</si>
  <si>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</si>
  <si>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</si>
  <si>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</si>
  <si>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</si>
  <si>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</si>
  <si>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</si>
  <si>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</si>
  <si>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</si>
  <si>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</si>
  <si>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</si>
  <si>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</si>
  <si>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</si>
  <si>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</si>
  <si>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</si>
  <si>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</si>
  <si>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</si>
  <si>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</si>
  <si>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</si>
  <si>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</si>
  <si>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</si>
  <si>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</si>
  <si>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</si>
  <si>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</si>
  <si>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</si>
  <si>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</si>
  <si>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</si>
  <si>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</si>
  <si>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</si>
  <si>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</si>
  <si>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</si>
  <si>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</si>
  <si>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</si>
  <si>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</si>
  <si>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</si>
  <si>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</si>
  <si>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</si>
  <si>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</si>
  <si>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</si>
  <si>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</si>
  <si>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</si>
  <si>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</si>
  <si>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</si>
  <si>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</si>
  <si>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</si>
  <si>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</si>
  <si>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</si>
  <si>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</si>
  <si>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</si>
  <si>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</si>
  <si>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</si>
  <si>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</si>
  <si>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</si>
  <si>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</si>
  <si>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</si>
  <si>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</si>
  <si>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</si>
  <si>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</si>
  <si>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</si>
  <si>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</si>
  <si>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</si>
  <si>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</si>
  <si>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</si>
  <si>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</si>
  <si>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</si>
  <si>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</si>
  <si>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</si>
  <si>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</si>
  <si>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</si>
  <si>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</si>
  <si>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</si>
  <si>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</si>
  <si>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</si>
  <si>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</si>
  <si>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</si>
  <si>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</si>
  <si>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</si>
  <si>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</si>
  <si>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</si>
  <si>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</si>
  <si>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</si>
  <si>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</si>
  <si>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</si>
  <si>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</si>
  <si>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</si>
  <si>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</si>
  <si>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</si>
  <si>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</si>
  <si>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</si>
  <si>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</si>
  <si>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</si>
  <si>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</si>
  <si>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</si>
  <si>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</si>
  <si>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</si>
  <si>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</si>
  <si>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</si>
  <si>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</si>
  <si>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</si>
  <si>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</si>
  <si>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</si>
  <si>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</si>
  <si>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</si>
  <si>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</si>
  <si>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</si>
  <si>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</si>
  <si>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</si>
  <si>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</si>
  <si>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</si>
  <si>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</si>
  <si>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</si>
  <si>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</si>
  <si>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</si>
  <si>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</si>
  <si>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</si>
  <si>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</si>
  <si>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</si>
  <si>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</si>
  <si>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</si>
  <si>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</si>
  <si>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</si>
  <si>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</si>
  <si>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</si>
  <si>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</si>
  <si>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</si>
  <si>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</si>
  <si>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</si>
  <si>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</si>
  <si>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</si>
  <si>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</si>
  <si>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</si>
  <si>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</si>
  <si>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</si>
  <si>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</si>
  <si>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</si>
  <si>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</si>
  <si>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</si>
  <si>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</si>
  <si>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</si>
  <si>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</si>
  <si>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</si>
  <si>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</si>
  <si>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</si>
  <si>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</si>
  <si>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</si>
  <si>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</si>
  <si>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</si>
  <si>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</si>
  <si>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</si>
  <si>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</si>
  <si>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</si>
  <si>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</si>
  <si>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</si>
  <si>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</si>
  <si>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</si>
  <si>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</si>
  <si>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</si>
  <si>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</si>
  <si>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</si>
  <si>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</si>
  <si>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</si>
  <si>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</si>
  <si>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</si>
  <si>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</si>
  <si>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</si>
  <si>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</si>
  <si>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</si>
  <si>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</si>
  <si>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</si>
  <si>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</si>
  <si>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</si>
  <si>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</si>
  <si>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</si>
  <si>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</si>
  <si>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</si>
  <si>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</si>
  <si>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</si>
  <si>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</si>
  <si>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</si>
  <si>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</si>
  <si>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</si>
  <si>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</si>
  <si>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</si>
  <si>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</si>
  <si>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</si>
  <si>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</si>
  <si>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</si>
  <si>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</si>
  <si>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</si>
  <si>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</si>
  <si>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</si>
  <si>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</si>
  <si>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</si>
  <si>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</si>
  <si>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</si>
  <si>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</si>
  <si>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</si>
  <si>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</si>
  <si>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</si>
  <si>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</si>
  <si>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</si>
  <si>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</si>
  <si>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</si>
  <si>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</si>
  <si>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</si>
  <si>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</si>
  <si>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</si>
  <si>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</si>
  <si>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</si>
  <si>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</si>
  <si>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</si>
  <si>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</si>
  <si>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</si>
  <si>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</si>
  <si>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</si>
  <si>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</si>
  <si>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</si>
  <si>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</si>
  <si>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</si>
  <si>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</si>
  <si>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</si>
  <si>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</si>
  <si>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</si>
  <si>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</si>
  <si>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</si>
  <si>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</si>
  <si>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</si>
  <si>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</si>
  <si>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</si>
  <si>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</si>
  <si>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</si>
  <si>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</si>
  <si>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</si>
  <si>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</si>
  <si>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</si>
  <si>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</si>
  <si>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</si>
  <si>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</si>
  <si>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</si>
  <si>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</si>
  <si>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</si>
  <si>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</si>
  <si>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</si>
  <si>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</si>
  <si>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</si>
  <si>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</si>
  <si>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</si>
  <si>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</si>
  <si>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</si>
  <si>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</si>
  <si>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</si>
  <si>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</si>
  <si>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</si>
  <si>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</si>
  <si>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</si>
  <si>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</si>
  <si>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</si>
  <si>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</si>
  <si>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</si>
  <si>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</si>
  <si>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</si>
  <si>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</si>
  <si>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</si>
  <si>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</si>
  <si>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</si>
  <si>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</si>
  <si>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</si>
  <si>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</si>
  <si>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</si>
  <si>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</si>
  <si>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</si>
  <si>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</si>
  <si>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</si>
  <si>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</si>
  <si>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</si>
  <si>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</si>
  <si>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</si>
  <si>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</si>
  <si>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</si>
  <si>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</si>
  <si>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</si>
  <si>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</si>
  <si>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</si>
  <si>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</si>
  <si>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</si>
  <si>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</si>
  <si>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</si>
  <si>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</si>
  <si>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</si>
  <si>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</si>
  <si>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</si>
  <si>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</si>
  <si>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</si>
  <si>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</si>
  <si>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</si>
  <si>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</si>
  <si>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</si>
  <si>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</si>
  <si>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</si>
  <si>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</si>
  <si>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</si>
  <si>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</si>
  <si>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</si>
  <si>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</si>
  <si>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</si>
  <si>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</si>
  <si>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</si>
  <si>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</si>
  <si>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</si>
  <si>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</si>
  <si>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</si>
  <si>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</si>
  <si>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</si>
  <si>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</si>
  <si>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</si>
  <si>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</si>
  <si>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</si>
  <si>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</si>
  <si>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</si>
  <si>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</si>
  <si>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</si>
  <si>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</si>
  <si>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</si>
  <si>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</si>
  <si>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</si>
  <si>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</si>
  <si>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</si>
  <si>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</si>
  <si>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</si>
  <si>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</si>
  <si>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</si>
  <si>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</si>
  <si>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</si>
  <si>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</si>
  <si>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</si>
  <si>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</si>
  <si>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</si>
  <si>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</si>
  <si>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</si>
  <si>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</si>
  <si>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</si>
  <si>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</si>
  <si>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</si>
  <si>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</si>
  <si>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</si>
  <si>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</si>
  <si>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</si>
  <si>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</si>
  <si>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</si>
  <si>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</si>
  <si>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</si>
  <si>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</si>
  <si>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</si>
  <si>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</si>
  <si>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</si>
  <si>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</si>
  <si>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</si>
  <si>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</si>
  <si>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</si>
  <si>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</si>
  <si>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</si>
  <si>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</si>
  <si>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</si>
  <si>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</si>
  <si>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</si>
  <si>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</si>
  <si>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</si>
  <si>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</si>
  <si>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</si>
  <si>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</si>
  <si>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</si>
  <si>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</si>
  <si>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</si>
  <si>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</si>
  <si>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</si>
  <si>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</si>
  <si>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</si>
  <si>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</si>
  <si>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</si>
  <si>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</si>
  <si>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</si>
  <si>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</si>
  <si>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</si>
  <si>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</si>
  <si>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</si>
  <si>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</si>
  <si>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</si>
  <si>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</si>
  <si>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</si>
  <si>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</si>
  <si>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</si>
  <si>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</si>
  <si>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</si>
  <si>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</si>
  <si>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</si>
  <si>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</si>
  <si>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</si>
  <si>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</si>
  <si>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</si>
  <si>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</si>
  <si>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</si>
  <si>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</si>
  <si>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</si>
  <si>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</si>
  <si>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</si>
  <si>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</si>
  <si>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</si>
  <si>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</si>
  <si>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</si>
  <si>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</si>
  <si>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</si>
  <si>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</si>
  <si>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</si>
  <si>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</si>
  <si>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</si>
  <si>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</si>
  <si>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</si>
  <si>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</si>
  <si>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</si>
  <si>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</si>
  <si>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</si>
  <si>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</si>
  <si>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</si>
  <si>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</si>
  <si>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</si>
  <si>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</si>
  <si>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</si>
  <si>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</si>
  <si>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</si>
  <si>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</si>
  <si>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</si>
  <si>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</si>
  <si>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</si>
  <si>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</si>
  <si>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</si>
  <si>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</si>
  <si>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</si>
  <si>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</si>
  <si>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</si>
  <si>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</si>
  <si>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</si>
  <si>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</si>
  <si>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</si>
  <si>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</si>
  <si>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</si>
  <si>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</si>
  <si>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</si>
  <si>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</si>
  <si>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</si>
  <si>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</si>
  <si>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</si>
  <si>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</si>
  <si>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</si>
  <si>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</si>
  <si>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</si>
  <si>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</si>
  <si>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</si>
  <si>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</si>
  <si>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</si>
  <si>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</si>
  <si>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</si>
  <si>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</si>
  <si>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</si>
  <si>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</si>
  <si>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</si>
  <si>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</si>
  <si>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</si>
  <si>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</si>
  <si>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</si>
  <si>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</si>
  <si>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</si>
  <si>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</si>
  <si>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</si>
  <si>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</si>
  <si>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</si>
  <si>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</si>
  <si>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</si>
  <si>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</si>
  <si>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</si>
  <si>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</si>
  <si>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</si>
  <si>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</si>
  <si>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</si>
  <si>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</si>
  <si>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</si>
  <si>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</si>
  <si>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</si>
  <si>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</si>
  <si>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</si>
  <si>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</si>
  <si>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</si>
  <si>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</si>
  <si>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</si>
  <si>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</si>
  <si>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</si>
  <si>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</si>
  <si>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</si>
  <si>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</si>
  <si>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</si>
  <si>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</si>
  <si>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</si>
  <si>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</si>
  <si>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</si>
  <si>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</si>
  <si>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</si>
  <si>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</si>
  <si>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</si>
  <si>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</si>
  <si>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</si>
  <si>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</si>
  <si>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</si>
  <si>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</si>
  <si>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</si>
  <si>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</si>
  <si>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</si>
  <si>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</si>
  <si>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</si>
  <si>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</si>
  <si>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</si>
  <si>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</si>
  <si>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</si>
  <si>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</si>
  <si>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</si>
  <si>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</si>
  <si>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</si>
  <si>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</si>
  <si>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</si>
  <si>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</si>
  <si>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</si>
  <si>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</si>
  <si>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</si>
  <si>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</si>
  <si>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</si>
  <si>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</si>
  <si>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</si>
  <si>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</si>
  <si>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</si>
  <si>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</si>
  <si>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</si>
  <si>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</si>
  <si>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</si>
  <si>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</si>
  <si>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</si>
  <si>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</si>
  <si>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</si>
  <si>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</si>
  <si>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</si>
  <si>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</si>
  <si>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</si>
  <si>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</si>
  <si>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</si>
  <si>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</si>
  <si>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</si>
  <si>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</si>
  <si>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</si>
  <si>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</si>
  <si>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</si>
  <si>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</si>
  <si>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</si>
  <si>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</si>
  <si>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</si>
  <si>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</si>
  <si>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</si>
  <si>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</si>
  <si>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</si>
  <si>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</si>
  <si>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</si>
  <si>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</si>
  <si>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</si>
  <si>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</si>
  <si>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</si>
  <si>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</si>
  <si>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</si>
  <si>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</si>
  <si>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</si>
  <si>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</si>
  <si>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</si>
  <si>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</si>
  <si>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</si>
  <si>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</si>
  <si>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</si>
  <si>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</si>
  <si>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</si>
  <si>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</si>
  <si>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</si>
  <si>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</si>
  <si>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</si>
  <si>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</si>
  <si>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</si>
  <si>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</si>
  <si>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</si>
  <si>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</si>
  <si>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</si>
  <si>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</si>
  <si>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</si>
  <si>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</si>
  <si>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</si>
  <si>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</si>
  <si>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</si>
  <si>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</si>
  <si>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</si>
  <si>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</si>
  <si>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</si>
  <si>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</si>
  <si>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</si>
  <si>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</si>
  <si>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</si>
  <si>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</si>
  <si>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</si>
  <si>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</si>
  <si>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</si>
  <si>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</si>
  <si>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</si>
  <si>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</si>
  <si>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</si>
  <si>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</si>
  <si>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</si>
  <si>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</si>
  <si>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</si>
  <si>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</si>
  <si>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</si>
  <si>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</si>
  <si>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</si>
  <si>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</si>
  <si>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</si>
  <si>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</si>
  <si>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</si>
  <si>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</si>
  <si>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</si>
  <si>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</si>
  <si>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</si>
  <si>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</si>
  <si>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</si>
  <si>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</si>
  <si>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</si>
  <si>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</si>
  <si>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</si>
  <si>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</si>
  <si>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</si>
  <si>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</si>
  <si>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</si>
  <si>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</si>
  <si>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</si>
  <si>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</si>
  <si>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</si>
  <si>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</si>
  <si>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</si>
  <si>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</si>
  <si>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</si>
  <si>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</si>
  <si>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</si>
  <si>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</si>
  <si>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</si>
  <si>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</si>
  <si>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</si>
  <si>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</si>
  <si>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</si>
  <si>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</si>
  <si>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</si>
  <si>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</si>
  <si>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</si>
  <si>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</si>
  <si>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</si>
  <si>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</si>
  <si>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</si>
  <si>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</si>
  <si>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</si>
  <si>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</si>
  <si>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</si>
  <si>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</si>
  <si>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</si>
  <si>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</si>
  <si>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</si>
  <si>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</si>
  <si>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</si>
  <si>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</si>
  <si>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</si>
  <si>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</si>
  <si>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</si>
  <si>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</si>
  <si>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</si>
  <si>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</si>
  <si>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</si>
  <si>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</si>
  <si>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</si>
  <si>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</si>
  <si>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</si>
  <si>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</si>
  <si>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</si>
  <si>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</si>
  <si>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</si>
  <si>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</si>
  <si>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</si>
  <si>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</si>
  <si>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</si>
  <si>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</si>
  <si>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</si>
  <si>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</si>
  <si>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</si>
  <si>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</si>
  <si>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</si>
  <si>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</si>
  <si>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</si>
  <si>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</si>
  <si>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</si>
  <si>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</si>
  <si>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</si>
  <si>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</si>
  <si>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</si>
  <si>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</si>
  <si>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</si>
  <si>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</si>
  <si>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</si>
  <si>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</si>
  <si>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</si>
  <si>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</si>
  <si>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</si>
  <si>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</si>
  <si>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</si>
  <si>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</si>
  <si>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</si>
  <si>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</si>
  <si>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</si>
  <si>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</si>
  <si>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</si>
  <si>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</si>
  <si>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</si>
  <si>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</si>
  <si>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</si>
  <si>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</si>
  <si>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</si>
  <si>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</si>
  <si>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</si>
  <si>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</si>
  <si>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</si>
  <si>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</si>
  <si>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</si>
  <si>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</si>
  <si>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</si>
  <si>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</si>
  <si>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</si>
  <si>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</si>
  <si>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</si>
  <si>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</si>
  <si>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</si>
  <si>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</si>
  <si>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</si>
  <si>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</si>
  <si>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</si>
  <si>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</si>
  <si>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</si>
  <si>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</si>
  <si>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</si>
  <si>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</si>
  <si>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</si>
  <si>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</si>
  <si>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</si>
  <si>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</si>
  <si>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</si>
  <si>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</si>
  <si>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</si>
  <si>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</si>
  <si>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</si>
  <si>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</si>
  <si>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</si>
  <si>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</si>
  <si>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</si>
  <si>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</si>
  <si>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</si>
  <si>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</si>
  <si>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</si>
  <si>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</si>
  <si>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</si>
  <si>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</si>
  <si>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</si>
  <si>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</si>
  <si>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</si>
  <si>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</si>
  <si>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</si>
  <si>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</si>
  <si>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</si>
  <si>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</si>
  <si>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</si>
  <si>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</si>
  <si>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</si>
  <si>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</si>
  <si>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</si>
  <si>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</si>
  <si>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</si>
  <si>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</si>
  <si>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</si>
  <si>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</si>
  <si>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</si>
  <si>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</si>
  <si>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</si>
  <si>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</si>
  <si>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</si>
  <si>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</si>
  <si>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</si>
  <si>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</si>
  <si>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</si>
  <si>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</si>
  <si>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</si>
  <si>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</si>
  <si>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</si>
  <si>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</si>
  <si>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</si>
  <si>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</si>
  <si>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</si>
  <si>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</si>
  <si>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</si>
  <si>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</si>
  <si>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</si>
  <si>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</si>
  <si>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</si>
  <si>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</si>
  <si>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</si>
  <si>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</si>
  <si>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</si>
  <si>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</si>
  <si>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</si>
  <si>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</si>
  <si>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</si>
  <si>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</si>
  <si>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</si>
  <si>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</si>
  <si>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</si>
  <si>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</si>
  <si>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</si>
  <si>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</si>
  <si>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</si>
  <si>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</si>
  <si>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</si>
  <si>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</si>
  <si>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</si>
  <si>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</si>
  <si>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</si>
  <si>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</si>
  <si>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</si>
  <si>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</si>
  <si>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</si>
  <si>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</si>
  <si>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</si>
  <si>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</si>
  <si>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</si>
  <si>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</si>
  <si>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</si>
  <si>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</si>
  <si>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</si>
  <si>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</si>
  <si>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</si>
  <si>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</si>
  <si>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</si>
  <si>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</si>
  <si>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</si>
  <si>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</si>
  <si>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</si>
  <si>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</si>
  <si>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</si>
  <si>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</si>
  <si>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</si>
  <si>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</si>
  <si>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</si>
  <si>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</si>
  <si>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</si>
  <si>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</si>
  <si>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</si>
  <si>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</si>
  <si>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</si>
  <si>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</si>
  <si>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</si>
  <si>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</si>
  <si>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</si>
  <si>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</si>
  <si>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</si>
  <si>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</si>
  <si>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</si>
  <si>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</si>
  <si>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</si>
  <si>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</si>
  <si>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</si>
  <si>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</si>
  <si>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</si>
  <si>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</si>
  <si>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</si>
  <si>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</si>
  <si>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</si>
  <si>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</si>
  <si>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</si>
  <si>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</si>
  <si>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</si>
  <si>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</si>
  <si>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</si>
  <si>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</si>
  <si>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</si>
  <si>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</si>
  <si>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</si>
  <si>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</si>
  <si>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</si>
  <si>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</si>
  <si>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</si>
  <si>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</si>
  <si>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</si>
  <si>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</si>
  <si>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</si>
  <si>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</si>
  <si>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</si>
  <si>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</si>
  <si>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</si>
  <si>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</si>
  <si>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</si>
  <si>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</si>
  <si>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</si>
  <si>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</si>
  <si>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</si>
  <si>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</si>
  <si>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</si>
  <si>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</si>
  <si>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</si>
  <si>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</si>
  <si>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</si>
  <si>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</si>
  <si>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</si>
  <si>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</si>
  <si>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</si>
  <si>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</si>
  <si>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</si>
  <si>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</si>
  <si>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</si>
  <si>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</si>
  <si>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</si>
  <si>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</si>
  <si>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</si>
  <si>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</si>
  <si>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</si>
  <si>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</si>
  <si>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</si>
  <si>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</si>
  <si>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</si>
  <si>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</si>
  <si>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</si>
  <si>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</si>
  <si>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</si>
  <si>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</si>
  <si>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</si>
  <si>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</si>
  <si>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</si>
  <si>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</si>
  <si>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</si>
  <si>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</si>
  <si>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</si>
  <si>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</si>
  <si>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</si>
  <si>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</si>
  <si>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</si>
  <si>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</si>
  <si>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</si>
  <si>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</si>
  <si>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</si>
  <si>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</si>
  <si>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</si>
  <si>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</si>
  <si>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</si>
  <si>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</si>
  <si>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</si>
  <si>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</si>
  <si>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</si>
  <si>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</si>
  <si>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</si>
  <si>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</si>
  <si>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</si>
  <si>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</si>
  <si>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</si>
  <si>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</si>
  <si>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</si>
  <si>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</si>
  <si>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</si>
  <si>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</si>
  <si>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</si>
  <si>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</si>
  <si>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</si>
  <si>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</si>
  <si>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</si>
  <si>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</si>
  <si>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</si>
  <si>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</si>
  <si>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</si>
  <si>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</si>
  <si>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</si>
  <si>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</si>
  <si>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</si>
  <si>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</si>
  <si>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</si>
  <si>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</si>
  <si>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</si>
  <si>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</si>
  <si>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</si>
  <si>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</si>
  <si>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</si>
  <si>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</si>
  <si>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</si>
  <si>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</si>
  <si>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</si>
  <si>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</si>
  <si>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</si>
  <si>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</si>
  <si>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</si>
  <si>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</si>
  <si>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</si>
  <si>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</si>
  <si>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</si>
  <si>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</si>
  <si>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</si>
  <si>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</si>
  <si>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</si>
  <si>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</si>
  <si>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</si>
  <si>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</si>
  <si>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</si>
  <si>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</si>
  <si>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</si>
  <si>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</si>
  <si>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</si>
  <si>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</si>
  <si>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</si>
  <si>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</si>
  <si>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</si>
  <si>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</si>
  <si>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</si>
  <si>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</si>
  <si>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</si>
  <si>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</si>
  <si>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</si>
  <si>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</si>
  <si>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</si>
  <si>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</si>
  <si>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</si>
  <si>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</si>
  <si>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</si>
  <si>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</si>
  <si>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</si>
  <si>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</si>
  <si>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</si>
  <si>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</si>
  <si>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</si>
  <si>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</si>
  <si>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</si>
  <si>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</si>
  <si>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</si>
  <si>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</si>
  <si>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</si>
  <si>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</si>
  <si>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</si>
  <si>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</si>
  <si>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</si>
  <si>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</si>
  <si>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</si>
  <si>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</si>
  <si>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</si>
  <si>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</si>
  <si>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</si>
  <si>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</si>
  <si>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</si>
  <si>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</si>
  <si>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</si>
  <si>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</si>
  <si>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</si>
  <si>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</si>
  <si>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</si>
  <si>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</si>
  <si>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</si>
  <si>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</si>
  <si>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</si>
  <si>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</si>
  <si>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</si>
  <si>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</si>
  <si>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</si>
  <si>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</si>
  <si>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</si>
  <si>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</si>
  <si>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</si>
  <si>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</si>
  <si>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</si>
  <si>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</si>
  <si>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</si>
  <si>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</si>
  <si>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</si>
  <si>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</si>
  <si>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</si>
  <si>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</si>
  <si>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</si>
  <si>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</si>
  <si>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</si>
  <si>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</si>
  <si>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</si>
  <si>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</si>
  <si>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</si>
  <si>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</si>
  <si>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</si>
  <si>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</si>
  <si>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</si>
  <si>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</si>
  <si>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</si>
  <si>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</si>
  <si>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</si>
  <si>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</si>
  <si>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</si>
  <si>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</si>
  <si>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</si>
  <si>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</si>
  <si>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</si>
  <si>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</si>
  <si>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</si>
  <si>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</si>
  <si>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</si>
  <si>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</si>
  <si>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</si>
  <si>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</si>
  <si>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</si>
  <si>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</si>
  <si>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</si>
  <si>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</si>
  <si>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</si>
  <si>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</si>
  <si>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</si>
  <si>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</si>
  <si>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</si>
  <si>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</si>
  <si>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</si>
  <si>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</si>
  <si>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</si>
  <si>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</si>
  <si>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</si>
  <si>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</si>
  <si>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</si>
  <si>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</si>
  <si>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</si>
  <si>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</si>
  <si>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</si>
  <si>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</si>
  <si>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</si>
  <si>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</si>
  <si>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</si>
  <si>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</si>
  <si>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</si>
  <si>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</si>
  <si>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</si>
  <si>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</si>
  <si>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</si>
  <si>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</si>
  <si>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</si>
  <si>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</si>
  <si>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</si>
  <si>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</si>
  <si>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</si>
  <si>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</si>
  <si>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</si>
  <si>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</si>
  <si>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</si>
  <si>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</si>
  <si>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</si>
  <si>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</si>
  <si>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</si>
  <si>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</si>
  <si>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</si>
  <si>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</si>
  <si>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</si>
  <si>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</si>
  <si>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</si>
  <si>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</si>
  <si>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</si>
  <si>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</si>
  <si>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</si>
  <si>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</si>
  <si>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</si>
  <si>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</si>
  <si>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</si>
  <si>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</si>
  <si>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</si>
  <si>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</si>
  <si>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</si>
  <si>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</si>
  <si>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</si>
  <si>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</si>
  <si>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</si>
  <si>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</si>
  <si>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</si>
  <si>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</si>
  <si>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</si>
  <si>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</si>
  <si>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</si>
  <si>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</si>
  <si>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</si>
  <si>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</si>
  <si>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</si>
  <si>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</si>
  <si>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</si>
  <si>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</si>
  <si>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</si>
  <si>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</si>
  <si>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</si>
  <si>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</si>
  <si>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</si>
  <si>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</si>
  <si>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</si>
  <si>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</si>
  <si>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</si>
  <si>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</si>
  <si>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</si>
  <si>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</si>
  <si>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</si>
  <si>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</si>
  <si>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</si>
  <si>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</si>
  <si>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</si>
  <si>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</si>
  <si>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</si>
  <si>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</si>
  <si>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</si>
  <si>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</si>
  <si>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</si>
  <si>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</si>
  <si>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</si>
  <si>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</si>
  <si>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</si>
  <si>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</si>
  <si>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</si>
  <si>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</si>
  <si>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</si>
  <si>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</si>
  <si>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</si>
  <si>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</si>
  <si>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</si>
  <si>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</si>
  <si>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</si>
  <si>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</si>
  <si>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</si>
  <si>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</si>
  <si>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</si>
  <si>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</si>
  <si>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</si>
  <si>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</si>
  <si>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</si>
  <si>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</si>
  <si>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</si>
  <si>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</si>
  <si>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</si>
  <si>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</si>
  <si>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</si>
  <si>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</si>
  <si>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</si>
  <si>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</si>
  <si>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</si>
  <si>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</si>
  <si>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</si>
  <si>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</si>
  <si>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</si>
  <si>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</si>
  <si>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</si>
  <si>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</si>
  <si>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</si>
  <si>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</si>
  <si>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</si>
  <si>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</si>
  <si>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</si>
  <si>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</si>
  <si>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</si>
  <si>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</si>
  <si>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</si>
  <si>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</si>
  <si>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</si>
  <si>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</si>
  <si>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</si>
  <si>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</si>
  <si>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</si>
  <si>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</si>
  <si>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</si>
  <si>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</si>
  <si>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</si>
  <si>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</si>
  <si>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</si>
  <si>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</si>
  <si>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</si>
  <si>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</si>
  <si>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</si>
  <si>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</si>
  <si>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</si>
  <si>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</si>
  <si>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</si>
  <si>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</si>
  <si>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</si>
  <si>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</si>
  <si>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</si>
  <si>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</si>
  <si>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</si>
  <si>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</si>
  <si>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</si>
  <si>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</si>
  <si>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</si>
  <si>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</si>
  <si>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</si>
  <si>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</si>
  <si>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</si>
  <si>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</si>
  <si>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</si>
  <si>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</si>
  <si>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</si>
  <si>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</si>
  <si>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</si>
  <si>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</si>
  <si>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</si>
  <si>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</si>
  <si>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</si>
  <si>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</si>
  <si>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</si>
  <si>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</si>
  <si>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</si>
  <si>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</si>
  <si>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</si>
  <si>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</si>
  <si>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</si>
  <si>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</si>
  <si>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</si>
  <si>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</si>
  <si>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</si>
  <si>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</si>
  <si>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</si>
  <si>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</si>
  <si>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</si>
  <si>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</si>
  <si>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</si>
  <si>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</si>
  <si>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</si>
  <si>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</si>
  <si>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</si>
  <si>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</si>
  <si>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</si>
  <si>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</si>
  <si>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</si>
  <si>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</si>
  <si>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</si>
  <si>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</si>
  <si>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</si>
  <si>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</si>
  <si>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</si>
  <si>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</si>
  <si>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</si>
  <si>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</si>
  <si>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</si>
  <si>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</si>
  <si>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</si>
  <si>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</si>
  <si>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</si>
  <si>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</si>
  <si>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</si>
  <si>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</si>
  <si>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</si>
  <si>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</si>
  <si>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</si>
  <si>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</si>
  <si>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</si>
  <si>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</si>
  <si>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</si>
  <si>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</si>
  <si>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</si>
  <si>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</si>
  <si>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</si>
  <si>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</si>
  <si>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</si>
  <si>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</si>
  <si>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</si>
  <si>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</si>
  <si>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</si>
  <si>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</si>
  <si>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</si>
  <si>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</si>
  <si>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</si>
  <si>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</si>
  <si>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</si>
  <si>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</si>
  <si>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</si>
  <si>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</si>
  <si>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</si>
  <si>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</si>
  <si>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</si>
  <si>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</si>
  <si>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</si>
  <si>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</si>
  <si>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</si>
  <si>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</si>
  <si>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</si>
  <si>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</si>
  <si>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</si>
  <si>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</si>
  <si>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</si>
  <si>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</si>
  <si>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</si>
  <si>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</si>
  <si>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</si>
  <si>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</si>
  <si>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</si>
  <si>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</si>
  <si>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</si>
  <si>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</si>
  <si>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</si>
  <si>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</si>
  <si>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</si>
  <si>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</si>
  <si>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</si>
  <si>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</si>
  <si>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</si>
  <si>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</si>
  <si>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</si>
  <si>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</si>
  <si>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</si>
  <si>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</si>
  <si>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</si>
  <si>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</si>
  <si>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</si>
  <si>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</si>
  <si>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</si>
  <si>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</si>
  <si>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</si>
  <si>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</si>
  <si>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</si>
  <si>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</si>
  <si>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</si>
  <si>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</si>
  <si>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</si>
  <si>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</si>
  <si>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</si>
  <si>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</si>
  <si>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</si>
  <si>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</si>
  <si>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</si>
  <si>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</si>
  <si>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</si>
  <si>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</si>
  <si>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</si>
  <si>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</si>
  <si>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</si>
  <si>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</si>
  <si>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</si>
  <si>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</si>
  <si>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</si>
  <si>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</si>
  <si>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</si>
  <si>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</si>
  <si>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</si>
  <si>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</si>
  <si>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</si>
  <si>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</si>
  <si>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</si>
  <si>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</si>
  <si>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</si>
  <si>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</si>
  <si>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</si>
  <si>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</si>
  <si>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</si>
  <si>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</si>
  <si>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</si>
  <si>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</si>
  <si>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</si>
  <si>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</si>
  <si>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</si>
  <si>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</si>
  <si>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</si>
  <si>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</si>
  <si>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</si>
  <si>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</si>
  <si>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</si>
  <si>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</si>
  <si>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</si>
  <si>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</si>
  <si>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</si>
  <si>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</si>
  <si>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</si>
  <si>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</si>
  <si>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</si>
  <si>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</si>
  <si>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</si>
  <si>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</si>
  <si>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</si>
  <si>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</si>
  <si>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</si>
  <si>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</si>
  <si>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</si>
  <si>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</si>
  <si>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</si>
  <si>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</si>
  <si>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</si>
  <si>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</si>
  <si>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</si>
  <si>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</si>
  <si>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</si>
  <si>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</si>
  <si>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</si>
  <si>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</si>
  <si>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</si>
  <si>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</si>
  <si>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</si>
  <si>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</si>
  <si>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</si>
  <si>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</si>
  <si>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</si>
  <si>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</si>
  <si>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</si>
  <si>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</si>
  <si>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</si>
  <si>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</si>
  <si>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</si>
  <si>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</si>
  <si>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</si>
  <si>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</si>
  <si>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</si>
  <si>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</si>
  <si>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</si>
  <si>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</si>
  <si>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</si>
  <si>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</si>
  <si>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</si>
  <si>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</si>
  <si>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</si>
  <si>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</si>
  <si>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</si>
  <si>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</si>
  <si>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</si>
  <si>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</si>
  <si>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</si>
  <si>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</si>
  <si>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</si>
  <si>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</si>
  <si>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</si>
  <si>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</si>
  <si>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</si>
  <si>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</si>
  <si>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</si>
  <si>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</si>
  <si>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</si>
  <si>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</si>
  <si>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</si>
  <si>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</si>
  <si>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</si>
  <si>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</si>
  <si>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</si>
  <si>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</si>
  <si>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</si>
  <si>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</si>
  <si>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</si>
  <si>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</si>
  <si>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</si>
  <si>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</si>
  <si>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</si>
  <si>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</si>
  <si>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</si>
  <si>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</si>
  <si>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</si>
  <si>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</si>
  <si>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</si>
  <si>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</si>
  <si>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</si>
  <si>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</si>
  <si>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</si>
  <si>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</si>
  <si>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</si>
  <si>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</si>
  <si>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</si>
  <si>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</si>
  <si>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</si>
  <si>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</si>
  <si>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</si>
  <si>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</si>
  <si>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</si>
  <si>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</si>
  <si>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</si>
  <si>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</si>
  <si>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</si>
  <si>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</si>
  <si>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</si>
  <si>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</si>
  <si>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</si>
  <si>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</si>
  <si>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</si>
  <si>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</si>
  <si>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</si>
  <si>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</si>
  <si>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</si>
  <si>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</si>
  <si>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</si>
  <si>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</si>
  <si>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</si>
  <si>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</si>
  <si>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</si>
  <si>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</si>
  <si>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</si>
  <si>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</si>
  <si>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</si>
  <si>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</si>
  <si>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</si>
  <si>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</si>
  <si>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</si>
  <si>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</si>
  <si>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</si>
  <si>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</si>
  <si>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</si>
  <si>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</si>
  <si>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</si>
  <si>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</si>
  <si>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</si>
  <si>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</si>
  <si>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</si>
  <si>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</si>
  <si>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</si>
  <si>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</si>
  <si>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</si>
  <si>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</si>
  <si>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</si>
  <si>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</si>
  <si>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</si>
  <si>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</si>
  <si>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</si>
  <si>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</si>
  <si>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</si>
  <si>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</si>
  <si>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</si>
  <si>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</si>
  <si>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</si>
  <si>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</si>
  <si>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</si>
  <si>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</si>
  <si>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</si>
  <si>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</si>
  <si>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</si>
  <si>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</si>
  <si>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</si>
  <si>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</si>
  <si>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</si>
  <si>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</si>
  <si>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</si>
  <si>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</si>
  <si>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</si>
  <si>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</si>
  <si>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</si>
  <si>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</si>
  <si>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</si>
  <si>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</si>
  <si>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</si>
  <si>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</si>
  <si>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</si>
  <si>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</si>
  <si>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</si>
  <si>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</si>
  <si>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</si>
  <si>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</si>
  <si>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</si>
  <si>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</si>
  <si>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</si>
  <si>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</si>
  <si>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</si>
  <si>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</si>
  <si>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</si>
  <si>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</si>
  <si>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</si>
  <si>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</si>
  <si>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</si>
  <si>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</si>
  <si>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</si>
  <si>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</si>
  <si>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</si>
  <si>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</si>
  <si>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</si>
  <si>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</si>
  <si>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</si>
  <si>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</si>
  <si>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</si>
  <si>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</si>
  <si>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</si>
  <si>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</si>
  <si>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</si>
  <si>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</si>
  <si>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</si>
  <si>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</si>
  <si>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</si>
  <si>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</si>
  <si>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</si>
  <si>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</si>
  <si>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</si>
  <si>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</si>
  <si>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</si>
  <si>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</si>
  <si>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</si>
  <si>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</si>
  <si>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</si>
  <si>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</si>
  <si>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</si>
  <si>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</si>
  <si>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</si>
  <si>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</si>
  <si>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</si>
  <si>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</si>
  <si>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</si>
  <si>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</si>
  <si>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</si>
  <si>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</si>
  <si>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</si>
  <si>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</si>
  <si>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</si>
  <si>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</si>
  <si>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</si>
  <si>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</si>
  <si>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</si>
  <si>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</si>
  <si>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</si>
  <si>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</si>
  <si>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</si>
  <si>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</si>
  <si>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</si>
  <si>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</si>
  <si>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</si>
  <si>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</si>
  <si>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</si>
  <si>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</si>
  <si>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</si>
  <si>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</si>
  <si>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</si>
  <si>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</si>
  <si>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</si>
  <si>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</si>
  <si>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</si>
  <si>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</si>
  <si>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</si>
  <si>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</si>
  <si>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</si>
  <si>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</si>
  <si>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</si>
  <si>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</si>
  <si>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</si>
  <si>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</si>
  <si>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</si>
  <si>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</si>
  <si>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</si>
  <si>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</si>
  <si>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</si>
  <si>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</si>
  <si>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</si>
  <si>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</si>
  <si>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</si>
  <si>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</si>
  <si>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</si>
  <si>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</si>
  <si>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</si>
  <si>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</si>
  <si>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</si>
  <si>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</si>
  <si>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</si>
  <si>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</si>
  <si>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</si>
  <si>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</si>
  <si>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</si>
  <si>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</si>
  <si>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</si>
  <si>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</si>
  <si>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</si>
  <si>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</si>
  <si>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</si>
  <si>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</si>
  <si>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</si>
  <si>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</si>
  <si>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</si>
  <si>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</si>
  <si>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</si>
  <si>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</si>
  <si>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</si>
  <si>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</si>
  <si>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</si>
  <si>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</si>
  <si>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</si>
  <si>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</si>
  <si>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</si>
  <si>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</si>
  <si>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</si>
  <si>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</si>
  <si>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</si>
  <si>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</si>
  <si>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</si>
  <si>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</si>
  <si>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</si>
  <si>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</si>
  <si>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</si>
  <si>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</si>
  <si>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</si>
  <si>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</si>
  <si>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</si>
  <si>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</si>
  <si>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</si>
  <si>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</si>
  <si>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</si>
  <si>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</si>
  <si>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</si>
  <si>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</si>
  <si>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</si>
  <si>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</si>
  <si>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</si>
  <si>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</si>
  <si>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</si>
  <si>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</si>
  <si>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</si>
  <si>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</si>
  <si>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</si>
  <si>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</si>
  <si>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</si>
  <si>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</si>
  <si>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</si>
  <si>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</si>
  <si>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</si>
  <si>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</si>
  <si>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</si>
  <si>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</si>
  <si>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</si>
  <si>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</si>
  <si>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</si>
  <si>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</si>
  <si>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</si>
  <si>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</si>
  <si>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</si>
  <si>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</si>
  <si>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</si>
  <si>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</si>
  <si>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</si>
  <si>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</si>
  <si>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</si>
  <si>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</si>
  <si>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</si>
  <si>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</si>
  <si>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</si>
  <si>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</si>
  <si>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</si>
  <si>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</si>
  <si>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</si>
  <si>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</si>
  <si>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</si>
  <si>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</si>
  <si>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</si>
  <si>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</si>
  <si>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</si>
  <si>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</si>
  <si>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</si>
  <si>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</si>
  <si>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</si>
  <si>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</si>
  <si>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</si>
  <si>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</si>
  <si>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</si>
  <si>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</si>
  <si>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</si>
  <si>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</si>
  <si>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</si>
  <si>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</si>
  <si>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</si>
  <si>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</si>
  <si>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</si>
  <si>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</si>
  <si>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</si>
  <si>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</si>
  <si>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</si>
  <si>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</si>
  <si>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</si>
  <si>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</si>
  <si>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</si>
  <si>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</si>
  <si>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</si>
  <si>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</si>
  <si>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</si>
  <si>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</si>
  <si>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</si>
  <si>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</si>
  <si>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</si>
  <si>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</si>
  <si>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</si>
  <si>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</si>
  <si>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</si>
  <si>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</si>
  <si>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</si>
  <si>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</si>
  <si>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</si>
  <si>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</si>
  <si>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</si>
  <si>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</si>
  <si>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</si>
  <si>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</si>
  <si>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</si>
  <si>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</si>
  <si>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</si>
  <si>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</si>
  <si>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</si>
  <si>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</si>
  <si>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</si>
  <si>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</si>
  <si>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</si>
  <si>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</si>
  <si>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</si>
  <si>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</si>
  <si>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</si>
  <si>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</si>
  <si>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</si>
  <si>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</si>
  <si>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</si>
  <si>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</si>
  <si>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</si>
  <si>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</si>
  <si>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</si>
  <si>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</si>
  <si>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</si>
  <si>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</si>
  <si>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</si>
  <si>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</si>
  <si>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</si>
  <si>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</si>
  <si>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</si>
  <si>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</si>
  <si>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</si>
  <si>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</si>
  <si>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</si>
  <si>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</si>
  <si>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</si>
  <si>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</si>
  <si>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</si>
  <si>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</si>
  <si>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</si>
  <si>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</si>
  <si>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</si>
  <si>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</si>
  <si>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</si>
  <si>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</si>
  <si>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</si>
  <si>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</si>
  <si>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</si>
  <si>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</si>
  <si>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</si>
  <si>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</si>
  <si>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</si>
  <si>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</si>
  <si>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</si>
  <si>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</si>
  <si>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</si>
  <si>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</si>
  <si>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</si>
  <si>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</si>
  <si>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</si>
  <si>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</si>
  <si>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</si>
  <si>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</si>
  <si>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</si>
  <si>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</si>
  <si>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</si>
  <si>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</si>
  <si>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</si>
  <si>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</si>
  <si>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</si>
  <si>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</si>
  <si>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</si>
  <si>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</si>
  <si>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</si>
  <si>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</si>
  <si>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</si>
  <si>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</si>
  <si>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</si>
  <si>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</si>
  <si>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</si>
  <si>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</si>
  <si>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</si>
  <si>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</si>
  <si>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</si>
  <si>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</si>
  <si>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</si>
  <si>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</si>
  <si>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</si>
  <si>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</si>
  <si>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</si>
  <si>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</si>
  <si>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</si>
  <si>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</si>
  <si>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</si>
  <si>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</si>
  <si>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</si>
  <si>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</si>
  <si>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</si>
  <si>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</si>
  <si>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</si>
  <si>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</si>
  <si>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</si>
  <si>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</si>
  <si>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</si>
  <si>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</si>
  <si>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</si>
  <si>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</si>
  <si>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</si>
  <si>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</si>
  <si>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</si>
  <si>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</si>
  <si>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</si>
  <si>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</si>
  <si>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</si>
  <si>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</si>
  <si>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</si>
  <si>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</si>
  <si>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</si>
  <si>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</si>
  <si>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</si>
  <si>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</si>
  <si>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</si>
  <si>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</si>
  <si>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</si>
  <si>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</si>
  <si>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</si>
  <si>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</si>
  <si>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</si>
  <si>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</si>
  <si>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</si>
  <si>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</si>
  <si>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</si>
  <si>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</si>
  <si>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</si>
  <si>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</si>
  <si>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</si>
  <si>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</si>
  <si>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</si>
  <si>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</si>
  <si>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</si>
  <si>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</si>
  <si>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</si>
  <si>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</si>
  <si>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</si>
  <si>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</si>
  <si>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</si>
  <si>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</si>
  <si>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</si>
  <si>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</si>
  <si>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</si>
  <si>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</si>
  <si>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</si>
  <si>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</si>
  <si>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</si>
  <si>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</si>
  <si>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</si>
  <si>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</si>
  <si>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</si>
  <si>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</si>
  <si>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</si>
  <si>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</si>
  <si>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</si>
  <si>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</si>
  <si>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</si>
  <si>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</si>
  <si>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</si>
  <si>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</si>
  <si>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</si>
  <si>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</si>
  <si>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</si>
  <si>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</si>
  <si>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</si>
  <si>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</si>
  <si>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</si>
  <si>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</si>
  <si>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</si>
  <si>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</si>
  <si>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</si>
  <si>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</si>
  <si>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</si>
  <si>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</si>
  <si>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</si>
  <si>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</si>
  <si>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</si>
  <si>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</si>
  <si>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</si>
  <si>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</si>
  <si>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</si>
  <si>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</si>
  <si>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</si>
  <si>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</si>
  <si>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</si>
  <si>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</si>
  <si>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</si>
  <si>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</si>
  <si>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</si>
  <si>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</si>
  <si>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</si>
  <si>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</si>
  <si>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</si>
  <si>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</si>
  <si>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</si>
  <si>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</si>
  <si>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</si>
  <si>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</si>
  <si>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</si>
  <si>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</si>
  <si>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</si>
  <si>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</si>
  <si>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</si>
  <si>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</si>
  <si>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</si>
  <si>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</si>
  <si>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</si>
  <si>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</si>
  <si>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</si>
  <si>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</si>
  <si>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</si>
  <si>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</si>
  <si>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</si>
  <si>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</si>
  <si>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</si>
  <si>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</si>
  <si>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</si>
  <si>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</si>
  <si>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</si>
  <si>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</si>
  <si>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</si>
  <si>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</si>
  <si>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</si>
  <si>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</si>
  <si>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</si>
  <si>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</si>
  <si>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</si>
  <si>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</si>
  <si>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</si>
  <si>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</si>
  <si>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</si>
  <si>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</si>
  <si>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</si>
  <si>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</si>
  <si>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</si>
  <si>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</si>
  <si>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</si>
  <si>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</si>
  <si>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</si>
  <si>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</si>
  <si>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</si>
  <si>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</si>
  <si>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</si>
  <si>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</si>
  <si>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</si>
  <si>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</si>
  <si>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</si>
  <si>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</si>
  <si>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</si>
  <si>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</si>
  <si>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</si>
  <si>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</si>
  <si>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</si>
  <si>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</si>
  <si>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</si>
  <si>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</si>
  <si>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</si>
  <si>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</si>
  <si>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</si>
  <si>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</si>
  <si>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</si>
  <si>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</si>
  <si>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</si>
  <si>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</si>
  <si>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</si>
  <si>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</si>
  <si>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</si>
  <si>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</si>
  <si>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</si>
  <si>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</si>
  <si>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</si>
  <si>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</si>
  <si>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</si>
  <si>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</si>
  <si>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</si>
  <si>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</si>
  <si>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</si>
  <si>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</si>
  <si>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</si>
  <si>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</si>
  <si>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</si>
  <si>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</si>
  <si>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</si>
  <si>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</si>
  <si>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</si>
  <si>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</si>
  <si>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</si>
  <si>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</si>
  <si>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</si>
  <si>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</si>
  <si>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</si>
  <si>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</si>
  <si>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</si>
  <si>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</si>
  <si>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</si>
  <si>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</si>
  <si>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</si>
  <si>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</si>
  <si>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</si>
  <si>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</si>
  <si>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</si>
  <si>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</si>
  <si>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</si>
  <si>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</si>
  <si>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</si>
  <si>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</si>
  <si>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</si>
  <si>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</si>
  <si>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</si>
  <si>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</si>
  <si>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</si>
  <si>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</si>
  <si>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</si>
  <si>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</si>
  <si>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</si>
  <si>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</si>
  <si>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</si>
  <si>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</si>
  <si>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</si>
  <si>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</si>
  <si>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</si>
  <si>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</si>
  <si>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</si>
  <si>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</si>
  <si>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</si>
  <si>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</si>
  <si>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</si>
  <si>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</si>
  <si>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</si>
  <si>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</si>
  <si>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</si>
  <si>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</si>
  <si>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</si>
  <si>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</si>
  <si>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</si>
  <si>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</si>
  <si>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</si>
  <si>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</si>
  <si>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</si>
  <si>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</si>
  <si>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</si>
  <si>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</si>
  <si>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</si>
  <si>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</si>
  <si>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</si>
  <si>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</si>
  <si>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</si>
  <si>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</si>
  <si>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</si>
  <si>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</si>
  <si>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</si>
  <si>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</si>
  <si>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</si>
  <si>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</si>
  <si>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</si>
  <si>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</si>
  <si>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</si>
  <si>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</si>
  <si>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</si>
  <si>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</si>
  <si>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</si>
  <si>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</si>
  <si>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</si>
  <si>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</si>
  <si>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</si>
  <si>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</si>
  <si>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</si>
  <si>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</si>
  <si>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</si>
  <si>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</si>
  <si>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</si>
  <si>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</si>
  <si>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</si>
  <si>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</si>
  <si>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</si>
  <si>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</si>
  <si>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</si>
  <si>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</si>
  <si>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</si>
  <si>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</si>
  <si>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</si>
  <si>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</si>
  <si>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</si>
  <si>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</si>
  <si>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</si>
  <si>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</si>
  <si>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</si>
  <si>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</si>
  <si>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</si>
  <si>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</si>
  <si>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</si>
  <si>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</si>
  <si>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</si>
  <si>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</si>
  <si>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</si>
  <si>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</si>
  <si>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</si>
  <si>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</si>
  <si>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</si>
  <si>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</si>
  <si>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</si>
  <si>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</si>
  <si>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</si>
  <si>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</si>
  <si>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</si>
  <si>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</si>
  <si>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</si>
  <si>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</si>
  <si>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</si>
  <si>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</si>
  <si>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</si>
  <si>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</si>
  <si>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</si>
  <si>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</si>
  <si>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</si>
  <si>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</si>
  <si>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</si>
  <si>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</si>
  <si>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</si>
  <si>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</si>
  <si>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</si>
  <si>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</si>
  <si>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</si>
  <si>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</si>
  <si>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</si>
  <si>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</si>
  <si>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</si>
  <si>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</si>
  <si>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</si>
  <si>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</si>
  <si>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</si>
  <si>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</si>
  <si>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</si>
  <si>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</si>
  <si>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</si>
  <si>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</si>
  <si>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</si>
  <si>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</si>
  <si>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</si>
  <si>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</si>
  <si>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</si>
  <si>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</si>
  <si>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</si>
  <si>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</si>
  <si>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</si>
  <si>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</si>
  <si>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</si>
  <si>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</si>
  <si>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</si>
  <si>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</si>
  <si>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</si>
  <si>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</si>
  <si>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</si>
  <si>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</si>
  <si>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</si>
  <si>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</si>
  <si>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</si>
  <si>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</si>
  <si>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</si>
  <si>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</si>
  <si>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</si>
  <si>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</si>
  <si>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</si>
  <si>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</si>
  <si>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</si>
  <si>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</si>
  <si>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</si>
  <si>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</si>
  <si>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</si>
  <si>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</si>
  <si>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</si>
  <si>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</si>
  <si>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</si>
  <si>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</si>
  <si>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</si>
  <si>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</si>
  <si>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</si>
  <si>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</si>
  <si>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</si>
  <si>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</si>
  <si>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</si>
  <si>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</si>
  <si>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</si>
  <si>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</si>
  <si>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</si>
  <si>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</si>
  <si>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</si>
  <si>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</si>
  <si>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</si>
  <si>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</si>
  <si>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</si>
  <si>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</si>
  <si>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</si>
  <si>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</si>
  <si>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</si>
  <si>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</si>
  <si>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</si>
  <si>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</si>
  <si>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</si>
  <si>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</si>
  <si>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</si>
  <si>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</si>
  <si>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</si>
  <si>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</si>
  <si>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</si>
  <si>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</si>
  <si>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</si>
  <si>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</si>
  <si>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</si>
  <si>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</si>
  <si>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</si>
  <si>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</si>
  <si>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</si>
  <si>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</si>
  <si>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</si>
  <si>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</si>
  <si>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</si>
  <si>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</si>
  <si>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</si>
  <si>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</si>
  <si>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</si>
  <si>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</si>
  <si>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</si>
  <si>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</si>
  <si>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</si>
  <si>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</si>
  <si>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</si>
  <si>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</si>
  <si>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</si>
  <si>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</si>
  <si>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</si>
  <si>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</si>
  <si>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</si>
  <si>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</si>
  <si>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</si>
  <si>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</si>
  <si>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</si>
  <si>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</si>
  <si>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</si>
  <si>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</si>
  <si>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</si>
  <si>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</si>
  <si>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</si>
  <si>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</si>
  <si>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</si>
  <si>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</si>
  <si>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</si>
  <si>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</si>
  <si>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</si>
  <si>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</si>
  <si>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</si>
  <si>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</si>
  <si>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</si>
  <si>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</si>
  <si>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</si>
  <si>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</si>
  <si>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</si>
  <si>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</si>
  <si>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</si>
  <si>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</si>
  <si>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</si>
  <si>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</si>
  <si>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</si>
  <si>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</si>
  <si>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</si>
  <si>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</si>
  <si>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</si>
  <si>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</si>
  <si>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</si>
  <si>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</si>
  <si>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</si>
  <si>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</si>
  <si>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</si>
  <si>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</si>
  <si>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</si>
  <si>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</si>
  <si>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</si>
  <si>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</si>
  <si>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</si>
  <si>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</si>
  <si>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</si>
  <si>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</si>
  <si>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</si>
  <si>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</si>
  <si>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</si>
  <si>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</si>
  <si>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</si>
  <si>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</si>
  <si>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</si>
  <si>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</si>
  <si>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</si>
  <si>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</si>
  <si>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</si>
  <si>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</si>
  <si>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</si>
  <si>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</si>
  <si>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</si>
  <si>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</si>
  <si>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</si>
  <si>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</si>
  <si>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</si>
  <si>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</si>
  <si>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</si>
  <si>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</si>
  <si>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</si>
  <si>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</si>
  <si>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</si>
  <si>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</si>
  <si>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</si>
  <si>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</si>
  <si>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</si>
  <si>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</si>
  <si>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</si>
  <si>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</si>
  <si>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</si>
  <si>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</si>
  <si>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</si>
  <si>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</si>
  <si>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</si>
  <si>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</si>
  <si>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</si>
  <si>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</si>
  <si>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</si>
  <si>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</si>
  <si>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</si>
  <si>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</si>
  <si>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</si>
  <si>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</si>
  <si>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</si>
  <si>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</si>
  <si>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</si>
  <si>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</si>
  <si>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</si>
  <si>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</si>
  <si>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</si>
  <si>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</si>
  <si>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</si>
  <si>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</si>
  <si>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</si>
  <si>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</si>
  <si>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</si>
  <si>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</si>
  <si>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</si>
  <si>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</si>
  <si>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</si>
  <si>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</si>
  <si>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</si>
  <si>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</si>
  <si>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</si>
  <si>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</si>
  <si>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</si>
  <si>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</si>
  <si>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</si>
  <si>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</si>
  <si>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</si>
  <si>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</si>
  <si>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</si>
  <si>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</si>
  <si>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</si>
  <si>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</si>
  <si>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</si>
  <si>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</si>
  <si>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</si>
  <si>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</si>
  <si>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</si>
  <si>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</si>
  <si>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</si>
  <si>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</si>
  <si>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</si>
  <si>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</si>
  <si>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</si>
  <si>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</si>
  <si>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</si>
  <si>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</si>
  <si>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</si>
  <si>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</si>
  <si>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</si>
  <si>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</si>
  <si>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</si>
  <si>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</si>
  <si>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</si>
  <si>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</si>
  <si>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</si>
  <si>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</si>
  <si>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</si>
  <si>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</si>
  <si>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</si>
  <si>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</si>
  <si>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</si>
  <si>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</si>
  <si>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</si>
  <si>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</si>
  <si>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</si>
  <si>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</si>
  <si>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</si>
  <si>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</si>
  <si>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</si>
  <si>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</si>
  <si>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</si>
  <si>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</si>
  <si>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</si>
  <si>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</si>
  <si>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</si>
  <si>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</si>
  <si>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</si>
  <si>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</si>
  <si>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</si>
  <si>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</si>
  <si>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</si>
  <si>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</si>
  <si>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</si>
  <si>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</si>
  <si>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</si>
  <si>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</si>
  <si>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</si>
  <si>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</si>
  <si>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</si>
  <si>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</si>
  <si>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</si>
  <si>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</si>
  <si>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</si>
  <si>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</si>
  <si>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</si>
  <si>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</si>
  <si>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</si>
  <si>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</si>
  <si>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</si>
  <si>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</si>
  <si>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</si>
  <si>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</si>
  <si>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</si>
  <si>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</si>
  <si>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</si>
  <si>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</si>
  <si>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</si>
  <si>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</si>
  <si>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</si>
  <si>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</si>
  <si>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</si>
  <si>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</si>
  <si>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</si>
  <si>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</si>
  <si>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</si>
  <si>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</si>
  <si>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</si>
  <si>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</si>
  <si>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</si>
  <si>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</si>
  <si>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</si>
  <si>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</si>
  <si>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</si>
  <si>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</si>
  <si>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</si>
  <si>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</si>
  <si>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</si>
  <si>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</si>
  <si>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</si>
  <si>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</si>
  <si>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</si>
  <si>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</si>
  <si>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</si>
  <si>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</si>
  <si>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</si>
  <si>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</si>
  <si>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</si>
  <si>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</si>
  <si>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</si>
  <si>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</si>
  <si>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</si>
  <si>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</si>
  <si>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</si>
  <si>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</si>
  <si>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</si>
  <si>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</si>
  <si>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</si>
  <si>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</si>
  <si>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</si>
  <si>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</si>
  <si>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</si>
  <si>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</si>
  <si>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</si>
  <si>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</si>
  <si>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</si>
  <si>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</si>
  <si>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</si>
  <si>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</si>
  <si>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</si>
  <si>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</si>
  <si>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</si>
  <si>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</si>
  <si>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</si>
  <si>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</si>
  <si>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</si>
  <si>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</si>
  <si>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</si>
  <si>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</si>
  <si>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</si>
  <si>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</si>
  <si>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</si>
  <si>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</si>
  <si>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</si>
  <si>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</si>
  <si>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</si>
  <si>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</si>
  <si>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</si>
  <si>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</si>
  <si>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</si>
  <si>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</si>
  <si>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</si>
  <si>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</si>
  <si>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</si>
  <si>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</si>
  <si>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</si>
  <si>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</si>
  <si>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</si>
  <si>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</si>
  <si>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</si>
  <si>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</si>
  <si>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</si>
  <si>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</si>
  <si>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</si>
  <si>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</si>
  <si>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</si>
  <si>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</si>
  <si>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</si>
  <si>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</si>
  <si>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</si>
  <si>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</si>
  <si>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</si>
  <si>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</si>
  <si>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</si>
  <si>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</si>
  <si>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</si>
  <si>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</si>
  <si>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</si>
  <si>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</si>
  <si>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</si>
  <si>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</si>
  <si>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</si>
  <si>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</si>
  <si>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</si>
  <si>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</si>
  <si>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</si>
  <si>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</si>
  <si>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</si>
  <si>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</si>
  <si>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</si>
  <si>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</si>
  <si>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</si>
  <si>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</si>
  <si>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</si>
  <si>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</si>
  <si>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</si>
  <si>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</si>
  <si>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</si>
  <si>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</si>
  <si>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</si>
  <si>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</si>
  <si>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</si>
  <si>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</si>
  <si>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</si>
  <si>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</si>
  <si>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</si>
  <si>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</si>
  <si>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</si>
  <si>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</si>
  <si>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</si>
  <si>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</si>
  <si>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</si>
  <si>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</si>
  <si>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</si>
  <si>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</si>
  <si>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</si>
  <si>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</si>
  <si>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</si>
  <si>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</si>
  <si>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</si>
  <si>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</si>
  <si>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</si>
  <si>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</si>
  <si>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</si>
  <si>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</si>
  <si>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</si>
  <si>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</si>
  <si>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</si>
  <si>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</si>
  <si>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</si>
  <si>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</si>
  <si>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</si>
  <si>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</si>
  <si>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</si>
  <si>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</si>
  <si>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</si>
  <si>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</si>
  <si>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</si>
  <si>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</si>
  <si>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</si>
  <si>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</si>
  <si>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</si>
  <si>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</si>
  <si>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</si>
  <si>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</si>
  <si>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</si>
  <si>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</si>
  <si>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</si>
  <si>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</si>
  <si>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</si>
  <si>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</si>
  <si>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</si>
  <si>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</si>
  <si>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</si>
  <si>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</si>
  <si>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</si>
  <si>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</si>
  <si>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</si>
  <si>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</si>
  <si>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</si>
  <si>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</si>
  <si>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</si>
  <si>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</si>
  <si>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</si>
  <si>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</si>
  <si>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</si>
  <si>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</si>
  <si>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</si>
  <si>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</si>
  <si>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</si>
  <si>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</si>
  <si>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</si>
  <si>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</si>
  <si>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</si>
  <si>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</si>
  <si>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</si>
  <si>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</si>
  <si>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</si>
  <si>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</si>
  <si>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</si>
  <si>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</si>
  <si>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</si>
  <si>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</si>
  <si>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</si>
  <si>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</si>
  <si>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</si>
  <si>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</si>
  <si>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</si>
  <si>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</si>
  <si>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</si>
  <si>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</si>
  <si>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</si>
  <si>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</si>
  <si>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</si>
  <si>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</si>
  <si>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</si>
  <si>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</si>
  <si>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</si>
  <si>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</si>
  <si>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</si>
  <si>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</si>
  <si>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</si>
  <si>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</si>
  <si>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</si>
  <si>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</si>
  <si>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</si>
  <si>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</si>
  <si>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</si>
  <si>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</si>
  <si>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</si>
  <si>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</si>
  <si>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</si>
  <si>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</si>
  <si>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</si>
  <si>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</si>
  <si>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</si>
  <si>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</si>
  <si>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</si>
  <si>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</si>
  <si>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</si>
  <si>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</si>
  <si>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</si>
  <si>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</si>
  <si>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</si>
  <si>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</si>
  <si>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</si>
  <si>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</si>
  <si>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</si>
  <si>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</si>
  <si>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</si>
  <si>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</si>
  <si>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</si>
  <si>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</si>
  <si>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</si>
  <si>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</si>
  <si>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</si>
  <si>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</si>
  <si>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</si>
  <si>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</si>
  <si>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</si>
  <si>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</si>
  <si>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</si>
  <si>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</si>
  <si>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</si>
  <si>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</si>
  <si>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</si>
  <si>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</si>
  <si>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</si>
  <si>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</si>
  <si>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</si>
  <si>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</si>
  <si>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</si>
  <si>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</si>
  <si>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</si>
  <si>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</si>
  <si>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</si>
  <si>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</si>
  <si>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</si>
  <si>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</si>
  <si>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</si>
  <si>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</si>
  <si>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</si>
  <si>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</si>
  <si>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</si>
  <si>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</si>
  <si>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</si>
  <si>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</si>
  <si>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</si>
  <si>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</si>
  <si>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</si>
  <si>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</si>
  <si>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</si>
  <si>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</si>
  <si>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</si>
  <si>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</si>
  <si>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</si>
  <si>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</si>
  <si>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</si>
  <si>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</si>
  <si>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</si>
  <si>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</si>
  <si>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</si>
  <si>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</si>
  <si>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</si>
  <si>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</si>
  <si>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</si>
  <si>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</si>
  <si>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</si>
  <si>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</si>
  <si>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</si>
  <si>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</si>
  <si>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</si>
  <si>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</si>
  <si>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</si>
  <si>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</si>
  <si>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</si>
  <si>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</si>
  <si>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</si>
  <si>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</si>
  <si>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</si>
  <si>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</si>
  <si>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</si>
  <si>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</si>
  <si>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</si>
  <si>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</si>
  <si>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</si>
  <si>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</si>
  <si>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</si>
  <si>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</si>
  <si>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</si>
  <si>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</si>
  <si>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</si>
  <si>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</si>
  <si>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</si>
  <si>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</si>
  <si>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</si>
  <si>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</si>
  <si>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</si>
  <si>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</si>
  <si>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</si>
  <si>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</si>
  <si>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</si>
  <si>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</si>
  <si>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</si>
  <si>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</si>
  <si>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</si>
  <si>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</si>
  <si>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</si>
  <si>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</si>
  <si>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</si>
  <si>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</si>
  <si>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</si>
  <si>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</si>
  <si>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</si>
  <si>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</si>
  <si>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</si>
  <si>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</si>
  <si>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</si>
  <si>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</si>
  <si>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</si>
  <si>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</si>
  <si>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</si>
  <si>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</si>
  <si>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</si>
  <si>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</si>
  <si>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</si>
  <si>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</si>
  <si>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</si>
  <si>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</si>
  <si>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</si>
  <si>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</si>
  <si>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</si>
  <si>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</si>
  <si>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</si>
  <si>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</si>
  <si>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</si>
  <si>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</si>
  <si>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</si>
  <si>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</si>
  <si>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</si>
  <si>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</si>
  <si>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</si>
  <si>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</si>
  <si>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</si>
  <si>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</si>
  <si>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</si>
  <si>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</si>
  <si>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</si>
  <si>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</si>
  <si>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</si>
  <si>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</si>
  <si>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</si>
  <si>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</si>
  <si>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</si>
  <si>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</si>
  <si>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</si>
  <si>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</si>
  <si>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</si>
  <si>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</si>
  <si>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</si>
  <si>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</si>
  <si>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</si>
  <si>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</si>
  <si>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</si>
  <si>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</si>
  <si>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</si>
  <si>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</si>
  <si>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</si>
  <si>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</si>
  <si>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</si>
  <si>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</si>
  <si>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</si>
  <si>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</si>
  <si>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</si>
  <si>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</si>
  <si>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</si>
  <si>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</si>
  <si>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</si>
  <si>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</si>
  <si>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</si>
  <si>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</si>
  <si>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</si>
  <si>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</si>
  <si>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</si>
  <si>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</si>
  <si>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</si>
  <si>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</si>
  <si>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</si>
  <si>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</si>
  <si>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</si>
  <si>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</si>
  <si>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</si>
  <si>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</si>
  <si>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</si>
  <si>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</si>
  <si>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</si>
  <si>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</si>
  <si>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</si>
  <si>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</si>
  <si>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</si>
  <si>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</si>
  <si>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</si>
  <si>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</si>
  <si>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</si>
  <si>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</si>
  <si>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</si>
  <si>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</si>
  <si>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</si>
  <si>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</si>
  <si>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</si>
  <si>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</si>
  <si>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</si>
  <si>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</si>
  <si>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</si>
  <si>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</si>
  <si>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</si>
  <si>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</si>
  <si>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</si>
  <si>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</si>
  <si>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</si>
  <si>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</si>
  <si>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</si>
  <si>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</si>
  <si>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</si>
  <si>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</si>
  <si>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</si>
  <si>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</si>
  <si>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</si>
  <si>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</si>
  <si>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</si>
  <si>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</si>
  <si>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</si>
  <si>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</si>
  <si>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</si>
  <si>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</si>
  <si>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</si>
  <si>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</si>
  <si>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</si>
  <si>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</si>
  <si>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</si>
  <si>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</si>
  <si>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</si>
  <si>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</si>
  <si>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</si>
  <si>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</si>
  <si>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</si>
  <si>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</si>
  <si>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</si>
  <si>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</si>
  <si>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</si>
  <si>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</si>
  <si>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</si>
  <si>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</si>
  <si>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</si>
  <si>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</si>
  <si>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</si>
  <si>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</si>
  <si>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</si>
  <si>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</si>
  <si>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</si>
  <si>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</si>
  <si>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</si>
  <si>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</si>
  <si>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</si>
  <si>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</si>
  <si>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</si>
  <si>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</si>
  <si>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</si>
  <si>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</si>
  <si>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</si>
  <si>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</si>
  <si>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</si>
  <si>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</si>
  <si>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</si>
  <si>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</si>
  <si>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</si>
  <si>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</si>
  <si>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</si>
  <si>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</si>
  <si>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</si>
  <si>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</si>
  <si>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</si>
  <si>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</si>
  <si>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</si>
  <si>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</si>
  <si>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</si>
  <si>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</si>
  <si>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</si>
  <si>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</si>
  <si>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</si>
  <si>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</si>
  <si>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</si>
  <si>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</si>
  <si>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</si>
  <si>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</si>
  <si>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</si>
  <si>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</si>
  <si>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</si>
  <si>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</si>
  <si>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</si>
  <si>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</si>
  <si>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</si>
  <si>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</si>
  <si>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</si>
  <si>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</si>
  <si>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</si>
  <si>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</si>
  <si>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</si>
  <si>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</si>
  <si>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</si>
  <si>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</si>
  <si>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</si>
  <si>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</si>
  <si>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</si>
  <si>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</si>
  <si>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</si>
  <si>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</si>
  <si>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</si>
  <si>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</si>
  <si>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</si>
  <si>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</si>
  <si>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</si>
  <si>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</si>
  <si>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</si>
  <si>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</si>
  <si>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</si>
  <si>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</si>
  <si>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</si>
  <si>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</si>
  <si>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</si>
  <si>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</si>
  <si>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</si>
  <si>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</si>
  <si>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</si>
  <si>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</si>
  <si>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</si>
  <si>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</si>
  <si>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</si>
  <si>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</si>
  <si>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</si>
  <si>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</si>
  <si>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</si>
  <si>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</si>
  <si>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</si>
  <si>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</si>
  <si>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</si>
  <si>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</si>
  <si>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</si>
  <si>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</si>
  <si>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</si>
  <si>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</si>
  <si>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</si>
  <si>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</si>
  <si>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</si>
  <si>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</si>
  <si>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</si>
  <si>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</si>
  <si>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</si>
  <si>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</si>
  <si>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</si>
  <si>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</si>
  <si>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</si>
  <si>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</si>
  <si>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</si>
  <si>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</si>
  <si>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</si>
  <si>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</si>
  <si>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</si>
  <si>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</si>
  <si>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</si>
  <si>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</si>
  <si>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</si>
  <si>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</si>
  <si>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</si>
  <si>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</si>
  <si>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</si>
  <si>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</si>
  <si>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</si>
  <si>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</si>
  <si>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</si>
  <si>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</si>
  <si>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</si>
  <si>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</si>
  <si>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</si>
  <si>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</si>
  <si>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</si>
  <si>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</si>
  <si>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</si>
  <si>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</si>
  <si>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</si>
  <si>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</si>
  <si>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</si>
  <si>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</si>
  <si>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</si>
  <si>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</si>
  <si>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</si>
  <si>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</si>
  <si>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</si>
  <si>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</si>
  <si>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</si>
  <si>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</si>
  <si>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</si>
  <si>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</si>
  <si>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</si>
  <si>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</si>
  <si>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</si>
  <si>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</si>
  <si>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</si>
  <si>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</si>
  <si>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</si>
  <si>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</si>
  <si>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</si>
  <si>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</si>
  <si>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</si>
  <si>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</si>
  <si>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</si>
  <si>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</si>
  <si>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</si>
  <si>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</si>
  <si>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</si>
  <si>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</si>
  <si>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</si>
  <si>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</si>
  <si>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</si>
  <si>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</si>
  <si>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</si>
  <si>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</si>
  <si>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</si>
  <si>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</si>
  <si>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</si>
  <si>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</si>
  <si>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</si>
  <si>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</si>
  <si>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</si>
  <si>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</si>
  <si>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</si>
  <si>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</si>
  <si>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</si>
  <si>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</si>
  <si>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</si>
  <si>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</si>
  <si>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</si>
  <si>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</si>
  <si>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</si>
  <si>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</si>
  <si>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</si>
  <si>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</si>
  <si>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</si>
  <si>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</si>
  <si>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</si>
  <si>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</si>
  <si>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</si>
  <si>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</si>
  <si>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</si>
  <si>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</si>
  <si>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</si>
  <si>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</si>
  <si>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</si>
  <si>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</si>
  <si>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</si>
  <si>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</si>
  <si>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</si>
  <si>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</si>
  <si>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</si>
  <si>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</si>
  <si>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</si>
  <si>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</si>
  <si>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</si>
  <si>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</si>
  <si>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</si>
  <si>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</si>
  <si>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</si>
  <si>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</si>
  <si>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</si>
  <si>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</si>
  <si>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</si>
  <si>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</si>
  <si>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</si>
  <si>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</si>
  <si>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</si>
  <si>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</si>
  <si>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</si>
  <si>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</si>
  <si>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</si>
  <si>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</si>
  <si>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</si>
  <si>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</si>
  <si>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</si>
  <si>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</si>
  <si>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</si>
  <si>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</si>
  <si>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</si>
  <si>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</si>
  <si>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</si>
  <si>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</si>
  <si>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</si>
  <si>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</si>
  <si>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</si>
  <si>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</si>
  <si>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</si>
  <si>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</si>
  <si>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</si>
  <si>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</si>
  <si>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</si>
  <si>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</si>
  <si>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</si>
  <si>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</si>
  <si>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</si>
  <si>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</si>
  <si>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</si>
  <si>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</si>
  <si>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</si>
  <si>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</si>
  <si>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</si>
  <si>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</si>
  <si>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</si>
  <si>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</si>
  <si>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</si>
  <si>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</si>
  <si>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</si>
  <si>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</si>
  <si>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</si>
  <si>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</si>
  <si>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</si>
  <si>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</si>
  <si>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</si>
  <si>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</si>
  <si>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</si>
  <si>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</si>
  <si>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</si>
  <si>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</si>
  <si>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</si>
  <si>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</si>
  <si>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</si>
  <si>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</si>
  <si>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</si>
  <si>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</si>
  <si>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</si>
  <si>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</si>
  <si>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</si>
  <si>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</si>
  <si>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</si>
  <si>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</si>
  <si>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</si>
  <si>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</si>
  <si>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</si>
  <si>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</si>
  <si>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</si>
  <si>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</si>
  <si>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</si>
  <si>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</si>
  <si>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</si>
  <si>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</si>
  <si>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</si>
  <si>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</si>
  <si>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</si>
  <si>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</si>
  <si>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</si>
  <si>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</si>
  <si>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</si>
  <si>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</si>
  <si>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</si>
  <si>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</si>
  <si>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</si>
  <si>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</si>
  <si>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</si>
  <si>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</si>
  <si>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</si>
  <si>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</si>
  <si>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</si>
  <si>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</si>
  <si>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</si>
  <si>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</si>
  <si>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</si>
  <si>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</si>
  <si>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</si>
  <si>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</si>
  <si>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</si>
  <si>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</si>
  <si>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</si>
  <si>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</si>
  <si>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</si>
  <si>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</si>
  <si>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</si>
  <si>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</si>
  <si>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</si>
  <si>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</si>
  <si>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</si>
  <si>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</si>
  <si>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</si>
  <si>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</si>
  <si>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</si>
  <si>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</si>
  <si>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</si>
  <si>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</si>
  <si>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</si>
  <si>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</si>
  <si>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</si>
  <si>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</si>
  <si>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</si>
  <si>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</si>
  <si>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</si>
  <si>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</si>
  <si>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</si>
  <si>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</si>
  <si>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</si>
  <si>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</si>
  <si>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</si>
  <si>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</si>
  <si>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</si>
  <si>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</si>
  <si>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</si>
  <si>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</si>
  <si>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</si>
  <si>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</si>
  <si>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</si>
  <si>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</si>
  <si>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</si>
  <si>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</si>
  <si>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</si>
  <si>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</si>
  <si>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</si>
  <si>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</si>
  <si>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</si>
  <si>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</si>
  <si>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</si>
  <si>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</si>
  <si>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</si>
  <si>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</si>
  <si>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</si>
  <si>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</si>
  <si>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</si>
  <si>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</si>
  <si>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</si>
  <si>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</si>
  <si>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</si>
  <si>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</si>
  <si>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</si>
  <si>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</si>
  <si>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</si>
  <si>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</si>
  <si>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</si>
  <si>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</si>
  <si>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</si>
  <si>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</si>
  <si>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</si>
  <si>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Count of Category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</si>
  <si>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</si>
  <si>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</si>
  <si>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</si>
  <si>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</si>
  <si>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</si>
  <si>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</si>
  <si>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</si>
  <si>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Count of Sub-Category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</si>
  <si>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</si>
  <si>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</si>
  <si>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</si>
  <si>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</si>
  <si>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</si>
  <si>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</si>
  <si>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</si>
  <si>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</si>
  <si>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</si>
  <si>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</si>
  <si>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</si>
  <si>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</si>
  <si>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</si>
  <si>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</si>
  <si>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</si>
  <si>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</si>
  <si>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</si>
  <si>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</si>
  <si>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</si>
  <si>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</si>
  <si>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</si>
  <si>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</si>
  <si>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</si>
  <si>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</si>
  <si>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</si>
  <si>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</si>
  <si>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</si>
  <si>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</si>
  <si>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</si>
  <si>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</si>
  <si>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</si>
  <si>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</si>
  <si>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</si>
  <si>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</si>
  <si>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</si>
  <si>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</si>
  <si>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</si>
  <si>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</si>
  <si>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</si>
  <si>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</si>
  <si>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</si>
  <si>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</si>
  <si>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</si>
  <si>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</si>
  <si>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</si>
  <si>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</si>
  <si>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</si>
  <si>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</si>
  <si>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</si>
  <si>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</si>
  <si>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Goal</t>
  </si>
  <si>
    <t>Number Successful</t>
  </si>
  <si>
    <t>Number Failed</t>
  </si>
  <si>
    <t>Total Projects</t>
  </si>
  <si>
    <t>Number Cancelled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</si>
  <si>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</si>
  <si>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</si>
  <si>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</si>
  <si>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</si>
  <si>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</si>
  <si>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</si>
  <si>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</si>
  <si>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</si>
  <si>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</si>
  <si>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</si>
  <si>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</si>
  <si>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</si>
  <si>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</si>
  <si>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</si>
  <si>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</si>
  <si>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backers_count</t>
  </si>
  <si>
    <t>Successful</t>
  </si>
  <si>
    <t>Failed</t>
  </si>
  <si>
    <t>Mean</t>
  </si>
  <si>
    <t>Median</t>
  </si>
  <si>
    <t>Variance</t>
  </si>
  <si>
    <t>Standard Deviation</t>
  </si>
  <si>
    <t>Minimum</t>
  </si>
  <si>
    <t>Maximum</t>
  </si>
  <si>
    <t>Please look at .doc for my answers to this bonus question.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</si>
</sst>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/>
    <xf numFmtId="0" fontId="0" fillId="0" borderId="0" xfId="0" applyAlignmen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ont>
        <strike val="0"/>
      </font>
      <fill>
        <patternFill>
          <bgColor theme="9"/>
        </patternFill>
      </fill>
    </dxf>
  </dxfs>
  <tableStyles count="0" defaultTableStyle="TableStyleMedium2" defaultPivotStyle="PivotStyleLight16"/>
  <colors>
    <mruColors>
      <color rgb="FF33C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[StarterBook_MJK.xlsx]Catagory Sheet!PivotTable1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Sheet'!$B$3:$B$4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Sheet'!$B$5:$B$14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8F-4BC1-8AF8-74280E92C186}"/>
            </c:ext>
          </c:extLst>
        </c:ser>
        <c:ser>
          <c:idx val="1"/>
          <c:order val="1"/>
          <c:tx>
            <c:strRef>
              <c:f>'Catagory Sheet'!$C$3:$C$4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Sheet'!$C$5:$C$14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F-4BC1-8AF8-74280E92C186}"/>
            </c:ext>
          </c:extLst>
        </c:ser>
        <c:ser>
          <c:idx val="2"/>
          <c:order val="2"/>
          <c:tx>
            <c:strRef>
              <c:f>'Catagory Sheet'!$D$3:$D$4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Sheet'!$D$5:$D$14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8F-4BC1-8AF8-74280E92C186}"/>
            </c:ext>
          </c:extLst>
        </c:ser>
        <c:ser>
          <c:idx val="3"/>
          <c:order val="3"/>
          <c:tx>
            <c:strRef>
              <c:f>'Catagory Sheet'!$E$3:$E$4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Sheet'!$E$5:$E$14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8F-4BC1-8AF8-74280E92C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872640"/>
        <c:axId val="557657808"/>
      </c:barChart>
      <c:catAx>
        <c:axId val="60287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657808"/>
        <c:crosses val="autoZero"/>
        <c:auto val="1"/>
        <c:lblAlgn val="ctr"/>
        <c:lblOffset val="100"/>
        <c:noMultiLvlLbl val="0"/>
      </c:catAx>
      <c:valAx>
        <c:axId val="55765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87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[StarterBook_MJK.xlsx]Sub-Catagory Sheet!PivotTable2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'Sub-Catagory Sheet'!$B$4:$B$5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'Sub-Catagory Sheet'!$A$6:$A$12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'Sub-Catagory Sheet'!$B$6:$B$12</c:f>
              <c:numCache>
                <c:formatCode>General</c:formatCode>
                <c:ptCount val="6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22-443E-927A-785C51B51849}"/>
            </c:ext>
          </c:extLst>
        </c:ser>
        <c:ser>
          <c:idx val="1"/>
          <c:order val="1"/>
          <c:tx>
            <c:strRef>
              <c:f>'Sub-Catagory Sheet'!$C$4:$C$5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'Sub-Catagory Sheet'!$A$6:$A$12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'Sub-Catagory Sheet'!$C$6:$C$12</c:f>
              <c:numCache>
                <c:formatCode>General</c:formatCode>
                <c:ptCount val="6"/>
                <c:pt idx="0">
                  <c:v>100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22-443E-927A-785C51B51849}"/>
            </c:ext>
          </c:extLst>
        </c:ser>
        <c:ser>
          <c:idx val="2"/>
          <c:order val="2"/>
          <c:tx>
            <c:strRef>
              <c:f>'Sub-Catagory Sheet'!$D$4:$D$5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'Sub-Catagory Sheet'!$A$6:$A$12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'Sub-Catagory Sheet'!$D$6:$D$12</c:f>
              <c:numCache>
                <c:formatCode>General</c:formatCode>
                <c:ptCount val="6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22-443E-927A-785C51B51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854776"/>
        <c:axId val="594853792"/>
      </c:barChart>
      <c:catAx>
        <c:axId val="594854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853792"/>
        <c:crosses val="autoZero"/>
        <c:auto val="1"/>
        <c:lblAlgn val="ctr"/>
        <c:lblOffset val="100"/>
        <c:noMultiLvlLbl val="0"/>
      </c:catAx>
      <c:valAx>
        <c:axId val="59485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854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[StarterBook_MJK.xlsx]Launch Date Result Table+Chart!PivotTable4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Result Table+Chart'!$B$4:$B$5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Result Table+Chart'!$A$6:$A$18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Result Table+Chart'!$B$6:$B$18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65-4D97-B717-974D5EF7AC29}"/>
            </c:ext>
          </c:extLst>
        </c:ser>
        <c:ser>
          <c:idx val="1"/>
          <c:order val="1"/>
          <c:tx>
            <c:strRef>
              <c:f>'Launch Date Result Table+Chart'!$C$4:$C$5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Result Table+Chart'!$A$6:$A$18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Result Table+Chart'!$C$6:$C$18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65-4D97-B717-974D5EF7AC29}"/>
            </c:ext>
          </c:extLst>
        </c:ser>
        <c:ser>
          <c:idx val="2"/>
          <c:order val="2"/>
          <c:tx>
            <c:strRef>
              <c:f>'Launch Date Result Table+Chart'!$D$4:$D$5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Result Table+Chart'!$A$6:$A$18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Result Table+Chart'!$D$6:$D$18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65-4D97-B717-974D5EF7A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626784"/>
        <c:axId val="627623832"/>
      </c:lineChart>
      <c:catAx>
        <c:axId val="62762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623832"/>
        <c:crosses val="autoZero"/>
        <c:auto val="1"/>
        <c:lblAlgn val="ctr"/>
        <c:lblOffset val="100"/>
        <c:noMultiLvlLbl val="0"/>
      </c:catAx>
      <c:valAx>
        <c:axId val="62762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62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Status</a:t>
            </a:r>
            <a:r>
              <a:rPr lang="en-US" baseline="0"/>
              <a:t> Percentage versus Goal Capital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'First Bonus'!$F$1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'First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'First Bonus'!$F$2:$F$13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4B-42DB-A6B7-8B479A46EF0C}"/>
            </c:ext>
          </c:extLst>
        </c:ser>
        <c:ser>
          <c:idx val="1"/>
          <c:order val="1"/>
          <c:tx>
            <c:strRef>
              <c:f>'First Bonus'!$G$1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'First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'First Bonus'!$G$2:$G$13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4B-42DB-A6B7-8B479A46EF0C}"/>
            </c:ext>
          </c:extLst>
        </c:ser>
        <c:ser>
          <c:idx val="2"/>
          <c:order val="2"/>
          <c:tx>
            <c:strRef>
              <c:f>'First Bonus'!$H$1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'First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'First Bonus'!$H$2:$H$13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4B-42DB-A6B7-8B479A46E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1346384"/>
        <c:axId val="461347368"/>
      </c:lineChart>
      <c:catAx>
        <c:axId val="46134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47368"/>
        <c:crosses val="autoZero"/>
        <c:auto val="1"/>
        <c:lblAlgn val="ctr"/>
        <c:lblOffset val="100"/>
        <c:noMultiLvlLbl val="0"/>
      </c:catAx>
      <c:valAx>
        <c:axId val="461347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4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219074</xdr:colOff>
      <xdr:row>1</xdr:row>
      <xdr:rowOff>0</xdr:rowOff>
    </xdr:from>
    <xdr:to>
      <xdr:col>18</xdr:col>
      <xdr:colOff>581024</xdr:colOff>
      <xdr:row>26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6D6BE3-4A64-4FE9-8017-9FF7AFCEC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3</xdr:row>
      <xdr:rowOff>14286</xdr:rowOff>
    </xdr:from>
    <xdr:to>
      <xdr:col>24</xdr:col>
      <xdr:colOff>0</xdr:colOff>
      <xdr:row>34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C3C8B2-F122-4868-8D4B-DFA14078C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0</xdr:row>
      <xdr:rowOff>166686</xdr:rowOff>
    </xdr:from>
    <xdr:to>
      <xdr:col>22</xdr:col>
      <xdr:colOff>9525</xdr:colOff>
      <xdr:row>25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EC43E7-329E-427C-860B-C3130BBBC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809625</xdr:colOff>
      <xdr:row>14</xdr:row>
      <xdr:rowOff>23811</xdr:rowOff>
    </xdr:from>
    <xdr:to>
      <xdr:col>7</xdr:col>
      <xdr:colOff>742950</xdr:colOff>
      <xdr:row>33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C3BAD9-257F-4789-A4BA-36545B178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4241.663407754633" createdVersion="6" refreshedVersion="6" minRefreshableVersion="3" recordCount="4114" xr:uid="{E119CAEB-90BE-404C-A7FA-932FED84E731}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4241.71785173611" createdVersion="6" refreshedVersion="6" minRefreshableVersion="3" recordCount="4114" xr:uid="{FB00B5B0-9A3F-4C10-9F89-9F0F316BCB6D}">
  <cacheSource type="worksheet">
    <worksheetSource ref="D1:T4115" sheet="Main Sheet"/>
  </cacheSource>
  <cacheFields count="19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4241.9728875" createdVersion="6" refreshedVersion="6" minRefreshableVersion="3" recordCount="4115" xr:uid="{D597ADCD-5F66-47D6-8D78-8EC4D4622C4F}">
  <cacheSource type="worksheet">
    <worksheetSource ref="A1:T1048576" sheet="Main Sheet"/>
  </cacheSource>
  <cacheFields count="20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s v="US"/>
    <s v="USD"/>
    <n v="1437620400"/>
    <x v="0"/>
    <b v="0"/>
    <n v="182"/>
    <b v="1"/>
    <s v="film &amp; video/television"/>
    <n v="1.3685882352941177"/>
    <n v="63.917582417582416"/>
    <x v="0"/>
    <s v="television"/>
    <x v="0"/>
    <d v="2015-07-23T03:00:00"/>
  </r>
  <r>
    <n v="10275"/>
    <n v="14653"/>
    <x v="0"/>
    <s v="US"/>
    <s v="USD"/>
    <n v="1488464683"/>
    <x v="1"/>
    <b v="0"/>
    <n v="79"/>
    <b v="1"/>
    <s v="film &amp; video/television"/>
    <n v="1.4260827250608272"/>
    <n v="185.48101265822785"/>
    <x v="0"/>
    <s v="television"/>
    <x v="1"/>
    <d v="2017-03-02T14:24:43"/>
  </r>
  <r>
    <n v="500"/>
    <n v="525"/>
    <x v="0"/>
    <s v="GB"/>
    <s v="GBP"/>
    <n v="1455555083"/>
    <x v="2"/>
    <b v="0"/>
    <n v="35"/>
    <b v="1"/>
    <s v="film &amp; video/television"/>
    <n v="1.05"/>
    <n v="15"/>
    <x v="0"/>
    <s v="television"/>
    <x v="2"/>
    <d v="2016-02-15T16:51:23"/>
  </r>
  <r>
    <n v="10000"/>
    <n v="10390"/>
    <x v="0"/>
    <s v="US"/>
    <s v="USD"/>
    <n v="1407414107"/>
    <x v="3"/>
    <b v="0"/>
    <n v="150"/>
    <b v="1"/>
    <s v="film &amp; video/television"/>
    <n v="1.0389999999999999"/>
    <n v="69.266666666666666"/>
    <x v="0"/>
    <s v="television"/>
    <x v="3"/>
    <d v="2014-08-07T12:21:47"/>
  </r>
  <r>
    <n v="44000"/>
    <n v="54116.28"/>
    <x v="0"/>
    <s v="US"/>
    <s v="USD"/>
    <n v="1450555279"/>
    <x v="4"/>
    <b v="0"/>
    <n v="284"/>
    <b v="1"/>
    <s v="film &amp; video/television"/>
    <n v="1.2299154545454545"/>
    <n v="190.55028169014085"/>
    <x v="0"/>
    <s v="television"/>
    <x v="4"/>
    <d v="2015-12-19T20:01:19"/>
  </r>
  <r>
    <n v="3999"/>
    <n v="4390"/>
    <x v="0"/>
    <s v="US"/>
    <s v="USD"/>
    <n v="1469770500"/>
    <x v="5"/>
    <b v="0"/>
    <n v="47"/>
    <b v="1"/>
    <s v="film &amp; video/television"/>
    <n v="1.0977744436109027"/>
    <n v="93.40425531914893"/>
    <x v="0"/>
    <s v="television"/>
    <x v="5"/>
    <d v="2016-07-29T05:35:00"/>
  </r>
  <r>
    <n v="8000"/>
    <n v="8519"/>
    <x v="0"/>
    <s v="US"/>
    <s v="USD"/>
    <n v="1402710250"/>
    <x v="6"/>
    <b v="0"/>
    <n v="58"/>
    <b v="1"/>
    <s v="film &amp; video/television"/>
    <n v="1.064875"/>
    <n v="146.87931034482759"/>
    <x v="0"/>
    <s v="television"/>
    <x v="6"/>
    <d v="2014-06-14T01:44:10"/>
  </r>
  <r>
    <n v="9000"/>
    <n v="9110"/>
    <x v="0"/>
    <s v="US"/>
    <s v="USD"/>
    <n v="1467680867"/>
    <x v="7"/>
    <b v="0"/>
    <n v="57"/>
    <b v="1"/>
    <s v="film &amp; video/television"/>
    <n v="1.0122222222222221"/>
    <n v="159.82456140350877"/>
    <x v="0"/>
    <s v="television"/>
    <x v="7"/>
    <d v="2016-07-05T01:07:47"/>
  </r>
  <r>
    <n v="3500"/>
    <n v="3501.52"/>
    <x v="0"/>
    <s v="US"/>
    <s v="USD"/>
    <n v="1460754000"/>
    <x v="8"/>
    <b v="0"/>
    <n v="12"/>
    <b v="1"/>
    <s v="film &amp; video/television"/>
    <n v="1.0004342857142856"/>
    <n v="291.79333333333335"/>
    <x v="0"/>
    <s v="television"/>
    <x v="8"/>
    <d v="2016-04-15T21:00:00"/>
  </r>
  <r>
    <n v="500"/>
    <n v="629.99"/>
    <x v="0"/>
    <s v="US"/>
    <s v="USD"/>
    <n v="1460860144"/>
    <x v="9"/>
    <b v="0"/>
    <n v="20"/>
    <b v="1"/>
    <s v="film &amp; video/television"/>
    <n v="1.2599800000000001"/>
    <n v="31.499500000000001"/>
    <x v="0"/>
    <s v="television"/>
    <x v="9"/>
    <d v="2016-04-17T02:29:04"/>
  </r>
  <r>
    <n v="3000"/>
    <n v="3015"/>
    <x v="0"/>
    <s v="US"/>
    <s v="USD"/>
    <n v="1403660279"/>
    <x v="10"/>
    <b v="0"/>
    <n v="19"/>
    <b v="1"/>
    <s v="film &amp; video/television"/>
    <n v="1.0049999999999999"/>
    <n v="158.68421052631578"/>
    <x v="0"/>
    <s v="television"/>
    <x v="10"/>
    <d v="2014-06-25T01:37:59"/>
  </r>
  <r>
    <n v="5000"/>
    <n v="6025"/>
    <x v="0"/>
    <s v="US"/>
    <s v="USD"/>
    <n v="1471834800"/>
    <x v="11"/>
    <b v="0"/>
    <n v="75"/>
    <b v="1"/>
    <s v="film &amp; video/television"/>
    <n v="1.2050000000000001"/>
    <n v="80.333333333333329"/>
    <x v="0"/>
    <s v="television"/>
    <x v="11"/>
    <d v="2016-08-22T03:00:00"/>
  </r>
  <r>
    <n v="30000"/>
    <n v="49588"/>
    <x v="0"/>
    <s v="US"/>
    <s v="USD"/>
    <n v="1405479600"/>
    <x v="12"/>
    <b v="0"/>
    <n v="827"/>
    <b v="1"/>
    <s v="film &amp; video/television"/>
    <n v="1.6529333333333334"/>
    <n v="59.961305925030231"/>
    <x v="0"/>
    <s v="television"/>
    <x v="12"/>
    <d v="2014-07-16T03:00:00"/>
  </r>
  <r>
    <n v="3500"/>
    <n v="5599"/>
    <x v="0"/>
    <s v="US"/>
    <s v="USD"/>
    <n v="1466713620"/>
    <x v="13"/>
    <b v="0"/>
    <n v="51"/>
    <b v="1"/>
    <s v="film &amp; video/television"/>
    <n v="1.5997142857142856"/>
    <n v="109.78431372549019"/>
    <x v="0"/>
    <s v="television"/>
    <x v="13"/>
    <d v="2016-06-23T20:27:00"/>
  </r>
  <r>
    <n v="6000"/>
    <n v="6056"/>
    <x v="0"/>
    <s v="AU"/>
    <s v="AUD"/>
    <n v="1405259940"/>
    <x v="14"/>
    <b v="0"/>
    <n v="41"/>
    <b v="1"/>
    <s v="film &amp; video/television"/>
    <n v="1.0093333333333334"/>
    <n v="147.70731707317074"/>
    <x v="0"/>
    <s v="television"/>
    <x v="14"/>
    <d v="2014-07-13T13:59:00"/>
  </r>
  <r>
    <n v="2000"/>
    <n v="2132"/>
    <x v="0"/>
    <s v="ES"/>
    <s v="EUR"/>
    <n v="1443384840"/>
    <x v="15"/>
    <b v="0"/>
    <n v="98"/>
    <b v="1"/>
    <s v="film &amp; video/television"/>
    <n v="1.0660000000000001"/>
    <n v="21.755102040816325"/>
    <x v="0"/>
    <s v="television"/>
    <x v="15"/>
    <d v="2015-09-27T20:14:00"/>
  </r>
  <r>
    <n v="12000"/>
    <n v="12029"/>
    <x v="0"/>
    <s v="US"/>
    <s v="USD"/>
    <n v="1402896600"/>
    <x v="16"/>
    <b v="0"/>
    <n v="70"/>
    <b v="1"/>
    <s v="film &amp; video/television"/>
    <n v="1.0024166666666667"/>
    <n v="171.84285714285716"/>
    <x v="0"/>
    <s v="television"/>
    <x v="16"/>
    <d v="2014-06-16T05:30:00"/>
  </r>
  <r>
    <n v="1500"/>
    <n v="1510"/>
    <x v="0"/>
    <s v="GB"/>
    <s v="GBP"/>
    <n v="1415126022"/>
    <x v="17"/>
    <b v="0"/>
    <n v="36"/>
    <b v="1"/>
    <s v="film &amp; video/television"/>
    <n v="1.0066666666666666"/>
    <n v="41.944444444444443"/>
    <x v="0"/>
    <s v="television"/>
    <x v="17"/>
    <d v="2014-11-04T18:33:42"/>
  </r>
  <r>
    <n v="30000"/>
    <n v="31896.33"/>
    <x v="0"/>
    <s v="US"/>
    <s v="USD"/>
    <n v="1410958856"/>
    <x v="18"/>
    <b v="0"/>
    <n v="342"/>
    <b v="1"/>
    <s v="film &amp; video/television"/>
    <n v="1.0632110000000001"/>
    <n v="93.264122807017543"/>
    <x v="0"/>
    <s v="television"/>
    <x v="18"/>
    <d v="2014-09-17T13:00:56"/>
  </r>
  <r>
    <n v="850"/>
    <n v="1235"/>
    <x v="0"/>
    <s v="US"/>
    <s v="USD"/>
    <n v="1437420934"/>
    <x v="19"/>
    <b v="0"/>
    <n v="22"/>
    <b v="1"/>
    <s v="film &amp; video/television"/>
    <n v="1.4529411764705882"/>
    <n v="56.136363636363633"/>
    <x v="0"/>
    <s v="television"/>
    <x v="19"/>
    <d v="2015-07-20T19:35:34"/>
  </r>
  <r>
    <n v="2000"/>
    <n v="2004"/>
    <x v="0"/>
    <s v="US"/>
    <s v="USD"/>
    <n v="1442167912"/>
    <x v="20"/>
    <b v="0"/>
    <n v="25"/>
    <b v="1"/>
    <s v="film &amp; video/television"/>
    <n v="1.002"/>
    <n v="80.16"/>
    <x v="0"/>
    <s v="television"/>
    <x v="20"/>
    <d v="2015-09-13T18:11:52"/>
  </r>
  <r>
    <n v="18500"/>
    <n v="20190"/>
    <x v="0"/>
    <s v="US"/>
    <s v="USD"/>
    <n v="1411743789"/>
    <x v="21"/>
    <b v="0"/>
    <n v="101"/>
    <b v="1"/>
    <s v="film &amp; video/television"/>
    <n v="1.0913513513513513"/>
    <n v="199.9009900990099"/>
    <x v="0"/>
    <s v="television"/>
    <x v="21"/>
    <d v="2014-09-26T15:03:09"/>
  </r>
  <r>
    <n v="350"/>
    <n v="410"/>
    <x v="0"/>
    <s v="US"/>
    <s v="USD"/>
    <n v="1420099140"/>
    <x v="22"/>
    <b v="0"/>
    <n v="8"/>
    <b v="1"/>
    <s v="film &amp; video/television"/>
    <n v="1.1714285714285715"/>
    <n v="51.25"/>
    <x v="0"/>
    <s v="television"/>
    <x v="22"/>
    <d v="2015-01-01T07:59:00"/>
  </r>
  <r>
    <n v="2000"/>
    <n v="2370"/>
    <x v="0"/>
    <s v="US"/>
    <s v="USD"/>
    <n v="1430407200"/>
    <x v="23"/>
    <b v="0"/>
    <n v="23"/>
    <b v="1"/>
    <s v="film &amp; video/television"/>
    <n v="1.1850000000000001"/>
    <n v="103.04347826086956"/>
    <x v="0"/>
    <s v="television"/>
    <x v="23"/>
    <d v="2015-04-30T15:20:00"/>
  </r>
  <r>
    <n v="35000"/>
    <n v="38082.69"/>
    <x v="0"/>
    <s v="US"/>
    <s v="USD"/>
    <n v="1442345940"/>
    <x v="24"/>
    <b v="0"/>
    <n v="574"/>
    <b v="1"/>
    <s v="film &amp; video/television"/>
    <n v="1.0880768571428572"/>
    <n v="66.346149825783982"/>
    <x v="0"/>
    <s v="television"/>
    <x v="24"/>
    <d v="2015-09-15T19:39:00"/>
  </r>
  <r>
    <n v="600"/>
    <n v="800"/>
    <x v="0"/>
    <s v="US"/>
    <s v="USD"/>
    <n v="1452299761"/>
    <x v="25"/>
    <b v="0"/>
    <n v="14"/>
    <b v="1"/>
    <s v="film &amp; video/television"/>
    <n v="1.3333333333333333"/>
    <n v="57.142857142857146"/>
    <x v="0"/>
    <s v="television"/>
    <x v="25"/>
    <d v="2016-01-09T00:36:01"/>
  </r>
  <r>
    <n v="1250"/>
    <n v="1940"/>
    <x v="0"/>
    <s v="US"/>
    <s v="USD"/>
    <n v="1408278144"/>
    <x v="26"/>
    <b v="0"/>
    <n v="19"/>
    <b v="1"/>
    <s v="film &amp; video/television"/>
    <n v="1.552"/>
    <n v="102.10526315789474"/>
    <x v="0"/>
    <s v="television"/>
    <x v="26"/>
    <d v="2014-08-17T12:22:24"/>
  </r>
  <r>
    <n v="20000"/>
    <n v="22345"/>
    <x v="0"/>
    <s v="NZ"/>
    <s v="NZD"/>
    <n v="1416113833"/>
    <x v="27"/>
    <b v="0"/>
    <n v="150"/>
    <b v="1"/>
    <s v="film &amp; video/television"/>
    <n v="1.1172500000000001"/>
    <n v="148.96666666666667"/>
    <x v="0"/>
    <s v="television"/>
    <x v="27"/>
    <d v="2014-11-16T04:57:13"/>
  </r>
  <r>
    <n v="12000"/>
    <n v="12042"/>
    <x v="0"/>
    <s v="US"/>
    <s v="USD"/>
    <n v="1450307284"/>
    <x v="28"/>
    <b v="0"/>
    <n v="71"/>
    <b v="1"/>
    <s v="film &amp; video/television"/>
    <n v="1.0035000000000001"/>
    <n v="169.6056338028169"/>
    <x v="0"/>
    <s v="television"/>
    <x v="28"/>
    <d v="2015-12-16T23:08:04"/>
  </r>
  <r>
    <n v="3000"/>
    <n v="3700"/>
    <x v="0"/>
    <s v="GB"/>
    <s v="GBP"/>
    <n v="1406045368"/>
    <x v="29"/>
    <b v="0"/>
    <n v="117"/>
    <b v="1"/>
    <s v="film &amp; video/television"/>
    <n v="1.2333333333333334"/>
    <n v="31.623931623931625"/>
    <x v="0"/>
    <s v="television"/>
    <x v="29"/>
    <d v="2014-07-22T16:09:28"/>
  </r>
  <r>
    <n v="4000"/>
    <n v="4051.99"/>
    <x v="0"/>
    <s v="US"/>
    <s v="USD"/>
    <n v="1408604515"/>
    <x v="30"/>
    <b v="0"/>
    <n v="53"/>
    <b v="1"/>
    <s v="film &amp; video/television"/>
    <n v="1.0129975"/>
    <n v="76.45264150943396"/>
    <x v="0"/>
    <s v="television"/>
    <x v="30"/>
    <d v="2014-08-21T07:01:55"/>
  </r>
  <r>
    <n v="13"/>
    <n v="13"/>
    <x v="0"/>
    <s v="US"/>
    <s v="USD"/>
    <n v="1453748434"/>
    <x v="31"/>
    <b v="0"/>
    <n v="1"/>
    <b v="1"/>
    <s v="film &amp; video/television"/>
    <n v="1"/>
    <n v="13"/>
    <x v="0"/>
    <s v="television"/>
    <x v="31"/>
    <d v="2016-01-25T19:00:34"/>
  </r>
  <r>
    <n v="28450"/>
    <n v="28520"/>
    <x v="0"/>
    <s v="US"/>
    <s v="USD"/>
    <n v="1463111940"/>
    <x v="32"/>
    <b v="0"/>
    <n v="89"/>
    <b v="1"/>
    <s v="film &amp; video/television"/>
    <n v="1.0024604569420035"/>
    <n v="320.44943820224717"/>
    <x v="0"/>
    <s v="television"/>
    <x v="32"/>
    <d v="2016-05-13T03:59:00"/>
  </r>
  <r>
    <n v="5250"/>
    <n v="5360"/>
    <x v="0"/>
    <s v="US"/>
    <s v="USD"/>
    <n v="1447001501"/>
    <x v="33"/>
    <b v="0"/>
    <n v="64"/>
    <b v="1"/>
    <s v="film &amp; video/television"/>
    <n v="1.0209523809523811"/>
    <n v="83.75"/>
    <x v="0"/>
    <s v="television"/>
    <x v="33"/>
    <d v="2015-11-08T16:51:41"/>
  </r>
  <r>
    <n v="2600"/>
    <n v="3392"/>
    <x v="0"/>
    <s v="US"/>
    <s v="USD"/>
    <n v="1407224601"/>
    <x v="34"/>
    <b v="0"/>
    <n v="68"/>
    <b v="1"/>
    <s v="film &amp; video/television"/>
    <n v="1.3046153846153845"/>
    <n v="49.882352941176471"/>
    <x v="0"/>
    <s v="television"/>
    <x v="34"/>
    <d v="2014-08-05T07:43:21"/>
  </r>
  <r>
    <n v="1000"/>
    <n v="1665"/>
    <x v="0"/>
    <s v="US"/>
    <s v="USD"/>
    <n v="1430179200"/>
    <x v="35"/>
    <b v="0"/>
    <n v="28"/>
    <b v="1"/>
    <s v="film &amp; video/television"/>
    <n v="1.665"/>
    <n v="59.464285714285715"/>
    <x v="0"/>
    <s v="television"/>
    <x v="35"/>
    <d v="2015-04-28T00:00:00"/>
  </r>
  <r>
    <n v="6000"/>
    <n v="8529"/>
    <x v="0"/>
    <s v="US"/>
    <s v="USD"/>
    <n v="1428128525"/>
    <x v="36"/>
    <b v="0"/>
    <n v="44"/>
    <b v="1"/>
    <s v="film &amp; video/television"/>
    <n v="1.4215"/>
    <n v="193.84090909090909"/>
    <x v="0"/>
    <s v="television"/>
    <x v="36"/>
    <d v="2015-04-04T06:22:05"/>
  </r>
  <r>
    <n v="22000"/>
    <n v="40357"/>
    <x v="0"/>
    <s v="US"/>
    <s v="USD"/>
    <n v="1425055079"/>
    <x v="37"/>
    <b v="0"/>
    <n v="253"/>
    <b v="1"/>
    <s v="film &amp; video/television"/>
    <n v="1.8344090909090909"/>
    <n v="159.51383399209487"/>
    <x v="0"/>
    <s v="television"/>
    <x v="37"/>
    <d v="2015-02-27T16:37:59"/>
  </r>
  <r>
    <n v="2500"/>
    <n v="2751"/>
    <x v="0"/>
    <s v="US"/>
    <s v="USD"/>
    <n v="1368235344"/>
    <x v="38"/>
    <b v="0"/>
    <n v="66"/>
    <b v="1"/>
    <s v="film &amp; video/television"/>
    <n v="1.1004"/>
    <n v="41.68181818181818"/>
    <x v="0"/>
    <s v="television"/>
    <x v="38"/>
    <d v="2013-05-11T01:22:24"/>
  </r>
  <r>
    <n v="25000"/>
    <n v="32745"/>
    <x v="0"/>
    <s v="GB"/>
    <s v="GBP"/>
    <n v="1401058740"/>
    <x v="39"/>
    <b v="0"/>
    <n v="217"/>
    <b v="1"/>
    <s v="film &amp; video/television"/>
    <n v="1.3098000000000001"/>
    <n v="150.89861751152074"/>
    <x v="0"/>
    <s v="television"/>
    <x v="39"/>
    <d v="2014-05-25T22:59:00"/>
  </r>
  <r>
    <n v="2000"/>
    <n v="2027"/>
    <x v="0"/>
    <s v="US"/>
    <s v="USD"/>
    <n v="1403150400"/>
    <x v="40"/>
    <b v="0"/>
    <n v="16"/>
    <b v="1"/>
    <s v="film &amp; video/television"/>
    <n v="1.0135000000000001"/>
    <n v="126.6875"/>
    <x v="0"/>
    <s v="television"/>
    <x v="40"/>
    <d v="2014-06-19T04:00:00"/>
  </r>
  <r>
    <n v="2000"/>
    <n v="2000"/>
    <x v="0"/>
    <s v="US"/>
    <s v="USD"/>
    <n v="1412516354"/>
    <x v="41"/>
    <b v="0"/>
    <n v="19"/>
    <b v="1"/>
    <s v="film &amp; video/television"/>
    <n v="1"/>
    <n v="105.26315789473684"/>
    <x v="0"/>
    <s v="television"/>
    <x v="41"/>
    <d v="2014-10-05T13:39:14"/>
  </r>
  <r>
    <n v="14000"/>
    <n v="19860"/>
    <x v="0"/>
    <s v="US"/>
    <s v="USD"/>
    <n v="1419780026"/>
    <x v="42"/>
    <b v="0"/>
    <n v="169"/>
    <b v="1"/>
    <s v="film &amp; video/television"/>
    <n v="1.4185714285714286"/>
    <n v="117.51479289940828"/>
    <x v="0"/>
    <s v="television"/>
    <x v="42"/>
    <d v="2014-12-28T15:20:26"/>
  </r>
  <r>
    <n v="10000"/>
    <n v="30866"/>
    <x v="0"/>
    <s v="US"/>
    <s v="USD"/>
    <n v="1405209600"/>
    <x v="43"/>
    <b v="0"/>
    <n v="263"/>
    <b v="1"/>
    <s v="film &amp; video/television"/>
    <n v="3.0865999999999998"/>
    <n v="117.36121673003802"/>
    <x v="0"/>
    <s v="television"/>
    <x v="43"/>
    <d v="2014-07-13T00:00:00"/>
  </r>
  <r>
    <n v="2000"/>
    <n v="2000"/>
    <x v="0"/>
    <s v="US"/>
    <s v="USD"/>
    <n v="1412648537"/>
    <x v="44"/>
    <b v="0"/>
    <n v="15"/>
    <b v="1"/>
    <s v="film &amp; video/television"/>
    <n v="1"/>
    <n v="133.33333333333334"/>
    <x v="0"/>
    <s v="television"/>
    <x v="44"/>
    <d v="2014-10-07T02:22:17"/>
  </r>
  <r>
    <n v="5000"/>
    <n v="6000"/>
    <x v="0"/>
    <s v="US"/>
    <s v="USD"/>
    <n v="1461769107"/>
    <x v="45"/>
    <b v="0"/>
    <n v="61"/>
    <b v="1"/>
    <s v="film &amp; video/television"/>
    <n v="1.2"/>
    <n v="98.360655737704917"/>
    <x v="0"/>
    <s v="television"/>
    <x v="45"/>
    <d v="2016-04-27T14:58:27"/>
  </r>
  <r>
    <n v="8400"/>
    <n v="8750"/>
    <x v="0"/>
    <s v="AU"/>
    <s v="AUD"/>
    <n v="1450220974"/>
    <x v="46"/>
    <b v="0"/>
    <n v="45"/>
    <b v="1"/>
    <s v="film &amp; video/television"/>
    <n v="1.0416666666666667"/>
    <n v="194.44444444444446"/>
    <x v="0"/>
    <s v="television"/>
    <x v="46"/>
    <d v="2015-12-15T23:09:34"/>
  </r>
  <r>
    <n v="5000"/>
    <n v="5380.55"/>
    <x v="0"/>
    <s v="US"/>
    <s v="USD"/>
    <n v="1419021607"/>
    <x v="47"/>
    <b v="0"/>
    <n v="70"/>
    <b v="1"/>
    <s v="film &amp; video/television"/>
    <n v="1.0761100000000001"/>
    <n v="76.865000000000009"/>
    <x v="0"/>
    <s v="television"/>
    <x v="47"/>
    <d v="2014-12-19T20:40:07"/>
  </r>
  <r>
    <n v="2000"/>
    <n v="2159"/>
    <x v="0"/>
    <s v="GB"/>
    <s v="GBP"/>
    <n v="1425211200"/>
    <x v="48"/>
    <b v="0"/>
    <n v="38"/>
    <b v="1"/>
    <s v="film &amp; video/television"/>
    <n v="1.0794999999999999"/>
    <n v="56.815789473684212"/>
    <x v="0"/>
    <s v="television"/>
    <x v="48"/>
    <d v="2015-03-01T12:00:00"/>
  </r>
  <r>
    <n v="12000"/>
    <n v="12000"/>
    <x v="0"/>
    <s v="US"/>
    <s v="USD"/>
    <n v="1445660045"/>
    <x v="49"/>
    <b v="0"/>
    <n v="87"/>
    <b v="1"/>
    <s v="film &amp; video/television"/>
    <n v="1"/>
    <n v="137.93103448275863"/>
    <x v="0"/>
    <s v="television"/>
    <x v="49"/>
    <d v="2015-10-24T04:14:05"/>
  </r>
  <r>
    <n v="600"/>
    <n v="600"/>
    <x v="0"/>
    <s v="GB"/>
    <s v="GBP"/>
    <n v="1422637200"/>
    <x v="50"/>
    <b v="0"/>
    <n v="22"/>
    <b v="1"/>
    <s v="film &amp; video/television"/>
    <n v="1"/>
    <n v="27.272727272727273"/>
    <x v="0"/>
    <s v="television"/>
    <x v="50"/>
    <d v="2015-01-30T17:00:00"/>
  </r>
  <r>
    <n v="11000"/>
    <n v="14082"/>
    <x v="0"/>
    <s v="US"/>
    <s v="USD"/>
    <n v="1439245037"/>
    <x v="51"/>
    <b v="0"/>
    <n v="119"/>
    <b v="1"/>
    <s v="film &amp; video/television"/>
    <n v="1.2801818181818181"/>
    <n v="118.33613445378151"/>
    <x v="0"/>
    <s v="television"/>
    <x v="51"/>
    <d v="2015-08-10T22:17:17"/>
  </r>
  <r>
    <n v="10000"/>
    <n v="11621"/>
    <x v="0"/>
    <s v="US"/>
    <s v="USD"/>
    <n v="1405615846"/>
    <x v="52"/>
    <b v="0"/>
    <n v="52"/>
    <b v="1"/>
    <s v="film &amp; video/television"/>
    <n v="1.1620999999999999"/>
    <n v="223.48076923076923"/>
    <x v="0"/>
    <s v="television"/>
    <x v="52"/>
    <d v="2014-07-17T16:50:46"/>
  </r>
  <r>
    <n v="3000"/>
    <n v="3289"/>
    <x v="0"/>
    <s v="US"/>
    <s v="USD"/>
    <n v="1396648800"/>
    <x v="53"/>
    <b v="0"/>
    <n v="117"/>
    <b v="1"/>
    <s v="film &amp; video/television"/>
    <n v="1.0963333333333334"/>
    <n v="28.111111111111111"/>
    <x v="0"/>
    <s v="television"/>
    <x v="53"/>
    <d v="2014-04-04T22:00:00"/>
  </r>
  <r>
    <n v="10000"/>
    <n v="10100"/>
    <x v="0"/>
    <s v="US"/>
    <s v="USD"/>
    <n v="1451063221"/>
    <x v="54"/>
    <b v="0"/>
    <n v="52"/>
    <b v="1"/>
    <s v="film &amp; video/television"/>
    <n v="1.01"/>
    <n v="194.23076923076923"/>
    <x v="0"/>
    <s v="television"/>
    <x v="54"/>
    <d v="2015-12-25T17:07:01"/>
  </r>
  <r>
    <n v="8600"/>
    <n v="11090"/>
    <x v="0"/>
    <s v="US"/>
    <s v="USD"/>
    <n v="1464390916"/>
    <x v="55"/>
    <b v="0"/>
    <n v="86"/>
    <b v="1"/>
    <s v="film &amp; video/television"/>
    <n v="1.2895348837209302"/>
    <n v="128.95348837209303"/>
    <x v="0"/>
    <s v="television"/>
    <x v="55"/>
    <d v="2016-05-27T23:15:16"/>
  </r>
  <r>
    <n v="8000"/>
    <n v="8581"/>
    <x v="0"/>
    <s v="GB"/>
    <s v="GBP"/>
    <n v="1433779200"/>
    <x v="56"/>
    <b v="0"/>
    <n v="174"/>
    <b v="1"/>
    <s v="film &amp; video/television"/>
    <n v="1.0726249999999999"/>
    <n v="49.316091954022987"/>
    <x v="0"/>
    <s v="television"/>
    <x v="56"/>
    <d v="2015-06-08T16:00:00"/>
  </r>
  <r>
    <n v="15000"/>
    <n v="15285"/>
    <x v="0"/>
    <s v="US"/>
    <s v="USD"/>
    <n v="1429991962"/>
    <x v="57"/>
    <b v="0"/>
    <n v="69"/>
    <b v="1"/>
    <s v="film &amp; video/television"/>
    <n v="1.0189999999999999"/>
    <n v="221.52173913043478"/>
    <x v="0"/>
    <s v="television"/>
    <x v="57"/>
    <d v="2015-04-25T19:59:22"/>
  </r>
  <r>
    <n v="10000"/>
    <n v="10291"/>
    <x v="0"/>
    <s v="US"/>
    <s v="USD"/>
    <n v="1416423172"/>
    <x v="58"/>
    <b v="0"/>
    <n v="75"/>
    <b v="1"/>
    <s v="film &amp; video/television"/>
    <n v="1.0290999999999999"/>
    <n v="137.21333333333334"/>
    <x v="0"/>
    <s v="television"/>
    <x v="58"/>
    <d v="2014-11-19T18:52:52"/>
  </r>
  <r>
    <n v="20000"/>
    <n v="20025.14"/>
    <x v="0"/>
    <s v="US"/>
    <s v="USD"/>
    <n v="1442264400"/>
    <x v="59"/>
    <b v="0"/>
    <n v="33"/>
    <b v="1"/>
    <s v="film &amp; video/television"/>
    <n v="1.0012570000000001"/>
    <n v="606.82242424242418"/>
    <x v="0"/>
    <s v="television"/>
    <x v="59"/>
    <d v="2015-09-14T21:00:00"/>
  </r>
  <r>
    <n v="4500"/>
    <n v="4648.33"/>
    <x v="0"/>
    <s v="GB"/>
    <s v="GBP"/>
    <n v="1395532800"/>
    <x v="60"/>
    <b v="0"/>
    <n v="108"/>
    <b v="1"/>
    <s v="film &amp; video/shorts"/>
    <n v="1.0329622222222221"/>
    <n v="43.040092592592593"/>
    <x v="0"/>
    <s v="shorts"/>
    <x v="60"/>
    <d v="2014-03-23T00:00:00"/>
  </r>
  <r>
    <n v="5000"/>
    <n v="7415"/>
    <x v="0"/>
    <s v="US"/>
    <s v="USD"/>
    <n v="1370547157"/>
    <x v="61"/>
    <b v="0"/>
    <n v="23"/>
    <b v="1"/>
    <s v="film &amp; video/shorts"/>
    <n v="1.4830000000000001"/>
    <n v="322.39130434782606"/>
    <x v="0"/>
    <s v="shorts"/>
    <x v="61"/>
    <d v="2013-06-06T19:32:37"/>
  </r>
  <r>
    <n v="3000"/>
    <n v="4642"/>
    <x v="0"/>
    <s v="US"/>
    <s v="USD"/>
    <n v="1362337878"/>
    <x v="62"/>
    <b v="0"/>
    <n v="48"/>
    <b v="1"/>
    <s v="film &amp; video/shorts"/>
    <n v="1.5473333333333332"/>
    <n v="96.708333333333329"/>
    <x v="0"/>
    <s v="shorts"/>
    <x v="62"/>
    <d v="2013-03-03T19:11:18"/>
  </r>
  <r>
    <n v="2000"/>
    <n v="2270.37"/>
    <x v="0"/>
    <s v="US"/>
    <s v="USD"/>
    <n v="1388206740"/>
    <x v="63"/>
    <b v="0"/>
    <n v="64"/>
    <b v="1"/>
    <s v="film &amp; video/shorts"/>
    <n v="1.1351849999999999"/>
    <n v="35.474531249999998"/>
    <x v="0"/>
    <s v="shorts"/>
    <x v="63"/>
    <d v="2013-12-28T04:59:00"/>
  </r>
  <r>
    <n v="1200"/>
    <n v="2080"/>
    <x v="0"/>
    <s v="US"/>
    <s v="USD"/>
    <n v="1373243181"/>
    <x v="64"/>
    <b v="0"/>
    <n v="24"/>
    <b v="1"/>
    <s v="film &amp; video/shorts"/>
    <n v="1.7333333333333334"/>
    <n v="86.666666666666671"/>
    <x v="0"/>
    <s v="shorts"/>
    <x v="64"/>
    <d v="2013-07-08T00:26:21"/>
  </r>
  <r>
    <n v="7000"/>
    <n v="7527"/>
    <x v="0"/>
    <s v="CA"/>
    <s v="CAD"/>
    <n v="1407736740"/>
    <x v="65"/>
    <b v="0"/>
    <n v="57"/>
    <b v="1"/>
    <s v="film &amp; video/shorts"/>
    <n v="1.0752857142857142"/>
    <n v="132.05263157894737"/>
    <x v="0"/>
    <s v="shorts"/>
    <x v="65"/>
    <d v="2014-08-11T05:59:00"/>
  </r>
  <r>
    <n v="2000"/>
    <n v="2372"/>
    <x v="0"/>
    <s v="US"/>
    <s v="USD"/>
    <n v="1468873420"/>
    <x v="66"/>
    <b v="0"/>
    <n v="26"/>
    <b v="1"/>
    <s v="film &amp; video/shorts"/>
    <n v="1.1859999999999999"/>
    <n v="91.230769230769226"/>
    <x v="0"/>
    <s v="shorts"/>
    <x v="66"/>
    <d v="2016-07-18T20:23:40"/>
  </r>
  <r>
    <n v="2000"/>
    <n v="2325"/>
    <x v="0"/>
    <s v="US"/>
    <s v="USD"/>
    <n v="1342360804"/>
    <x v="67"/>
    <b v="0"/>
    <n v="20"/>
    <b v="1"/>
    <s v="film &amp; video/shorts"/>
    <n v="1.1625000000000001"/>
    <n v="116.25"/>
    <x v="0"/>
    <s v="shorts"/>
    <x v="67"/>
    <d v="2012-07-15T14:00:04"/>
  </r>
  <r>
    <n v="600"/>
    <n v="763"/>
    <x v="0"/>
    <s v="GB"/>
    <s v="GBP"/>
    <n v="1393162791"/>
    <x v="68"/>
    <b v="0"/>
    <n v="36"/>
    <b v="1"/>
    <s v="film &amp; video/shorts"/>
    <n v="1.2716666666666667"/>
    <n v="21.194444444444443"/>
    <x v="0"/>
    <s v="shorts"/>
    <x v="68"/>
    <d v="2014-02-23T13:39:51"/>
  </r>
  <r>
    <n v="10000"/>
    <n v="11094.23"/>
    <x v="0"/>
    <s v="US"/>
    <s v="USD"/>
    <n v="1317538740"/>
    <x v="69"/>
    <b v="0"/>
    <n v="178"/>
    <b v="1"/>
    <s v="film &amp; video/shorts"/>
    <n v="1.109423"/>
    <n v="62.327134831460668"/>
    <x v="0"/>
    <s v="shorts"/>
    <x v="69"/>
    <d v="2011-10-02T06:59:00"/>
  </r>
  <r>
    <n v="500"/>
    <n v="636"/>
    <x v="0"/>
    <s v="US"/>
    <s v="USD"/>
    <n v="1315171845"/>
    <x v="70"/>
    <b v="0"/>
    <n v="17"/>
    <b v="1"/>
    <s v="film &amp; video/shorts"/>
    <n v="1.272"/>
    <n v="37.411764705882355"/>
    <x v="0"/>
    <s v="shorts"/>
    <x v="70"/>
    <d v="2011-09-04T21:30:45"/>
  </r>
  <r>
    <n v="1800"/>
    <n v="2231"/>
    <x v="0"/>
    <s v="US"/>
    <s v="USD"/>
    <n v="1338186657"/>
    <x v="71"/>
    <b v="0"/>
    <n v="32"/>
    <b v="1"/>
    <s v="film &amp; video/shorts"/>
    <n v="1.2394444444444443"/>
    <n v="69.71875"/>
    <x v="0"/>
    <s v="shorts"/>
    <x v="71"/>
    <d v="2012-05-28T06:30:57"/>
  </r>
  <r>
    <n v="2200"/>
    <n v="2385"/>
    <x v="0"/>
    <s v="US"/>
    <s v="USD"/>
    <n v="1352937600"/>
    <x v="72"/>
    <b v="0"/>
    <n v="41"/>
    <b v="1"/>
    <s v="film &amp; video/shorts"/>
    <n v="1.084090909090909"/>
    <n v="58.170731707317074"/>
    <x v="0"/>
    <s v="shorts"/>
    <x v="72"/>
    <d v="2012-11-15T00:00:00"/>
  </r>
  <r>
    <n v="900"/>
    <n v="900"/>
    <x v="0"/>
    <s v="US"/>
    <s v="USD"/>
    <n v="1304395140"/>
    <x v="73"/>
    <b v="0"/>
    <n v="18"/>
    <b v="1"/>
    <s v="film &amp; video/shorts"/>
    <n v="1"/>
    <n v="50"/>
    <x v="0"/>
    <s v="shorts"/>
    <x v="73"/>
    <d v="2011-05-03T03:59:00"/>
  </r>
  <r>
    <n v="500"/>
    <n v="564.66"/>
    <x v="0"/>
    <s v="FR"/>
    <s v="EUR"/>
    <n v="1453376495"/>
    <x v="74"/>
    <b v="0"/>
    <n v="29"/>
    <b v="1"/>
    <s v="film &amp; video/shorts"/>
    <n v="1.1293199999999999"/>
    <n v="19.471034482758618"/>
    <x v="0"/>
    <s v="shorts"/>
    <x v="74"/>
    <d v="2016-01-21T11:41:35"/>
  </r>
  <r>
    <n v="3500"/>
    <n v="4040"/>
    <x v="0"/>
    <s v="US"/>
    <s v="USD"/>
    <n v="1366693272"/>
    <x v="75"/>
    <b v="0"/>
    <n v="47"/>
    <b v="1"/>
    <s v="film &amp; video/shorts"/>
    <n v="1.1542857142857144"/>
    <n v="85.957446808510639"/>
    <x v="0"/>
    <s v="shorts"/>
    <x v="75"/>
    <d v="2013-04-23T05:01:12"/>
  </r>
  <r>
    <n v="300"/>
    <n v="460"/>
    <x v="0"/>
    <s v="US"/>
    <s v="USD"/>
    <n v="1325007358"/>
    <x v="76"/>
    <b v="0"/>
    <n v="15"/>
    <b v="1"/>
    <s v="film &amp; video/shorts"/>
    <n v="1.5333333333333334"/>
    <n v="30.666666666666668"/>
    <x v="0"/>
    <s v="shorts"/>
    <x v="76"/>
    <d v="2011-12-27T17:35:58"/>
  </r>
  <r>
    <n v="400"/>
    <n v="1570"/>
    <x v="0"/>
    <s v="US"/>
    <s v="USD"/>
    <n v="1337569140"/>
    <x v="77"/>
    <b v="0"/>
    <n v="26"/>
    <b v="1"/>
    <s v="film &amp; video/shorts"/>
    <n v="3.9249999999999998"/>
    <n v="60.384615384615387"/>
    <x v="0"/>
    <s v="shorts"/>
    <x v="77"/>
    <d v="2012-05-21T02:59:00"/>
  </r>
  <r>
    <n v="50"/>
    <n v="1351"/>
    <x v="0"/>
    <s v="FR"/>
    <s v="EUR"/>
    <n v="1472751121"/>
    <x v="78"/>
    <b v="0"/>
    <n v="35"/>
    <b v="1"/>
    <s v="film &amp; video/shorts"/>
    <n v="27.02"/>
    <n v="38.6"/>
    <x v="0"/>
    <s v="shorts"/>
    <x v="78"/>
    <d v="2016-09-01T17:32:01"/>
  </r>
  <r>
    <n v="1300"/>
    <n v="1651"/>
    <x v="0"/>
    <s v="GB"/>
    <s v="GBP"/>
    <n v="1398451093"/>
    <x v="79"/>
    <b v="0"/>
    <n v="41"/>
    <b v="1"/>
    <s v="film &amp; video/shorts"/>
    <n v="1.27"/>
    <n v="40.268292682926827"/>
    <x v="0"/>
    <s v="shorts"/>
    <x v="79"/>
    <d v="2014-04-25T18:38:13"/>
  </r>
  <r>
    <n v="12000"/>
    <n v="12870"/>
    <x v="0"/>
    <s v="US"/>
    <s v="USD"/>
    <n v="1386640856"/>
    <x v="80"/>
    <b v="0"/>
    <n v="47"/>
    <b v="1"/>
    <s v="film &amp; video/shorts"/>
    <n v="1.0725"/>
    <n v="273.82978723404256"/>
    <x v="0"/>
    <s v="shorts"/>
    <x v="80"/>
    <d v="2013-12-10T02:00:56"/>
  </r>
  <r>
    <n v="750"/>
    <n v="1485"/>
    <x v="0"/>
    <s v="US"/>
    <s v="USD"/>
    <n v="1342234920"/>
    <x v="81"/>
    <b v="0"/>
    <n v="28"/>
    <b v="1"/>
    <s v="film &amp; video/shorts"/>
    <n v="1.98"/>
    <n v="53.035714285714285"/>
    <x v="0"/>
    <s v="shorts"/>
    <x v="81"/>
    <d v="2012-07-14T03:02:00"/>
  </r>
  <r>
    <n v="4000"/>
    <n v="4000.5"/>
    <x v="0"/>
    <s v="US"/>
    <s v="USD"/>
    <n v="1318189261"/>
    <x v="82"/>
    <b v="0"/>
    <n v="100"/>
    <b v="1"/>
    <s v="film &amp; video/shorts"/>
    <n v="1.0001249999999999"/>
    <n v="40.005000000000003"/>
    <x v="0"/>
    <s v="shorts"/>
    <x v="82"/>
    <d v="2011-10-09T19:41:01"/>
  </r>
  <r>
    <n v="200"/>
    <n v="205"/>
    <x v="0"/>
    <s v="GB"/>
    <s v="GBP"/>
    <n v="1424604600"/>
    <x v="83"/>
    <b v="0"/>
    <n v="13"/>
    <b v="1"/>
    <s v="film &amp; video/shorts"/>
    <n v="1.0249999999999999"/>
    <n v="15.76923076923077"/>
    <x v="0"/>
    <s v="shorts"/>
    <x v="83"/>
    <d v="2015-02-22T11:30:00"/>
  </r>
  <r>
    <n v="500"/>
    <n v="500"/>
    <x v="0"/>
    <s v="US"/>
    <s v="USD"/>
    <n v="1305483086"/>
    <x v="84"/>
    <b v="0"/>
    <n v="7"/>
    <b v="1"/>
    <s v="film &amp; video/shorts"/>
    <n v="1"/>
    <n v="71.428571428571431"/>
    <x v="0"/>
    <s v="shorts"/>
    <x v="84"/>
    <d v="2011-05-15T18:11:26"/>
  </r>
  <r>
    <n v="1200"/>
    <n v="1506"/>
    <x v="0"/>
    <s v="US"/>
    <s v="USD"/>
    <n v="1316746837"/>
    <x v="85"/>
    <b v="0"/>
    <n v="21"/>
    <b v="1"/>
    <s v="film &amp; video/shorts"/>
    <n v="1.2549999999999999"/>
    <n v="71.714285714285708"/>
    <x v="0"/>
    <s v="shorts"/>
    <x v="85"/>
    <d v="2011-09-23T03:00:37"/>
  </r>
  <r>
    <n v="6000"/>
    <n v="6388"/>
    <x v="0"/>
    <s v="FR"/>
    <s v="EUR"/>
    <n v="1451226045"/>
    <x v="86"/>
    <b v="0"/>
    <n v="17"/>
    <b v="1"/>
    <s v="film &amp; video/shorts"/>
    <n v="1.0646666666666667"/>
    <n v="375.76470588235293"/>
    <x v="0"/>
    <s v="shorts"/>
    <x v="86"/>
    <d v="2015-12-27T14:20:45"/>
  </r>
  <r>
    <n v="2500"/>
    <n v="2615"/>
    <x v="0"/>
    <s v="US"/>
    <s v="USD"/>
    <n v="1275529260"/>
    <x v="87"/>
    <b v="0"/>
    <n v="25"/>
    <b v="1"/>
    <s v="film &amp; video/shorts"/>
    <n v="1.046"/>
    <n v="104.6"/>
    <x v="0"/>
    <s v="shorts"/>
    <x v="87"/>
    <d v="2010-06-03T01:41:00"/>
  </r>
  <r>
    <n v="3500"/>
    <n v="3600"/>
    <x v="0"/>
    <s v="US"/>
    <s v="USD"/>
    <n v="1403452131"/>
    <x v="88"/>
    <b v="0"/>
    <n v="60"/>
    <b v="1"/>
    <s v="film &amp; video/shorts"/>
    <n v="1.0285714285714285"/>
    <n v="60"/>
    <x v="0"/>
    <s v="shorts"/>
    <x v="88"/>
    <d v="2014-06-22T15:48:51"/>
  </r>
  <r>
    <n v="6000"/>
    <n v="6904"/>
    <x v="0"/>
    <s v="US"/>
    <s v="USD"/>
    <n v="1370196192"/>
    <x v="89"/>
    <b v="0"/>
    <n v="56"/>
    <b v="1"/>
    <s v="film &amp; video/shorts"/>
    <n v="1.1506666666666667"/>
    <n v="123.28571428571429"/>
    <x v="0"/>
    <s v="shorts"/>
    <x v="89"/>
    <d v="2013-06-02T18:03:12"/>
  </r>
  <r>
    <n v="500"/>
    <n v="502"/>
    <x v="0"/>
    <s v="US"/>
    <s v="USD"/>
    <n v="1310454499"/>
    <x v="90"/>
    <b v="0"/>
    <n v="16"/>
    <b v="1"/>
    <s v="film &amp; video/shorts"/>
    <n v="1.004"/>
    <n v="31.375"/>
    <x v="0"/>
    <s v="shorts"/>
    <x v="90"/>
    <d v="2011-07-12T07:08:19"/>
  </r>
  <r>
    <n v="3000"/>
    <n v="3600"/>
    <x v="0"/>
    <s v="US"/>
    <s v="USD"/>
    <n v="1305625164"/>
    <x v="91"/>
    <b v="0"/>
    <n v="46"/>
    <b v="1"/>
    <s v="film &amp; video/shorts"/>
    <n v="1.2"/>
    <n v="78.260869565217391"/>
    <x v="0"/>
    <s v="shorts"/>
    <x v="91"/>
    <d v="2011-05-17T09:39:24"/>
  </r>
  <r>
    <n v="5000"/>
    <n v="5260"/>
    <x v="0"/>
    <s v="CA"/>
    <s v="CAD"/>
    <n v="1485936000"/>
    <x v="92"/>
    <b v="0"/>
    <n v="43"/>
    <b v="1"/>
    <s v="film &amp; video/shorts"/>
    <n v="1.052"/>
    <n v="122.32558139534883"/>
    <x v="0"/>
    <s v="shorts"/>
    <x v="92"/>
    <d v="2017-02-01T08:00:00"/>
  </r>
  <r>
    <n v="1000"/>
    <n v="1106"/>
    <x v="0"/>
    <s v="US"/>
    <s v="USD"/>
    <n v="1341349200"/>
    <x v="93"/>
    <b v="0"/>
    <n v="15"/>
    <b v="1"/>
    <s v="film &amp; video/shorts"/>
    <n v="1.1060000000000001"/>
    <n v="73.733333333333334"/>
    <x v="0"/>
    <s v="shorts"/>
    <x v="93"/>
    <d v="2012-07-03T21:00:00"/>
  </r>
  <r>
    <n v="250"/>
    <n v="260"/>
    <x v="0"/>
    <s v="GB"/>
    <s v="GBP"/>
    <n v="1396890822"/>
    <x v="94"/>
    <b v="0"/>
    <n v="12"/>
    <b v="1"/>
    <s v="film &amp; video/shorts"/>
    <n v="1.04"/>
    <n v="21.666666666666668"/>
    <x v="0"/>
    <s v="shorts"/>
    <x v="94"/>
    <d v="2014-04-07T17:13:42"/>
  </r>
  <r>
    <n v="350"/>
    <n v="460"/>
    <x v="0"/>
    <s v="US"/>
    <s v="USD"/>
    <n v="1330214841"/>
    <x v="95"/>
    <b v="0"/>
    <n v="21"/>
    <b v="1"/>
    <s v="film &amp; video/shorts"/>
    <n v="1.3142857142857143"/>
    <n v="21.904761904761905"/>
    <x v="0"/>
    <s v="shorts"/>
    <x v="95"/>
    <d v="2012-02-26T00:07:21"/>
  </r>
  <r>
    <n v="1500"/>
    <n v="1720"/>
    <x v="0"/>
    <s v="US"/>
    <s v="USD"/>
    <n v="1280631600"/>
    <x v="96"/>
    <b v="0"/>
    <n v="34"/>
    <b v="1"/>
    <s v="film &amp; video/shorts"/>
    <n v="1.1466666666666667"/>
    <n v="50.588235294117645"/>
    <x v="0"/>
    <s v="shorts"/>
    <x v="96"/>
    <d v="2010-08-01T03:00:00"/>
  </r>
  <r>
    <n v="400"/>
    <n v="425"/>
    <x v="0"/>
    <s v="US"/>
    <s v="USD"/>
    <n v="1310440482"/>
    <x v="97"/>
    <b v="0"/>
    <n v="8"/>
    <b v="1"/>
    <s v="film &amp; video/shorts"/>
    <n v="1.0625"/>
    <n v="53.125"/>
    <x v="0"/>
    <s v="shorts"/>
    <x v="97"/>
    <d v="2011-07-12T03:14:42"/>
  </r>
  <r>
    <n v="3200"/>
    <n v="3400"/>
    <x v="0"/>
    <s v="US"/>
    <s v="USD"/>
    <n v="1354923000"/>
    <x v="98"/>
    <b v="0"/>
    <n v="60"/>
    <b v="1"/>
    <s v="film &amp; video/shorts"/>
    <n v="1.0625"/>
    <n v="56.666666666666664"/>
    <x v="0"/>
    <s v="shorts"/>
    <x v="98"/>
    <d v="2012-12-07T23:30:00"/>
  </r>
  <r>
    <n v="1500"/>
    <n v="1590.29"/>
    <x v="0"/>
    <s v="US"/>
    <s v="USD"/>
    <n v="1390426799"/>
    <x v="99"/>
    <b v="0"/>
    <n v="39"/>
    <b v="1"/>
    <s v="film &amp; video/shorts"/>
    <n v="1.0601933333333333"/>
    <n v="40.776666666666664"/>
    <x v="0"/>
    <s v="shorts"/>
    <x v="99"/>
    <d v="2014-01-22T21:39:59"/>
  </r>
  <r>
    <n v="5000"/>
    <n v="5000"/>
    <x v="0"/>
    <s v="US"/>
    <s v="USD"/>
    <n v="1352055886"/>
    <x v="100"/>
    <b v="0"/>
    <n v="26"/>
    <b v="1"/>
    <s v="film &amp; video/shorts"/>
    <n v="1"/>
    <n v="192.30769230769232"/>
    <x v="0"/>
    <s v="shorts"/>
    <x v="100"/>
    <d v="2012-11-04T19:04:46"/>
  </r>
  <r>
    <n v="3500"/>
    <n v="3500"/>
    <x v="0"/>
    <s v="US"/>
    <s v="USD"/>
    <n v="1359052710"/>
    <x v="101"/>
    <b v="0"/>
    <n v="35"/>
    <b v="1"/>
    <s v="film &amp; video/shorts"/>
    <n v="1"/>
    <n v="100"/>
    <x v="0"/>
    <s v="shorts"/>
    <x v="101"/>
    <d v="2013-01-24T18:38:30"/>
  </r>
  <r>
    <n v="6000"/>
    <n v="7665"/>
    <x v="0"/>
    <s v="US"/>
    <s v="USD"/>
    <n v="1293073733"/>
    <x v="102"/>
    <b v="0"/>
    <n v="65"/>
    <b v="1"/>
    <s v="film &amp; video/shorts"/>
    <n v="1.2775000000000001"/>
    <n v="117.92307692307692"/>
    <x v="0"/>
    <s v="shorts"/>
    <x v="102"/>
    <d v="2010-12-23T03:08:53"/>
  </r>
  <r>
    <n v="1300"/>
    <n v="1367"/>
    <x v="0"/>
    <s v="GB"/>
    <s v="GBP"/>
    <n v="1394220030"/>
    <x v="103"/>
    <b v="0"/>
    <n v="49"/>
    <b v="1"/>
    <s v="film &amp; video/shorts"/>
    <n v="1.0515384615384615"/>
    <n v="27.897959183673468"/>
    <x v="0"/>
    <s v="shorts"/>
    <x v="103"/>
    <d v="2014-03-07T19:20:30"/>
  </r>
  <r>
    <n v="500"/>
    <n v="600"/>
    <x v="0"/>
    <s v="US"/>
    <s v="USD"/>
    <n v="1301792400"/>
    <x v="104"/>
    <b v="0"/>
    <n v="10"/>
    <b v="1"/>
    <s v="film &amp; video/shorts"/>
    <n v="1.2"/>
    <n v="60"/>
    <x v="0"/>
    <s v="shorts"/>
    <x v="104"/>
    <d v="2011-04-03T01:00:00"/>
  </r>
  <r>
    <n v="2200"/>
    <n v="2363"/>
    <x v="0"/>
    <s v="US"/>
    <s v="USD"/>
    <n v="1463184000"/>
    <x v="105"/>
    <b v="0"/>
    <n v="60"/>
    <b v="1"/>
    <s v="film &amp; video/shorts"/>
    <n v="1.074090909090909"/>
    <n v="39.383333333333333"/>
    <x v="0"/>
    <s v="shorts"/>
    <x v="105"/>
    <d v="2016-05-14T00:00:00"/>
  </r>
  <r>
    <n v="5000"/>
    <n v="5025"/>
    <x v="0"/>
    <s v="US"/>
    <s v="USD"/>
    <n v="1333391901"/>
    <x v="106"/>
    <b v="0"/>
    <n v="27"/>
    <b v="1"/>
    <s v="film &amp; video/shorts"/>
    <n v="1.0049999999999999"/>
    <n v="186.11111111111111"/>
    <x v="0"/>
    <s v="shorts"/>
    <x v="106"/>
    <d v="2012-04-02T18:38:21"/>
  </r>
  <r>
    <n v="7500"/>
    <n v="7685"/>
    <x v="0"/>
    <s v="US"/>
    <s v="USD"/>
    <n v="1303688087"/>
    <x v="107"/>
    <b v="0"/>
    <n v="69"/>
    <b v="1"/>
    <s v="film &amp; video/shorts"/>
    <n v="1.0246666666666666"/>
    <n v="111.37681159420291"/>
    <x v="0"/>
    <s v="shorts"/>
    <x v="107"/>
    <d v="2011-04-24T23:34:47"/>
  </r>
  <r>
    <n v="1500"/>
    <n v="3700"/>
    <x v="0"/>
    <s v="US"/>
    <s v="USD"/>
    <n v="1370011370"/>
    <x v="108"/>
    <b v="0"/>
    <n v="47"/>
    <b v="1"/>
    <s v="film &amp; video/shorts"/>
    <n v="2.4666666666666668"/>
    <n v="78.723404255319153"/>
    <x v="0"/>
    <s v="shorts"/>
    <x v="108"/>
    <d v="2013-05-31T14:42:50"/>
  </r>
  <r>
    <n v="1000"/>
    <n v="2195"/>
    <x v="0"/>
    <s v="US"/>
    <s v="USD"/>
    <n v="1298680630"/>
    <x v="109"/>
    <b v="0"/>
    <n v="47"/>
    <b v="1"/>
    <s v="film &amp; video/shorts"/>
    <n v="2.1949999999999998"/>
    <n v="46.702127659574465"/>
    <x v="0"/>
    <s v="shorts"/>
    <x v="109"/>
    <d v="2011-02-26T00:37:10"/>
  </r>
  <r>
    <n v="1300"/>
    <n v="1700"/>
    <x v="0"/>
    <s v="US"/>
    <s v="USD"/>
    <n v="1384408740"/>
    <x v="110"/>
    <b v="0"/>
    <n v="26"/>
    <b v="1"/>
    <s v="film &amp; video/shorts"/>
    <n v="1.3076923076923077"/>
    <n v="65.384615384615387"/>
    <x v="0"/>
    <s v="shorts"/>
    <x v="110"/>
    <d v="2013-11-14T05:59:00"/>
  </r>
  <r>
    <n v="3500"/>
    <n v="5410"/>
    <x v="0"/>
    <s v="AU"/>
    <s v="AUD"/>
    <n v="1433059187"/>
    <x v="111"/>
    <b v="0"/>
    <n v="53"/>
    <b v="1"/>
    <s v="film &amp; video/shorts"/>
    <n v="1.5457142857142858"/>
    <n v="102.0754716981132"/>
    <x v="0"/>
    <s v="shorts"/>
    <x v="111"/>
    <d v="2015-05-31T07:59:47"/>
  </r>
  <r>
    <n v="5000"/>
    <n v="5200"/>
    <x v="0"/>
    <s v="US"/>
    <s v="USD"/>
    <n v="1397354400"/>
    <x v="112"/>
    <b v="0"/>
    <n v="81"/>
    <b v="1"/>
    <s v="film &amp; video/shorts"/>
    <n v="1.04"/>
    <n v="64.197530864197532"/>
    <x v="0"/>
    <s v="shorts"/>
    <x v="112"/>
    <d v="2014-04-13T02:00:00"/>
  </r>
  <r>
    <n v="5000"/>
    <n v="7050"/>
    <x v="0"/>
    <s v="US"/>
    <s v="USD"/>
    <n v="1312642800"/>
    <x v="113"/>
    <b v="0"/>
    <n v="78"/>
    <b v="1"/>
    <s v="film &amp; video/shorts"/>
    <n v="1.41"/>
    <n v="90.384615384615387"/>
    <x v="0"/>
    <s v="shorts"/>
    <x v="113"/>
    <d v="2011-08-06T15:00:00"/>
  </r>
  <r>
    <n v="3000"/>
    <n v="3100"/>
    <x v="0"/>
    <s v="US"/>
    <s v="USD"/>
    <n v="1326436488"/>
    <x v="114"/>
    <b v="0"/>
    <n v="35"/>
    <b v="1"/>
    <s v="film &amp; video/shorts"/>
    <n v="1.0333333333333334"/>
    <n v="88.571428571428569"/>
    <x v="0"/>
    <s v="shorts"/>
    <x v="114"/>
    <d v="2012-01-13T06:34:48"/>
  </r>
  <r>
    <n v="450"/>
    <n v="632"/>
    <x v="0"/>
    <s v="US"/>
    <s v="USD"/>
    <n v="1328377444"/>
    <x v="115"/>
    <b v="0"/>
    <n v="22"/>
    <b v="1"/>
    <s v="film &amp; video/shorts"/>
    <n v="1.4044444444444444"/>
    <n v="28.727272727272727"/>
    <x v="0"/>
    <s v="shorts"/>
    <x v="115"/>
    <d v="2012-02-04T17:44:04"/>
  </r>
  <r>
    <n v="3500"/>
    <n v="3978"/>
    <x v="0"/>
    <s v="US"/>
    <s v="USD"/>
    <n v="1302260155"/>
    <x v="116"/>
    <b v="0"/>
    <n v="57"/>
    <b v="1"/>
    <s v="film &amp; video/shorts"/>
    <n v="1.1365714285714286"/>
    <n v="69.78947368421052"/>
    <x v="0"/>
    <s v="shorts"/>
    <x v="116"/>
    <d v="2011-04-08T10:55:55"/>
  </r>
  <r>
    <n v="4500"/>
    <n v="4522.22"/>
    <x v="0"/>
    <s v="US"/>
    <s v="USD"/>
    <n v="1276110000"/>
    <x v="117"/>
    <b v="0"/>
    <n v="27"/>
    <b v="1"/>
    <s v="film &amp; video/shorts"/>
    <n v="1.0049377777777779"/>
    <n v="167.48962962962963"/>
    <x v="0"/>
    <s v="shorts"/>
    <x v="117"/>
    <d v="2010-06-09T19:00:00"/>
  </r>
  <r>
    <n v="5000"/>
    <n v="5651.58"/>
    <x v="0"/>
    <s v="US"/>
    <s v="USD"/>
    <n v="1311902236"/>
    <x v="118"/>
    <b v="0"/>
    <n v="39"/>
    <b v="1"/>
    <s v="film &amp; video/shorts"/>
    <n v="1.1303159999999999"/>
    <n v="144.91230769230768"/>
    <x v="0"/>
    <s v="shorts"/>
    <x v="118"/>
    <d v="2011-07-29T01:17:16"/>
  </r>
  <r>
    <n v="3250"/>
    <n v="3398.1"/>
    <x v="0"/>
    <s v="US"/>
    <s v="USD"/>
    <n v="1313276400"/>
    <x v="119"/>
    <b v="0"/>
    <n v="37"/>
    <b v="1"/>
    <s v="film &amp; video/shorts"/>
    <n v="1.0455692307692308"/>
    <n v="91.840540540540545"/>
    <x v="0"/>
    <s v="shorts"/>
    <x v="119"/>
    <d v="2011-08-13T23:00:00"/>
  </r>
  <r>
    <n v="70000"/>
    <n v="10"/>
    <x v="1"/>
    <s v="HK"/>
    <s v="HKD"/>
    <n v="1475457107"/>
    <x v="120"/>
    <b v="0"/>
    <n v="1"/>
    <b v="0"/>
    <s v="film &amp; video/science fiction"/>
    <n v="1.4285714285714287E-4"/>
    <n v="10"/>
    <x v="0"/>
    <s v="science fiction"/>
    <x v="120"/>
    <d v="2016-10-03T01:11:47"/>
  </r>
  <r>
    <n v="3000"/>
    <n v="1"/>
    <x v="1"/>
    <s v="US"/>
    <s v="USD"/>
    <n v="1429352160"/>
    <x v="121"/>
    <b v="0"/>
    <n v="1"/>
    <b v="0"/>
    <s v="film &amp; video/science fiction"/>
    <n v="3.3333333333333332E-4"/>
    <n v="1"/>
    <x v="0"/>
    <s v="science fiction"/>
    <x v="121"/>
    <d v="2015-04-18T10:16:00"/>
  </r>
  <r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d v="2016-10-10T10:21:47"/>
  </r>
  <r>
    <n v="55000"/>
    <n v="151"/>
    <x v="1"/>
    <s v="US"/>
    <s v="USD"/>
    <n v="1414533600"/>
    <x v="123"/>
    <b v="0"/>
    <n v="6"/>
    <b v="0"/>
    <s v="film &amp; video/science fiction"/>
    <n v="2.7454545454545453E-3"/>
    <n v="25.166666666666668"/>
    <x v="0"/>
    <s v="science fiction"/>
    <x v="123"/>
    <d v="2014-10-28T22:00:00"/>
  </r>
  <r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d v="2015-05-15T22:17:22"/>
  </r>
  <r>
    <n v="500"/>
    <n v="70"/>
    <x v="1"/>
    <s v="CA"/>
    <s v="CAD"/>
    <n v="1486165880"/>
    <x v="125"/>
    <b v="0"/>
    <n v="6"/>
    <b v="0"/>
    <s v="film &amp; video/science fiction"/>
    <n v="0.14000000000000001"/>
    <n v="11.666666666666666"/>
    <x v="0"/>
    <s v="science fiction"/>
    <x v="125"/>
    <d v="2017-02-03T23:51:20"/>
  </r>
  <r>
    <n v="25000"/>
    <n v="1387"/>
    <x v="1"/>
    <s v="US"/>
    <s v="USD"/>
    <n v="1433988000"/>
    <x v="126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8000"/>
    <n v="190"/>
    <x v="1"/>
    <s v="US"/>
    <s v="USD"/>
    <n v="1428069541"/>
    <x v="127"/>
    <b v="0"/>
    <n v="4"/>
    <b v="0"/>
    <s v="film &amp; video/science fiction"/>
    <n v="2.375E-2"/>
    <n v="47.5"/>
    <x v="0"/>
    <s v="science fiction"/>
    <x v="127"/>
    <d v="2015-04-03T13:59:01"/>
  </r>
  <r>
    <n v="100000"/>
    <n v="1867"/>
    <x v="1"/>
    <s v="US"/>
    <s v="USD"/>
    <n v="1476941293"/>
    <x v="128"/>
    <b v="0"/>
    <n v="6"/>
    <b v="0"/>
    <s v="film &amp; video/science fiction"/>
    <n v="1.8669999999999999E-2"/>
    <n v="311.16666666666669"/>
    <x v="0"/>
    <s v="science fiction"/>
    <x v="128"/>
    <d v="2016-10-20T05:28:13"/>
  </r>
  <r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d v="2014-10-30T22:29:43"/>
  </r>
  <r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d v="2014-06-16T20:16:00"/>
  </r>
  <r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d v="2016-07-06T00:00:00"/>
  </r>
  <r>
    <n v="80000"/>
    <n v="7655"/>
    <x v="1"/>
    <s v="US"/>
    <s v="USD"/>
    <n v="1415392207"/>
    <x v="132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d v="2016-05-31T17:31:00"/>
  </r>
  <r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d v="2015-09-04T17:00:00"/>
  </r>
  <r>
    <n v="3000"/>
    <n v="403"/>
    <x v="1"/>
    <s v="US"/>
    <s v="USD"/>
    <n v="1404241200"/>
    <x v="135"/>
    <b v="0"/>
    <n v="5"/>
    <b v="0"/>
    <s v="film &amp; video/science fiction"/>
    <n v="0.13433333333333333"/>
    <n v="80.599999999999994"/>
    <x v="0"/>
    <s v="science fiction"/>
    <x v="135"/>
    <d v="2014-07-01T19:00:00"/>
  </r>
  <r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d v="2015-05-16T10:16:00"/>
  </r>
  <r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d v="2015-10-12T13:46:33"/>
  </r>
  <r>
    <n v="150000"/>
    <n v="4712"/>
    <x v="1"/>
    <s v="US"/>
    <s v="USD"/>
    <n v="1438405140"/>
    <x v="138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500"/>
    <n v="500"/>
    <x v="1"/>
    <s v="US"/>
    <s v="USD"/>
    <n v="1436738772"/>
    <x v="139"/>
    <b v="0"/>
    <n v="1"/>
    <b v="0"/>
    <s v="film &amp; video/science fiction"/>
    <n v="1"/>
    <n v="500"/>
    <x v="0"/>
    <s v="science fiction"/>
    <x v="139"/>
    <d v="2015-07-12T22:06:12"/>
  </r>
  <r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d v="2015-03-20T03:45:32"/>
  </r>
  <r>
    <n v="12000"/>
    <n v="1293"/>
    <x v="1"/>
    <s v="US"/>
    <s v="USD"/>
    <n v="1433043623"/>
    <x v="141"/>
    <b v="0"/>
    <n v="28"/>
    <b v="0"/>
    <s v="film &amp; video/science fiction"/>
    <n v="0.10775"/>
    <n v="46.178571428571431"/>
    <x v="0"/>
    <s v="science fiction"/>
    <x v="141"/>
    <d v="2015-05-31T03:40:23"/>
  </r>
  <r>
    <n v="3000"/>
    <n v="10"/>
    <x v="1"/>
    <s v="US"/>
    <s v="USD"/>
    <n v="1416176778"/>
    <x v="142"/>
    <b v="0"/>
    <n v="1"/>
    <b v="0"/>
    <s v="film &amp; video/science fiction"/>
    <n v="3.3333333333333335E-3"/>
    <n v="10"/>
    <x v="0"/>
    <s v="science fiction"/>
    <x v="142"/>
    <d v="2014-11-16T22:26:18"/>
  </r>
  <r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d v="2016-09-03T05:55:00"/>
  </r>
  <r>
    <n v="7500"/>
    <n v="2070"/>
    <x v="1"/>
    <s v="CA"/>
    <s v="CAD"/>
    <n v="1428945472"/>
    <x v="144"/>
    <b v="0"/>
    <n v="37"/>
    <b v="0"/>
    <s v="film &amp; video/science fiction"/>
    <n v="0.27600000000000002"/>
    <n v="55.945945945945944"/>
    <x v="0"/>
    <s v="science fiction"/>
    <x v="144"/>
    <d v="2015-04-13T17:17:52"/>
  </r>
  <r>
    <n v="4500"/>
    <n v="338"/>
    <x v="1"/>
    <s v="US"/>
    <s v="USD"/>
    <n v="1439298052"/>
    <x v="145"/>
    <b v="0"/>
    <n v="9"/>
    <b v="0"/>
    <s v="film &amp; video/science fiction"/>
    <n v="7.5111111111111115E-2"/>
    <n v="37.555555555555557"/>
    <x v="0"/>
    <s v="science fiction"/>
    <x v="145"/>
    <d v="2015-08-11T13:00:52"/>
  </r>
  <r>
    <n v="20000"/>
    <n v="115"/>
    <x v="1"/>
    <s v="US"/>
    <s v="USD"/>
    <n v="1484698998"/>
    <x v="146"/>
    <b v="0"/>
    <n v="3"/>
    <b v="0"/>
    <s v="film &amp; video/science fiction"/>
    <n v="5.7499999999999999E-3"/>
    <n v="38.333333333333336"/>
    <x v="0"/>
    <s v="science fiction"/>
    <x v="146"/>
    <d v="2017-01-18T00:23:18"/>
  </r>
  <r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d v="2015-01-08T18:18:00"/>
  </r>
  <r>
    <n v="50000"/>
    <n v="40"/>
    <x v="1"/>
    <s v="US"/>
    <s v="USD"/>
    <n v="1456555536"/>
    <x v="148"/>
    <b v="0"/>
    <n v="2"/>
    <b v="0"/>
    <s v="film &amp; video/science fiction"/>
    <n v="8.0000000000000004E-4"/>
    <n v="20"/>
    <x v="0"/>
    <s v="science fiction"/>
    <x v="148"/>
    <d v="2016-02-27T06:45:36"/>
  </r>
  <r>
    <n v="10000"/>
    <n v="92"/>
    <x v="1"/>
    <s v="US"/>
    <s v="USD"/>
    <n v="1419494400"/>
    <x v="149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30000"/>
    <n v="30112"/>
    <x v="1"/>
    <s v="US"/>
    <s v="USD"/>
    <n v="1432612382"/>
    <x v="150"/>
    <b v="0"/>
    <n v="67"/>
    <b v="0"/>
    <s v="film &amp; video/science fiction"/>
    <n v="0.23163076923076922"/>
    <n v="449.43283582089555"/>
    <x v="0"/>
    <s v="science fiction"/>
    <x v="150"/>
    <d v="2015-05-26T03:53:02"/>
  </r>
  <r>
    <n v="250000"/>
    <n v="140"/>
    <x v="1"/>
    <s v="AU"/>
    <s v="AUD"/>
    <n v="1434633191"/>
    <x v="151"/>
    <b v="0"/>
    <n v="5"/>
    <b v="0"/>
    <s v="film &amp; video/science fiction"/>
    <n v="5.5999999999999995E-4"/>
    <n v="28"/>
    <x v="0"/>
    <s v="science fiction"/>
    <x v="151"/>
    <d v="2015-06-18T13:13:11"/>
  </r>
  <r>
    <n v="380000"/>
    <n v="30"/>
    <x v="1"/>
    <s v="US"/>
    <s v="USD"/>
    <n v="1411437100"/>
    <x v="152"/>
    <b v="0"/>
    <n v="2"/>
    <b v="0"/>
    <s v="film &amp; video/science fiction"/>
    <n v="7.8947368421052633E-5"/>
    <n v="15"/>
    <x v="0"/>
    <s v="science fiction"/>
    <x v="152"/>
    <d v="2014-09-23T01:51:40"/>
  </r>
  <r>
    <n v="50000"/>
    <n v="359"/>
    <x v="1"/>
    <s v="US"/>
    <s v="USD"/>
    <n v="1417532644"/>
    <x v="153"/>
    <b v="0"/>
    <n v="10"/>
    <b v="0"/>
    <s v="film &amp; video/science fiction"/>
    <n v="7.1799999999999998E-3"/>
    <n v="35.9"/>
    <x v="0"/>
    <s v="science fiction"/>
    <x v="153"/>
    <d v="2014-12-02T15:04:04"/>
  </r>
  <r>
    <n v="1500"/>
    <n v="40"/>
    <x v="1"/>
    <s v="US"/>
    <s v="USD"/>
    <n v="1433336895"/>
    <x v="154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350000"/>
    <n v="81"/>
    <x v="1"/>
    <s v="US"/>
    <s v="USD"/>
    <n v="1437657935"/>
    <x v="155"/>
    <b v="0"/>
    <n v="4"/>
    <b v="0"/>
    <s v="film &amp; video/science fiction"/>
    <n v="6.0000000000000002E-5"/>
    <n v="20.25"/>
    <x v="0"/>
    <s v="science fiction"/>
    <x v="155"/>
    <d v="2015-07-23T13:25:35"/>
  </r>
  <r>
    <n v="35000"/>
    <n v="1785"/>
    <x v="1"/>
    <s v="CA"/>
    <s v="CAD"/>
    <n v="1407034796"/>
    <x v="156"/>
    <b v="0"/>
    <n v="15"/>
    <b v="0"/>
    <s v="film &amp; video/science fiction"/>
    <n v="5.0999999999999997E-2"/>
    <n v="119"/>
    <x v="0"/>
    <s v="science fiction"/>
    <x v="156"/>
    <d v="2014-08-03T02:59:56"/>
  </r>
  <r>
    <n v="2995"/>
    <n v="8"/>
    <x v="1"/>
    <s v="US"/>
    <s v="USD"/>
    <n v="1456523572"/>
    <x v="157"/>
    <b v="0"/>
    <n v="2"/>
    <b v="0"/>
    <s v="film &amp; video/science fiction"/>
    <n v="2.671118530884808E-3"/>
    <n v="4"/>
    <x v="0"/>
    <s v="science fiction"/>
    <x v="157"/>
    <d v="2016-02-26T21:52:52"/>
  </r>
  <r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d v="2014-10-22T01:50:28"/>
  </r>
  <r>
    <n v="500000"/>
    <n v="10"/>
    <x v="1"/>
    <s v="US"/>
    <s v="USD"/>
    <n v="1467541545"/>
    <x v="159"/>
    <b v="0"/>
    <n v="1"/>
    <b v="0"/>
    <s v="film &amp; video/science fiction"/>
    <n v="2.0000000000000002E-5"/>
    <n v="10"/>
    <x v="0"/>
    <s v="science fiction"/>
    <x v="159"/>
    <d v="2016-07-03T10:25:45"/>
  </r>
  <r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d v="2015-08-15T21:54:51"/>
  </r>
  <r>
    <n v="50000"/>
    <n v="5"/>
    <x v="2"/>
    <s v="US"/>
    <s v="USD"/>
    <n v="1404318595"/>
    <x v="161"/>
    <b v="0"/>
    <n v="1"/>
    <b v="0"/>
    <s v="film &amp; video/drama"/>
    <n v="1E-4"/>
    <n v="5"/>
    <x v="0"/>
    <s v="drama"/>
    <x v="161"/>
    <d v="2014-07-02T16:29:55"/>
  </r>
  <r>
    <n v="2800"/>
    <n v="435"/>
    <x v="2"/>
    <s v="US"/>
    <s v="USD"/>
    <n v="1408232520"/>
    <x v="162"/>
    <b v="0"/>
    <n v="10"/>
    <b v="0"/>
    <s v="film &amp; video/drama"/>
    <n v="0.15535714285714286"/>
    <n v="43.5"/>
    <x v="0"/>
    <s v="drama"/>
    <x v="162"/>
    <d v="2014-08-16T23:42:00"/>
  </r>
  <r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d v="2015-10-01T00:00:00"/>
  </r>
  <r>
    <n v="120000"/>
    <n v="640"/>
    <x v="2"/>
    <s v="US"/>
    <s v="USD"/>
    <n v="1411150701"/>
    <x v="164"/>
    <b v="0"/>
    <n v="7"/>
    <b v="0"/>
    <s v="film &amp; video/drama"/>
    <n v="5.3333333333333332E-3"/>
    <n v="91.428571428571431"/>
    <x v="0"/>
    <s v="drama"/>
    <x v="164"/>
    <d v="2014-09-19T18:18:21"/>
  </r>
  <r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d v="2016-01-12T15:48:44"/>
  </r>
  <r>
    <n v="5000"/>
    <n v="3000"/>
    <x v="2"/>
    <s v="US"/>
    <s v="USD"/>
    <n v="1484531362"/>
    <x v="166"/>
    <b v="0"/>
    <n v="1"/>
    <b v="0"/>
    <s v="film &amp; video/drama"/>
    <n v="0.6"/>
    <n v="3000"/>
    <x v="0"/>
    <s v="drama"/>
    <x v="166"/>
    <d v="2017-01-16T01:49:22"/>
  </r>
  <r>
    <n v="110000"/>
    <n v="11"/>
    <x v="2"/>
    <s v="US"/>
    <s v="USD"/>
    <n v="1438726535"/>
    <x v="167"/>
    <b v="0"/>
    <n v="2"/>
    <b v="0"/>
    <s v="film &amp; video/drama"/>
    <n v="1E-4"/>
    <n v="5.5"/>
    <x v="0"/>
    <s v="drama"/>
    <x v="167"/>
    <d v="2015-08-04T22:15:35"/>
  </r>
  <r>
    <n v="8000"/>
    <n v="325"/>
    <x v="2"/>
    <s v="US"/>
    <s v="USD"/>
    <n v="1426791770"/>
    <x v="168"/>
    <b v="0"/>
    <n v="3"/>
    <b v="0"/>
    <s v="film &amp; video/drama"/>
    <n v="4.0625000000000001E-2"/>
    <n v="108.33333333333333"/>
    <x v="0"/>
    <s v="drama"/>
    <x v="168"/>
    <d v="2015-03-19T19:02:50"/>
  </r>
  <r>
    <n v="2500"/>
    <n v="560"/>
    <x v="2"/>
    <s v="GB"/>
    <s v="GBP"/>
    <n v="1413634059"/>
    <x v="169"/>
    <b v="0"/>
    <n v="10"/>
    <b v="0"/>
    <s v="film &amp; video/drama"/>
    <n v="0.224"/>
    <n v="56"/>
    <x v="0"/>
    <s v="drama"/>
    <x v="169"/>
    <d v="2014-10-18T12:07:39"/>
  </r>
  <r>
    <n v="10000"/>
    <n v="325"/>
    <x v="2"/>
    <s v="US"/>
    <s v="USD"/>
    <n v="1440912480"/>
    <x v="170"/>
    <b v="0"/>
    <n v="10"/>
    <b v="0"/>
    <s v="film &amp; video/drama"/>
    <n v="3.2500000000000001E-2"/>
    <n v="32.5"/>
    <x v="0"/>
    <s v="drama"/>
    <x v="170"/>
    <d v="2015-08-30T05:28:00"/>
  </r>
  <r>
    <n v="50000"/>
    <n v="1"/>
    <x v="2"/>
    <s v="US"/>
    <s v="USD"/>
    <n v="1470975614"/>
    <x v="171"/>
    <b v="0"/>
    <n v="1"/>
    <b v="0"/>
    <s v="film &amp; video/drama"/>
    <n v="2.0000000000000002E-5"/>
    <n v="1"/>
    <x v="0"/>
    <s v="drama"/>
    <x v="171"/>
    <d v="2016-08-12T04:20:14"/>
  </r>
  <r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d v="2015-03-19T08:28:43"/>
  </r>
  <r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d v="2015-02-28T13:45:08"/>
  </r>
  <r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d v="2015-05-08T18:12:56"/>
  </r>
  <r>
    <n v="20000"/>
    <n v="1297"/>
    <x v="2"/>
    <s v="GB"/>
    <s v="GBP"/>
    <n v="1409337611"/>
    <x v="175"/>
    <b v="0"/>
    <n v="26"/>
    <b v="0"/>
    <s v="film &amp; video/drama"/>
    <n v="6.4850000000000005E-2"/>
    <n v="49.884615384615387"/>
    <x v="0"/>
    <s v="drama"/>
    <x v="175"/>
    <d v="2014-08-29T18:40:11"/>
  </r>
  <r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d v="2015-08-05T19:46:39"/>
  </r>
  <r>
    <n v="450"/>
    <n v="180"/>
    <x v="2"/>
    <s v="US"/>
    <s v="USD"/>
    <n v="1427155726"/>
    <x v="177"/>
    <b v="0"/>
    <n v="7"/>
    <b v="0"/>
    <s v="film &amp; video/drama"/>
    <n v="0.4"/>
    <n v="25.714285714285715"/>
    <x v="0"/>
    <s v="drama"/>
    <x v="177"/>
    <d v="2015-03-24T00:08:46"/>
  </r>
  <r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d v="2015-11-26T23:55:45"/>
  </r>
  <r>
    <n v="1000"/>
    <n v="200"/>
    <x v="2"/>
    <s v="US"/>
    <s v="USD"/>
    <n v="1457056555"/>
    <x v="179"/>
    <b v="0"/>
    <n v="2"/>
    <b v="0"/>
    <s v="film &amp; video/drama"/>
    <n v="0.2"/>
    <n v="100"/>
    <x v="0"/>
    <s v="drama"/>
    <x v="179"/>
    <d v="2016-03-04T01:55:55"/>
  </r>
  <r>
    <n v="1200"/>
    <n v="401"/>
    <x v="2"/>
    <s v="GB"/>
    <s v="GBP"/>
    <n v="1428951600"/>
    <x v="180"/>
    <b v="0"/>
    <n v="13"/>
    <b v="0"/>
    <s v="film &amp; video/drama"/>
    <n v="0.33416666666666667"/>
    <n v="30.846153846153847"/>
    <x v="0"/>
    <s v="drama"/>
    <x v="180"/>
    <d v="2015-04-13T19:00:00"/>
  </r>
  <r>
    <n v="3423"/>
    <n v="722"/>
    <x v="2"/>
    <s v="GB"/>
    <s v="GBP"/>
    <n v="1434995295"/>
    <x v="181"/>
    <b v="0"/>
    <n v="4"/>
    <b v="0"/>
    <s v="film &amp; video/drama"/>
    <n v="0.21092608822670172"/>
    <n v="180.5"/>
    <x v="0"/>
    <s v="drama"/>
    <x v="181"/>
    <d v="2015-06-22T17:48:15"/>
  </r>
  <r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d v="2017-01-07T00:17:12"/>
  </r>
  <r>
    <n v="12500"/>
    <n v="4482"/>
    <x v="2"/>
    <s v="GB"/>
    <s v="GBP"/>
    <n v="1417033610"/>
    <x v="183"/>
    <b v="0"/>
    <n v="12"/>
    <b v="0"/>
    <s v="film &amp; video/drama"/>
    <n v="0.35855999999999999"/>
    <n v="373.5"/>
    <x v="0"/>
    <s v="drama"/>
    <x v="183"/>
    <d v="2014-11-26T20:26:50"/>
  </r>
  <r>
    <n v="1500"/>
    <n v="51"/>
    <x v="2"/>
    <s v="CA"/>
    <s v="CAD"/>
    <n v="1409543940"/>
    <x v="184"/>
    <b v="0"/>
    <n v="2"/>
    <b v="0"/>
    <s v="film &amp; video/drama"/>
    <n v="3.4000000000000002E-2"/>
    <n v="25.5"/>
    <x v="0"/>
    <s v="drama"/>
    <x v="184"/>
    <d v="2014-09-01T03:59:00"/>
  </r>
  <r>
    <n v="40000"/>
    <n v="2200"/>
    <x v="2"/>
    <s v="NO"/>
    <s v="NOK"/>
    <n v="1471557139"/>
    <x v="185"/>
    <b v="0"/>
    <n v="10"/>
    <b v="0"/>
    <s v="film &amp; video/drama"/>
    <n v="5.5E-2"/>
    <n v="220"/>
    <x v="0"/>
    <s v="drama"/>
    <x v="185"/>
    <d v="2016-08-18T21:52:19"/>
  </r>
  <r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d v="2017-03-03T20:00:00"/>
  </r>
  <r>
    <n v="5000"/>
    <n v="800"/>
    <x v="2"/>
    <s v="US"/>
    <s v="USD"/>
    <n v="1437461940"/>
    <x v="187"/>
    <b v="0"/>
    <n v="5"/>
    <b v="0"/>
    <s v="film &amp; video/drama"/>
    <n v="0.16"/>
    <n v="160"/>
    <x v="0"/>
    <s v="drama"/>
    <x v="187"/>
    <d v="2015-07-21T06:59:00"/>
  </r>
  <r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d v="2014-09-05T04:23:35"/>
  </r>
  <r>
    <n v="500000"/>
    <n v="345"/>
    <x v="2"/>
    <s v="US"/>
    <s v="USD"/>
    <n v="1472920477"/>
    <x v="189"/>
    <b v="0"/>
    <n v="5"/>
    <b v="0"/>
    <s v="film &amp; video/drama"/>
    <n v="6.8999999999999997E-4"/>
    <n v="69"/>
    <x v="0"/>
    <s v="drama"/>
    <x v="189"/>
    <d v="2016-09-03T16:34:37"/>
  </r>
  <r>
    <n v="12000"/>
    <n v="50"/>
    <x v="2"/>
    <s v="US"/>
    <s v="USD"/>
    <n v="1466091446"/>
    <x v="190"/>
    <b v="0"/>
    <n v="1"/>
    <b v="0"/>
    <s v="film &amp; video/drama"/>
    <n v="4.1666666666666666E-3"/>
    <n v="50"/>
    <x v="0"/>
    <s v="drama"/>
    <x v="190"/>
    <d v="2016-06-16T15:37:26"/>
  </r>
  <r>
    <n v="5000"/>
    <n v="250"/>
    <x v="2"/>
    <s v="AU"/>
    <s v="AUD"/>
    <n v="1443782138"/>
    <x v="191"/>
    <b v="0"/>
    <n v="3"/>
    <b v="0"/>
    <s v="film &amp; video/drama"/>
    <n v="0.05"/>
    <n v="83.333333333333329"/>
    <x v="0"/>
    <s v="drama"/>
    <x v="191"/>
    <d v="2015-10-02T10:35:38"/>
  </r>
  <r>
    <n v="1000000"/>
    <n v="17"/>
    <x v="2"/>
    <s v="US"/>
    <s v="USD"/>
    <n v="1413572432"/>
    <x v="192"/>
    <b v="0"/>
    <n v="3"/>
    <b v="0"/>
    <s v="film &amp; video/drama"/>
    <n v="1.7E-5"/>
    <n v="5.666666666666667"/>
    <x v="0"/>
    <s v="drama"/>
    <x v="192"/>
    <d v="2014-10-17T19:00:32"/>
  </r>
  <r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d v="2014-11-28T23:26:06"/>
  </r>
  <r>
    <n v="2500"/>
    <n v="3"/>
    <x v="2"/>
    <s v="GB"/>
    <s v="GBP"/>
    <n v="1457308531"/>
    <x v="194"/>
    <b v="0"/>
    <n v="3"/>
    <b v="0"/>
    <s v="film &amp; video/drama"/>
    <n v="1.1999999999999999E-3"/>
    <n v="1"/>
    <x v="0"/>
    <s v="drama"/>
    <x v="194"/>
    <d v="2016-03-06T23:55:31"/>
  </r>
  <r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d v="2015-07-10T16:05:32"/>
  </r>
  <r>
    <n v="3500"/>
    <n v="1465"/>
    <x v="2"/>
    <s v="GB"/>
    <s v="GBP"/>
    <n v="1444510800"/>
    <x v="196"/>
    <b v="0"/>
    <n v="19"/>
    <b v="0"/>
    <s v="film &amp; video/drama"/>
    <n v="0.41857142857142859"/>
    <n v="77.10526315789474"/>
    <x v="0"/>
    <s v="drama"/>
    <x v="196"/>
    <d v="2015-10-10T21:00:00"/>
  </r>
  <r>
    <n v="2500"/>
    <n v="262"/>
    <x v="2"/>
    <s v="GB"/>
    <s v="GBP"/>
    <n v="1487365200"/>
    <x v="197"/>
    <b v="0"/>
    <n v="8"/>
    <b v="0"/>
    <s v="film &amp; video/drama"/>
    <n v="0.1048"/>
    <n v="32.75"/>
    <x v="0"/>
    <s v="drama"/>
    <x v="197"/>
    <d v="2017-02-17T21:00:00"/>
  </r>
  <r>
    <n v="25000"/>
    <n v="279"/>
    <x v="2"/>
    <s v="US"/>
    <s v="USD"/>
    <n v="1412500322"/>
    <x v="198"/>
    <b v="0"/>
    <n v="6"/>
    <b v="0"/>
    <s v="film &amp; video/drama"/>
    <n v="1.116E-2"/>
    <n v="46.5"/>
    <x v="0"/>
    <s v="drama"/>
    <x v="198"/>
    <d v="2014-10-05T09:12:02"/>
  </r>
  <r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d v="2016-09-01T02:58:22"/>
  </r>
  <r>
    <n v="6000"/>
    <n v="1571.55"/>
    <x v="2"/>
    <s v="US"/>
    <s v="USD"/>
    <n v="1410746403"/>
    <x v="200"/>
    <b v="0"/>
    <n v="18"/>
    <b v="0"/>
    <s v="film &amp; video/drama"/>
    <n v="0.26192500000000002"/>
    <n v="87.308333333333337"/>
    <x v="0"/>
    <s v="drama"/>
    <x v="200"/>
    <d v="2014-09-15T02:00:03"/>
  </r>
  <r>
    <n v="650"/>
    <n v="380"/>
    <x v="2"/>
    <s v="US"/>
    <s v="USD"/>
    <n v="1423424329"/>
    <x v="201"/>
    <b v="0"/>
    <n v="7"/>
    <b v="0"/>
    <s v="film &amp; video/drama"/>
    <n v="0.58461538461538465"/>
    <n v="54.285714285714285"/>
    <x v="0"/>
    <s v="drama"/>
    <x v="201"/>
    <d v="2015-02-08T19:38:49"/>
  </r>
  <r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d v="2015-10-08T20:59:00"/>
  </r>
  <r>
    <n v="2500"/>
    <n v="746"/>
    <x v="2"/>
    <s v="GB"/>
    <s v="GBP"/>
    <n v="1422562864"/>
    <x v="203"/>
    <b v="0"/>
    <n v="8"/>
    <b v="0"/>
    <s v="film &amp; video/drama"/>
    <n v="0.2984"/>
    <n v="93.25"/>
    <x v="0"/>
    <s v="drama"/>
    <x v="203"/>
    <d v="2015-01-29T20:21:04"/>
  </r>
  <r>
    <n v="300000"/>
    <n v="152165"/>
    <x v="2"/>
    <s v="AU"/>
    <s v="AUD"/>
    <n v="1470319203"/>
    <x v="204"/>
    <b v="0"/>
    <n v="1293"/>
    <b v="0"/>
    <s v="film &amp; video/drama"/>
    <n v="0.50721666666666665"/>
    <n v="117.68368136117556"/>
    <x v="0"/>
    <s v="drama"/>
    <x v="204"/>
    <d v="2016-08-04T14:00:03"/>
  </r>
  <r>
    <n v="8000"/>
    <n v="1300"/>
    <x v="2"/>
    <s v="US"/>
    <s v="USD"/>
    <n v="1444144222"/>
    <x v="205"/>
    <b v="0"/>
    <n v="17"/>
    <b v="0"/>
    <s v="film &amp; video/drama"/>
    <n v="0.16250000000000001"/>
    <n v="76.470588235294116"/>
    <x v="0"/>
    <s v="drama"/>
    <x v="205"/>
    <d v="2015-10-06T15:10:22"/>
  </r>
  <r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d v="2016-08-06T00:06:23"/>
  </r>
  <r>
    <n v="14000"/>
    <n v="2130"/>
    <x v="2"/>
    <s v="CA"/>
    <s v="CAD"/>
    <n v="1420346638"/>
    <x v="207"/>
    <b v="0"/>
    <n v="13"/>
    <b v="0"/>
    <s v="film &amp; video/drama"/>
    <n v="0.15214285714285714"/>
    <n v="163.84615384615384"/>
    <x v="0"/>
    <s v="drama"/>
    <x v="207"/>
    <d v="2015-01-04T04:43:58"/>
  </r>
  <r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d v="2014-12-16T08:52:47"/>
  </r>
  <r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d v="2015-07-10T22:08:55"/>
  </r>
  <r>
    <n v="12000"/>
    <n v="3030"/>
    <x v="2"/>
    <s v="US"/>
    <s v="USD"/>
    <n v="1443675600"/>
    <x v="210"/>
    <b v="0"/>
    <n v="33"/>
    <b v="0"/>
    <s v="film &amp; video/drama"/>
    <n v="0.2525"/>
    <n v="91.818181818181813"/>
    <x v="0"/>
    <s v="drama"/>
    <x v="210"/>
    <d v="2015-10-01T05:00:00"/>
  </r>
  <r>
    <n v="5000"/>
    <n v="2230"/>
    <x v="2"/>
    <s v="US"/>
    <s v="USD"/>
    <n v="1442634617"/>
    <x v="211"/>
    <b v="0"/>
    <n v="12"/>
    <b v="0"/>
    <s v="film &amp; video/drama"/>
    <n v="0.44600000000000001"/>
    <n v="185.83333333333334"/>
    <x v="0"/>
    <s v="drama"/>
    <x v="211"/>
    <d v="2015-09-19T03:50:17"/>
  </r>
  <r>
    <n v="6300"/>
    <n v="1"/>
    <x v="2"/>
    <s v="US"/>
    <s v="USD"/>
    <n v="1460837320"/>
    <x v="212"/>
    <b v="0"/>
    <n v="1"/>
    <b v="0"/>
    <s v="film &amp; video/drama"/>
    <n v="1.5873015873015873E-4"/>
    <n v="1"/>
    <x v="0"/>
    <s v="drama"/>
    <x v="212"/>
    <d v="2016-04-16T20:08:40"/>
  </r>
  <r>
    <n v="50000"/>
    <n v="20"/>
    <x v="2"/>
    <s v="US"/>
    <s v="USD"/>
    <n v="1439734001"/>
    <x v="213"/>
    <b v="0"/>
    <n v="1"/>
    <b v="0"/>
    <s v="film &amp; video/drama"/>
    <n v="4.0000000000000002E-4"/>
    <n v="20"/>
    <x v="0"/>
    <s v="drama"/>
    <x v="213"/>
    <d v="2015-08-16T14:06:41"/>
  </r>
  <r>
    <n v="12500"/>
    <n v="1"/>
    <x v="2"/>
    <s v="US"/>
    <s v="USD"/>
    <n v="1425655349"/>
    <x v="214"/>
    <b v="0"/>
    <n v="1"/>
    <b v="0"/>
    <s v="film &amp; video/drama"/>
    <n v="8.0000000000000007E-5"/>
    <n v="1"/>
    <x v="0"/>
    <s v="drama"/>
    <x v="214"/>
    <d v="2015-03-06T15:22:29"/>
  </r>
  <r>
    <n v="4400"/>
    <n v="10"/>
    <x v="2"/>
    <s v="GB"/>
    <s v="GBP"/>
    <n v="1455753540"/>
    <x v="215"/>
    <b v="0"/>
    <n v="1"/>
    <b v="0"/>
    <s v="film &amp; video/drama"/>
    <n v="2.2727272727272726E-3"/>
    <n v="10"/>
    <x v="0"/>
    <s v="drama"/>
    <x v="215"/>
    <d v="2016-02-17T23:59:00"/>
  </r>
  <r>
    <n v="50000"/>
    <n v="27849.22"/>
    <x v="2"/>
    <s v="US"/>
    <s v="USD"/>
    <n v="1429740037"/>
    <x v="216"/>
    <b v="0"/>
    <n v="84"/>
    <b v="0"/>
    <s v="film &amp; video/drama"/>
    <n v="0.55698440000000005"/>
    <n v="331.53833333333336"/>
    <x v="0"/>
    <s v="drama"/>
    <x v="216"/>
    <d v="2015-04-22T22:00:37"/>
  </r>
  <r>
    <n v="100000"/>
    <n v="11943"/>
    <x v="2"/>
    <s v="SE"/>
    <s v="SEK"/>
    <n v="1419780149"/>
    <x v="217"/>
    <b v="0"/>
    <n v="38"/>
    <b v="0"/>
    <s v="film &amp; video/drama"/>
    <n v="0.11942999999999999"/>
    <n v="314.28947368421052"/>
    <x v="0"/>
    <s v="drama"/>
    <x v="217"/>
    <d v="2014-12-28T15:22:29"/>
  </r>
  <r>
    <n v="5000"/>
    <n v="100"/>
    <x v="2"/>
    <s v="US"/>
    <s v="USD"/>
    <n v="1431702289"/>
    <x v="218"/>
    <b v="0"/>
    <n v="1"/>
    <b v="0"/>
    <s v="film &amp; video/drama"/>
    <n v="0.02"/>
    <n v="100"/>
    <x v="0"/>
    <s v="drama"/>
    <x v="218"/>
    <d v="2015-05-15T15:04:49"/>
  </r>
  <r>
    <n v="50000"/>
    <n v="8815"/>
    <x v="2"/>
    <s v="US"/>
    <s v="USD"/>
    <n v="1459493940"/>
    <x v="219"/>
    <b v="0"/>
    <n v="76"/>
    <b v="0"/>
    <s v="film &amp; video/drama"/>
    <n v="0.17630000000000001"/>
    <n v="115.98684210526316"/>
    <x v="0"/>
    <s v="drama"/>
    <x v="219"/>
    <d v="2016-04-01T06:59:00"/>
  </r>
  <r>
    <n v="50000"/>
    <n v="360"/>
    <x v="2"/>
    <s v="US"/>
    <s v="USD"/>
    <n v="1440101160"/>
    <x v="220"/>
    <b v="0"/>
    <n v="3"/>
    <b v="0"/>
    <s v="film &amp; video/drama"/>
    <n v="7.1999999999999998E-3"/>
    <n v="120"/>
    <x v="0"/>
    <s v="drama"/>
    <x v="220"/>
    <d v="2015-08-20T20:06:00"/>
  </r>
  <r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d v="2015-03-28T19:06:04"/>
  </r>
  <r>
    <n v="1000"/>
    <n v="130"/>
    <x v="2"/>
    <s v="US"/>
    <s v="USD"/>
    <n v="1427423940"/>
    <x v="222"/>
    <b v="0"/>
    <n v="2"/>
    <b v="0"/>
    <s v="film &amp; video/drama"/>
    <n v="0.13"/>
    <n v="65"/>
    <x v="0"/>
    <s v="drama"/>
    <x v="222"/>
    <d v="2015-03-27T02:39:00"/>
  </r>
  <r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d v="2016-05-22T01:05:00"/>
  </r>
  <r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d v="2015-07-10T05:38:46"/>
  </r>
  <r>
    <n v="200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d v="2016-04-08T22:04:14"/>
  </r>
  <r>
    <n v="29000"/>
    <n v="250"/>
    <x v="2"/>
    <s v="GB"/>
    <s v="GBP"/>
    <n v="1433064540"/>
    <x v="226"/>
    <b v="0"/>
    <n v="2"/>
    <b v="0"/>
    <s v="film &amp; video/drama"/>
    <n v="8.6206896551724137E-3"/>
    <n v="125"/>
    <x v="0"/>
    <s v="drama"/>
    <x v="226"/>
    <d v="2015-05-31T09:29:00"/>
  </r>
  <r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d v="2015-07-09T21:27:21"/>
  </r>
  <r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d v="2015-06-01T16:28:25"/>
  </r>
  <r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d v="2016-02-13T22:24:57"/>
  </r>
  <r>
    <n v="15000"/>
    <n v="60"/>
    <x v="2"/>
    <s v="US"/>
    <s v="USD"/>
    <n v="1433443151"/>
    <x v="230"/>
    <b v="0"/>
    <n v="2"/>
    <b v="0"/>
    <s v="film &amp; video/drama"/>
    <n v="4.0000000000000001E-3"/>
    <n v="30"/>
    <x v="0"/>
    <s v="drama"/>
    <x v="230"/>
    <d v="2015-06-04T18:39:11"/>
  </r>
  <r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d v="2016-01-02T23:00:51"/>
  </r>
  <r>
    <n v="4000"/>
    <n v="110"/>
    <x v="2"/>
    <s v="GB"/>
    <s v="GBP"/>
    <n v="1425066546"/>
    <x v="232"/>
    <b v="0"/>
    <n v="7"/>
    <b v="0"/>
    <s v="film &amp; video/drama"/>
    <n v="2.75E-2"/>
    <n v="15.714285714285714"/>
    <x v="0"/>
    <s v="drama"/>
    <x v="232"/>
    <d v="2015-02-27T19:49:06"/>
  </r>
  <r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d v="2016-09-29T21:52:52"/>
  </r>
  <r>
    <n v="1000"/>
    <n v="401"/>
    <x v="2"/>
    <s v="US"/>
    <s v="USD"/>
    <n v="1434847859"/>
    <x v="234"/>
    <b v="0"/>
    <n v="5"/>
    <b v="0"/>
    <s v="film &amp; video/drama"/>
    <n v="0.40100000000000002"/>
    <n v="80.2"/>
    <x v="0"/>
    <s v="drama"/>
    <x v="234"/>
    <d v="2015-06-21T00:50:59"/>
  </r>
  <r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d v="2015-07-09T21:48:17"/>
  </r>
  <r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d v="2016-01-05T00:00:00"/>
  </r>
  <r>
    <n v="15000"/>
    <n v="50"/>
    <x v="2"/>
    <s v="US"/>
    <s v="USD"/>
    <n v="1457445069"/>
    <x v="237"/>
    <b v="0"/>
    <n v="1"/>
    <b v="0"/>
    <s v="film &amp; video/drama"/>
    <n v="3.3333333333333335E-3"/>
    <n v="50"/>
    <x v="0"/>
    <s v="drama"/>
    <x v="237"/>
    <d v="2016-03-08T13:51:09"/>
  </r>
  <r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d v="2016-12-30T09:00:00"/>
  </r>
  <r>
    <n v="1000"/>
    <n v="250"/>
    <x v="2"/>
    <s v="AU"/>
    <s v="AUD"/>
    <n v="1446984000"/>
    <x v="239"/>
    <b v="0"/>
    <n v="5"/>
    <b v="0"/>
    <s v="film &amp; video/drama"/>
    <n v="0.25"/>
    <n v="50"/>
    <x v="0"/>
    <s v="drama"/>
    <x v="239"/>
    <d v="2015-11-08T12:00:00"/>
  </r>
  <r>
    <n v="15000"/>
    <n v="16145.12"/>
    <x v="0"/>
    <s v="US"/>
    <s v="USD"/>
    <n v="1367773211"/>
    <x v="240"/>
    <b v="1"/>
    <n v="137"/>
    <b v="1"/>
    <s v="film &amp; video/documentary"/>
    <n v="1.0763413333333334"/>
    <n v="117.84759124087591"/>
    <x v="0"/>
    <s v="documentary"/>
    <x v="240"/>
    <d v="2013-05-05T17:00:11"/>
  </r>
  <r>
    <n v="36400"/>
    <n v="41000"/>
    <x v="0"/>
    <s v="US"/>
    <s v="USD"/>
    <n v="1419180304"/>
    <x v="241"/>
    <b v="1"/>
    <n v="376"/>
    <b v="1"/>
    <s v="film &amp; video/documentary"/>
    <n v="1.1263736263736264"/>
    <n v="109.04255319148936"/>
    <x v="0"/>
    <s v="documentary"/>
    <x v="241"/>
    <d v="2014-12-21T16:45:04"/>
  </r>
  <r>
    <n v="13000"/>
    <n v="14750"/>
    <x v="0"/>
    <s v="US"/>
    <s v="USD"/>
    <n v="1324381790"/>
    <x v="242"/>
    <b v="1"/>
    <n v="202"/>
    <b v="1"/>
    <s v="film &amp; video/documentary"/>
    <n v="1.1346153846153846"/>
    <n v="73.019801980198025"/>
    <x v="0"/>
    <s v="documentary"/>
    <x v="242"/>
    <d v="2011-12-20T11:49:50"/>
  </r>
  <r>
    <n v="25000"/>
    <n v="25648"/>
    <x v="0"/>
    <s v="US"/>
    <s v="USD"/>
    <n v="1393031304"/>
    <x v="243"/>
    <b v="1"/>
    <n v="328"/>
    <b v="1"/>
    <s v="film &amp; video/documentary"/>
    <n v="1.0259199999999999"/>
    <n v="78.195121951219505"/>
    <x v="0"/>
    <s v="documentary"/>
    <x v="243"/>
    <d v="2014-02-22T01:08:24"/>
  </r>
  <r>
    <n v="3500"/>
    <n v="3981.5"/>
    <x v="0"/>
    <s v="US"/>
    <s v="USD"/>
    <n v="1268723160"/>
    <x v="244"/>
    <b v="1"/>
    <n v="84"/>
    <b v="1"/>
    <s v="film &amp; video/documentary"/>
    <n v="1.1375714285714287"/>
    <n v="47.398809523809526"/>
    <x v="0"/>
    <s v="documentary"/>
    <x v="244"/>
    <d v="2010-03-16T07:06:00"/>
  </r>
  <r>
    <n v="5000"/>
    <n v="5186"/>
    <x v="0"/>
    <s v="US"/>
    <s v="USD"/>
    <n v="1345079785"/>
    <x v="245"/>
    <b v="1"/>
    <n v="96"/>
    <b v="1"/>
    <s v="film &amp; video/documentary"/>
    <n v="1.0371999999999999"/>
    <n v="54.020833333333336"/>
    <x v="0"/>
    <s v="documentary"/>
    <x v="245"/>
    <d v="2012-08-16T01:16:25"/>
  </r>
  <r>
    <n v="5000"/>
    <n v="15273"/>
    <x v="0"/>
    <s v="US"/>
    <s v="USD"/>
    <n v="1292665405"/>
    <x v="246"/>
    <b v="1"/>
    <n v="223"/>
    <b v="1"/>
    <s v="film &amp; video/documentary"/>
    <n v="3.0546000000000002"/>
    <n v="68.488789237668158"/>
    <x v="0"/>
    <s v="documentary"/>
    <x v="246"/>
    <d v="2010-12-18T09:43:25"/>
  </r>
  <r>
    <n v="5000"/>
    <n v="6705"/>
    <x v="0"/>
    <s v="US"/>
    <s v="USD"/>
    <n v="1287200340"/>
    <x v="247"/>
    <b v="1"/>
    <n v="62"/>
    <b v="1"/>
    <s v="film &amp; video/documentary"/>
    <n v="1.341"/>
    <n v="108.14516129032258"/>
    <x v="0"/>
    <s v="documentary"/>
    <x v="247"/>
    <d v="2010-10-16T03:39:00"/>
  </r>
  <r>
    <n v="85000"/>
    <n v="86133"/>
    <x v="0"/>
    <s v="US"/>
    <s v="USD"/>
    <n v="1325961309"/>
    <x v="248"/>
    <b v="1"/>
    <n v="146"/>
    <b v="1"/>
    <s v="film &amp; video/documentary"/>
    <n v="1.0133294117647058"/>
    <n v="589.95205479452056"/>
    <x v="0"/>
    <s v="documentary"/>
    <x v="248"/>
    <d v="2012-01-07T18:35:09"/>
  </r>
  <r>
    <n v="10000"/>
    <n v="11292"/>
    <x v="0"/>
    <s v="US"/>
    <s v="USD"/>
    <n v="1282498800"/>
    <x v="249"/>
    <b v="1"/>
    <n v="235"/>
    <b v="1"/>
    <s v="film &amp; video/documentary"/>
    <n v="1.1292"/>
    <n v="48.051063829787232"/>
    <x v="0"/>
    <s v="documentary"/>
    <x v="249"/>
    <d v="2010-08-22T17:40:00"/>
  </r>
  <r>
    <n v="30000"/>
    <n v="31675"/>
    <x v="0"/>
    <s v="US"/>
    <s v="USD"/>
    <n v="1370525691"/>
    <x v="250"/>
    <b v="1"/>
    <n v="437"/>
    <b v="1"/>
    <s v="film &amp; video/documentary"/>
    <n v="1.0558333333333334"/>
    <n v="72.482837528604122"/>
    <x v="0"/>
    <s v="documentary"/>
    <x v="250"/>
    <d v="2013-06-06T13:34:51"/>
  </r>
  <r>
    <n v="3500"/>
    <n v="4395"/>
    <x v="0"/>
    <s v="US"/>
    <s v="USD"/>
    <n v="1337194800"/>
    <x v="251"/>
    <b v="1"/>
    <n v="77"/>
    <b v="1"/>
    <s v="film &amp; video/documentary"/>
    <n v="1.2557142857142858"/>
    <n v="57.077922077922075"/>
    <x v="0"/>
    <s v="documentary"/>
    <x v="251"/>
    <d v="2012-05-16T19:00:00"/>
  </r>
  <r>
    <n v="5000"/>
    <n v="9228"/>
    <x v="0"/>
    <s v="US"/>
    <s v="USD"/>
    <n v="1275364740"/>
    <x v="252"/>
    <b v="1"/>
    <n v="108"/>
    <b v="1"/>
    <s v="film &amp; video/documentary"/>
    <n v="1.8455999999999999"/>
    <n v="85.444444444444443"/>
    <x v="0"/>
    <s v="documentary"/>
    <x v="252"/>
    <d v="2010-06-01T03:59:00"/>
  </r>
  <r>
    <n v="1500"/>
    <n v="1511"/>
    <x v="0"/>
    <s v="US"/>
    <s v="USD"/>
    <n v="1329320235"/>
    <x v="253"/>
    <b v="1"/>
    <n v="7"/>
    <b v="1"/>
    <s v="film &amp; video/documentary"/>
    <n v="1.0073333333333334"/>
    <n v="215.85714285714286"/>
    <x v="0"/>
    <s v="documentary"/>
    <x v="253"/>
    <d v="2012-02-15T15:37:15"/>
  </r>
  <r>
    <n v="24000"/>
    <n v="28067.34"/>
    <x v="0"/>
    <s v="US"/>
    <s v="USD"/>
    <n v="1445047200"/>
    <x v="254"/>
    <b v="1"/>
    <n v="314"/>
    <b v="1"/>
    <s v="film &amp; video/documentary"/>
    <n v="1.1694724999999999"/>
    <n v="89.38643312101911"/>
    <x v="0"/>
    <s v="documentary"/>
    <x v="254"/>
    <d v="2015-10-17T02:00:00"/>
  </r>
  <r>
    <n v="8000"/>
    <n v="8538.66"/>
    <x v="0"/>
    <s v="US"/>
    <s v="USD"/>
    <n v="1300275482"/>
    <x v="255"/>
    <b v="1"/>
    <n v="188"/>
    <b v="1"/>
    <s v="film &amp; video/documentary"/>
    <n v="1.0673325"/>
    <n v="45.418404255319146"/>
    <x v="0"/>
    <s v="documentary"/>
    <x v="255"/>
    <d v="2011-03-16T11:38:02"/>
  </r>
  <r>
    <n v="13000"/>
    <n v="18083"/>
    <x v="0"/>
    <s v="US"/>
    <s v="USD"/>
    <n v="1363458467"/>
    <x v="256"/>
    <b v="1"/>
    <n v="275"/>
    <b v="1"/>
    <s v="film &amp; video/documentary"/>
    <n v="1.391"/>
    <n v="65.756363636363631"/>
    <x v="0"/>
    <s v="documentary"/>
    <x v="256"/>
    <d v="2013-03-16T18:27:47"/>
  </r>
  <r>
    <n v="35000"/>
    <n v="37354.269999999997"/>
    <x v="0"/>
    <s v="US"/>
    <s v="USD"/>
    <n v="1463670162"/>
    <x v="257"/>
    <b v="1"/>
    <n v="560"/>
    <b v="1"/>
    <s v="film &amp; video/documentary"/>
    <n v="1.0672648571428571"/>
    <n v="66.70405357142856"/>
    <x v="0"/>
    <s v="documentary"/>
    <x v="257"/>
    <d v="2016-05-19T15:02:42"/>
  </r>
  <r>
    <n v="30000"/>
    <n v="57342"/>
    <x v="0"/>
    <s v="US"/>
    <s v="USD"/>
    <n v="1308359666"/>
    <x v="258"/>
    <b v="1"/>
    <n v="688"/>
    <b v="1"/>
    <s v="film &amp; video/documentary"/>
    <n v="1.9114"/>
    <n v="83.345930232558146"/>
    <x v="0"/>
    <s v="documentary"/>
    <x v="258"/>
    <d v="2011-06-18T01:14:26"/>
  </r>
  <r>
    <n v="75000"/>
    <n v="98953.42"/>
    <x v="0"/>
    <s v="US"/>
    <s v="USD"/>
    <n v="1428514969"/>
    <x v="259"/>
    <b v="1"/>
    <n v="942"/>
    <b v="1"/>
    <s v="film &amp; video/documentary"/>
    <n v="1.3193789333333332"/>
    <n v="105.04609341825902"/>
    <x v="0"/>
    <s v="documentary"/>
    <x v="259"/>
    <d v="2015-04-08T17:42:49"/>
  </r>
  <r>
    <n v="10000"/>
    <n v="10640"/>
    <x v="0"/>
    <s v="US"/>
    <s v="USD"/>
    <n v="1279360740"/>
    <x v="260"/>
    <b v="1"/>
    <n v="88"/>
    <b v="1"/>
    <s v="film &amp; video/documentary"/>
    <n v="1.0640000000000001"/>
    <n v="120.90909090909091"/>
    <x v="0"/>
    <s v="documentary"/>
    <x v="260"/>
    <d v="2010-07-17T09:59:00"/>
  </r>
  <r>
    <n v="20000"/>
    <n v="21480"/>
    <x v="0"/>
    <s v="US"/>
    <s v="USD"/>
    <n v="1339080900"/>
    <x v="261"/>
    <b v="1"/>
    <n v="220"/>
    <b v="1"/>
    <s v="film &amp; video/documentary"/>
    <n v="1.0740000000000001"/>
    <n v="97.63636363636364"/>
    <x v="0"/>
    <s v="documentary"/>
    <x v="261"/>
    <d v="2012-06-07T14:55:00"/>
  </r>
  <r>
    <n v="2500"/>
    <n v="6000"/>
    <x v="0"/>
    <s v="US"/>
    <s v="USD"/>
    <n v="1298699828"/>
    <x v="262"/>
    <b v="1"/>
    <n v="145"/>
    <b v="1"/>
    <s v="film &amp; video/documentary"/>
    <n v="2.4"/>
    <n v="41.379310344827587"/>
    <x v="0"/>
    <s v="documentary"/>
    <x v="262"/>
    <d v="2011-02-26T05:57:08"/>
  </r>
  <r>
    <n v="25000"/>
    <n v="29520.27"/>
    <x v="0"/>
    <s v="US"/>
    <s v="USD"/>
    <n v="1348786494"/>
    <x v="263"/>
    <b v="1"/>
    <n v="963"/>
    <b v="1"/>
    <s v="film &amp; video/documentary"/>
    <n v="1.1808107999999999"/>
    <n v="30.654485981308412"/>
    <x v="0"/>
    <s v="documentary"/>
    <x v="263"/>
    <d v="2012-09-27T22:54:54"/>
  </r>
  <r>
    <n v="5000"/>
    <n v="5910"/>
    <x v="0"/>
    <s v="US"/>
    <s v="USD"/>
    <n v="1336747995"/>
    <x v="264"/>
    <b v="1"/>
    <n v="91"/>
    <b v="1"/>
    <s v="film &amp; video/documentary"/>
    <n v="1.1819999999999999"/>
    <n v="64.945054945054949"/>
    <x v="0"/>
    <s v="documentary"/>
    <x v="264"/>
    <d v="2012-05-11T14:53:15"/>
  </r>
  <r>
    <n v="5000"/>
    <n v="5555"/>
    <x v="0"/>
    <s v="US"/>
    <s v="USD"/>
    <n v="1273522560"/>
    <x v="265"/>
    <b v="1"/>
    <n v="58"/>
    <b v="1"/>
    <s v="film &amp; video/documentary"/>
    <n v="1.111"/>
    <n v="95.775862068965523"/>
    <x v="0"/>
    <s v="documentary"/>
    <x v="265"/>
    <d v="2010-05-10T20:16:00"/>
  </r>
  <r>
    <n v="1000"/>
    <n v="1455"/>
    <x v="0"/>
    <s v="US"/>
    <s v="USD"/>
    <n v="1271994660"/>
    <x v="266"/>
    <b v="1"/>
    <n v="36"/>
    <b v="1"/>
    <s v="film &amp; video/documentary"/>
    <n v="1.4550000000000001"/>
    <n v="40.416666666666664"/>
    <x v="0"/>
    <s v="documentary"/>
    <x v="266"/>
    <d v="2010-04-23T03:51:00"/>
  </r>
  <r>
    <n v="9850"/>
    <n v="12965.44"/>
    <x v="0"/>
    <s v="GB"/>
    <s v="GBP"/>
    <n v="1403693499"/>
    <x v="267"/>
    <b v="1"/>
    <n v="165"/>
    <b v="1"/>
    <s v="film &amp; video/documentary"/>
    <n v="1.3162883248730965"/>
    <n v="78.578424242424248"/>
    <x v="0"/>
    <s v="documentary"/>
    <x v="267"/>
    <d v="2014-06-25T10:51:39"/>
  </r>
  <r>
    <n v="5000"/>
    <n v="5570"/>
    <x v="0"/>
    <s v="US"/>
    <s v="USD"/>
    <n v="1320640778"/>
    <x v="268"/>
    <b v="1"/>
    <n v="111"/>
    <b v="1"/>
    <s v="film &amp; video/documentary"/>
    <n v="1.1140000000000001"/>
    <n v="50.18018018018018"/>
    <x v="0"/>
    <s v="documentary"/>
    <x v="268"/>
    <d v="2011-11-07T04:39:38"/>
  </r>
  <r>
    <n v="100000"/>
    <n v="147233.76999999999"/>
    <x v="0"/>
    <s v="AU"/>
    <s v="AUD"/>
    <n v="1487738622"/>
    <x v="269"/>
    <b v="1"/>
    <n v="1596"/>
    <b v="1"/>
    <s v="film &amp; video/documentary"/>
    <n v="1.4723377"/>
    <n v="92.251735588972423"/>
    <x v="0"/>
    <s v="documentary"/>
    <x v="269"/>
    <d v="2017-02-22T04:43:42"/>
  </r>
  <r>
    <n v="2300"/>
    <n v="3510"/>
    <x v="0"/>
    <s v="US"/>
    <s v="USD"/>
    <n v="1306296000"/>
    <x v="270"/>
    <b v="1"/>
    <n v="61"/>
    <b v="1"/>
    <s v="film &amp; video/documentary"/>
    <n v="1.5260869565217392"/>
    <n v="57.540983606557376"/>
    <x v="0"/>
    <s v="documentary"/>
    <x v="270"/>
    <d v="2011-05-25T04:00:00"/>
  </r>
  <r>
    <n v="30000"/>
    <n v="31404"/>
    <x v="0"/>
    <s v="US"/>
    <s v="USD"/>
    <n v="1388649600"/>
    <x v="271"/>
    <b v="1"/>
    <n v="287"/>
    <b v="1"/>
    <s v="film &amp; video/documentary"/>
    <n v="1.0468"/>
    <n v="109.42160278745645"/>
    <x v="0"/>
    <s v="documentary"/>
    <x v="271"/>
    <d v="2014-01-02T08:00:00"/>
  </r>
  <r>
    <n v="3000"/>
    <n v="5323.01"/>
    <x v="0"/>
    <s v="US"/>
    <s v="USD"/>
    <n v="1272480540"/>
    <x v="272"/>
    <b v="1"/>
    <n v="65"/>
    <b v="1"/>
    <s v="film &amp; video/documentary"/>
    <n v="1.7743366666666667"/>
    <n v="81.892461538461546"/>
    <x v="0"/>
    <s v="documentary"/>
    <x v="272"/>
    <d v="2010-04-28T18:49:00"/>
  </r>
  <r>
    <n v="5000"/>
    <n v="5388.79"/>
    <x v="0"/>
    <s v="US"/>
    <s v="USD"/>
    <n v="1309694266"/>
    <x v="273"/>
    <b v="1"/>
    <n v="118"/>
    <b v="1"/>
    <s v="film &amp; video/documentary"/>
    <n v="1.077758"/>
    <n v="45.667711864406776"/>
    <x v="0"/>
    <s v="documentary"/>
    <x v="273"/>
    <d v="2011-07-03T11:57:46"/>
  </r>
  <r>
    <n v="4000"/>
    <n v="6240"/>
    <x v="0"/>
    <s v="US"/>
    <s v="USD"/>
    <n v="1333609140"/>
    <x v="274"/>
    <b v="1"/>
    <n v="113"/>
    <b v="1"/>
    <s v="film &amp; video/documentary"/>
    <n v="1.56"/>
    <n v="55.221238938053098"/>
    <x v="0"/>
    <s v="documentary"/>
    <x v="274"/>
    <d v="2012-04-05T06:59:00"/>
  </r>
  <r>
    <n v="20000"/>
    <n v="21679"/>
    <x v="0"/>
    <s v="US"/>
    <s v="USD"/>
    <n v="1352511966"/>
    <x v="275"/>
    <b v="1"/>
    <n v="332"/>
    <b v="1"/>
    <s v="film &amp; video/documentary"/>
    <n v="1.08395"/>
    <n v="65.298192771084331"/>
    <x v="0"/>
    <s v="documentary"/>
    <x v="275"/>
    <d v="2012-11-10T01:46:06"/>
  </r>
  <r>
    <n v="4000"/>
    <n v="5904"/>
    <x v="0"/>
    <s v="US"/>
    <s v="USD"/>
    <n v="1335574674"/>
    <x v="276"/>
    <b v="1"/>
    <n v="62"/>
    <b v="1"/>
    <s v="film &amp; video/documentary"/>
    <n v="1.476"/>
    <n v="95.225806451612897"/>
    <x v="0"/>
    <s v="documentary"/>
    <x v="276"/>
    <d v="2012-04-28T00:57:54"/>
  </r>
  <r>
    <n v="65000"/>
    <n v="71748"/>
    <x v="0"/>
    <s v="US"/>
    <s v="USD"/>
    <n v="1432416219"/>
    <x v="277"/>
    <b v="1"/>
    <n v="951"/>
    <b v="1"/>
    <s v="film &amp; video/documentary"/>
    <n v="1.1038153846153846"/>
    <n v="75.444794952681391"/>
    <x v="0"/>
    <s v="documentary"/>
    <x v="277"/>
    <d v="2015-05-23T21:23:39"/>
  </r>
  <r>
    <n v="27000"/>
    <n v="40594"/>
    <x v="0"/>
    <s v="US"/>
    <s v="USD"/>
    <n v="1350003539"/>
    <x v="278"/>
    <b v="1"/>
    <n v="415"/>
    <b v="1"/>
    <s v="film &amp; video/documentary"/>
    <n v="1.5034814814814814"/>
    <n v="97.816867469879512"/>
    <x v="0"/>
    <s v="documentary"/>
    <x v="278"/>
    <d v="2012-10-12T00:58:59"/>
  </r>
  <r>
    <n v="17000"/>
    <n v="26744.11"/>
    <x v="0"/>
    <s v="US"/>
    <s v="USD"/>
    <n v="1488160860"/>
    <x v="279"/>
    <b v="1"/>
    <n v="305"/>
    <b v="1"/>
    <s v="film &amp; video/documentary"/>
    <n v="1.5731829411764706"/>
    <n v="87.685606557377056"/>
    <x v="0"/>
    <s v="documentary"/>
    <x v="279"/>
    <d v="2017-02-27T02:01:00"/>
  </r>
  <r>
    <n v="75000"/>
    <n v="117108"/>
    <x v="0"/>
    <s v="US"/>
    <s v="USD"/>
    <n v="1401459035"/>
    <x v="280"/>
    <b v="1"/>
    <n v="2139"/>
    <b v="1"/>
    <s v="film &amp; video/documentary"/>
    <n v="1.5614399999999999"/>
    <n v="54.748948106591868"/>
    <x v="0"/>
    <s v="documentary"/>
    <x v="280"/>
    <d v="2014-05-30T14:10:35"/>
  </r>
  <r>
    <n v="5500"/>
    <n v="6632.32"/>
    <x v="0"/>
    <s v="US"/>
    <s v="USD"/>
    <n v="1249932360"/>
    <x v="281"/>
    <b v="1"/>
    <n v="79"/>
    <b v="1"/>
    <s v="film &amp; video/documentary"/>
    <n v="1.2058763636363636"/>
    <n v="83.953417721518989"/>
    <x v="0"/>
    <s v="documentary"/>
    <x v="281"/>
    <d v="2009-08-10T19:26:00"/>
  </r>
  <r>
    <n v="45000"/>
    <n v="45535"/>
    <x v="0"/>
    <s v="US"/>
    <s v="USD"/>
    <n v="1266876000"/>
    <x v="282"/>
    <b v="1"/>
    <n v="179"/>
    <b v="1"/>
    <s v="film &amp; video/documentary"/>
    <n v="1.0118888888888888"/>
    <n v="254.38547486033519"/>
    <x v="0"/>
    <s v="documentary"/>
    <x v="282"/>
    <d v="2010-02-22T22:00:00"/>
  </r>
  <r>
    <n v="18000"/>
    <n v="20569.05"/>
    <x v="0"/>
    <s v="US"/>
    <s v="USD"/>
    <n v="1306904340"/>
    <x v="283"/>
    <b v="1"/>
    <n v="202"/>
    <b v="1"/>
    <s v="film &amp; video/documentary"/>
    <n v="1.142725"/>
    <n v="101.8269801980198"/>
    <x v="0"/>
    <s v="documentary"/>
    <x v="283"/>
    <d v="2011-06-01T04:59:00"/>
  </r>
  <r>
    <n v="40000"/>
    <n v="41850.46"/>
    <x v="0"/>
    <s v="US"/>
    <s v="USD"/>
    <n v="1327167780"/>
    <x v="284"/>
    <b v="1"/>
    <n v="760"/>
    <b v="1"/>
    <s v="film &amp; video/documentary"/>
    <n v="1.0462615"/>
    <n v="55.066394736842106"/>
    <x v="0"/>
    <s v="documentary"/>
    <x v="284"/>
    <d v="2012-01-21T17:43:00"/>
  </r>
  <r>
    <n v="14000"/>
    <n v="32035.51"/>
    <x v="0"/>
    <s v="US"/>
    <s v="USD"/>
    <n v="1379614128"/>
    <x v="285"/>
    <b v="1"/>
    <n v="563"/>
    <b v="1"/>
    <s v="film &amp; video/documentary"/>
    <n v="2.2882507142857142"/>
    <n v="56.901438721136763"/>
    <x v="0"/>
    <s v="documentary"/>
    <x v="285"/>
    <d v="2013-09-19T18:08:48"/>
  </r>
  <r>
    <n v="15000"/>
    <n v="16373"/>
    <x v="0"/>
    <s v="US"/>
    <s v="USD"/>
    <n v="1364236524"/>
    <x v="286"/>
    <b v="1"/>
    <n v="135"/>
    <b v="1"/>
    <s v="film &amp; video/documentary"/>
    <n v="1.0915333333333332"/>
    <n v="121.28148148148148"/>
    <x v="0"/>
    <s v="documentary"/>
    <x v="286"/>
    <d v="2013-03-25T18:35:24"/>
  </r>
  <r>
    <n v="15000"/>
    <n v="26445"/>
    <x v="0"/>
    <s v="US"/>
    <s v="USD"/>
    <n v="1351828800"/>
    <x v="287"/>
    <b v="1"/>
    <n v="290"/>
    <b v="1"/>
    <s v="film &amp; video/documentary"/>
    <n v="1.7629999999999999"/>
    <n v="91.189655172413794"/>
    <x v="0"/>
    <s v="documentary"/>
    <x v="287"/>
    <d v="2012-11-02T04:00:00"/>
  </r>
  <r>
    <n v="50000"/>
    <n v="51605.31"/>
    <x v="0"/>
    <s v="US"/>
    <s v="USD"/>
    <n v="1340683393"/>
    <x v="288"/>
    <b v="1"/>
    <n v="447"/>
    <b v="1"/>
    <s v="film &amp; video/documentary"/>
    <n v="1.0321061999999999"/>
    <n v="115.44812080536913"/>
    <x v="0"/>
    <s v="documentary"/>
    <x v="288"/>
    <d v="2012-06-26T04:03:13"/>
  </r>
  <r>
    <n v="15000"/>
    <n v="15723"/>
    <x v="0"/>
    <s v="GB"/>
    <s v="GBP"/>
    <n v="1383389834"/>
    <x v="289"/>
    <b v="1"/>
    <n v="232"/>
    <b v="1"/>
    <s v="film &amp; video/documentary"/>
    <n v="1.0482"/>
    <n v="67.771551724137936"/>
    <x v="0"/>
    <s v="documentary"/>
    <x v="289"/>
    <d v="2013-11-02T10:57:14"/>
  </r>
  <r>
    <n v="4500"/>
    <n v="4800.8"/>
    <x v="0"/>
    <s v="US"/>
    <s v="USD"/>
    <n v="1296633540"/>
    <x v="290"/>
    <b v="1"/>
    <n v="168"/>
    <b v="1"/>
    <s v="film &amp; video/documentary"/>
    <n v="1.0668444444444445"/>
    <n v="28.576190476190476"/>
    <x v="0"/>
    <s v="documentary"/>
    <x v="290"/>
    <d v="2011-02-02T07:59:00"/>
  </r>
  <r>
    <n v="5000"/>
    <n v="6001"/>
    <x v="0"/>
    <s v="US"/>
    <s v="USD"/>
    <n v="1367366460"/>
    <x v="291"/>
    <b v="1"/>
    <n v="128"/>
    <b v="1"/>
    <s v="film &amp; video/documentary"/>
    <n v="1.2001999999999999"/>
    <n v="46.8828125"/>
    <x v="0"/>
    <s v="documentary"/>
    <x v="291"/>
    <d v="2013-05-01T00:01:00"/>
  </r>
  <r>
    <n v="75000"/>
    <n v="76130.2"/>
    <x v="0"/>
    <s v="US"/>
    <s v="USD"/>
    <n v="1319860740"/>
    <x v="292"/>
    <b v="1"/>
    <n v="493"/>
    <b v="1"/>
    <s v="film &amp; video/documentary"/>
    <n v="1.0150693333333334"/>
    <n v="154.42231237322514"/>
    <x v="0"/>
    <s v="documentary"/>
    <x v="292"/>
    <d v="2011-10-29T03:59:00"/>
  </r>
  <r>
    <n v="26000"/>
    <n v="26360"/>
    <x v="0"/>
    <s v="US"/>
    <s v="USD"/>
    <n v="1398009714"/>
    <x v="293"/>
    <b v="1"/>
    <n v="131"/>
    <b v="1"/>
    <s v="film &amp; video/documentary"/>
    <n v="1.0138461538461538"/>
    <n v="201.22137404580153"/>
    <x v="0"/>
    <s v="documentary"/>
    <x v="293"/>
    <d v="2014-04-20T16:01:54"/>
  </r>
  <r>
    <n v="5000"/>
    <n v="5000"/>
    <x v="0"/>
    <s v="US"/>
    <s v="USD"/>
    <n v="1279555200"/>
    <x v="294"/>
    <b v="1"/>
    <n v="50"/>
    <b v="1"/>
    <s v="film &amp; video/documentary"/>
    <n v="1"/>
    <n v="100"/>
    <x v="0"/>
    <s v="documentary"/>
    <x v="294"/>
    <d v="2010-07-19T16:00:00"/>
  </r>
  <r>
    <n v="50000"/>
    <n v="66554.559999999998"/>
    <x v="0"/>
    <s v="US"/>
    <s v="USD"/>
    <n v="1383264000"/>
    <x v="295"/>
    <b v="1"/>
    <n v="665"/>
    <b v="1"/>
    <s v="film &amp; video/documentary"/>
    <n v="1.3310911999999999"/>
    <n v="100.08204511278196"/>
    <x v="0"/>
    <s v="documentary"/>
    <x v="295"/>
    <d v="2013-11-01T00:00:00"/>
  </r>
  <r>
    <n v="25000"/>
    <n v="29681.55"/>
    <x v="0"/>
    <s v="US"/>
    <s v="USD"/>
    <n v="1347017083"/>
    <x v="296"/>
    <b v="1"/>
    <n v="129"/>
    <b v="1"/>
    <s v="film &amp; video/documentary"/>
    <n v="1.187262"/>
    <n v="230.08953488372092"/>
    <x v="0"/>
    <s v="documentary"/>
    <x v="296"/>
    <d v="2012-09-07T11:24:43"/>
  </r>
  <r>
    <n v="20000"/>
    <n v="20128"/>
    <x v="0"/>
    <s v="US"/>
    <s v="USD"/>
    <n v="1430452740"/>
    <x v="297"/>
    <b v="1"/>
    <n v="142"/>
    <b v="1"/>
    <s v="film &amp; video/documentary"/>
    <n v="1.0064"/>
    <n v="141.74647887323943"/>
    <x v="0"/>
    <s v="documentary"/>
    <x v="297"/>
    <d v="2015-05-01T03:59:00"/>
  </r>
  <r>
    <n v="126000"/>
    <n v="137254.84"/>
    <x v="0"/>
    <s v="US"/>
    <s v="USD"/>
    <n v="1399669200"/>
    <x v="298"/>
    <b v="1"/>
    <n v="2436"/>
    <b v="1"/>
    <s v="film &amp; video/documentary"/>
    <n v="1.089324126984127"/>
    <n v="56.344351395730705"/>
    <x v="0"/>
    <s v="documentary"/>
    <x v="298"/>
    <d v="2014-05-09T21:00:00"/>
  </r>
  <r>
    <n v="10000"/>
    <n v="17895.25"/>
    <x v="0"/>
    <s v="US"/>
    <s v="USD"/>
    <n v="1289975060"/>
    <x v="299"/>
    <b v="1"/>
    <n v="244"/>
    <b v="1"/>
    <s v="film &amp; video/documentary"/>
    <n v="1.789525"/>
    <n v="73.341188524590166"/>
    <x v="0"/>
    <s v="documentary"/>
    <x v="299"/>
    <d v="2010-11-17T06:24:20"/>
  </r>
  <r>
    <n v="25000"/>
    <n v="25430.66"/>
    <x v="0"/>
    <s v="US"/>
    <s v="USD"/>
    <n v="1303686138"/>
    <x v="300"/>
    <b v="1"/>
    <n v="298"/>
    <b v="1"/>
    <s v="film &amp; video/documentary"/>
    <n v="1.0172264"/>
    <n v="85.337785234899329"/>
    <x v="0"/>
    <s v="documentary"/>
    <x v="300"/>
    <d v="2011-04-24T23:02:18"/>
  </r>
  <r>
    <n v="13000"/>
    <n v="15435.55"/>
    <x v="0"/>
    <s v="US"/>
    <s v="USD"/>
    <n v="1363711335"/>
    <x v="301"/>
    <b v="1"/>
    <n v="251"/>
    <b v="1"/>
    <s v="film &amp; video/documentary"/>
    <n v="1.1873499999999999"/>
    <n v="61.496215139442228"/>
    <x v="0"/>
    <s v="documentary"/>
    <x v="301"/>
    <d v="2013-03-19T16:42:15"/>
  </r>
  <r>
    <n v="10000"/>
    <n v="10046"/>
    <x v="0"/>
    <s v="US"/>
    <s v="USD"/>
    <n v="1330115638"/>
    <x v="302"/>
    <b v="1"/>
    <n v="108"/>
    <b v="1"/>
    <s v="film &amp; video/documentary"/>
    <n v="1.0045999999999999"/>
    <n v="93.018518518518519"/>
    <x v="0"/>
    <s v="documentary"/>
    <x v="302"/>
    <d v="2012-02-24T20:33:58"/>
  </r>
  <r>
    <n v="3000"/>
    <n v="4124"/>
    <x v="0"/>
    <s v="US"/>
    <s v="USD"/>
    <n v="1338601346"/>
    <x v="303"/>
    <b v="1"/>
    <n v="82"/>
    <b v="1"/>
    <s v="film &amp; video/documentary"/>
    <n v="1.3746666666666667"/>
    <n v="50.292682926829265"/>
    <x v="0"/>
    <s v="documentary"/>
    <x v="303"/>
    <d v="2012-06-02T01:42:26"/>
  </r>
  <r>
    <n v="3400"/>
    <n v="7876"/>
    <x v="0"/>
    <s v="US"/>
    <s v="USD"/>
    <n v="1346464800"/>
    <x v="304"/>
    <b v="1"/>
    <n v="74"/>
    <b v="1"/>
    <s v="film &amp; video/documentary"/>
    <n v="2.3164705882352941"/>
    <n v="106.43243243243244"/>
    <x v="0"/>
    <s v="documentary"/>
    <x v="304"/>
    <d v="2012-09-01T02:00:00"/>
  </r>
  <r>
    <n v="7500"/>
    <n v="9775"/>
    <x v="0"/>
    <s v="US"/>
    <s v="USD"/>
    <n v="1331392049"/>
    <x v="305"/>
    <b v="1"/>
    <n v="189"/>
    <b v="1"/>
    <s v="film &amp; video/documentary"/>
    <n v="1.3033333333333332"/>
    <n v="51.719576719576722"/>
    <x v="0"/>
    <s v="documentary"/>
    <x v="305"/>
    <d v="2012-03-10T15:07:29"/>
  </r>
  <r>
    <n v="1000"/>
    <n v="2929"/>
    <x v="0"/>
    <s v="US"/>
    <s v="USD"/>
    <n v="1363806333"/>
    <x v="306"/>
    <b v="1"/>
    <n v="80"/>
    <b v="1"/>
    <s v="film &amp; video/documentary"/>
    <n v="2.9289999999999998"/>
    <n v="36.612499999999997"/>
    <x v="0"/>
    <s v="documentary"/>
    <x v="306"/>
    <d v="2013-03-20T19:05:33"/>
  </r>
  <r>
    <n v="22000"/>
    <n v="24490"/>
    <x v="0"/>
    <s v="US"/>
    <s v="USD"/>
    <n v="1360276801"/>
    <x v="307"/>
    <b v="1"/>
    <n v="576"/>
    <b v="1"/>
    <s v="film &amp; video/documentary"/>
    <n v="1.1131818181818183"/>
    <n v="42.517361111111114"/>
    <x v="0"/>
    <s v="documentary"/>
    <x v="307"/>
    <d v="2013-02-07T22:40:01"/>
  </r>
  <r>
    <n v="12000"/>
    <n v="12668"/>
    <x v="0"/>
    <s v="US"/>
    <s v="USD"/>
    <n v="1299775210"/>
    <x v="308"/>
    <b v="1"/>
    <n v="202"/>
    <b v="1"/>
    <s v="film &amp; video/documentary"/>
    <n v="1.0556666666666668"/>
    <n v="62.712871287128714"/>
    <x v="0"/>
    <s v="documentary"/>
    <x v="308"/>
    <d v="2011-03-10T16:40:10"/>
  </r>
  <r>
    <n v="18000"/>
    <n v="21410"/>
    <x v="0"/>
    <s v="US"/>
    <s v="USD"/>
    <n v="1346695334"/>
    <x v="309"/>
    <b v="1"/>
    <n v="238"/>
    <b v="1"/>
    <s v="film &amp; video/documentary"/>
    <n v="1.1894444444444445"/>
    <n v="89.957983193277315"/>
    <x v="0"/>
    <s v="documentary"/>
    <x v="309"/>
    <d v="2012-09-03T18:02:14"/>
  </r>
  <r>
    <n v="1000"/>
    <n v="1041.29"/>
    <x v="0"/>
    <s v="US"/>
    <s v="USD"/>
    <n v="1319076000"/>
    <x v="310"/>
    <b v="1"/>
    <n v="36"/>
    <b v="1"/>
    <s v="film &amp; video/documentary"/>
    <n v="1.04129"/>
    <n v="28.924722222222222"/>
    <x v="0"/>
    <s v="documentary"/>
    <x v="310"/>
    <d v="2011-10-20T02:00:00"/>
  </r>
  <r>
    <n v="20000"/>
    <n v="20820.330000000002"/>
    <x v="0"/>
    <s v="US"/>
    <s v="USD"/>
    <n v="1325404740"/>
    <x v="311"/>
    <b v="1"/>
    <n v="150"/>
    <b v="1"/>
    <s v="film &amp; video/documentary"/>
    <n v="1.0410165"/>
    <n v="138.8022"/>
    <x v="0"/>
    <s v="documentary"/>
    <x v="311"/>
    <d v="2012-01-01T07:59:00"/>
  </r>
  <r>
    <n v="8000"/>
    <n v="8950"/>
    <x v="0"/>
    <s v="US"/>
    <s v="USD"/>
    <n v="1365973432"/>
    <x v="312"/>
    <b v="1"/>
    <n v="146"/>
    <b v="1"/>
    <s v="film &amp; video/documentary"/>
    <n v="1.1187499999999999"/>
    <n v="61.301369863013697"/>
    <x v="0"/>
    <s v="documentary"/>
    <x v="312"/>
    <d v="2013-04-14T21:03:52"/>
  </r>
  <r>
    <n v="17000"/>
    <n v="17805"/>
    <x v="0"/>
    <s v="US"/>
    <s v="USD"/>
    <n v="1281542340"/>
    <x v="313"/>
    <b v="1"/>
    <n v="222"/>
    <b v="1"/>
    <s v="film &amp; video/documentary"/>
    <n v="1.0473529411764706"/>
    <n v="80.202702702702709"/>
    <x v="0"/>
    <s v="documentary"/>
    <x v="313"/>
    <d v="2010-08-11T15:59:00"/>
  </r>
  <r>
    <n v="1000"/>
    <n v="3851.5"/>
    <x v="0"/>
    <s v="US"/>
    <s v="USD"/>
    <n v="1362167988"/>
    <x v="314"/>
    <b v="1"/>
    <n v="120"/>
    <b v="1"/>
    <s v="film &amp; video/documentary"/>
    <n v="3.8515000000000001"/>
    <n v="32.095833333333331"/>
    <x v="0"/>
    <s v="documentary"/>
    <x v="314"/>
    <d v="2013-03-01T19:59:48"/>
  </r>
  <r>
    <n v="25000"/>
    <n v="25312"/>
    <x v="0"/>
    <s v="US"/>
    <s v="USD"/>
    <n v="1345660334"/>
    <x v="315"/>
    <b v="1"/>
    <n v="126"/>
    <b v="1"/>
    <s v="film &amp; video/documentary"/>
    <n v="1.01248"/>
    <n v="200.88888888888889"/>
    <x v="0"/>
    <s v="documentary"/>
    <x v="315"/>
    <d v="2012-08-22T18:32:14"/>
  </r>
  <r>
    <n v="15000"/>
    <n v="17066"/>
    <x v="0"/>
    <s v="CA"/>
    <s v="CAD"/>
    <n v="1418273940"/>
    <x v="316"/>
    <b v="1"/>
    <n v="158"/>
    <b v="1"/>
    <s v="film &amp; video/documentary"/>
    <n v="1.1377333333333333"/>
    <n v="108.01265822784811"/>
    <x v="0"/>
    <s v="documentary"/>
    <x v="316"/>
    <d v="2014-12-11T04:59:00"/>
  </r>
  <r>
    <n v="30000"/>
    <n v="30241"/>
    <x v="0"/>
    <s v="US"/>
    <s v="USD"/>
    <n v="1386778483"/>
    <x v="317"/>
    <b v="1"/>
    <n v="316"/>
    <b v="1"/>
    <s v="film &amp; video/documentary"/>
    <n v="1.0080333333333333"/>
    <n v="95.699367088607602"/>
    <x v="0"/>
    <s v="documentary"/>
    <x v="317"/>
    <d v="2013-12-11T16:14:43"/>
  </r>
  <r>
    <n v="5000"/>
    <n v="14166"/>
    <x v="0"/>
    <s v="US"/>
    <s v="USD"/>
    <n v="1364342151"/>
    <x v="318"/>
    <b v="1"/>
    <n v="284"/>
    <b v="1"/>
    <s v="film &amp; video/documentary"/>
    <n v="2.8332000000000002"/>
    <n v="49.880281690140848"/>
    <x v="0"/>
    <s v="documentary"/>
    <x v="318"/>
    <d v="2013-03-26T23:55:51"/>
  </r>
  <r>
    <n v="5000"/>
    <n v="5634"/>
    <x v="0"/>
    <s v="US"/>
    <s v="USD"/>
    <n v="1265097540"/>
    <x v="319"/>
    <b v="1"/>
    <n v="51"/>
    <b v="1"/>
    <s v="film &amp; video/documentary"/>
    <n v="1.1268"/>
    <n v="110.47058823529412"/>
    <x v="0"/>
    <s v="documentary"/>
    <x v="319"/>
    <d v="2010-02-02T07:59:00"/>
  </r>
  <r>
    <n v="20000"/>
    <n v="21316"/>
    <x v="0"/>
    <s v="GB"/>
    <s v="GBP"/>
    <n v="1450825200"/>
    <x v="320"/>
    <b v="1"/>
    <n v="158"/>
    <b v="1"/>
    <s v="film &amp; video/documentary"/>
    <n v="1.0658000000000001"/>
    <n v="134.91139240506328"/>
    <x v="0"/>
    <s v="documentary"/>
    <x v="320"/>
    <d v="2015-12-22T23:00:00"/>
  </r>
  <r>
    <n v="35000"/>
    <n v="35932"/>
    <x v="0"/>
    <s v="DE"/>
    <s v="EUR"/>
    <n v="1478605386"/>
    <x v="321"/>
    <b v="1"/>
    <n v="337"/>
    <b v="1"/>
    <s v="film &amp; video/documentary"/>
    <n v="1.0266285714285714"/>
    <n v="106.62314540059347"/>
    <x v="0"/>
    <s v="documentary"/>
    <x v="321"/>
    <d v="2016-11-08T11:43:06"/>
  </r>
  <r>
    <n v="25000"/>
    <n v="26978"/>
    <x v="0"/>
    <s v="US"/>
    <s v="USD"/>
    <n v="1463146848"/>
    <x v="322"/>
    <b v="1"/>
    <n v="186"/>
    <b v="1"/>
    <s v="film &amp; video/documentary"/>
    <n v="1.0791200000000001"/>
    <n v="145.04301075268816"/>
    <x v="0"/>
    <s v="documentary"/>
    <x v="322"/>
    <d v="2016-05-13T13:40:48"/>
  </r>
  <r>
    <n v="5400"/>
    <n v="6646"/>
    <x v="0"/>
    <s v="US"/>
    <s v="USD"/>
    <n v="1482307140"/>
    <x v="323"/>
    <b v="1"/>
    <n v="58"/>
    <b v="1"/>
    <s v="film &amp; video/documentary"/>
    <n v="1.2307407407407407"/>
    <n v="114.58620689655173"/>
    <x v="0"/>
    <s v="documentary"/>
    <x v="323"/>
    <d v="2016-12-21T07:59:00"/>
  </r>
  <r>
    <n v="8500"/>
    <n v="8636"/>
    <x v="0"/>
    <s v="US"/>
    <s v="USD"/>
    <n v="1438441308"/>
    <x v="324"/>
    <b v="1"/>
    <n v="82"/>
    <b v="1"/>
    <s v="film &amp; video/documentary"/>
    <n v="1.016"/>
    <n v="105.3170731707317"/>
    <x v="0"/>
    <s v="documentary"/>
    <x v="324"/>
    <d v="2015-08-01T15:01:48"/>
  </r>
  <r>
    <n v="50000"/>
    <n v="52198"/>
    <x v="0"/>
    <s v="US"/>
    <s v="USD"/>
    <n v="1482208233"/>
    <x v="325"/>
    <b v="1"/>
    <n v="736"/>
    <b v="1"/>
    <s v="film &amp; video/documentary"/>
    <n v="1.04396"/>
    <n v="70.921195652173907"/>
    <x v="0"/>
    <s v="documentary"/>
    <x v="325"/>
    <d v="2016-12-20T04:30:33"/>
  </r>
  <r>
    <n v="150000"/>
    <n v="169394.6"/>
    <x v="0"/>
    <s v="US"/>
    <s v="USD"/>
    <n v="1489532220"/>
    <x v="326"/>
    <b v="1"/>
    <n v="1151"/>
    <b v="1"/>
    <s v="film &amp; video/documentary"/>
    <n v="1.1292973333333334"/>
    <n v="147.17167680278018"/>
    <x v="0"/>
    <s v="documentary"/>
    <x v="326"/>
    <d v="2017-03-14T22:57:00"/>
  </r>
  <r>
    <n v="4000"/>
    <n v="5456"/>
    <x v="0"/>
    <s v="US"/>
    <s v="USD"/>
    <n v="1427011200"/>
    <x v="327"/>
    <b v="1"/>
    <n v="34"/>
    <b v="1"/>
    <s v="film &amp; video/documentary"/>
    <n v="1.3640000000000001"/>
    <n v="160.47058823529412"/>
    <x v="0"/>
    <s v="documentary"/>
    <x v="327"/>
    <d v="2015-03-22T08:00:00"/>
  </r>
  <r>
    <n v="75000"/>
    <n v="77710.8"/>
    <x v="0"/>
    <s v="US"/>
    <s v="USD"/>
    <n v="1446350400"/>
    <x v="328"/>
    <b v="1"/>
    <n v="498"/>
    <b v="1"/>
    <s v="film &amp; video/documentary"/>
    <n v="1.036144"/>
    <n v="156.04578313253012"/>
    <x v="0"/>
    <s v="documentary"/>
    <x v="328"/>
    <d v="2015-11-01T04:00:00"/>
  </r>
  <r>
    <n v="10000"/>
    <n v="10550"/>
    <x v="0"/>
    <s v="US"/>
    <s v="USD"/>
    <n v="1446868800"/>
    <x v="329"/>
    <b v="1"/>
    <n v="167"/>
    <b v="1"/>
    <s v="film &amp; video/documentary"/>
    <n v="1.0549999999999999"/>
    <n v="63.17365269461078"/>
    <x v="0"/>
    <s v="documentary"/>
    <x v="329"/>
    <d v="2015-11-07T04:00:00"/>
  </r>
  <r>
    <n v="35000"/>
    <n v="35640"/>
    <x v="0"/>
    <s v="US"/>
    <s v="USD"/>
    <n v="1368763140"/>
    <x v="330"/>
    <b v="1"/>
    <n v="340"/>
    <b v="1"/>
    <s v="film &amp; video/documentary"/>
    <n v="1.0182857142857142"/>
    <n v="104.82352941176471"/>
    <x v="0"/>
    <s v="documentary"/>
    <x v="330"/>
    <d v="2013-05-17T03:59:00"/>
  </r>
  <r>
    <n v="40000"/>
    <n v="42642"/>
    <x v="0"/>
    <s v="US"/>
    <s v="USD"/>
    <n v="1466171834"/>
    <x v="331"/>
    <b v="1"/>
    <n v="438"/>
    <b v="1"/>
    <s v="film &amp; video/documentary"/>
    <n v="1.0660499999999999"/>
    <n v="97.356164383561648"/>
    <x v="0"/>
    <s v="documentary"/>
    <x v="331"/>
    <d v="2016-06-17T13:57:14"/>
  </r>
  <r>
    <n v="100000"/>
    <n v="113015"/>
    <x v="0"/>
    <s v="US"/>
    <s v="USD"/>
    <n v="1446019200"/>
    <x v="332"/>
    <b v="1"/>
    <n v="555"/>
    <b v="1"/>
    <s v="film &amp; video/documentary"/>
    <n v="1.13015"/>
    <n v="203.63063063063063"/>
    <x v="0"/>
    <s v="documentary"/>
    <x v="332"/>
    <d v="2015-10-28T08:00:00"/>
  </r>
  <r>
    <n v="40000"/>
    <n v="50091"/>
    <x v="0"/>
    <s v="US"/>
    <s v="USD"/>
    <n v="1460038591"/>
    <x v="333"/>
    <b v="1"/>
    <n v="266"/>
    <b v="1"/>
    <s v="film &amp; video/documentary"/>
    <n v="1.252275"/>
    <n v="188.31203007518798"/>
    <x v="0"/>
    <s v="documentary"/>
    <x v="333"/>
    <d v="2016-04-07T14:16:31"/>
  </r>
  <r>
    <n v="10000"/>
    <n v="10119"/>
    <x v="0"/>
    <s v="US"/>
    <s v="USD"/>
    <n v="1431716400"/>
    <x v="334"/>
    <b v="1"/>
    <n v="69"/>
    <b v="1"/>
    <s v="film &amp; video/documentary"/>
    <n v="1.0119"/>
    <n v="146.65217391304347"/>
    <x v="0"/>
    <s v="documentary"/>
    <x v="334"/>
    <d v="2015-05-15T19:00:00"/>
  </r>
  <r>
    <n v="8500"/>
    <n v="8735"/>
    <x v="0"/>
    <s v="US"/>
    <s v="USD"/>
    <n v="1431122400"/>
    <x v="335"/>
    <b v="1"/>
    <n v="80"/>
    <b v="1"/>
    <s v="film &amp; video/documentary"/>
    <n v="1.0276470588235294"/>
    <n v="109.1875"/>
    <x v="0"/>
    <s v="documentary"/>
    <x v="335"/>
    <d v="2015-05-08T22:00:00"/>
  </r>
  <r>
    <n v="25000"/>
    <n v="29209.78"/>
    <x v="0"/>
    <s v="US"/>
    <s v="USD"/>
    <n v="1447427918"/>
    <x v="336"/>
    <b v="1"/>
    <n v="493"/>
    <b v="1"/>
    <s v="film &amp; video/documentary"/>
    <n v="1.1683911999999999"/>
    <n v="59.249046653144013"/>
    <x v="0"/>
    <s v="documentary"/>
    <x v="336"/>
    <d v="2015-11-13T15:18:38"/>
  </r>
  <r>
    <n v="3000"/>
    <n v="3035.05"/>
    <x v="0"/>
    <s v="US"/>
    <s v="USD"/>
    <n v="1426298708"/>
    <x v="337"/>
    <b v="1"/>
    <n v="31"/>
    <b v="1"/>
    <s v="film &amp; video/documentary"/>
    <n v="1.0116833333333335"/>
    <n v="97.904838709677421"/>
    <x v="0"/>
    <s v="documentary"/>
    <x v="337"/>
    <d v="2015-03-14T02:05:08"/>
  </r>
  <r>
    <n v="15000"/>
    <n v="16520.04"/>
    <x v="0"/>
    <s v="US"/>
    <s v="USD"/>
    <n v="1472864400"/>
    <x v="338"/>
    <b v="1"/>
    <n v="236"/>
    <b v="1"/>
    <s v="film &amp; video/documentary"/>
    <n v="1.1013360000000001"/>
    <n v="70.000169491525426"/>
    <x v="0"/>
    <s v="documentary"/>
    <x v="338"/>
    <d v="2016-09-03T01:00:00"/>
  </r>
  <r>
    <n v="6000"/>
    <n v="6485"/>
    <x v="0"/>
    <s v="US"/>
    <s v="USD"/>
    <n v="1430331268"/>
    <x v="339"/>
    <b v="1"/>
    <n v="89"/>
    <b v="1"/>
    <s v="film &amp; video/documentary"/>
    <n v="1.0808333333333333"/>
    <n v="72.865168539325836"/>
    <x v="0"/>
    <s v="documentary"/>
    <x v="339"/>
    <d v="2015-04-29T18:14:28"/>
  </r>
  <r>
    <n v="35000"/>
    <n v="43758"/>
    <x v="0"/>
    <s v="US"/>
    <s v="USD"/>
    <n v="1489006800"/>
    <x v="340"/>
    <b v="1"/>
    <n v="299"/>
    <b v="1"/>
    <s v="film &amp; video/documentary"/>
    <n v="1.2502285714285715"/>
    <n v="146.34782608695653"/>
    <x v="0"/>
    <s v="documentary"/>
    <x v="340"/>
    <d v="2017-03-08T21:00:00"/>
  </r>
  <r>
    <n v="3500"/>
    <n v="3735"/>
    <x v="0"/>
    <s v="US"/>
    <s v="USD"/>
    <n v="1412135940"/>
    <x v="341"/>
    <b v="1"/>
    <n v="55"/>
    <b v="1"/>
    <s v="film &amp; video/documentary"/>
    <n v="1.0671428571428572"/>
    <n v="67.909090909090907"/>
    <x v="0"/>
    <s v="documentary"/>
    <x v="341"/>
    <d v="2014-10-01T03:59:00"/>
  </r>
  <r>
    <n v="55000"/>
    <n v="55201.52"/>
    <x v="0"/>
    <s v="US"/>
    <s v="USD"/>
    <n v="1461955465"/>
    <x v="342"/>
    <b v="1"/>
    <n v="325"/>
    <b v="1"/>
    <s v="film &amp; video/documentary"/>
    <n v="1.0036639999999999"/>
    <n v="169.85083076923075"/>
    <x v="0"/>
    <s v="documentary"/>
    <x v="342"/>
    <d v="2016-04-29T18:44:25"/>
  </r>
  <r>
    <n v="30000"/>
    <n v="30608.59"/>
    <x v="0"/>
    <s v="US"/>
    <s v="USD"/>
    <n v="1415934000"/>
    <x v="343"/>
    <b v="1"/>
    <n v="524"/>
    <b v="1"/>
    <s v="film &amp; video/documentary"/>
    <n v="1.0202863333333334"/>
    <n v="58.413339694656486"/>
    <x v="0"/>
    <s v="documentary"/>
    <x v="343"/>
    <d v="2014-11-14T03:00:00"/>
  </r>
  <r>
    <n v="33500"/>
    <n v="34198"/>
    <x v="0"/>
    <s v="US"/>
    <s v="USD"/>
    <n v="1433125200"/>
    <x v="344"/>
    <b v="1"/>
    <n v="285"/>
    <b v="1"/>
    <s v="film &amp; video/documentary"/>
    <n v="1.0208358208955224"/>
    <n v="119.99298245614035"/>
    <x v="0"/>
    <s v="documentary"/>
    <x v="344"/>
    <d v="2015-06-01T02:20:00"/>
  </r>
  <r>
    <n v="14500"/>
    <n v="17875"/>
    <x v="0"/>
    <s v="US"/>
    <s v="USD"/>
    <n v="1432161590"/>
    <x v="345"/>
    <b v="1"/>
    <n v="179"/>
    <b v="1"/>
    <s v="film &amp; video/documentary"/>
    <n v="1.2327586206896552"/>
    <n v="99.860335195530723"/>
    <x v="0"/>
    <s v="documentary"/>
    <x v="345"/>
    <d v="2015-05-20T22:39:50"/>
  </r>
  <r>
    <n v="10000"/>
    <n v="17028.88"/>
    <x v="0"/>
    <s v="US"/>
    <s v="USD"/>
    <n v="1444824021"/>
    <x v="346"/>
    <b v="1"/>
    <n v="188"/>
    <b v="1"/>
    <s v="film &amp; video/documentary"/>
    <n v="1.7028880000000002"/>
    <n v="90.579148936170213"/>
    <x v="0"/>
    <s v="documentary"/>
    <x v="346"/>
    <d v="2015-10-14T12:00:21"/>
  </r>
  <r>
    <n v="40000"/>
    <n v="44636.2"/>
    <x v="0"/>
    <s v="US"/>
    <s v="USD"/>
    <n v="1447505609"/>
    <x v="347"/>
    <b v="1"/>
    <n v="379"/>
    <b v="1"/>
    <s v="film &amp; video/documentary"/>
    <n v="1.1159049999999999"/>
    <n v="117.77361477572559"/>
    <x v="0"/>
    <s v="documentary"/>
    <x v="347"/>
    <d v="2015-11-14T12:53:29"/>
  </r>
  <r>
    <n v="10000"/>
    <n v="10300"/>
    <x v="0"/>
    <s v="US"/>
    <s v="USD"/>
    <n v="1440165916"/>
    <x v="348"/>
    <b v="1"/>
    <n v="119"/>
    <b v="1"/>
    <s v="film &amp; video/documentary"/>
    <n v="1.03"/>
    <n v="86.554621848739501"/>
    <x v="0"/>
    <s v="documentary"/>
    <x v="348"/>
    <d v="2015-08-21T14:05:16"/>
  </r>
  <r>
    <n v="11260"/>
    <n v="12007.18"/>
    <x v="0"/>
    <s v="US"/>
    <s v="USD"/>
    <n v="1487937508"/>
    <x v="349"/>
    <b v="1"/>
    <n v="167"/>
    <b v="1"/>
    <s v="film &amp; video/documentary"/>
    <n v="1.0663570159857905"/>
    <n v="71.899281437125751"/>
    <x v="0"/>
    <s v="documentary"/>
    <x v="349"/>
    <d v="2017-02-24T11:58:28"/>
  </r>
  <r>
    <n v="25000"/>
    <n v="28690"/>
    <x v="0"/>
    <s v="US"/>
    <s v="USD"/>
    <n v="1473566340"/>
    <x v="350"/>
    <b v="1"/>
    <n v="221"/>
    <b v="1"/>
    <s v="film &amp; video/documentary"/>
    <n v="1.1476"/>
    <n v="129.81900452488688"/>
    <x v="0"/>
    <s v="documentary"/>
    <x v="350"/>
    <d v="2016-09-11T03:59:00"/>
  </r>
  <r>
    <n v="34000"/>
    <n v="43296"/>
    <x v="0"/>
    <s v="ES"/>
    <s v="EUR"/>
    <n v="1460066954"/>
    <x v="351"/>
    <b v="1"/>
    <n v="964"/>
    <b v="1"/>
    <s v="film &amp; video/documentary"/>
    <n v="1.2734117647058822"/>
    <n v="44.912863070539416"/>
    <x v="0"/>
    <s v="documentary"/>
    <x v="351"/>
    <d v="2016-04-07T22:09:14"/>
  </r>
  <r>
    <n v="10000"/>
    <n v="11656"/>
    <x v="0"/>
    <s v="US"/>
    <s v="USD"/>
    <n v="1412740868"/>
    <x v="352"/>
    <b v="1"/>
    <n v="286"/>
    <b v="1"/>
    <s v="film &amp; video/documentary"/>
    <n v="1.1656"/>
    <n v="40.755244755244753"/>
    <x v="0"/>
    <s v="documentary"/>
    <x v="352"/>
    <d v="2014-10-08T04:01:08"/>
  </r>
  <r>
    <n v="58425"/>
    <n v="63460.18"/>
    <x v="0"/>
    <s v="US"/>
    <s v="USD"/>
    <n v="1447963219"/>
    <x v="353"/>
    <b v="1"/>
    <n v="613"/>
    <b v="1"/>
    <s v="film &amp; video/documentary"/>
    <n v="1.0861819426615318"/>
    <n v="103.52394779771615"/>
    <x v="0"/>
    <s v="documentary"/>
    <x v="353"/>
    <d v="2015-11-19T20:00:19"/>
  </r>
  <r>
    <n v="3500"/>
    <n v="3638"/>
    <x v="0"/>
    <s v="US"/>
    <s v="USD"/>
    <n v="1460141521"/>
    <x v="354"/>
    <b v="1"/>
    <n v="29"/>
    <b v="1"/>
    <s v="film &amp; video/documentary"/>
    <n v="1.0394285714285714"/>
    <n v="125.44827586206897"/>
    <x v="0"/>
    <s v="documentary"/>
    <x v="354"/>
    <d v="2016-04-08T18:52:01"/>
  </r>
  <r>
    <n v="35000"/>
    <n v="40690"/>
    <x v="0"/>
    <s v="US"/>
    <s v="USD"/>
    <n v="1417420994"/>
    <x v="355"/>
    <b v="1"/>
    <n v="165"/>
    <b v="1"/>
    <s v="film &amp; video/documentary"/>
    <n v="1.1625714285714286"/>
    <n v="246.60606060606059"/>
    <x v="0"/>
    <s v="documentary"/>
    <x v="355"/>
    <d v="2014-12-01T08:03:14"/>
  </r>
  <r>
    <n v="7500"/>
    <n v="7701.93"/>
    <x v="0"/>
    <s v="US"/>
    <s v="USD"/>
    <n v="1458152193"/>
    <x v="356"/>
    <b v="1"/>
    <n v="97"/>
    <b v="1"/>
    <s v="film &amp; video/documentary"/>
    <n v="1.0269239999999999"/>
    <n v="79.401340206185566"/>
    <x v="0"/>
    <s v="documentary"/>
    <x v="356"/>
    <d v="2016-03-16T18:16:33"/>
  </r>
  <r>
    <n v="15000"/>
    <n v="26100"/>
    <x v="0"/>
    <s v="US"/>
    <s v="USD"/>
    <n v="1429852797"/>
    <x v="357"/>
    <b v="1"/>
    <n v="303"/>
    <b v="1"/>
    <s v="film &amp; video/documentary"/>
    <n v="1.74"/>
    <n v="86.138613861386133"/>
    <x v="0"/>
    <s v="documentary"/>
    <x v="357"/>
    <d v="2015-04-24T05:19:57"/>
  </r>
  <r>
    <n v="50000"/>
    <n v="51544"/>
    <x v="0"/>
    <s v="US"/>
    <s v="USD"/>
    <n v="1466002800"/>
    <x v="358"/>
    <b v="1"/>
    <n v="267"/>
    <b v="1"/>
    <s v="film &amp; video/documentary"/>
    <n v="1.03088"/>
    <n v="193.04868913857678"/>
    <x v="0"/>
    <s v="documentary"/>
    <x v="358"/>
    <d v="2016-06-15T15:00:00"/>
  </r>
  <r>
    <n v="24200"/>
    <n v="25375"/>
    <x v="0"/>
    <s v="US"/>
    <s v="USD"/>
    <n v="1415941920"/>
    <x v="359"/>
    <b v="1"/>
    <n v="302"/>
    <b v="1"/>
    <s v="film &amp; video/documentary"/>
    <n v="1.0485537190082646"/>
    <n v="84.023178807947019"/>
    <x v="0"/>
    <s v="documentary"/>
    <x v="359"/>
    <d v="2014-11-14T05:12:00"/>
  </r>
  <r>
    <n v="12000"/>
    <n v="12165"/>
    <x v="0"/>
    <s v="US"/>
    <s v="USD"/>
    <n v="1437621060"/>
    <x v="360"/>
    <b v="0"/>
    <n v="87"/>
    <b v="1"/>
    <s v="film &amp; video/documentary"/>
    <n v="1.0137499999999999"/>
    <n v="139.82758620689654"/>
    <x v="0"/>
    <s v="documentary"/>
    <x v="360"/>
    <d v="2015-07-23T03:11:00"/>
  </r>
  <r>
    <n v="35000"/>
    <n v="38876.949999999997"/>
    <x v="0"/>
    <s v="US"/>
    <s v="USD"/>
    <n v="1416704506"/>
    <x v="361"/>
    <b v="0"/>
    <n v="354"/>
    <b v="1"/>
    <s v="film &amp; video/documentary"/>
    <n v="1.1107699999999998"/>
    <n v="109.82189265536722"/>
    <x v="0"/>
    <s v="documentary"/>
    <x v="361"/>
    <d v="2014-11-23T01:01:46"/>
  </r>
  <r>
    <n v="9665"/>
    <n v="12000"/>
    <x v="0"/>
    <s v="US"/>
    <s v="USD"/>
    <n v="1407456000"/>
    <x v="362"/>
    <b v="0"/>
    <n v="86"/>
    <b v="1"/>
    <s v="film &amp; video/documentary"/>
    <n v="1.2415933781686497"/>
    <n v="139.53488372093022"/>
    <x v="0"/>
    <s v="documentary"/>
    <x v="362"/>
    <d v="2014-08-08T00:00:00"/>
  </r>
  <r>
    <n v="8925"/>
    <n v="9044"/>
    <x v="0"/>
    <s v="US"/>
    <s v="USD"/>
    <n v="1272828120"/>
    <x v="363"/>
    <b v="0"/>
    <n v="26"/>
    <b v="1"/>
    <s v="film &amp; video/documentary"/>
    <n v="1.0133333333333334"/>
    <n v="347.84615384615387"/>
    <x v="0"/>
    <s v="documentary"/>
    <x v="363"/>
    <d v="2010-05-02T19:22:00"/>
  </r>
  <r>
    <n v="7000"/>
    <n v="7711.3"/>
    <x v="0"/>
    <s v="US"/>
    <s v="USD"/>
    <n v="1403323140"/>
    <x v="364"/>
    <b v="0"/>
    <n v="113"/>
    <b v="1"/>
    <s v="film &amp; video/documentary"/>
    <n v="1.1016142857142857"/>
    <n v="68.24159292035398"/>
    <x v="0"/>
    <s v="documentary"/>
    <x v="364"/>
    <d v="2014-06-21T03:59:00"/>
  </r>
  <r>
    <n v="15000"/>
    <n v="15596"/>
    <x v="0"/>
    <s v="GB"/>
    <s v="GBP"/>
    <n v="1393597999"/>
    <x v="365"/>
    <b v="0"/>
    <n v="65"/>
    <b v="1"/>
    <s v="film &amp; video/documentary"/>
    <n v="1.0397333333333334"/>
    <n v="239.93846153846152"/>
    <x v="0"/>
    <s v="documentary"/>
    <x v="365"/>
    <d v="2014-02-28T14:33:19"/>
  </r>
  <r>
    <n v="38000"/>
    <n v="38500"/>
    <x v="0"/>
    <s v="US"/>
    <s v="USD"/>
    <n v="1337540518"/>
    <x v="366"/>
    <b v="0"/>
    <n v="134"/>
    <b v="1"/>
    <s v="film &amp; video/documentary"/>
    <n v="1.013157894736842"/>
    <n v="287.31343283582089"/>
    <x v="0"/>
    <s v="documentary"/>
    <x v="366"/>
    <d v="2012-05-20T19:01:58"/>
  </r>
  <r>
    <n v="10000"/>
    <n v="10335.01"/>
    <x v="0"/>
    <s v="US"/>
    <s v="USD"/>
    <n v="1367384340"/>
    <x v="367"/>
    <b v="0"/>
    <n v="119"/>
    <b v="1"/>
    <s v="film &amp; video/documentary"/>
    <n v="1.033501"/>
    <n v="86.84882352941176"/>
    <x v="0"/>
    <s v="documentary"/>
    <x v="367"/>
    <d v="2013-05-01T04:59:00"/>
  </r>
  <r>
    <n v="12500"/>
    <n v="13014"/>
    <x v="0"/>
    <s v="US"/>
    <s v="USD"/>
    <n v="1426426322"/>
    <x v="368"/>
    <b v="0"/>
    <n v="159"/>
    <b v="1"/>
    <s v="film &amp; video/documentary"/>
    <n v="1.04112"/>
    <n v="81.84905660377359"/>
    <x v="0"/>
    <s v="documentary"/>
    <x v="368"/>
    <d v="2015-03-15T13:32:02"/>
  </r>
  <r>
    <n v="6500"/>
    <n v="7160.12"/>
    <x v="0"/>
    <s v="US"/>
    <s v="USD"/>
    <n v="1326633269"/>
    <x v="369"/>
    <b v="0"/>
    <n v="167"/>
    <b v="1"/>
    <s v="film &amp; video/documentary"/>
    <n v="1.1015569230769231"/>
    <n v="42.874970059880241"/>
    <x v="0"/>
    <s v="documentary"/>
    <x v="369"/>
    <d v="2012-01-15T13:14:29"/>
  </r>
  <r>
    <n v="25000"/>
    <n v="30505"/>
    <x v="0"/>
    <s v="US"/>
    <s v="USD"/>
    <n v="1483729500"/>
    <x v="370"/>
    <b v="0"/>
    <n v="43"/>
    <b v="1"/>
    <s v="film &amp; video/documentary"/>
    <n v="1.2202"/>
    <n v="709.41860465116281"/>
    <x v="0"/>
    <s v="documentary"/>
    <x v="370"/>
    <d v="2017-01-06T19:05:00"/>
  </r>
  <r>
    <n v="150000"/>
    <n v="171253"/>
    <x v="0"/>
    <s v="US"/>
    <s v="USD"/>
    <n v="1359743139"/>
    <x v="371"/>
    <b v="0"/>
    <n v="1062"/>
    <b v="1"/>
    <s v="film &amp; video/documentary"/>
    <n v="1.1416866666666667"/>
    <n v="161.25517890772127"/>
    <x v="0"/>
    <s v="documentary"/>
    <x v="371"/>
    <d v="2013-02-01T18:25:39"/>
  </r>
  <r>
    <n v="300"/>
    <n v="376"/>
    <x v="0"/>
    <s v="GB"/>
    <s v="GBP"/>
    <n v="1459872000"/>
    <x v="372"/>
    <b v="0"/>
    <n v="9"/>
    <b v="1"/>
    <s v="film &amp; video/documentary"/>
    <n v="1.2533333333333334"/>
    <n v="41.777777777777779"/>
    <x v="0"/>
    <s v="documentary"/>
    <x v="372"/>
    <d v="2016-04-05T16:00:00"/>
  </r>
  <r>
    <n v="7500"/>
    <n v="8000"/>
    <x v="0"/>
    <s v="US"/>
    <s v="USD"/>
    <n v="1342648398"/>
    <x v="373"/>
    <b v="0"/>
    <n v="89"/>
    <b v="1"/>
    <s v="film &amp; video/documentary"/>
    <n v="1.0666666666666667"/>
    <n v="89.887640449438209"/>
    <x v="0"/>
    <s v="documentary"/>
    <x v="373"/>
    <d v="2012-07-18T21:53:18"/>
  </r>
  <r>
    <n v="6000"/>
    <n v="7839"/>
    <x v="0"/>
    <s v="US"/>
    <s v="USD"/>
    <n v="1316208031"/>
    <x v="374"/>
    <b v="0"/>
    <n v="174"/>
    <b v="1"/>
    <s v="film &amp; video/documentary"/>
    <n v="1.3065"/>
    <n v="45.051724137931032"/>
    <x v="0"/>
    <s v="documentary"/>
    <x v="374"/>
    <d v="2011-09-16T21:20:31"/>
  </r>
  <r>
    <n v="500"/>
    <n v="600"/>
    <x v="0"/>
    <s v="US"/>
    <s v="USD"/>
    <n v="1393694280"/>
    <x v="375"/>
    <b v="0"/>
    <n v="14"/>
    <b v="1"/>
    <s v="film &amp; video/documentary"/>
    <n v="1.2"/>
    <n v="42.857142857142854"/>
    <x v="0"/>
    <s v="documentary"/>
    <x v="375"/>
    <d v="2014-03-01T17:18:00"/>
  </r>
  <r>
    <n v="2450"/>
    <n v="2596"/>
    <x v="0"/>
    <s v="GB"/>
    <s v="GBP"/>
    <n v="1472122316"/>
    <x v="376"/>
    <b v="0"/>
    <n v="48"/>
    <b v="1"/>
    <s v="film &amp; video/documentary"/>
    <n v="1.0595918367346939"/>
    <n v="54.083333333333336"/>
    <x v="0"/>
    <s v="documentary"/>
    <x v="376"/>
    <d v="2016-08-25T10:51:56"/>
  </r>
  <r>
    <n v="12000"/>
    <n v="13728"/>
    <x v="0"/>
    <s v="US"/>
    <s v="USD"/>
    <n v="1447484460"/>
    <x v="377"/>
    <b v="0"/>
    <n v="133"/>
    <b v="1"/>
    <s v="film &amp; video/documentary"/>
    <n v="1.1439999999999999"/>
    <n v="103.21804511278195"/>
    <x v="0"/>
    <s v="documentary"/>
    <x v="377"/>
    <d v="2015-11-14T07:01:00"/>
  </r>
  <r>
    <n v="3000"/>
    <n v="3353"/>
    <x v="0"/>
    <s v="CA"/>
    <s v="CAD"/>
    <n v="1453765920"/>
    <x v="378"/>
    <b v="0"/>
    <n v="83"/>
    <b v="1"/>
    <s v="film &amp; video/documentary"/>
    <n v="1.1176666666666666"/>
    <n v="40.397590361445786"/>
    <x v="0"/>
    <s v="documentary"/>
    <x v="378"/>
    <d v="2016-01-25T23:52:00"/>
  </r>
  <r>
    <n v="15000"/>
    <n v="17412"/>
    <x v="0"/>
    <s v="US"/>
    <s v="USD"/>
    <n v="1336062672"/>
    <x v="379"/>
    <b v="0"/>
    <n v="149"/>
    <b v="1"/>
    <s v="film &amp; video/documentary"/>
    <n v="1.1608000000000001"/>
    <n v="116.85906040268456"/>
    <x v="0"/>
    <s v="documentary"/>
    <x v="379"/>
    <d v="2012-05-03T16:31:12"/>
  </r>
  <r>
    <n v="4000"/>
    <n v="5660"/>
    <x v="0"/>
    <s v="US"/>
    <s v="USD"/>
    <n v="1453569392"/>
    <x v="380"/>
    <b v="0"/>
    <n v="49"/>
    <b v="1"/>
    <s v="film &amp; video/documentary"/>
    <n v="1.415"/>
    <n v="115.51020408163265"/>
    <x v="0"/>
    <s v="documentary"/>
    <x v="380"/>
    <d v="2016-01-23T17:16:32"/>
  </r>
  <r>
    <n v="25000"/>
    <n v="26182.5"/>
    <x v="0"/>
    <s v="US"/>
    <s v="USD"/>
    <n v="1343624400"/>
    <x v="381"/>
    <b v="0"/>
    <n v="251"/>
    <b v="1"/>
    <s v="film &amp; video/documentary"/>
    <n v="1.0472999999999999"/>
    <n v="104.31274900398407"/>
    <x v="0"/>
    <s v="documentary"/>
    <x v="381"/>
    <d v="2012-07-30T05:00:00"/>
  </r>
  <r>
    <n v="600"/>
    <n v="1535"/>
    <x v="0"/>
    <s v="US"/>
    <s v="USD"/>
    <n v="1346950900"/>
    <x v="382"/>
    <b v="0"/>
    <n v="22"/>
    <b v="1"/>
    <s v="film &amp; video/documentary"/>
    <n v="2.5583333333333331"/>
    <n v="69.772727272727266"/>
    <x v="0"/>
    <s v="documentary"/>
    <x v="382"/>
    <d v="2012-09-06T17:01:40"/>
  </r>
  <r>
    <n v="999"/>
    <n v="2065"/>
    <x v="0"/>
    <s v="US"/>
    <s v="USD"/>
    <n v="1400467759"/>
    <x v="383"/>
    <b v="0"/>
    <n v="48"/>
    <b v="1"/>
    <s v="film &amp; video/documentary"/>
    <n v="2.0670670670670672"/>
    <n v="43.020833333333336"/>
    <x v="0"/>
    <s v="documentary"/>
    <x v="383"/>
    <d v="2014-05-19T02:49:19"/>
  </r>
  <r>
    <n v="20000"/>
    <n v="22421"/>
    <x v="0"/>
    <s v="US"/>
    <s v="USD"/>
    <n v="1420569947"/>
    <x v="384"/>
    <b v="0"/>
    <n v="383"/>
    <b v="1"/>
    <s v="film &amp; video/documentary"/>
    <n v="1.1210500000000001"/>
    <n v="58.540469973890339"/>
    <x v="0"/>
    <s v="documentary"/>
    <x v="384"/>
    <d v="2015-01-06T18:45:47"/>
  </r>
  <r>
    <n v="25000"/>
    <n v="26495.5"/>
    <x v="0"/>
    <s v="US"/>
    <s v="USD"/>
    <n v="1416582101"/>
    <x v="385"/>
    <b v="0"/>
    <n v="237"/>
    <b v="1"/>
    <s v="film &amp; video/documentary"/>
    <n v="1.05982"/>
    <n v="111.79535864978902"/>
    <x v="0"/>
    <s v="documentary"/>
    <x v="385"/>
    <d v="2014-11-21T15:01:41"/>
  </r>
  <r>
    <n v="600"/>
    <n v="601"/>
    <x v="0"/>
    <s v="US"/>
    <s v="USD"/>
    <n v="1439246991"/>
    <x v="386"/>
    <b v="0"/>
    <n v="13"/>
    <b v="1"/>
    <s v="film &amp; video/documentary"/>
    <n v="1.0016666666666667"/>
    <n v="46.230769230769234"/>
    <x v="0"/>
    <s v="documentary"/>
    <x v="386"/>
    <d v="2015-08-10T22:49:51"/>
  </r>
  <r>
    <n v="38000"/>
    <n v="81316"/>
    <x v="0"/>
    <s v="US"/>
    <s v="USD"/>
    <n v="1439618400"/>
    <x v="387"/>
    <b v="0"/>
    <n v="562"/>
    <b v="1"/>
    <s v="film &amp; video/documentary"/>
    <n v="2.1398947368421051"/>
    <n v="144.69039145907473"/>
    <x v="0"/>
    <s v="documentary"/>
    <x v="387"/>
    <d v="2015-08-15T06:00:00"/>
  </r>
  <r>
    <n v="5000"/>
    <n v="6308"/>
    <x v="0"/>
    <s v="US"/>
    <s v="USD"/>
    <n v="1469670580"/>
    <x v="388"/>
    <b v="0"/>
    <n v="71"/>
    <b v="1"/>
    <s v="film &amp; video/documentary"/>
    <n v="1.2616000000000001"/>
    <n v="88.845070422535215"/>
    <x v="0"/>
    <s v="documentary"/>
    <x v="388"/>
    <d v="2016-07-28T01:49:40"/>
  </r>
  <r>
    <n v="68000"/>
    <n v="123444.12"/>
    <x v="0"/>
    <s v="US"/>
    <s v="USD"/>
    <n v="1394233140"/>
    <x v="389"/>
    <b v="0"/>
    <n v="1510"/>
    <b v="1"/>
    <s v="film &amp; video/documentary"/>
    <n v="1.8153547058823529"/>
    <n v="81.75107284768211"/>
    <x v="0"/>
    <s v="documentary"/>
    <x v="389"/>
    <d v="2014-03-07T22:59:00"/>
  </r>
  <r>
    <n v="1000"/>
    <n v="1000"/>
    <x v="0"/>
    <s v="US"/>
    <s v="USD"/>
    <n v="1431046372"/>
    <x v="390"/>
    <b v="0"/>
    <n v="14"/>
    <b v="1"/>
    <s v="film &amp; video/documentary"/>
    <n v="1"/>
    <n v="71.428571428571431"/>
    <x v="0"/>
    <s v="documentary"/>
    <x v="390"/>
    <d v="2015-05-08T00:52:52"/>
  </r>
  <r>
    <n v="20000"/>
    <n v="20122"/>
    <x v="0"/>
    <s v="US"/>
    <s v="USD"/>
    <n v="1324169940"/>
    <x v="391"/>
    <b v="0"/>
    <n v="193"/>
    <b v="1"/>
    <s v="film &amp; video/documentary"/>
    <n v="1.0061"/>
    <n v="104.25906735751295"/>
    <x v="0"/>
    <s v="documentary"/>
    <x v="391"/>
    <d v="2011-12-18T00:59:00"/>
  </r>
  <r>
    <n v="18500"/>
    <n v="18667"/>
    <x v="0"/>
    <s v="US"/>
    <s v="USD"/>
    <n v="1315450800"/>
    <x v="392"/>
    <b v="0"/>
    <n v="206"/>
    <b v="1"/>
    <s v="film &amp; video/documentary"/>
    <n v="1.009027027027027"/>
    <n v="90.616504854368927"/>
    <x v="0"/>
    <s v="documentary"/>
    <x v="392"/>
    <d v="2011-09-08T03:00:00"/>
  </r>
  <r>
    <n v="50000"/>
    <n v="55223"/>
    <x v="0"/>
    <s v="US"/>
    <s v="USD"/>
    <n v="1381424452"/>
    <x v="393"/>
    <b v="0"/>
    <n v="351"/>
    <b v="1"/>
    <s v="film &amp; video/documentary"/>
    <n v="1.10446"/>
    <n v="157.33048433048432"/>
    <x v="0"/>
    <s v="documentary"/>
    <x v="393"/>
    <d v="2013-10-10T17:00:52"/>
  </r>
  <r>
    <n v="4700"/>
    <n v="5259"/>
    <x v="0"/>
    <s v="ES"/>
    <s v="EUR"/>
    <n v="1460918282"/>
    <x v="394"/>
    <b v="0"/>
    <n v="50"/>
    <b v="1"/>
    <s v="film &amp; video/documentary"/>
    <n v="1.118936170212766"/>
    <n v="105.18"/>
    <x v="0"/>
    <s v="documentary"/>
    <x v="394"/>
    <d v="2016-04-17T18:38:02"/>
  </r>
  <r>
    <n v="10000"/>
    <n v="10804.45"/>
    <x v="0"/>
    <s v="US"/>
    <s v="USD"/>
    <n v="1335562320"/>
    <x v="395"/>
    <b v="0"/>
    <n v="184"/>
    <b v="1"/>
    <s v="film &amp; video/documentary"/>
    <n v="1.0804450000000001"/>
    <n v="58.719836956521746"/>
    <x v="0"/>
    <s v="documentary"/>
    <x v="395"/>
    <d v="2012-04-27T21:32:00"/>
  </r>
  <r>
    <n v="15000"/>
    <n v="16000"/>
    <x v="0"/>
    <s v="US"/>
    <s v="USD"/>
    <n v="1341668006"/>
    <x v="396"/>
    <b v="0"/>
    <n v="196"/>
    <b v="1"/>
    <s v="film &amp; video/documentary"/>
    <n v="1.0666666666666667"/>
    <n v="81.632653061224488"/>
    <x v="0"/>
    <s v="documentary"/>
    <x v="396"/>
    <d v="2012-07-07T13:33:26"/>
  </r>
  <r>
    <n v="12444"/>
    <n v="12929.35"/>
    <x v="0"/>
    <s v="US"/>
    <s v="USD"/>
    <n v="1283312640"/>
    <x v="397"/>
    <b v="0"/>
    <n v="229"/>
    <b v="1"/>
    <s v="film &amp; video/documentary"/>
    <n v="1.0390027322404372"/>
    <n v="56.460043668122275"/>
    <x v="0"/>
    <s v="documentary"/>
    <x v="397"/>
    <d v="2010-09-01T03:44:00"/>
  </r>
  <r>
    <n v="7500"/>
    <n v="9387"/>
    <x v="0"/>
    <s v="US"/>
    <s v="USD"/>
    <n v="1430334126"/>
    <x v="398"/>
    <b v="0"/>
    <n v="67"/>
    <b v="1"/>
    <s v="film &amp; video/documentary"/>
    <n v="1.2516"/>
    <n v="140.1044776119403"/>
    <x v="0"/>
    <s v="documentary"/>
    <x v="398"/>
    <d v="2015-04-29T19:02:06"/>
  </r>
  <r>
    <n v="20000"/>
    <n v="21361"/>
    <x v="0"/>
    <s v="GB"/>
    <s v="GBP"/>
    <n v="1481716800"/>
    <x v="399"/>
    <b v="0"/>
    <n v="95"/>
    <b v="1"/>
    <s v="film &amp; video/documentary"/>
    <n v="1.0680499999999999"/>
    <n v="224.85263157894738"/>
    <x v="0"/>
    <s v="documentary"/>
    <x v="399"/>
    <d v="2016-12-14T12:00:00"/>
  </r>
  <r>
    <n v="10000"/>
    <n v="11230.25"/>
    <x v="0"/>
    <s v="US"/>
    <s v="USD"/>
    <n v="1400297400"/>
    <x v="400"/>
    <b v="0"/>
    <n v="62"/>
    <b v="1"/>
    <s v="film &amp; video/documentary"/>
    <n v="1.1230249999999999"/>
    <n v="181.13306451612902"/>
    <x v="0"/>
    <s v="documentary"/>
    <x v="400"/>
    <d v="2014-05-17T03:30:00"/>
  </r>
  <r>
    <n v="50000"/>
    <n v="51906"/>
    <x v="0"/>
    <s v="US"/>
    <s v="USD"/>
    <n v="1312747970"/>
    <x v="401"/>
    <b v="0"/>
    <n v="73"/>
    <b v="1"/>
    <s v="film &amp; video/documentary"/>
    <n v="1.0381199999999999"/>
    <n v="711.04109589041093"/>
    <x v="0"/>
    <s v="documentary"/>
    <x v="401"/>
    <d v="2011-08-07T20:12:50"/>
  </r>
  <r>
    <n v="2000"/>
    <n v="2833"/>
    <x v="0"/>
    <s v="US"/>
    <s v="USD"/>
    <n v="1446731817"/>
    <x v="402"/>
    <b v="0"/>
    <n v="43"/>
    <b v="1"/>
    <s v="film &amp; video/documentary"/>
    <n v="1.4165000000000001"/>
    <n v="65.883720930232556"/>
    <x v="0"/>
    <s v="documentary"/>
    <x v="402"/>
    <d v="2015-11-05T13:56:57"/>
  </r>
  <r>
    <n v="5000"/>
    <n v="5263"/>
    <x v="0"/>
    <s v="US"/>
    <s v="USD"/>
    <n v="1312960080"/>
    <x v="403"/>
    <b v="0"/>
    <n v="70"/>
    <b v="1"/>
    <s v="film &amp; video/documentary"/>
    <n v="1.0526"/>
    <n v="75.185714285714283"/>
    <x v="0"/>
    <s v="documentary"/>
    <x v="403"/>
    <d v="2011-08-10T07:08:00"/>
  </r>
  <r>
    <n v="35000"/>
    <n v="36082"/>
    <x v="0"/>
    <s v="US"/>
    <s v="USD"/>
    <n v="1391641440"/>
    <x v="404"/>
    <b v="0"/>
    <n v="271"/>
    <b v="1"/>
    <s v="film &amp; video/documentary"/>
    <n v="1.0309142857142857"/>
    <n v="133.14391143911439"/>
    <x v="0"/>
    <s v="documentary"/>
    <x v="404"/>
    <d v="2014-02-05T23:04:00"/>
  </r>
  <r>
    <n v="2820"/>
    <n v="3036"/>
    <x v="0"/>
    <s v="US"/>
    <s v="USD"/>
    <n v="1394071339"/>
    <x v="405"/>
    <b v="0"/>
    <n v="55"/>
    <b v="1"/>
    <s v="film &amp; video/documentary"/>
    <n v="1.0765957446808512"/>
    <n v="55.2"/>
    <x v="0"/>
    <s v="documentary"/>
    <x v="405"/>
    <d v="2014-03-06T02:02:19"/>
  </r>
  <r>
    <n v="2800"/>
    <n v="3015.73"/>
    <x v="0"/>
    <s v="US"/>
    <s v="USD"/>
    <n v="1304920740"/>
    <x v="406"/>
    <b v="0"/>
    <n v="35"/>
    <b v="1"/>
    <s v="film &amp; video/documentary"/>
    <n v="1.0770464285714285"/>
    <n v="86.163714285714292"/>
    <x v="0"/>
    <s v="documentary"/>
    <x v="406"/>
    <d v="2011-05-09T05:59:00"/>
  </r>
  <r>
    <n v="2000"/>
    <n v="2031"/>
    <x v="0"/>
    <s v="US"/>
    <s v="USD"/>
    <n v="1321739650"/>
    <x v="407"/>
    <b v="0"/>
    <n v="22"/>
    <b v="1"/>
    <s v="film &amp; video/documentary"/>
    <n v="1.0155000000000001"/>
    <n v="92.318181818181813"/>
    <x v="0"/>
    <s v="documentary"/>
    <x v="407"/>
    <d v="2011-11-19T21:54:10"/>
  </r>
  <r>
    <n v="6000"/>
    <n v="6086.26"/>
    <x v="0"/>
    <s v="US"/>
    <s v="USD"/>
    <n v="1383676790"/>
    <x v="408"/>
    <b v="0"/>
    <n v="38"/>
    <b v="1"/>
    <s v="film &amp; video/documentary"/>
    <n v="1.0143766666666667"/>
    <n v="160.16473684210527"/>
    <x v="0"/>
    <s v="documentary"/>
    <x v="408"/>
    <d v="2013-11-05T18:39:50"/>
  </r>
  <r>
    <n v="500"/>
    <n v="684"/>
    <x v="0"/>
    <s v="GB"/>
    <s v="GBP"/>
    <n v="1469220144"/>
    <x v="409"/>
    <b v="0"/>
    <n v="15"/>
    <b v="1"/>
    <s v="film &amp; video/documentary"/>
    <n v="1.3680000000000001"/>
    <n v="45.6"/>
    <x v="0"/>
    <s v="documentary"/>
    <x v="409"/>
    <d v="2016-07-22T20:42:24"/>
  </r>
  <r>
    <n v="1000"/>
    <n v="1283"/>
    <x v="0"/>
    <s v="CA"/>
    <s v="CAD"/>
    <n v="1434670397"/>
    <x v="410"/>
    <b v="0"/>
    <n v="7"/>
    <b v="1"/>
    <s v="film &amp; video/documentary"/>
    <n v="1.2829999999999999"/>
    <n v="183.28571428571428"/>
    <x v="0"/>
    <s v="documentary"/>
    <x v="410"/>
    <d v="2015-06-18T23:33:17"/>
  </r>
  <r>
    <n v="30000"/>
    <n v="30315"/>
    <x v="0"/>
    <s v="US"/>
    <s v="USD"/>
    <n v="1387688400"/>
    <x v="411"/>
    <b v="0"/>
    <n v="241"/>
    <b v="1"/>
    <s v="film &amp; video/documentary"/>
    <n v="1.0105"/>
    <n v="125.78838174273859"/>
    <x v="0"/>
    <s v="documentary"/>
    <x v="411"/>
    <d v="2013-12-22T05:00:00"/>
  </r>
  <r>
    <n v="2500"/>
    <n v="3171"/>
    <x v="0"/>
    <s v="US"/>
    <s v="USD"/>
    <n v="1343238578"/>
    <x v="412"/>
    <b v="0"/>
    <n v="55"/>
    <b v="1"/>
    <s v="film &amp; video/documentary"/>
    <n v="1.2684"/>
    <n v="57.654545454545456"/>
    <x v="0"/>
    <s v="documentary"/>
    <x v="412"/>
    <d v="2012-07-25T17:49:38"/>
  </r>
  <r>
    <n v="12800"/>
    <n v="13451"/>
    <x v="0"/>
    <s v="US"/>
    <s v="USD"/>
    <n v="1342731811"/>
    <x v="413"/>
    <b v="0"/>
    <n v="171"/>
    <b v="1"/>
    <s v="film &amp; video/documentary"/>
    <n v="1.0508593749999999"/>
    <n v="78.660818713450297"/>
    <x v="0"/>
    <s v="documentary"/>
    <x v="413"/>
    <d v="2012-07-19T21:03:31"/>
  </r>
  <r>
    <n v="18500"/>
    <n v="19028"/>
    <x v="0"/>
    <s v="US"/>
    <s v="USD"/>
    <n v="1381541465"/>
    <x v="414"/>
    <b v="0"/>
    <n v="208"/>
    <b v="1"/>
    <s v="film &amp; video/documentary"/>
    <n v="1.0285405405405406"/>
    <n v="91.480769230769226"/>
    <x v="0"/>
    <s v="documentary"/>
    <x v="414"/>
    <d v="2013-10-12T01:31:05"/>
  </r>
  <r>
    <n v="1400"/>
    <n v="1430.06"/>
    <x v="0"/>
    <s v="CA"/>
    <s v="CAD"/>
    <n v="1413547200"/>
    <x v="415"/>
    <b v="0"/>
    <n v="21"/>
    <b v="1"/>
    <s v="film &amp; video/documentary"/>
    <n v="1.0214714285714286"/>
    <n v="68.09809523809524"/>
    <x v="0"/>
    <s v="documentary"/>
    <x v="415"/>
    <d v="2014-10-17T12:00:00"/>
  </r>
  <r>
    <n v="1000"/>
    <n v="1202.17"/>
    <x v="0"/>
    <s v="US"/>
    <s v="USD"/>
    <n v="1391851831"/>
    <x v="416"/>
    <b v="0"/>
    <n v="25"/>
    <b v="1"/>
    <s v="film &amp; video/documentary"/>
    <n v="1.2021700000000002"/>
    <n v="48.086800000000004"/>
    <x v="0"/>
    <s v="documentary"/>
    <x v="416"/>
    <d v="2014-02-08T09:30:31"/>
  </r>
  <r>
    <n v="10500"/>
    <n v="10526"/>
    <x v="0"/>
    <s v="US"/>
    <s v="USD"/>
    <n v="1365395580"/>
    <x v="417"/>
    <b v="0"/>
    <n v="52"/>
    <b v="1"/>
    <s v="film &amp; video/documentary"/>
    <n v="1.0024761904761905"/>
    <n v="202.42307692307693"/>
    <x v="0"/>
    <s v="documentary"/>
    <x v="417"/>
    <d v="2013-04-08T04:33:00"/>
  </r>
  <r>
    <n v="22400"/>
    <n v="22542"/>
    <x v="0"/>
    <s v="US"/>
    <s v="USD"/>
    <n v="1437633997"/>
    <x v="418"/>
    <b v="0"/>
    <n v="104"/>
    <b v="1"/>
    <s v="film &amp; video/documentary"/>
    <n v="1.0063392857142857"/>
    <n v="216.75"/>
    <x v="0"/>
    <s v="documentary"/>
    <x v="418"/>
    <d v="2015-07-23T06:46:37"/>
  </r>
  <r>
    <n v="8000"/>
    <n v="8035"/>
    <x v="0"/>
    <s v="US"/>
    <s v="USD"/>
    <n v="1372536787"/>
    <x v="419"/>
    <b v="0"/>
    <n v="73"/>
    <b v="1"/>
    <s v="film &amp; video/documentary"/>
    <n v="1.004375"/>
    <n v="110.06849315068493"/>
    <x v="0"/>
    <s v="documentary"/>
    <x v="419"/>
    <d v="2013-06-29T20:13:07"/>
  </r>
  <r>
    <n v="3300"/>
    <n v="14.5"/>
    <x v="2"/>
    <s v="US"/>
    <s v="USD"/>
    <n v="1394772031"/>
    <x v="420"/>
    <b v="0"/>
    <n v="3"/>
    <b v="0"/>
    <s v="film &amp; video/animation"/>
    <n v="4.3939393939393936E-3"/>
    <n v="4.833333333333333"/>
    <x v="0"/>
    <s v="animation"/>
    <x v="420"/>
    <d v="2014-03-14T04:40:31"/>
  </r>
  <r>
    <n v="15000"/>
    <n v="301"/>
    <x v="2"/>
    <s v="US"/>
    <s v="USD"/>
    <n v="1440157656"/>
    <x v="421"/>
    <b v="0"/>
    <n v="6"/>
    <b v="0"/>
    <s v="film &amp; video/animation"/>
    <n v="2.0066666666666667E-2"/>
    <n v="50.166666666666664"/>
    <x v="0"/>
    <s v="animation"/>
    <x v="421"/>
    <d v="2015-08-21T11:47:36"/>
  </r>
  <r>
    <n v="40000"/>
    <n v="430"/>
    <x v="2"/>
    <s v="US"/>
    <s v="USD"/>
    <n v="1410416097"/>
    <x v="422"/>
    <b v="0"/>
    <n v="12"/>
    <b v="0"/>
    <s v="film &amp; video/animation"/>
    <n v="1.0749999999999999E-2"/>
    <n v="35.833333333333336"/>
    <x v="0"/>
    <s v="animation"/>
    <x v="422"/>
    <d v="2014-09-11T06:14:57"/>
  </r>
  <r>
    <n v="20000"/>
    <n v="153"/>
    <x v="2"/>
    <s v="US"/>
    <s v="USD"/>
    <n v="1370470430"/>
    <x v="423"/>
    <b v="0"/>
    <n v="13"/>
    <b v="0"/>
    <s v="film &amp; video/animation"/>
    <n v="7.6499999999999997E-3"/>
    <n v="11.76923076923077"/>
    <x v="0"/>
    <s v="animation"/>
    <x v="423"/>
    <d v="2013-06-05T22:13:50"/>
  </r>
  <r>
    <n v="3000"/>
    <n v="203.9"/>
    <x v="2"/>
    <s v="US"/>
    <s v="USD"/>
    <n v="1332748899"/>
    <x v="424"/>
    <b v="0"/>
    <n v="5"/>
    <b v="0"/>
    <s v="film &amp; video/animation"/>
    <n v="6.7966666666666675E-2"/>
    <n v="40.78"/>
    <x v="0"/>
    <s v="animation"/>
    <x v="424"/>
    <d v="2012-03-26T08:01:39"/>
  </r>
  <r>
    <n v="50000"/>
    <n v="6"/>
    <x v="2"/>
    <s v="US"/>
    <s v="USD"/>
    <n v="1448660404"/>
    <x v="425"/>
    <b v="0"/>
    <n v="2"/>
    <b v="0"/>
    <s v="film &amp; video/animation"/>
    <n v="1.2E-4"/>
    <n v="3"/>
    <x v="0"/>
    <s v="animation"/>
    <x v="425"/>
    <d v="2015-11-27T21:40:04"/>
  </r>
  <r>
    <n v="10000"/>
    <n v="133"/>
    <x v="2"/>
    <s v="US"/>
    <s v="USD"/>
    <n v="1456851914"/>
    <x v="426"/>
    <b v="0"/>
    <n v="8"/>
    <b v="0"/>
    <s v="film &amp; video/animation"/>
    <n v="1.3299999999999999E-2"/>
    <n v="16.625"/>
    <x v="0"/>
    <s v="animation"/>
    <x v="426"/>
    <d v="2016-03-01T17:05:14"/>
  </r>
  <r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d v="2015-10-22T18:59:00"/>
  </r>
  <r>
    <n v="12000"/>
    <n v="676"/>
    <x v="2"/>
    <s v="US"/>
    <s v="USD"/>
    <n v="1402956000"/>
    <x v="428"/>
    <b v="0"/>
    <n v="13"/>
    <b v="0"/>
    <s v="film &amp; video/animation"/>
    <n v="5.6333333333333332E-2"/>
    <n v="52"/>
    <x v="0"/>
    <s v="animation"/>
    <x v="428"/>
    <d v="2014-06-16T22:00:00"/>
  </r>
  <r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d v="2009-11-27T04:59:00"/>
  </r>
  <r>
    <n v="1000"/>
    <n v="24"/>
    <x v="2"/>
    <s v="US"/>
    <s v="USD"/>
    <n v="1378866867"/>
    <x v="430"/>
    <b v="0"/>
    <n v="5"/>
    <b v="0"/>
    <s v="film &amp; video/animation"/>
    <n v="2.4E-2"/>
    <n v="4.8"/>
    <x v="0"/>
    <s v="animation"/>
    <x v="430"/>
    <d v="2013-09-11T02:34:27"/>
  </r>
  <r>
    <n v="3000"/>
    <n v="415"/>
    <x v="2"/>
    <s v="GB"/>
    <s v="GBP"/>
    <n v="1467752083"/>
    <x v="431"/>
    <b v="0"/>
    <n v="8"/>
    <b v="0"/>
    <s v="film &amp; video/animation"/>
    <n v="0.13833333333333334"/>
    <n v="51.875"/>
    <x v="0"/>
    <s v="animation"/>
    <x v="431"/>
    <d v="2016-07-05T20:54:43"/>
  </r>
  <r>
    <n v="6000"/>
    <n v="570"/>
    <x v="2"/>
    <s v="US"/>
    <s v="USD"/>
    <n v="1445448381"/>
    <x v="432"/>
    <b v="0"/>
    <n v="8"/>
    <b v="0"/>
    <s v="film &amp; video/animation"/>
    <n v="9.5000000000000001E-2"/>
    <n v="71.25"/>
    <x v="0"/>
    <s v="animation"/>
    <x v="432"/>
    <d v="2015-10-21T17:26:21"/>
  </r>
  <r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d v="2015-10-11T15:07:02"/>
  </r>
  <r>
    <n v="2500"/>
    <n v="125"/>
    <x v="2"/>
    <s v="US"/>
    <s v="USD"/>
    <n v="1385931702"/>
    <x v="434"/>
    <b v="0"/>
    <n v="2"/>
    <b v="0"/>
    <s v="film &amp; video/animation"/>
    <n v="0.05"/>
    <n v="62.5"/>
    <x v="0"/>
    <s v="animation"/>
    <x v="434"/>
    <d v="2013-12-01T21:01:42"/>
  </r>
  <r>
    <n v="110000"/>
    <n v="3"/>
    <x v="2"/>
    <s v="US"/>
    <s v="USD"/>
    <n v="1379094980"/>
    <x v="435"/>
    <b v="0"/>
    <n v="3"/>
    <b v="0"/>
    <s v="film &amp; video/animation"/>
    <n v="2.7272727272727273E-5"/>
    <n v="1"/>
    <x v="0"/>
    <s v="animation"/>
    <x v="435"/>
    <d v="2013-09-13T17:56:20"/>
  </r>
  <r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d v="2013-07-31T08:41:53"/>
  </r>
  <r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d v="2016-10-08T07:38:46"/>
  </r>
  <r>
    <n v="20000"/>
    <n v="1876"/>
    <x v="2"/>
    <s v="US"/>
    <s v="USD"/>
    <n v="1447830958"/>
    <x v="438"/>
    <b v="0"/>
    <n v="11"/>
    <b v="0"/>
    <s v="film &amp; video/animation"/>
    <n v="9.3799999999999994E-2"/>
    <n v="170.54545454545453"/>
    <x v="0"/>
    <s v="animation"/>
    <x v="438"/>
    <d v="2015-11-18T07:15:58"/>
  </r>
  <r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d v="2014-10-17T18:16:58"/>
  </r>
  <r>
    <n v="5000"/>
    <n v="5"/>
    <x v="2"/>
    <s v="US"/>
    <s v="USD"/>
    <n v="1458859153"/>
    <x v="440"/>
    <b v="0"/>
    <n v="1"/>
    <b v="0"/>
    <s v="film &amp; video/animation"/>
    <n v="1E-3"/>
    <n v="5"/>
    <x v="0"/>
    <s v="animation"/>
    <x v="440"/>
    <d v="2016-03-24T22:39:13"/>
  </r>
  <r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d v="2013-11-02T19:03:16"/>
  </r>
  <r>
    <n v="17000"/>
    <n v="6691"/>
    <x v="2"/>
    <s v="US"/>
    <s v="USD"/>
    <n v="1424380783"/>
    <x v="442"/>
    <b v="0"/>
    <n v="17"/>
    <b v="0"/>
    <s v="film &amp; video/animation"/>
    <n v="0.39358823529411763"/>
    <n v="393.58823529411762"/>
    <x v="0"/>
    <s v="animation"/>
    <x v="442"/>
    <d v="2015-02-19T21:19:43"/>
  </r>
  <r>
    <n v="10000"/>
    <n v="10"/>
    <x v="2"/>
    <s v="CA"/>
    <s v="CAD"/>
    <n v="1391991701"/>
    <x v="443"/>
    <b v="0"/>
    <n v="2"/>
    <b v="0"/>
    <s v="film &amp; video/animation"/>
    <n v="1E-3"/>
    <n v="5"/>
    <x v="0"/>
    <s v="animation"/>
    <x v="443"/>
    <d v="2014-02-10T00:21:41"/>
  </r>
  <r>
    <n v="1000"/>
    <n v="50"/>
    <x v="2"/>
    <s v="US"/>
    <s v="USD"/>
    <n v="1329342361"/>
    <x v="444"/>
    <b v="0"/>
    <n v="1"/>
    <b v="0"/>
    <s v="film &amp; video/animation"/>
    <n v="0.05"/>
    <n v="50"/>
    <x v="0"/>
    <s v="animation"/>
    <x v="444"/>
    <d v="2012-02-15T21:46:01"/>
  </r>
  <r>
    <n v="60000"/>
    <n v="2"/>
    <x v="2"/>
    <s v="US"/>
    <s v="USD"/>
    <n v="1432195375"/>
    <x v="445"/>
    <b v="0"/>
    <n v="2"/>
    <b v="0"/>
    <s v="film &amp; video/animation"/>
    <n v="3.3333333333333335E-5"/>
    <n v="1"/>
    <x v="0"/>
    <s v="animation"/>
    <x v="445"/>
    <d v="2015-05-21T08:02:55"/>
  </r>
  <r>
    <n v="10500"/>
    <n v="766"/>
    <x v="2"/>
    <s v="US"/>
    <s v="USD"/>
    <n v="1425434420"/>
    <x v="446"/>
    <b v="0"/>
    <n v="16"/>
    <b v="0"/>
    <s v="film &amp; video/animation"/>
    <n v="7.2952380952380949E-2"/>
    <n v="47.875"/>
    <x v="0"/>
    <s v="animation"/>
    <x v="446"/>
    <d v="2015-03-04T02:00:20"/>
  </r>
  <r>
    <n v="30000"/>
    <n v="5"/>
    <x v="2"/>
    <s v="GB"/>
    <s v="GBP"/>
    <n v="1364041163"/>
    <x v="447"/>
    <b v="0"/>
    <n v="1"/>
    <b v="0"/>
    <s v="film &amp; video/animation"/>
    <n v="1.6666666666666666E-4"/>
    <n v="5"/>
    <x v="0"/>
    <s v="animation"/>
    <x v="447"/>
    <d v="2013-03-23T12:19:23"/>
  </r>
  <r>
    <n v="2500"/>
    <n v="82.01"/>
    <x v="2"/>
    <s v="US"/>
    <s v="USD"/>
    <n v="1400091095"/>
    <x v="448"/>
    <b v="0"/>
    <n v="4"/>
    <b v="0"/>
    <s v="film &amp; video/animation"/>
    <n v="3.2804E-2"/>
    <n v="20.502500000000001"/>
    <x v="0"/>
    <s v="animation"/>
    <x v="448"/>
    <d v="2014-05-14T18:11:35"/>
  </r>
  <r>
    <n v="2000"/>
    <n v="45"/>
    <x v="2"/>
    <s v="GB"/>
    <s v="GBP"/>
    <n v="1382017085"/>
    <x v="449"/>
    <b v="0"/>
    <n v="5"/>
    <b v="0"/>
    <s v="film &amp; video/animation"/>
    <n v="2.2499999999999999E-2"/>
    <n v="9"/>
    <x v="0"/>
    <s v="animation"/>
    <x v="449"/>
    <d v="2013-10-17T13:38:05"/>
  </r>
  <r>
    <n v="50000"/>
    <n v="396"/>
    <x v="2"/>
    <s v="US"/>
    <s v="USD"/>
    <n v="1392417800"/>
    <x v="450"/>
    <b v="0"/>
    <n v="7"/>
    <b v="0"/>
    <s v="film &amp; video/animation"/>
    <n v="7.92E-3"/>
    <n v="56.571428571428569"/>
    <x v="0"/>
    <s v="animation"/>
    <x v="450"/>
    <d v="2014-02-14T22:43:20"/>
  </r>
  <r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d v="2014-01-25T17:09:51"/>
  </r>
  <r>
    <n v="750"/>
    <n v="480"/>
    <x v="2"/>
    <s v="US"/>
    <s v="USD"/>
    <n v="1431536015"/>
    <x v="452"/>
    <b v="0"/>
    <n v="12"/>
    <b v="0"/>
    <s v="film &amp; video/animation"/>
    <n v="0.64"/>
    <n v="40"/>
    <x v="0"/>
    <s v="animation"/>
    <x v="452"/>
    <d v="2015-05-13T16:53:35"/>
  </r>
  <r>
    <n v="94875"/>
    <n v="26"/>
    <x v="2"/>
    <s v="US"/>
    <s v="USD"/>
    <n v="1424375279"/>
    <x v="453"/>
    <b v="0"/>
    <n v="2"/>
    <b v="0"/>
    <s v="film &amp; video/animation"/>
    <n v="2.740447957839262E-4"/>
    <n v="13"/>
    <x v="0"/>
    <s v="animation"/>
    <x v="453"/>
    <d v="2015-02-19T19:47:59"/>
  </r>
  <r>
    <n v="10000"/>
    <n v="82"/>
    <x v="2"/>
    <s v="US"/>
    <s v="USD"/>
    <n v="1417007640"/>
    <x v="454"/>
    <b v="0"/>
    <n v="5"/>
    <b v="0"/>
    <s v="film &amp; video/animation"/>
    <n v="8.2000000000000007E-3"/>
    <n v="16.399999999999999"/>
    <x v="0"/>
    <s v="animation"/>
    <x v="454"/>
    <d v="2014-11-26T13:14:00"/>
  </r>
  <r>
    <n v="65000"/>
    <n v="45"/>
    <x v="2"/>
    <s v="US"/>
    <s v="USD"/>
    <n v="1334622660"/>
    <x v="455"/>
    <b v="0"/>
    <n v="2"/>
    <b v="0"/>
    <s v="film &amp; video/animation"/>
    <n v="6.9230769230769226E-4"/>
    <n v="22.5"/>
    <x v="0"/>
    <s v="animation"/>
    <x v="455"/>
    <d v="2012-04-17T00:31:00"/>
  </r>
  <r>
    <n v="8888"/>
    <n v="61"/>
    <x v="2"/>
    <s v="US"/>
    <s v="USD"/>
    <n v="1382414340"/>
    <x v="456"/>
    <b v="0"/>
    <n v="3"/>
    <b v="0"/>
    <s v="film &amp; video/animation"/>
    <n v="6.8631863186318634E-3"/>
    <n v="20.333333333333332"/>
    <x v="0"/>
    <s v="animation"/>
    <x v="456"/>
    <d v="2013-10-22T03:59:00"/>
  </r>
  <r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d v="2014-08-16T18:25:12"/>
  </r>
  <r>
    <n v="10000"/>
    <n v="821"/>
    <x v="2"/>
    <s v="GB"/>
    <s v="GBP"/>
    <n v="1368550060"/>
    <x v="458"/>
    <b v="0"/>
    <n v="49"/>
    <b v="0"/>
    <s v="film &amp; video/animation"/>
    <n v="8.2100000000000006E-2"/>
    <n v="16.755102040816325"/>
    <x v="0"/>
    <s v="animation"/>
    <x v="458"/>
    <d v="2013-05-14T16:47:40"/>
  </r>
  <r>
    <n v="39000"/>
    <n v="25"/>
    <x v="2"/>
    <s v="US"/>
    <s v="USD"/>
    <n v="1321201327"/>
    <x v="459"/>
    <b v="0"/>
    <n v="1"/>
    <b v="0"/>
    <s v="film &amp; video/animation"/>
    <n v="6.4102564102564103E-4"/>
    <n v="25"/>
    <x v="0"/>
    <s v="animation"/>
    <x v="459"/>
    <d v="2011-11-13T16:22:07"/>
  </r>
  <r>
    <n v="8500"/>
    <n v="25"/>
    <x v="2"/>
    <s v="US"/>
    <s v="USD"/>
    <n v="1401595200"/>
    <x v="460"/>
    <b v="0"/>
    <n v="2"/>
    <b v="0"/>
    <s v="film &amp; video/animation"/>
    <n v="2.9411764705882353E-3"/>
    <n v="12.5"/>
    <x v="0"/>
    <s v="animation"/>
    <x v="460"/>
    <d v="2014-06-01T04:00:00"/>
  </r>
  <r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d v="2013-06-02T20:19:27"/>
  </r>
  <r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d v="2011-08-10T03:02:21"/>
  </r>
  <r>
    <n v="55000"/>
    <n v="1250"/>
    <x v="2"/>
    <s v="US"/>
    <s v="USD"/>
    <n v="1316883753"/>
    <x v="463"/>
    <b v="0"/>
    <n v="11"/>
    <b v="0"/>
    <s v="film &amp; video/animation"/>
    <n v="2.2727272727272728E-2"/>
    <n v="113.63636363636364"/>
    <x v="0"/>
    <s v="animation"/>
    <x v="463"/>
    <d v="2011-09-24T17:02:33"/>
  </r>
  <r>
    <n v="1010"/>
    <n v="1"/>
    <x v="2"/>
    <s v="DE"/>
    <s v="EUR"/>
    <n v="1463602935"/>
    <x v="464"/>
    <b v="0"/>
    <n v="1"/>
    <b v="0"/>
    <s v="film &amp; video/animation"/>
    <n v="9.9009900990099011E-4"/>
    <n v="1"/>
    <x v="0"/>
    <s v="animation"/>
    <x v="464"/>
    <d v="2016-05-18T20:22:15"/>
  </r>
  <r>
    <n v="512"/>
    <n v="138"/>
    <x v="2"/>
    <s v="US"/>
    <s v="USD"/>
    <n v="1403837574"/>
    <x v="465"/>
    <b v="0"/>
    <n v="8"/>
    <b v="0"/>
    <s v="film &amp; video/animation"/>
    <n v="0.26953125"/>
    <n v="17.25"/>
    <x v="0"/>
    <s v="animation"/>
    <x v="465"/>
    <d v="2014-06-27T02:52:54"/>
  </r>
  <r>
    <n v="10000"/>
    <n v="76"/>
    <x v="2"/>
    <s v="US"/>
    <s v="USD"/>
    <n v="1347057464"/>
    <x v="466"/>
    <b v="0"/>
    <n v="5"/>
    <b v="0"/>
    <s v="film &amp; video/animation"/>
    <n v="7.6E-3"/>
    <n v="15.2"/>
    <x v="0"/>
    <s v="animation"/>
    <x v="466"/>
    <d v="2012-09-07T22:37:44"/>
  </r>
  <r>
    <n v="20000"/>
    <n v="4315"/>
    <x v="2"/>
    <s v="US"/>
    <s v="USD"/>
    <n v="1348849134"/>
    <x v="467"/>
    <b v="0"/>
    <n v="39"/>
    <b v="0"/>
    <s v="film &amp; video/animation"/>
    <n v="0.21575"/>
    <n v="110.64102564102564"/>
    <x v="0"/>
    <s v="animation"/>
    <x v="467"/>
    <d v="2012-09-28T16:18:54"/>
  </r>
  <r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d v="2012-07-11T03:51:05"/>
  </r>
  <r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d v="2014-09-05T23:45:24"/>
  </r>
  <r>
    <n v="5000"/>
    <n v="51"/>
    <x v="2"/>
    <s v="US"/>
    <s v="USD"/>
    <n v="1389844800"/>
    <x v="470"/>
    <b v="0"/>
    <n v="2"/>
    <b v="0"/>
    <s v="film &amp; video/animation"/>
    <n v="1.0200000000000001E-2"/>
    <n v="25.5"/>
    <x v="0"/>
    <s v="animation"/>
    <x v="470"/>
    <d v="2014-01-16T04:00:00"/>
  </r>
  <r>
    <n v="55000"/>
    <n v="6541"/>
    <x v="2"/>
    <s v="US"/>
    <s v="USD"/>
    <n v="1397924379"/>
    <x v="471"/>
    <b v="0"/>
    <n v="170"/>
    <b v="0"/>
    <s v="film &amp; video/animation"/>
    <n v="0.11892727272727273"/>
    <n v="38.476470588235294"/>
    <x v="0"/>
    <s v="animation"/>
    <x v="471"/>
    <d v="2014-04-19T16:19:39"/>
  </r>
  <r>
    <n v="800"/>
    <n v="141"/>
    <x v="2"/>
    <s v="US"/>
    <s v="USD"/>
    <n v="1408831718"/>
    <x v="472"/>
    <b v="0"/>
    <n v="5"/>
    <b v="0"/>
    <s v="film &amp; video/animation"/>
    <n v="0.17624999999999999"/>
    <n v="28.2"/>
    <x v="0"/>
    <s v="animation"/>
    <x v="472"/>
    <d v="2014-08-23T22:08:38"/>
  </r>
  <r>
    <n v="30000"/>
    <n v="861"/>
    <x v="2"/>
    <s v="US"/>
    <s v="USD"/>
    <n v="1410972319"/>
    <x v="473"/>
    <b v="0"/>
    <n v="14"/>
    <b v="0"/>
    <s v="film &amp; video/animation"/>
    <n v="2.87E-2"/>
    <n v="61.5"/>
    <x v="0"/>
    <s v="animation"/>
    <x v="473"/>
    <d v="2014-09-17T16:45:19"/>
  </r>
  <r>
    <n v="3300"/>
    <n v="1"/>
    <x v="2"/>
    <s v="US"/>
    <s v="USD"/>
    <n v="1487318029"/>
    <x v="474"/>
    <b v="0"/>
    <n v="1"/>
    <b v="0"/>
    <s v="film &amp; video/animation"/>
    <n v="3.0303030303030303E-4"/>
    <n v="1"/>
    <x v="0"/>
    <s v="animation"/>
    <x v="474"/>
    <d v="2017-02-17T07:53:49"/>
  </r>
  <r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d v="2015-05-06T02:04:03"/>
  </r>
  <r>
    <n v="220000"/>
    <n v="4906.59"/>
    <x v="2"/>
    <s v="US"/>
    <s v="USD"/>
    <n v="1401767940"/>
    <x v="476"/>
    <b v="0"/>
    <n v="124"/>
    <b v="0"/>
    <s v="film &amp; video/animation"/>
    <n v="2.2302681818181819E-2"/>
    <n v="39.569274193548388"/>
    <x v="0"/>
    <s v="animation"/>
    <x v="476"/>
    <d v="2014-06-03T03:59:00"/>
  </r>
  <r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d v="2012-05-18T20:02:14"/>
  </r>
  <r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d v="2015-04-01T20:51:49"/>
  </r>
  <r>
    <n v="15000"/>
    <n v="4884"/>
    <x v="2"/>
    <s v="US"/>
    <s v="USD"/>
    <n v="1416566835"/>
    <x v="479"/>
    <b v="0"/>
    <n v="55"/>
    <b v="0"/>
    <s v="film &amp; video/animation"/>
    <n v="0.3256"/>
    <n v="88.8"/>
    <x v="0"/>
    <s v="animation"/>
    <x v="479"/>
    <d v="2014-11-21T10:47:15"/>
  </r>
  <r>
    <n v="40000"/>
    <n v="7764"/>
    <x v="2"/>
    <s v="US"/>
    <s v="USD"/>
    <n v="1376049615"/>
    <x v="480"/>
    <b v="0"/>
    <n v="140"/>
    <b v="0"/>
    <s v="film &amp; video/animation"/>
    <n v="0.19409999999999999"/>
    <n v="55.457142857142856"/>
    <x v="0"/>
    <s v="animation"/>
    <x v="480"/>
    <d v="2013-08-09T12:00:15"/>
  </r>
  <r>
    <n v="30000"/>
    <n v="1830"/>
    <x v="2"/>
    <s v="US"/>
    <s v="USD"/>
    <n v="1349885289"/>
    <x v="481"/>
    <b v="0"/>
    <n v="21"/>
    <b v="0"/>
    <s v="film &amp; video/animation"/>
    <n v="6.0999999999999999E-2"/>
    <n v="87.142857142857139"/>
    <x v="0"/>
    <s v="animation"/>
    <x v="481"/>
    <d v="2012-10-10T16:08:09"/>
  </r>
  <r>
    <n v="10000"/>
    <n v="10"/>
    <x v="2"/>
    <s v="US"/>
    <s v="USD"/>
    <n v="1460644440"/>
    <x v="482"/>
    <b v="0"/>
    <n v="1"/>
    <b v="0"/>
    <s v="film &amp; video/animation"/>
    <n v="1E-3"/>
    <n v="10"/>
    <x v="0"/>
    <s v="animation"/>
    <x v="482"/>
    <d v="2016-04-14T14:34:00"/>
  </r>
  <r>
    <n v="15000"/>
    <n v="7530"/>
    <x v="2"/>
    <s v="GB"/>
    <s v="GBP"/>
    <n v="1359434672"/>
    <x v="483"/>
    <b v="0"/>
    <n v="147"/>
    <b v="0"/>
    <s v="film &amp; video/animation"/>
    <n v="0.502"/>
    <n v="51.224489795918366"/>
    <x v="0"/>
    <s v="animation"/>
    <x v="483"/>
    <d v="2013-01-29T04:44:32"/>
  </r>
  <r>
    <n v="80000"/>
    <n v="149"/>
    <x v="2"/>
    <s v="GB"/>
    <s v="GBP"/>
    <n v="1446766372"/>
    <x v="484"/>
    <b v="0"/>
    <n v="11"/>
    <b v="0"/>
    <s v="film &amp; video/animation"/>
    <n v="1.8625E-3"/>
    <n v="13.545454545454545"/>
    <x v="0"/>
    <s v="animation"/>
    <x v="484"/>
    <d v="2015-11-05T23:32:52"/>
  </r>
  <r>
    <n v="37956"/>
    <n v="8315.01"/>
    <x v="2"/>
    <s v="GB"/>
    <s v="GBP"/>
    <n v="1368792499"/>
    <x v="485"/>
    <b v="0"/>
    <n v="125"/>
    <b v="0"/>
    <s v="film &amp; video/animation"/>
    <n v="0.21906971229845085"/>
    <n v="66.520080000000007"/>
    <x v="0"/>
    <s v="animation"/>
    <x v="485"/>
    <d v="2013-05-17T12:08:19"/>
  </r>
  <r>
    <n v="550000"/>
    <n v="50"/>
    <x v="2"/>
    <s v="AU"/>
    <s v="AUD"/>
    <n v="1401662239"/>
    <x v="486"/>
    <b v="0"/>
    <n v="1"/>
    <b v="0"/>
    <s v="film &amp; video/animation"/>
    <n v="9.0909090909090904E-5"/>
    <n v="50"/>
    <x v="0"/>
    <s v="animation"/>
    <x v="486"/>
    <d v="2014-06-01T22:37:19"/>
  </r>
  <r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d v="2016-12-25T15:16:34"/>
  </r>
  <r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d v="2017-01-09T01:18:20"/>
  </r>
  <r>
    <n v="74997"/>
    <n v="215"/>
    <x v="2"/>
    <s v="US"/>
    <s v="USD"/>
    <n v="1325763180"/>
    <x v="489"/>
    <b v="0"/>
    <n v="3"/>
    <b v="0"/>
    <s v="film &amp; video/animation"/>
    <n v="2.8667813379201833E-3"/>
    <n v="71.666666666666671"/>
    <x v="0"/>
    <s v="animation"/>
    <x v="489"/>
    <d v="2012-01-05T11:33:00"/>
  </r>
  <r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d v="2012-08-22T23:14:45"/>
  </r>
  <r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d v="2016-01-27T23:34:59"/>
  </r>
  <r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d v="2016-10-13T00:50:30"/>
  </r>
  <r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d v="2015-05-20T17:25:38"/>
  </r>
  <r>
    <n v="20000"/>
    <n v="31"/>
    <x v="2"/>
    <s v="US"/>
    <s v="USD"/>
    <n v="1404356400"/>
    <x v="494"/>
    <b v="0"/>
    <n v="3"/>
    <b v="0"/>
    <s v="film &amp; video/animation"/>
    <n v="1.5499999999999999E-3"/>
    <n v="10.333333333333334"/>
    <x v="0"/>
    <s v="animation"/>
    <x v="494"/>
    <d v="2014-07-03T03:00:00"/>
  </r>
  <r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d v="2015-07-16T19:51:45"/>
  </r>
  <r>
    <n v="60000"/>
    <n v="1"/>
    <x v="2"/>
    <s v="US"/>
    <s v="USD"/>
    <n v="1392070874"/>
    <x v="496"/>
    <b v="0"/>
    <n v="1"/>
    <b v="0"/>
    <s v="film &amp; video/animation"/>
    <n v="1.6666666666666667E-5"/>
    <n v="1"/>
    <x v="0"/>
    <s v="animation"/>
    <x v="496"/>
    <d v="2014-02-10T22:21:14"/>
  </r>
  <r>
    <n v="4480"/>
    <n v="30"/>
    <x v="2"/>
    <s v="US"/>
    <s v="USD"/>
    <n v="1419483600"/>
    <x v="497"/>
    <b v="0"/>
    <n v="3"/>
    <b v="0"/>
    <s v="film &amp; video/animation"/>
    <n v="6.6964285714285711E-3"/>
    <n v="10"/>
    <x v="0"/>
    <s v="animation"/>
    <x v="497"/>
    <d v="2014-12-25T05:00:00"/>
  </r>
  <r>
    <n v="65108"/>
    <n v="2994"/>
    <x v="2"/>
    <s v="US"/>
    <s v="USD"/>
    <n v="1324664249"/>
    <x v="498"/>
    <b v="0"/>
    <n v="22"/>
    <b v="0"/>
    <s v="film &amp; video/animation"/>
    <n v="4.5985132395404561E-2"/>
    <n v="136.09090909090909"/>
    <x v="0"/>
    <s v="animation"/>
    <x v="498"/>
    <d v="2011-12-23T18:17:29"/>
  </r>
  <r>
    <n v="20000"/>
    <n v="1910"/>
    <x v="2"/>
    <s v="US"/>
    <s v="USD"/>
    <n v="1255381140"/>
    <x v="499"/>
    <b v="0"/>
    <n v="26"/>
    <b v="0"/>
    <s v="film &amp; video/animation"/>
    <n v="9.5500000000000002E-2"/>
    <n v="73.461538461538467"/>
    <x v="0"/>
    <s v="animation"/>
    <x v="499"/>
    <d v="2009-10-12T20:59:00"/>
  </r>
  <r>
    <n v="6500"/>
    <n v="215"/>
    <x v="2"/>
    <s v="US"/>
    <s v="USD"/>
    <n v="1273356960"/>
    <x v="500"/>
    <b v="0"/>
    <n v="4"/>
    <b v="0"/>
    <s v="film &amp; video/animation"/>
    <n v="3.307692307692308E-2"/>
    <n v="53.75"/>
    <x v="0"/>
    <s v="animation"/>
    <x v="500"/>
    <d v="2010-05-08T22:16:00"/>
  </r>
  <r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d v="2011-07-09T05:37:31"/>
  </r>
  <r>
    <n v="20000"/>
    <n v="230"/>
    <x v="2"/>
    <s v="US"/>
    <s v="USD"/>
    <n v="1332073025"/>
    <x v="502"/>
    <b v="0"/>
    <n v="4"/>
    <b v="0"/>
    <s v="film &amp; video/animation"/>
    <n v="1.15E-2"/>
    <n v="57.5"/>
    <x v="0"/>
    <s v="animation"/>
    <x v="502"/>
    <d v="2012-03-18T12:17:05"/>
  </r>
  <r>
    <n v="6500"/>
    <n v="114"/>
    <x v="2"/>
    <s v="GB"/>
    <s v="GBP"/>
    <n v="1421498303"/>
    <x v="503"/>
    <b v="0"/>
    <n v="9"/>
    <b v="0"/>
    <s v="film &amp; video/animation"/>
    <n v="1.7538461538461537E-2"/>
    <n v="12.666666666666666"/>
    <x v="0"/>
    <s v="animation"/>
    <x v="503"/>
    <d v="2015-01-17T12:38:23"/>
  </r>
  <r>
    <n v="24500"/>
    <n v="335"/>
    <x v="2"/>
    <s v="US"/>
    <s v="USD"/>
    <n v="1334097387"/>
    <x v="504"/>
    <b v="0"/>
    <n v="5"/>
    <b v="0"/>
    <s v="film &amp; video/animation"/>
    <n v="1.3673469387755101E-2"/>
    <n v="67"/>
    <x v="0"/>
    <s v="animation"/>
    <x v="504"/>
    <d v="2012-04-10T22:36:27"/>
  </r>
  <r>
    <n v="12000"/>
    <n v="52"/>
    <x v="2"/>
    <s v="US"/>
    <s v="USD"/>
    <n v="1451010086"/>
    <x v="505"/>
    <b v="0"/>
    <n v="14"/>
    <b v="0"/>
    <s v="film &amp; video/animation"/>
    <n v="4.3333333333333331E-3"/>
    <n v="3.7142857142857144"/>
    <x v="0"/>
    <s v="animation"/>
    <x v="505"/>
    <d v="2015-12-25T02:21:26"/>
  </r>
  <r>
    <n v="200000"/>
    <n v="250"/>
    <x v="2"/>
    <s v="US"/>
    <s v="USD"/>
    <n v="1376140520"/>
    <x v="506"/>
    <b v="0"/>
    <n v="1"/>
    <b v="0"/>
    <s v="film &amp; video/animation"/>
    <n v="1.25E-3"/>
    <n v="250"/>
    <x v="0"/>
    <s v="animation"/>
    <x v="506"/>
    <d v="2013-08-10T13:15:20"/>
  </r>
  <r>
    <n v="20000"/>
    <n v="640"/>
    <x v="2"/>
    <s v="US"/>
    <s v="USD"/>
    <n v="1350687657"/>
    <x v="507"/>
    <b v="0"/>
    <n v="10"/>
    <b v="0"/>
    <s v="film &amp; video/animation"/>
    <n v="3.2000000000000001E-2"/>
    <n v="64"/>
    <x v="0"/>
    <s v="animation"/>
    <x v="507"/>
    <d v="2012-10-19T23:00:57"/>
  </r>
  <r>
    <n v="50000"/>
    <n v="400"/>
    <x v="2"/>
    <s v="US"/>
    <s v="USD"/>
    <n v="1337955240"/>
    <x v="508"/>
    <b v="0"/>
    <n v="3"/>
    <b v="0"/>
    <s v="film &amp; video/animation"/>
    <n v="8.0000000000000002E-3"/>
    <n v="133.33333333333334"/>
    <x v="0"/>
    <s v="animation"/>
    <x v="508"/>
    <d v="2012-05-25T14:14:00"/>
  </r>
  <r>
    <n v="5000"/>
    <n v="10"/>
    <x v="2"/>
    <s v="GB"/>
    <s v="GBP"/>
    <n v="1435504170"/>
    <x v="509"/>
    <b v="0"/>
    <n v="1"/>
    <b v="0"/>
    <s v="film &amp; video/animation"/>
    <n v="2E-3"/>
    <n v="10"/>
    <x v="0"/>
    <s v="animation"/>
    <x v="509"/>
    <d v="2015-06-28T15:09:30"/>
  </r>
  <r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d v="2016-03-01T04:13:59"/>
  </r>
  <r>
    <n v="5000"/>
    <n v="150"/>
    <x v="2"/>
    <s v="US"/>
    <s v="USD"/>
    <n v="1365228982"/>
    <x v="511"/>
    <b v="0"/>
    <n v="5"/>
    <b v="0"/>
    <s v="film &amp; video/animation"/>
    <n v="0.03"/>
    <n v="30"/>
    <x v="0"/>
    <s v="animation"/>
    <x v="511"/>
    <d v="2013-04-06T06:16:22"/>
  </r>
  <r>
    <n v="8000"/>
    <n v="11"/>
    <x v="2"/>
    <s v="US"/>
    <s v="USD"/>
    <n v="1479667727"/>
    <x v="512"/>
    <b v="0"/>
    <n v="2"/>
    <b v="0"/>
    <s v="film &amp; video/animation"/>
    <n v="1.3749999999999999E-3"/>
    <n v="5.5"/>
    <x v="0"/>
    <s v="animation"/>
    <x v="512"/>
    <d v="2016-11-20T18:48:47"/>
  </r>
  <r>
    <n v="50000"/>
    <n v="6962"/>
    <x v="2"/>
    <s v="US"/>
    <s v="USD"/>
    <n v="1471244400"/>
    <x v="513"/>
    <b v="0"/>
    <n v="68"/>
    <b v="0"/>
    <s v="film &amp; video/animation"/>
    <n v="0.13924"/>
    <n v="102.38235294117646"/>
    <x v="0"/>
    <s v="animation"/>
    <x v="513"/>
    <d v="2016-08-15T07:00:00"/>
  </r>
  <r>
    <n v="1500"/>
    <n v="50"/>
    <x v="2"/>
    <s v="CA"/>
    <s v="CAD"/>
    <n v="1407595447"/>
    <x v="514"/>
    <b v="0"/>
    <n v="3"/>
    <b v="0"/>
    <s v="film &amp; video/animation"/>
    <n v="3.3333333333333333E-2"/>
    <n v="16.666666666666668"/>
    <x v="0"/>
    <s v="animation"/>
    <x v="514"/>
    <d v="2014-08-09T14:44:07"/>
  </r>
  <r>
    <n v="97000"/>
    <n v="24651"/>
    <x v="2"/>
    <s v="US"/>
    <s v="USD"/>
    <n v="1451389601"/>
    <x v="515"/>
    <b v="0"/>
    <n v="34"/>
    <b v="0"/>
    <s v="film &amp; video/animation"/>
    <n v="0.25413402061855672"/>
    <n v="725.02941176470586"/>
    <x v="0"/>
    <s v="animation"/>
    <x v="515"/>
    <d v="2015-12-29T11:46:41"/>
  </r>
  <r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d v="2015-05-27T18:41:20"/>
  </r>
  <r>
    <n v="15000"/>
    <n v="205"/>
    <x v="2"/>
    <s v="US"/>
    <s v="USD"/>
    <n v="1486046761"/>
    <x v="517"/>
    <b v="0"/>
    <n v="3"/>
    <b v="0"/>
    <s v="film &amp; video/animation"/>
    <n v="1.3666666666666667E-2"/>
    <n v="68.333333333333329"/>
    <x v="0"/>
    <s v="animation"/>
    <x v="517"/>
    <d v="2017-02-02T14:46:01"/>
  </r>
  <r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d v="2015-09-06T14:46:00"/>
  </r>
  <r>
    <n v="12001"/>
    <n v="2746"/>
    <x v="2"/>
    <s v="US"/>
    <s v="USD"/>
    <n v="1354699421"/>
    <x v="519"/>
    <b v="0"/>
    <n v="70"/>
    <b v="0"/>
    <s v="film &amp; video/animation"/>
    <n v="0.22881426547787684"/>
    <n v="39.228571428571428"/>
    <x v="0"/>
    <s v="animation"/>
    <x v="519"/>
    <d v="2012-12-05T09:23:41"/>
  </r>
  <r>
    <n v="5000"/>
    <n v="5105"/>
    <x v="0"/>
    <s v="GB"/>
    <s v="GBP"/>
    <n v="1449766261"/>
    <x v="520"/>
    <b v="0"/>
    <n v="34"/>
    <b v="1"/>
    <s v="theater/plays"/>
    <n v="1.0209999999999999"/>
    <n v="150.14705882352942"/>
    <x v="1"/>
    <s v="plays"/>
    <x v="520"/>
    <d v="2015-12-10T16:51:01"/>
  </r>
  <r>
    <n v="5000"/>
    <n v="5232"/>
    <x v="0"/>
    <s v="US"/>
    <s v="USD"/>
    <n v="1477976340"/>
    <x v="521"/>
    <b v="0"/>
    <n v="56"/>
    <b v="1"/>
    <s v="theater/plays"/>
    <n v="1.0464"/>
    <n v="93.428571428571431"/>
    <x v="1"/>
    <s v="plays"/>
    <x v="521"/>
    <d v="2016-11-01T04:59:00"/>
  </r>
  <r>
    <n v="3000"/>
    <n v="3440"/>
    <x v="0"/>
    <s v="US"/>
    <s v="USD"/>
    <n v="1458518325"/>
    <x v="522"/>
    <b v="0"/>
    <n v="31"/>
    <b v="1"/>
    <s v="theater/plays"/>
    <n v="1.1466666666666667"/>
    <n v="110.96774193548387"/>
    <x v="1"/>
    <s v="plays"/>
    <x v="522"/>
    <d v="2016-03-20T23:58:45"/>
  </r>
  <r>
    <n v="5000"/>
    <n v="6030"/>
    <x v="0"/>
    <s v="US"/>
    <s v="USD"/>
    <n v="1442805076"/>
    <x v="523"/>
    <b v="0"/>
    <n v="84"/>
    <b v="1"/>
    <s v="theater/plays"/>
    <n v="1.206"/>
    <n v="71.785714285714292"/>
    <x v="1"/>
    <s v="plays"/>
    <x v="523"/>
    <d v="2015-09-21T03:11:16"/>
  </r>
  <r>
    <n v="3500"/>
    <n v="3803.55"/>
    <x v="0"/>
    <s v="GB"/>
    <s v="GBP"/>
    <n v="1464801169"/>
    <x v="524"/>
    <b v="0"/>
    <n v="130"/>
    <b v="1"/>
    <s v="theater/plays"/>
    <n v="1.0867285714285715"/>
    <n v="29.258076923076924"/>
    <x v="1"/>
    <s v="plays"/>
    <x v="524"/>
    <d v="2016-06-01T17:12:49"/>
  </r>
  <r>
    <n v="12000"/>
    <n v="12000"/>
    <x v="0"/>
    <s v="US"/>
    <s v="USD"/>
    <n v="1410601041"/>
    <x v="525"/>
    <b v="0"/>
    <n v="12"/>
    <b v="1"/>
    <s v="theater/plays"/>
    <n v="1"/>
    <n v="1000"/>
    <x v="1"/>
    <s v="plays"/>
    <x v="525"/>
    <d v="2014-09-13T09:37:21"/>
  </r>
  <r>
    <n v="1500"/>
    <n v="1710"/>
    <x v="0"/>
    <s v="GB"/>
    <s v="GBP"/>
    <n v="1438966800"/>
    <x v="526"/>
    <b v="0"/>
    <n v="23"/>
    <b v="1"/>
    <s v="theater/plays"/>
    <n v="1.1399999999999999"/>
    <n v="74.347826086956516"/>
    <x v="1"/>
    <s v="plays"/>
    <x v="526"/>
    <d v="2015-08-07T17:00:00"/>
  </r>
  <r>
    <n v="10000"/>
    <n v="10085"/>
    <x v="0"/>
    <s v="US"/>
    <s v="USD"/>
    <n v="1487347500"/>
    <x v="527"/>
    <b v="0"/>
    <n v="158"/>
    <b v="1"/>
    <s v="theater/plays"/>
    <n v="1.0085"/>
    <n v="63.829113924050631"/>
    <x v="1"/>
    <s v="plays"/>
    <x v="527"/>
    <d v="2017-02-17T16:05:00"/>
  </r>
  <r>
    <n v="1150"/>
    <n v="1330"/>
    <x v="0"/>
    <s v="US"/>
    <s v="USD"/>
    <n v="1434921600"/>
    <x v="528"/>
    <b v="0"/>
    <n v="30"/>
    <b v="1"/>
    <s v="theater/plays"/>
    <n v="1.1565217391304348"/>
    <n v="44.333333333333336"/>
    <x v="1"/>
    <s v="plays"/>
    <x v="528"/>
    <d v="2015-06-21T21:20:00"/>
  </r>
  <r>
    <n v="1200"/>
    <n v="1565"/>
    <x v="0"/>
    <s v="CA"/>
    <s v="CAD"/>
    <n v="1484110800"/>
    <x v="529"/>
    <b v="0"/>
    <n v="18"/>
    <b v="1"/>
    <s v="theater/plays"/>
    <n v="1.3041666666666667"/>
    <n v="86.944444444444443"/>
    <x v="1"/>
    <s v="plays"/>
    <x v="529"/>
    <d v="2017-01-11T05:00:00"/>
  </r>
  <r>
    <n v="3405"/>
    <n v="3670"/>
    <x v="0"/>
    <s v="US"/>
    <s v="USD"/>
    <n v="1435111200"/>
    <x v="530"/>
    <b v="0"/>
    <n v="29"/>
    <b v="1"/>
    <s v="theater/plays"/>
    <n v="1.0778267254038179"/>
    <n v="126.55172413793103"/>
    <x v="1"/>
    <s v="plays"/>
    <x v="530"/>
    <d v="2015-06-24T02:00:00"/>
  </r>
  <r>
    <n v="4000"/>
    <n v="4000"/>
    <x v="0"/>
    <s v="US"/>
    <s v="USD"/>
    <n v="1481957940"/>
    <x v="531"/>
    <b v="0"/>
    <n v="31"/>
    <b v="1"/>
    <s v="theater/plays"/>
    <n v="1"/>
    <n v="129.03225806451613"/>
    <x v="1"/>
    <s v="plays"/>
    <x v="531"/>
    <d v="2016-12-17T06:59:00"/>
  </r>
  <r>
    <n v="10000"/>
    <n v="12325"/>
    <x v="0"/>
    <s v="US"/>
    <s v="USD"/>
    <n v="1463098208"/>
    <x v="532"/>
    <b v="0"/>
    <n v="173"/>
    <b v="1"/>
    <s v="theater/plays"/>
    <n v="1.2324999999999999"/>
    <n v="71.242774566473983"/>
    <x v="1"/>
    <s v="plays"/>
    <x v="532"/>
    <d v="2016-05-13T00:10:08"/>
  </r>
  <r>
    <n v="2000"/>
    <n v="2004"/>
    <x v="0"/>
    <s v="GB"/>
    <s v="GBP"/>
    <n v="1463394365"/>
    <x v="533"/>
    <b v="0"/>
    <n v="17"/>
    <b v="1"/>
    <s v="theater/plays"/>
    <n v="1.002"/>
    <n v="117.88235294117646"/>
    <x v="1"/>
    <s v="plays"/>
    <x v="533"/>
    <d v="2016-05-16T10:26:05"/>
  </r>
  <r>
    <n v="15000"/>
    <n v="15700"/>
    <x v="0"/>
    <s v="NO"/>
    <s v="NOK"/>
    <n v="1446418800"/>
    <x v="534"/>
    <b v="0"/>
    <n v="48"/>
    <b v="1"/>
    <s v="theater/plays"/>
    <n v="1.0466666666666666"/>
    <n v="327.08333333333331"/>
    <x v="1"/>
    <s v="plays"/>
    <x v="534"/>
    <d v="2015-11-01T23:00:00"/>
  </r>
  <r>
    <n v="2000"/>
    <n v="2050"/>
    <x v="0"/>
    <s v="GB"/>
    <s v="GBP"/>
    <n v="1483707905"/>
    <x v="535"/>
    <b v="0"/>
    <n v="59"/>
    <b v="1"/>
    <s v="theater/plays"/>
    <n v="1.0249999999999999"/>
    <n v="34.745762711864408"/>
    <x v="1"/>
    <s v="plays"/>
    <x v="535"/>
    <d v="2017-01-06T13:05:05"/>
  </r>
  <r>
    <n v="3300"/>
    <n v="3902.5"/>
    <x v="0"/>
    <s v="GB"/>
    <s v="GBP"/>
    <n v="1438624800"/>
    <x v="536"/>
    <b v="0"/>
    <n v="39"/>
    <b v="1"/>
    <s v="theater/plays"/>
    <n v="1.1825757575757576"/>
    <n v="100.06410256410257"/>
    <x v="1"/>
    <s v="plays"/>
    <x v="536"/>
    <d v="2015-08-03T18:00:00"/>
  </r>
  <r>
    <n v="2000"/>
    <n v="2410"/>
    <x v="0"/>
    <s v="US"/>
    <s v="USD"/>
    <n v="1446665191"/>
    <x v="537"/>
    <b v="0"/>
    <n v="59"/>
    <b v="1"/>
    <s v="theater/plays"/>
    <n v="1.2050000000000001"/>
    <n v="40.847457627118644"/>
    <x v="1"/>
    <s v="plays"/>
    <x v="537"/>
    <d v="2015-11-04T19:26:31"/>
  </r>
  <r>
    <n v="5000"/>
    <n v="15121"/>
    <x v="0"/>
    <s v="US"/>
    <s v="USD"/>
    <n v="1463166263"/>
    <x v="538"/>
    <b v="0"/>
    <n v="60"/>
    <b v="1"/>
    <s v="theater/plays"/>
    <n v="3.0242"/>
    <n v="252.01666666666668"/>
    <x v="1"/>
    <s v="plays"/>
    <x v="538"/>
    <d v="2016-05-13T19:04:23"/>
  </r>
  <r>
    <n v="500"/>
    <n v="503.22"/>
    <x v="0"/>
    <s v="GB"/>
    <s v="GBP"/>
    <n v="1467681107"/>
    <x v="539"/>
    <b v="0"/>
    <n v="20"/>
    <b v="1"/>
    <s v="theater/plays"/>
    <n v="1.00644"/>
    <n v="25.161000000000001"/>
    <x v="1"/>
    <s v="plays"/>
    <x v="539"/>
    <d v="2016-07-05T01:11:47"/>
  </r>
  <r>
    <n v="15000"/>
    <n v="1"/>
    <x v="2"/>
    <s v="US"/>
    <s v="USD"/>
    <n v="1423078606"/>
    <x v="540"/>
    <b v="0"/>
    <n v="1"/>
    <b v="0"/>
    <s v="technology/web"/>
    <n v="6.666666666666667E-5"/>
    <n v="1"/>
    <x v="2"/>
    <s v="web"/>
    <x v="540"/>
    <d v="2015-02-04T19:36:46"/>
  </r>
  <r>
    <n v="4500"/>
    <n v="25"/>
    <x v="2"/>
    <s v="US"/>
    <s v="USD"/>
    <n v="1446080834"/>
    <x v="541"/>
    <b v="0"/>
    <n v="1"/>
    <b v="0"/>
    <s v="technology/web"/>
    <n v="5.5555555555555558E-3"/>
    <n v="25"/>
    <x v="2"/>
    <s v="web"/>
    <x v="541"/>
    <d v="2015-10-29T01:07:14"/>
  </r>
  <r>
    <n v="250000"/>
    <n v="1"/>
    <x v="2"/>
    <s v="US"/>
    <s v="USD"/>
    <n v="1462293716"/>
    <x v="542"/>
    <b v="0"/>
    <n v="1"/>
    <b v="0"/>
    <s v="technology/web"/>
    <n v="3.9999999999999998E-6"/>
    <n v="1"/>
    <x v="2"/>
    <s v="web"/>
    <x v="542"/>
    <d v="2016-05-03T16:41:56"/>
  </r>
  <r>
    <n v="22000"/>
    <n v="70"/>
    <x v="2"/>
    <s v="AU"/>
    <s v="AUD"/>
    <n v="1414807962"/>
    <x v="543"/>
    <b v="0"/>
    <n v="2"/>
    <b v="0"/>
    <s v="technology/web"/>
    <n v="3.1818181818181819E-3"/>
    <n v="35"/>
    <x v="2"/>
    <s v="web"/>
    <x v="543"/>
    <d v="2014-11-01T02:12:42"/>
  </r>
  <r>
    <n v="500"/>
    <n v="6"/>
    <x v="2"/>
    <s v="US"/>
    <s v="USD"/>
    <n v="1467647160"/>
    <x v="544"/>
    <b v="0"/>
    <n v="2"/>
    <b v="0"/>
    <s v="technology/web"/>
    <n v="1.2E-2"/>
    <n v="3"/>
    <x v="2"/>
    <s v="web"/>
    <x v="544"/>
    <d v="2016-07-04T15:46:00"/>
  </r>
  <r>
    <n v="50000"/>
    <n v="13692"/>
    <x v="2"/>
    <s v="FR"/>
    <s v="EUR"/>
    <n v="1447600389"/>
    <x v="545"/>
    <b v="0"/>
    <n v="34"/>
    <b v="0"/>
    <s v="technology/web"/>
    <n v="0.27383999999999997"/>
    <n v="402.70588235294116"/>
    <x v="2"/>
    <s v="web"/>
    <x v="545"/>
    <d v="2015-11-15T15:13:09"/>
  </r>
  <r>
    <n v="60000"/>
    <n v="52"/>
    <x v="2"/>
    <s v="US"/>
    <s v="USD"/>
    <n v="1445097715"/>
    <x v="546"/>
    <b v="0"/>
    <n v="2"/>
    <b v="0"/>
    <s v="technology/web"/>
    <n v="8.6666666666666663E-4"/>
    <n v="26"/>
    <x v="2"/>
    <s v="web"/>
    <x v="546"/>
    <d v="2015-10-17T16:01:55"/>
  </r>
  <r>
    <n v="7500"/>
    <n v="0"/>
    <x v="2"/>
    <s v="GB"/>
    <s v="GBP"/>
    <n v="1455122564"/>
    <x v="547"/>
    <b v="0"/>
    <n v="0"/>
    <b v="0"/>
    <s v="technology/web"/>
    <n v="0"/>
    <e v="#DIV/0!"/>
    <x v="2"/>
    <s v="web"/>
    <x v="547"/>
    <d v="2016-02-10T16:42:44"/>
  </r>
  <r>
    <n v="10000"/>
    <n v="9"/>
    <x v="2"/>
    <s v="GB"/>
    <s v="GBP"/>
    <n v="1446154848"/>
    <x v="548"/>
    <b v="0"/>
    <n v="1"/>
    <b v="0"/>
    <s v="technology/web"/>
    <n v="8.9999999999999998E-4"/>
    <n v="9"/>
    <x v="2"/>
    <s v="web"/>
    <x v="548"/>
    <d v="2015-10-29T21:40:48"/>
  </r>
  <r>
    <n v="2500"/>
    <n v="68"/>
    <x v="2"/>
    <s v="GB"/>
    <s v="GBP"/>
    <n v="1436368622"/>
    <x v="549"/>
    <b v="0"/>
    <n v="8"/>
    <b v="0"/>
    <s v="technology/web"/>
    <n v="2.7199999999999998E-2"/>
    <n v="8.5"/>
    <x v="2"/>
    <s v="web"/>
    <x v="549"/>
    <d v="2015-07-08T15:17:02"/>
  </r>
  <r>
    <n v="5000"/>
    <n v="35"/>
    <x v="2"/>
    <s v="CA"/>
    <s v="CAD"/>
    <n v="1485838800"/>
    <x v="550"/>
    <b v="0"/>
    <n v="4"/>
    <b v="0"/>
    <s v="technology/web"/>
    <n v="7.0000000000000001E-3"/>
    <n v="8.75"/>
    <x v="2"/>
    <s v="web"/>
    <x v="550"/>
    <d v="2017-01-31T05:00:00"/>
  </r>
  <r>
    <n v="75000"/>
    <n v="3781"/>
    <x v="2"/>
    <s v="US"/>
    <s v="USD"/>
    <n v="1438451580"/>
    <x v="551"/>
    <b v="0"/>
    <n v="28"/>
    <b v="0"/>
    <s v="technology/web"/>
    <n v="5.0413333333333331E-2"/>
    <n v="135.03571428571428"/>
    <x v="2"/>
    <s v="web"/>
    <x v="551"/>
    <d v="2015-08-01T17:53:00"/>
  </r>
  <r>
    <n v="45000"/>
    <n v="0"/>
    <x v="2"/>
    <s v="CA"/>
    <s v="CAD"/>
    <n v="1452350896"/>
    <x v="552"/>
    <b v="0"/>
    <n v="0"/>
    <b v="0"/>
    <s v="technology/web"/>
    <n v="0"/>
    <e v="#DIV/0!"/>
    <x v="2"/>
    <s v="web"/>
    <x v="552"/>
    <d v="2016-01-09T14:48:16"/>
  </r>
  <r>
    <n v="25000"/>
    <n v="123"/>
    <x v="2"/>
    <s v="US"/>
    <s v="USD"/>
    <n v="1415988991"/>
    <x v="553"/>
    <b v="0"/>
    <n v="6"/>
    <b v="0"/>
    <s v="technology/web"/>
    <n v="4.9199999999999999E-3"/>
    <n v="20.5"/>
    <x v="2"/>
    <s v="web"/>
    <x v="553"/>
    <d v="2014-11-14T18:16:31"/>
  </r>
  <r>
    <n v="3870"/>
    <n v="1416"/>
    <x v="2"/>
    <s v="US"/>
    <s v="USD"/>
    <n v="1413735972"/>
    <x v="554"/>
    <b v="0"/>
    <n v="22"/>
    <b v="0"/>
    <s v="technology/web"/>
    <n v="0.36589147286821705"/>
    <n v="64.36363636363636"/>
    <x v="2"/>
    <s v="web"/>
    <x v="554"/>
    <d v="2014-10-19T16:26:12"/>
  </r>
  <r>
    <n v="7500"/>
    <n v="0"/>
    <x v="2"/>
    <s v="GB"/>
    <s v="GBP"/>
    <n v="1465720143"/>
    <x v="555"/>
    <b v="0"/>
    <n v="0"/>
    <b v="0"/>
    <s v="technology/web"/>
    <n v="0"/>
    <e v="#DIV/0!"/>
    <x v="2"/>
    <s v="web"/>
    <x v="555"/>
    <d v="2016-06-12T08:29:03"/>
  </r>
  <r>
    <n v="8000"/>
    <n v="200"/>
    <x v="2"/>
    <s v="US"/>
    <s v="USD"/>
    <n v="1452112717"/>
    <x v="556"/>
    <b v="0"/>
    <n v="1"/>
    <b v="0"/>
    <s v="technology/web"/>
    <n v="2.5000000000000001E-2"/>
    <n v="200"/>
    <x v="2"/>
    <s v="web"/>
    <x v="556"/>
    <d v="2016-01-06T20:38:37"/>
  </r>
  <r>
    <n v="150000"/>
    <n v="1366"/>
    <x v="2"/>
    <s v="DE"/>
    <s v="EUR"/>
    <n v="1480721803"/>
    <x v="557"/>
    <b v="0"/>
    <n v="20"/>
    <b v="0"/>
    <s v="technology/web"/>
    <n v="9.1066666666666674E-3"/>
    <n v="68.3"/>
    <x v="2"/>
    <s v="web"/>
    <x v="557"/>
    <d v="2016-12-02T23:36:43"/>
  </r>
  <r>
    <n v="750"/>
    <n v="0"/>
    <x v="2"/>
    <s v="US"/>
    <s v="USD"/>
    <n v="1427227905"/>
    <x v="558"/>
    <b v="0"/>
    <n v="0"/>
    <b v="0"/>
    <s v="technology/web"/>
    <n v="0"/>
    <e v="#DIV/0!"/>
    <x v="2"/>
    <s v="web"/>
    <x v="558"/>
    <d v="2015-03-24T20:11:45"/>
  </r>
  <r>
    <n v="240000"/>
    <n v="50"/>
    <x v="2"/>
    <s v="US"/>
    <s v="USD"/>
    <n v="1449989260"/>
    <x v="559"/>
    <b v="0"/>
    <n v="1"/>
    <b v="0"/>
    <s v="technology/web"/>
    <n v="2.0833333333333335E-4"/>
    <n v="50"/>
    <x v="2"/>
    <s v="web"/>
    <x v="559"/>
    <d v="2015-12-13T06:47:40"/>
  </r>
  <r>
    <n v="100000"/>
    <n v="12"/>
    <x v="2"/>
    <s v="CA"/>
    <s v="CAD"/>
    <n v="1418841045"/>
    <x v="560"/>
    <b v="0"/>
    <n v="3"/>
    <b v="0"/>
    <s v="technology/web"/>
    <n v="1.2E-4"/>
    <n v="4"/>
    <x v="2"/>
    <s v="web"/>
    <x v="560"/>
    <d v="2014-12-17T18:30:45"/>
  </r>
  <r>
    <n v="15000"/>
    <n v="55"/>
    <x v="2"/>
    <s v="US"/>
    <s v="USD"/>
    <n v="1445874513"/>
    <x v="561"/>
    <b v="0"/>
    <n v="2"/>
    <b v="0"/>
    <s v="technology/web"/>
    <n v="3.6666666666666666E-3"/>
    <n v="27.5"/>
    <x v="2"/>
    <s v="web"/>
    <x v="561"/>
    <d v="2015-10-26T15:48:33"/>
  </r>
  <r>
    <n v="50000"/>
    <n v="0"/>
    <x v="2"/>
    <s v="NL"/>
    <s v="EUR"/>
    <n v="1482052815"/>
    <x v="562"/>
    <b v="0"/>
    <n v="0"/>
    <b v="0"/>
    <s v="technology/web"/>
    <n v="0"/>
    <e v="#DIV/0!"/>
    <x v="2"/>
    <s v="web"/>
    <x v="562"/>
    <d v="2016-12-18T09:20:15"/>
  </r>
  <r>
    <n v="75000"/>
    <n v="68"/>
    <x v="2"/>
    <s v="AU"/>
    <s v="AUD"/>
    <n v="1424137247"/>
    <x v="563"/>
    <b v="0"/>
    <n v="2"/>
    <b v="0"/>
    <s v="technology/web"/>
    <n v="9.0666666666666662E-4"/>
    <n v="34"/>
    <x v="2"/>
    <s v="web"/>
    <x v="563"/>
    <d v="2015-02-17T01:40:47"/>
  </r>
  <r>
    <n v="18000"/>
    <n v="1"/>
    <x v="2"/>
    <s v="FR"/>
    <s v="EUR"/>
    <n v="1457822275"/>
    <x v="564"/>
    <b v="0"/>
    <n v="1"/>
    <b v="0"/>
    <s v="technology/web"/>
    <n v="5.5555555555555558E-5"/>
    <n v="1"/>
    <x v="2"/>
    <s v="web"/>
    <x v="564"/>
    <d v="2016-03-12T22:37:55"/>
  </r>
  <r>
    <n v="25000"/>
    <n v="0"/>
    <x v="2"/>
    <s v="GB"/>
    <s v="GBP"/>
    <n v="1436554249"/>
    <x v="565"/>
    <b v="0"/>
    <n v="0"/>
    <b v="0"/>
    <s v="technology/web"/>
    <n v="0"/>
    <e v="#DIV/0!"/>
    <x v="2"/>
    <s v="web"/>
    <x v="565"/>
    <d v="2015-07-10T18:50:49"/>
  </r>
  <r>
    <n v="5000"/>
    <n v="1"/>
    <x v="2"/>
    <s v="US"/>
    <s v="USD"/>
    <n v="1468513533"/>
    <x v="566"/>
    <b v="0"/>
    <n v="1"/>
    <b v="0"/>
    <s v="technology/web"/>
    <n v="2.0000000000000001E-4"/>
    <n v="1"/>
    <x v="2"/>
    <s v="web"/>
    <x v="566"/>
    <d v="2016-07-14T16:25:33"/>
  </r>
  <r>
    <n v="10000"/>
    <n v="0"/>
    <x v="2"/>
    <s v="US"/>
    <s v="USD"/>
    <n v="1420143194"/>
    <x v="567"/>
    <b v="0"/>
    <n v="0"/>
    <b v="0"/>
    <s v="technology/web"/>
    <n v="0"/>
    <e v="#DIV/0!"/>
    <x v="2"/>
    <s v="web"/>
    <x v="567"/>
    <d v="2015-01-01T20:13:14"/>
  </r>
  <r>
    <n v="24500"/>
    <n v="245"/>
    <x v="2"/>
    <s v="NZ"/>
    <s v="NZD"/>
    <n v="1452942000"/>
    <x v="568"/>
    <b v="0"/>
    <n v="5"/>
    <b v="0"/>
    <s v="technology/web"/>
    <n v="0.01"/>
    <n v="49"/>
    <x v="2"/>
    <s v="web"/>
    <x v="568"/>
    <d v="2016-01-16T11:00:00"/>
  </r>
  <r>
    <n v="2500"/>
    <n v="20"/>
    <x v="2"/>
    <s v="CA"/>
    <s v="CAD"/>
    <n v="1451679612"/>
    <x v="569"/>
    <b v="0"/>
    <n v="1"/>
    <b v="0"/>
    <s v="technology/web"/>
    <n v="8.0000000000000002E-3"/>
    <n v="20"/>
    <x v="2"/>
    <s v="web"/>
    <x v="569"/>
    <d v="2016-01-01T20:20:12"/>
  </r>
  <r>
    <n v="85000"/>
    <n v="142"/>
    <x v="2"/>
    <s v="US"/>
    <s v="USD"/>
    <n v="1455822569"/>
    <x v="570"/>
    <b v="0"/>
    <n v="1"/>
    <b v="0"/>
    <s v="technology/web"/>
    <n v="1.6705882352941177E-3"/>
    <n v="142"/>
    <x v="2"/>
    <s v="web"/>
    <x v="570"/>
    <d v="2016-02-18T19:09:29"/>
  </r>
  <r>
    <n v="25000"/>
    <n v="106"/>
    <x v="2"/>
    <s v="US"/>
    <s v="USD"/>
    <n v="1437969540"/>
    <x v="571"/>
    <b v="0"/>
    <n v="2"/>
    <b v="0"/>
    <s v="technology/web"/>
    <n v="4.2399999999999998E-3"/>
    <n v="53"/>
    <x v="2"/>
    <s v="web"/>
    <x v="571"/>
    <d v="2015-07-27T03:59:00"/>
  </r>
  <r>
    <n v="2500"/>
    <n v="0"/>
    <x v="2"/>
    <s v="US"/>
    <s v="USD"/>
    <n v="1446660688"/>
    <x v="572"/>
    <b v="0"/>
    <n v="0"/>
    <b v="0"/>
    <s v="technology/web"/>
    <n v="0"/>
    <e v="#DIV/0!"/>
    <x v="2"/>
    <s v="web"/>
    <x v="572"/>
    <d v="2015-11-04T18:11:28"/>
  </r>
  <r>
    <n v="88888"/>
    <n v="346"/>
    <x v="2"/>
    <s v="US"/>
    <s v="USD"/>
    <n v="1421543520"/>
    <x v="573"/>
    <b v="0"/>
    <n v="9"/>
    <b v="0"/>
    <s v="technology/web"/>
    <n v="3.892538925389254E-3"/>
    <n v="38.444444444444443"/>
    <x v="2"/>
    <s v="web"/>
    <x v="573"/>
    <d v="2015-01-18T01:12:00"/>
  </r>
  <r>
    <n v="11180"/>
    <n v="80"/>
    <x v="2"/>
    <s v="GB"/>
    <s v="GBP"/>
    <n v="1476873507"/>
    <x v="574"/>
    <b v="0"/>
    <n v="4"/>
    <b v="0"/>
    <s v="technology/web"/>
    <n v="7.1556350626118068E-3"/>
    <n v="20"/>
    <x v="2"/>
    <s v="web"/>
    <x v="574"/>
    <d v="2016-10-19T10:38:27"/>
  </r>
  <r>
    <n v="60000"/>
    <n v="259"/>
    <x v="2"/>
    <s v="DE"/>
    <s v="EUR"/>
    <n v="1434213443"/>
    <x v="575"/>
    <b v="0"/>
    <n v="4"/>
    <b v="0"/>
    <s v="technology/web"/>
    <n v="4.3166666666666666E-3"/>
    <n v="64.75"/>
    <x v="2"/>
    <s v="web"/>
    <x v="575"/>
    <d v="2015-06-13T16:37:23"/>
  </r>
  <r>
    <n v="80000"/>
    <n v="1"/>
    <x v="2"/>
    <s v="US"/>
    <s v="USD"/>
    <n v="1427537952"/>
    <x v="576"/>
    <b v="0"/>
    <n v="1"/>
    <b v="0"/>
    <s v="technology/web"/>
    <n v="1.2500000000000001E-5"/>
    <n v="1"/>
    <x v="2"/>
    <s v="web"/>
    <x v="576"/>
    <d v="2015-03-28T10:19:12"/>
  </r>
  <r>
    <n v="5000"/>
    <n v="10"/>
    <x v="2"/>
    <s v="US"/>
    <s v="USD"/>
    <n v="1463753302"/>
    <x v="577"/>
    <b v="0"/>
    <n v="1"/>
    <b v="0"/>
    <s v="technology/web"/>
    <n v="2E-3"/>
    <n v="10"/>
    <x v="2"/>
    <s v="web"/>
    <x v="577"/>
    <d v="2016-05-20T14:08:22"/>
  </r>
  <r>
    <n v="125000"/>
    <n v="14"/>
    <x v="2"/>
    <s v="GB"/>
    <s v="GBP"/>
    <n v="1441633993"/>
    <x v="578"/>
    <b v="0"/>
    <n v="7"/>
    <b v="0"/>
    <s v="technology/web"/>
    <n v="1.12E-4"/>
    <n v="2"/>
    <x v="2"/>
    <s v="web"/>
    <x v="578"/>
    <d v="2015-09-07T13:53:13"/>
  </r>
  <r>
    <n v="12000"/>
    <n v="175"/>
    <x v="2"/>
    <s v="US"/>
    <s v="USD"/>
    <n v="1419539223"/>
    <x v="579"/>
    <b v="0"/>
    <n v="5"/>
    <b v="0"/>
    <s v="technology/web"/>
    <n v="1.4583333333333334E-2"/>
    <n v="35"/>
    <x v="2"/>
    <s v="web"/>
    <x v="579"/>
    <d v="2014-12-25T20:27:03"/>
  </r>
  <r>
    <n v="3000"/>
    <n v="1"/>
    <x v="2"/>
    <s v="US"/>
    <s v="USD"/>
    <n v="1474580867"/>
    <x v="580"/>
    <b v="0"/>
    <n v="1"/>
    <b v="0"/>
    <s v="technology/web"/>
    <n v="3.3333333333333332E-4"/>
    <n v="1"/>
    <x v="2"/>
    <s v="web"/>
    <x v="580"/>
    <d v="2016-09-22T21:47:47"/>
  </r>
  <r>
    <n v="400"/>
    <n v="0"/>
    <x v="2"/>
    <s v="US"/>
    <s v="USD"/>
    <n v="1438474704"/>
    <x v="581"/>
    <b v="0"/>
    <n v="0"/>
    <b v="0"/>
    <s v="technology/web"/>
    <n v="0"/>
    <e v="#DIV/0!"/>
    <x v="2"/>
    <s v="web"/>
    <x v="581"/>
    <d v="2015-08-02T00:18:24"/>
  </r>
  <r>
    <n v="100000"/>
    <n v="0"/>
    <x v="2"/>
    <s v="US"/>
    <s v="USD"/>
    <n v="1426442400"/>
    <x v="582"/>
    <b v="0"/>
    <n v="0"/>
    <b v="0"/>
    <s v="technology/web"/>
    <n v="0"/>
    <e v="#DIV/0!"/>
    <x v="2"/>
    <s v="web"/>
    <x v="582"/>
    <d v="2015-03-15T18:00:00"/>
  </r>
  <r>
    <n v="9000"/>
    <n v="1"/>
    <x v="2"/>
    <s v="US"/>
    <s v="USD"/>
    <n v="1426800687"/>
    <x v="583"/>
    <b v="0"/>
    <n v="1"/>
    <b v="0"/>
    <s v="technology/web"/>
    <n v="1.1111111111111112E-4"/>
    <n v="1"/>
    <x v="2"/>
    <s v="web"/>
    <x v="583"/>
    <d v="2015-03-19T21:31:27"/>
  </r>
  <r>
    <n v="1000"/>
    <n v="10"/>
    <x v="2"/>
    <s v="US"/>
    <s v="USD"/>
    <n v="1426522316"/>
    <x v="584"/>
    <b v="0"/>
    <n v="2"/>
    <b v="0"/>
    <s v="technology/web"/>
    <n v="0.01"/>
    <n v="5"/>
    <x v="2"/>
    <s v="web"/>
    <x v="584"/>
    <d v="2015-03-16T16:11:56"/>
  </r>
  <r>
    <n v="9000"/>
    <n v="0"/>
    <x v="2"/>
    <s v="GB"/>
    <s v="GBP"/>
    <n v="1448928000"/>
    <x v="585"/>
    <b v="0"/>
    <n v="0"/>
    <b v="0"/>
    <s v="technology/web"/>
    <n v="0"/>
    <e v="#DIV/0!"/>
    <x v="2"/>
    <s v="web"/>
    <x v="585"/>
    <d v="2015-12-01T00:00:00"/>
  </r>
  <r>
    <n v="10000"/>
    <n v="56"/>
    <x v="2"/>
    <s v="US"/>
    <s v="USD"/>
    <n v="1424032207"/>
    <x v="586"/>
    <b v="0"/>
    <n v="4"/>
    <b v="0"/>
    <s v="technology/web"/>
    <n v="5.5999999999999999E-3"/>
    <n v="14"/>
    <x v="2"/>
    <s v="web"/>
    <x v="586"/>
    <d v="2015-02-15T20:30:07"/>
  </r>
  <r>
    <n v="30000"/>
    <n v="2725"/>
    <x v="2"/>
    <s v="CA"/>
    <s v="CAD"/>
    <n v="1429207833"/>
    <x v="587"/>
    <b v="0"/>
    <n v="7"/>
    <b v="0"/>
    <s v="technology/web"/>
    <n v="9.0833333333333335E-2"/>
    <n v="389.28571428571428"/>
    <x v="2"/>
    <s v="web"/>
    <x v="587"/>
    <d v="2015-04-16T18:10:33"/>
  </r>
  <r>
    <n v="9000"/>
    <n v="301"/>
    <x v="2"/>
    <s v="IT"/>
    <s v="EUR"/>
    <n v="1479410886"/>
    <x v="588"/>
    <b v="0"/>
    <n v="2"/>
    <b v="0"/>
    <s v="technology/web"/>
    <n v="3.3444444444444443E-2"/>
    <n v="150.5"/>
    <x v="2"/>
    <s v="web"/>
    <x v="588"/>
    <d v="2016-11-17T19:28:06"/>
  </r>
  <r>
    <n v="7500"/>
    <n v="1"/>
    <x v="2"/>
    <s v="US"/>
    <s v="USD"/>
    <n v="1436366699"/>
    <x v="589"/>
    <b v="0"/>
    <n v="1"/>
    <b v="0"/>
    <s v="technology/web"/>
    <n v="1.3333333333333334E-4"/>
    <n v="1"/>
    <x v="2"/>
    <s v="web"/>
    <x v="589"/>
    <d v="2015-07-08T14:44:59"/>
  </r>
  <r>
    <n v="5000"/>
    <n v="223"/>
    <x v="2"/>
    <s v="GB"/>
    <s v="GBP"/>
    <n v="1454936460"/>
    <x v="590"/>
    <b v="0"/>
    <n v="9"/>
    <b v="0"/>
    <s v="technology/web"/>
    <n v="4.4600000000000001E-2"/>
    <n v="24.777777777777779"/>
    <x v="2"/>
    <s v="web"/>
    <x v="590"/>
    <d v="2016-02-08T13:01:00"/>
  </r>
  <r>
    <n v="100000"/>
    <n v="61"/>
    <x v="2"/>
    <s v="US"/>
    <s v="USD"/>
    <n v="1437570130"/>
    <x v="591"/>
    <b v="0"/>
    <n v="2"/>
    <b v="0"/>
    <s v="technology/web"/>
    <n v="6.0999999999999997E-4"/>
    <n v="30.5"/>
    <x v="2"/>
    <s v="web"/>
    <x v="591"/>
    <d v="2015-07-22T13:02:10"/>
  </r>
  <r>
    <n v="7500"/>
    <n v="250"/>
    <x v="2"/>
    <s v="US"/>
    <s v="USD"/>
    <n v="1417584860"/>
    <x v="592"/>
    <b v="0"/>
    <n v="1"/>
    <b v="0"/>
    <s v="technology/web"/>
    <n v="3.3333333333333333E-2"/>
    <n v="250"/>
    <x v="2"/>
    <s v="web"/>
    <x v="592"/>
    <d v="2014-12-03T05:34:20"/>
  </r>
  <r>
    <n v="500"/>
    <n v="115"/>
    <x v="2"/>
    <s v="GB"/>
    <s v="GBP"/>
    <n v="1428333345"/>
    <x v="593"/>
    <b v="0"/>
    <n v="7"/>
    <b v="0"/>
    <s v="technology/web"/>
    <n v="0.23"/>
    <n v="16.428571428571427"/>
    <x v="2"/>
    <s v="web"/>
    <x v="593"/>
    <d v="2015-04-06T15:15:45"/>
  </r>
  <r>
    <n v="25000"/>
    <n v="26"/>
    <x v="2"/>
    <s v="US"/>
    <s v="USD"/>
    <n v="1460832206"/>
    <x v="594"/>
    <b v="0"/>
    <n v="2"/>
    <b v="0"/>
    <s v="technology/web"/>
    <n v="1.0399999999999999E-3"/>
    <n v="13"/>
    <x v="2"/>
    <s v="web"/>
    <x v="594"/>
    <d v="2016-04-16T18:43:26"/>
  </r>
  <r>
    <n v="100000"/>
    <n v="426"/>
    <x v="2"/>
    <s v="US"/>
    <s v="USD"/>
    <n v="1430703638"/>
    <x v="595"/>
    <b v="0"/>
    <n v="8"/>
    <b v="0"/>
    <s v="technology/web"/>
    <n v="4.2599999999999999E-3"/>
    <n v="53.25"/>
    <x v="2"/>
    <s v="web"/>
    <x v="595"/>
    <d v="2015-05-04T01:40:38"/>
  </r>
  <r>
    <n v="20000"/>
    <n v="6"/>
    <x v="2"/>
    <s v="US"/>
    <s v="USD"/>
    <n v="1478122292"/>
    <x v="596"/>
    <b v="0"/>
    <n v="2"/>
    <b v="0"/>
    <s v="technology/web"/>
    <n v="2.9999999999999997E-4"/>
    <n v="3"/>
    <x v="2"/>
    <s v="web"/>
    <x v="596"/>
    <d v="2016-11-02T21:31:32"/>
  </r>
  <r>
    <n v="7500"/>
    <n v="20"/>
    <x v="2"/>
    <s v="US"/>
    <s v="USD"/>
    <n v="1469980800"/>
    <x v="597"/>
    <b v="0"/>
    <n v="2"/>
    <b v="0"/>
    <s v="technology/web"/>
    <n v="2.6666666666666666E-3"/>
    <n v="10"/>
    <x v="2"/>
    <s v="web"/>
    <x v="597"/>
    <d v="2016-07-31T16:00:00"/>
  </r>
  <r>
    <n v="2500"/>
    <n v="850"/>
    <x v="2"/>
    <s v="US"/>
    <s v="USD"/>
    <n v="1417737781"/>
    <x v="598"/>
    <b v="0"/>
    <n v="7"/>
    <b v="0"/>
    <s v="technology/web"/>
    <n v="0.34"/>
    <n v="121.42857142857143"/>
    <x v="2"/>
    <s v="web"/>
    <x v="598"/>
    <d v="2014-12-05T00:03:01"/>
  </r>
  <r>
    <n v="50000"/>
    <n v="31"/>
    <x v="2"/>
    <s v="US"/>
    <s v="USD"/>
    <n v="1425827760"/>
    <x v="599"/>
    <b v="0"/>
    <n v="2"/>
    <b v="0"/>
    <s v="technology/web"/>
    <n v="6.2E-4"/>
    <n v="15.5"/>
    <x v="2"/>
    <s v="web"/>
    <x v="599"/>
    <d v="2015-03-08T15:16:00"/>
  </r>
  <r>
    <n v="5000"/>
    <n v="100"/>
    <x v="1"/>
    <s v="US"/>
    <s v="USD"/>
    <n v="1431198562"/>
    <x v="600"/>
    <b v="0"/>
    <n v="1"/>
    <b v="0"/>
    <s v="technology/web"/>
    <n v="0.02"/>
    <n v="100"/>
    <x v="2"/>
    <s v="web"/>
    <x v="600"/>
    <d v="2015-05-09T19:09:22"/>
  </r>
  <r>
    <n v="10000"/>
    <n v="140"/>
    <x v="1"/>
    <s v="CA"/>
    <s v="CAD"/>
    <n v="1419626139"/>
    <x v="601"/>
    <b v="0"/>
    <n v="6"/>
    <b v="0"/>
    <s v="technology/web"/>
    <n v="1.4E-2"/>
    <n v="23.333333333333332"/>
    <x v="2"/>
    <s v="web"/>
    <x v="601"/>
    <d v="2014-12-26T20:35:39"/>
  </r>
  <r>
    <n v="70000"/>
    <n v="0"/>
    <x v="1"/>
    <s v="US"/>
    <s v="USD"/>
    <n v="1434654215"/>
    <x v="602"/>
    <b v="0"/>
    <n v="0"/>
    <b v="0"/>
    <s v="technology/web"/>
    <n v="0"/>
    <e v="#DIV/0!"/>
    <x v="2"/>
    <s v="web"/>
    <x v="602"/>
    <d v="2015-06-18T19:03:35"/>
  </r>
  <r>
    <n v="15000"/>
    <n v="590.02"/>
    <x v="1"/>
    <s v="US"/>
    <s v="USD"/>
    <n v="1408029623"/>
    <x v="603"/>
    <b v="0"/>
    <n v="13"/>
    <b v="0"/>
    <s v="technology/web"/>
    <n v="3.9334666666666664E-2"/>
    <n v="45.386153846153846"/>
    <x v="2"/>
    <s v="web"/>
    <x v="603"/>
    <d v="2014-08-14T15:20:23"/>
  </r>
  <r>
    <n v="1500"/>
    <n v="0"/>
    <x v="1"/>
    <s v="US"/>
    <s v="USD"/>
    <n v="1409187056"/>
    <x v="604"/>
    <b v="0"/>
    <n v="0"/>
    <b v="0"/>
    <s v="technology/web"/>
    <n v="0"/>
    <e v="#DIV/0!"/>
    <x v="2"/>
    <s v="web"/>
    <x v="604"/>
    <d v="2014-08-28T00:50:56"/>
  </r>
  <r>
    <n v="5000"/>
    <n v="131"/>
    <x v="1"/>
    <s v="US"/>
    <s v="USD"/>
    <n v="1440318908"/>
    <x v="605"/>
    <b v="0"/>
    <n v="8"/>
    <b v="0"/>
    <s v="technology/web"/>
    <n v="2.6200000000000001E-2"/>
    <n v="16.375"/>
    <x v="2"/>
    <s v="web"/>
    <x v="605"/>
    <d v="2015-08-23T08:35:08"/>
  </r>
  <r>
    <n v="5000"/>
    <n v="10"/>
    <x v="1"/>
    <s v="NL"/>
    <s v="EUR"/>
    <n v="1432479600"/>
    <x v="606"/>
    <b v="0"/>
    <n v="1"/>
    <b v="0"/>
    <s v="technology/web"/>
    <n v="2E-3"/>
    <n v="10"/>
    <x v="2"/>
    <s v="web"/>
    <x v="606"/>
    <d v="2015-05-24T15:00:00"/>
  </r>
  <r>
    <n v="250"/>
    <n v="0"/>
    <x v="1"/>
    <s v="US"/>
    <s v="USD"/>
    <n v="1448225336"/>
    <x v="607"/>
    <b v="0"/>
    <n v="0"/>
    <b v="0"/>
    <s v="technology/web"/>
    <n v="0"/>
    <e v="#DIV/0!"/>
    <x v="2"/>
    <s v="web"/>
    <x v="607"/>
    <d v="2015-11-22T20:48:56"/>
  </r>
  <r>
    <n v="150000"/>
    <n v="1461"/>
    <x v="1"/>
    <s v="US"/>
    <s v="USD"/>
    <n v="1434405980"/>
    <x v="608"/>
    <b v="0"/>
    <n v="5"/>
    <b v="0"/>
    <s v="technology/web"/>
    <n v="9.7400000000000004E-3"/>
    <n v="292.2"/>
    <x v="2"/>
    <s v="web"/>
    <x v="608"/>
    <d v="2015-06-15T22:06:20"/>
  </r>
  <r>
    <n v="780"/>
    <n v="5"/>
    <x v="1"/>
    <s v="GB"/>
    <s v="GBP"/>
    <n v="1448761744"/>
    <x v="609"/>
    <b v="0"/>
    <n v="1"/>
    <b v="0"/>
    <s v="technology/web"/>
    <n v="6.41025641025641E-3"/>
    <n v="5"/>
    <x v="2"/>
    <s v="web"/>
    <x v="609"/>
    <d v="2015-11-29T01:49:04"/>
  </r>
  <r>
    <n v="13803"/>
    <n v="0"/>
    <x v="1"/>
    <s v="US"/>
    <s v="USD"/>
    <n v="1429732586"/>
    <x v="610"/>
    <b v="0"/>
    <n v="0"/>
    <b v="0"/>
    <s v="technology/web"/>
    <n v="0"/>
    <e v="#DIV/0!"/>
    <x v="2"/>
    <s v="web"/>
    <x v="610"/>
    <d v="2015-04-22T19:56:26"/>
  </r>
  <r>
    <n v="80000"/>
    <n v="0"/>
    <x v="1"/>
    <s v="FR"/>
    <s v="EUR"/>
    <n v="1453210037"/>
    <x v="611"/>
    <b v="0"/>
    <n v="0"/>
    <b v="0"/>
    <s v="technology/web"/>
    <n v="0"/>
    <e v="#DIV/0!"/>
    <x v="2"/>
    <s v="web"/>
    <x v="611"/>
    <d v="2016-01-19T13:27:17"/>
  </r>
  <r>
    <n v="10000"/>
    <n v="0"/>
    <x v="1"/>
    <s v="IT"/>
    <s v="EUR"/>
    <n v="1472777146"/>
    <x v="612"/>
    <b v="0"/>
    <n v="0"/>
    <b v="0"/>
    <s v="technology/web"/>
    <n v="0"/>
    <e v="#DIV/0!"/>
    <x v="2"/>
    <s v="web"/>
    <x v="612"/>
    <d v="2016-09-02T00:45:46"/>
  </r>
  <r>
    <n v="60000"/>
    <n v="12818"/>
    <x v="1"/>
    <s v="US"/>
    <s v="USD"/>
    <n v="1443675540"/>
    <x v="613"/>
    <b v="0"/>
    <n v="121"/>
    <b v="0"/>
    <s v="technology/web"/>
    <n v="0.21363333333333334"/>
    <n v="105.93388429752066"/>
    <x v="2"/>
    <s v="web"/>
    <x v="613"/>
    <d v="2015-10-01T04:59:00"/>
  </r>
  <r>
    <n v="10000"/>
    <n v="0"/>
    <x v="1"/>
    <s v="US"/>
    <s v="USD"/>
    <n v="1466731740"/>
    <x v="614"/>
    <b v="0"/>
    <n v="0"/>
    <b v="0"/>
    <s v="technology/web"/>
    <n v="0"/>
    <e v="#DIV/0!"/>
    <x v="2"/>
    <s v="web"/>
    <x v="614"/>
    <d v="2016-06-24T01:29:00"/>
  </r>
  <r>
    <n v="515"/>
    <n v="0"/>
    <x v="1"/>
    <s v="NZ"/>
    <s v="NZD"/>
    <n v="1443149759"/>
    <x v="615"/>
    <b v="0"/>
    <n v="0"/>
    <b v="0"/>
    <s v="technology/web"/>
    <n v="0"/>
    <e v="#DIV/0!"/>
    <x v="2"/>
    <s v="web"/>
    <x v="615"/>
    <d v="2015-09-25T02:55:59"/>
  </r>
  <r>
    <n v="5000"/>
    <n v="0"/>
    <x v="1"/>
    <s v="FR"/>
    <s v="EUR"/>
    <n v="1488013307"/>
    <x v="616"/>
    <b v="0"/>
    <n v="0"/>
    <b v="0"/>
    <s v="technology/web"/>
    <n v="0"/>
    <e v="#DIV/0!"/>
    <x v="2"/>
    <s v="web"/>
    <x v="616"/>
    <d v="2017-02-25T09:01:47"/>
  </r>
  <r>
    <n v="2000"/>
    <n v="60"/>
    <x v="1"/>
    <s v="GB"/>
    <s v="GBP"/>
    <n v="1431072843"/>
    <x v="617"/>
    <b v="0"/>
    <n v="3"/>
    <b v="0"/>
    <s v="technology/web"/>
    <n v="0.03"/>
    <n v="20"/>
    <x v="2"/>
    <s v="web"/>
    <x v="617"/>
    <d v="2015-05-08T08:14:03"/>
  </r>
  <r>
    <n v="400"/>
    <n v="0"/>
    <x v="1"/>
    <s v="US"/>
    <s v="USD"/>
    <n v="1449689203"/>
    <x v="618"/>
    <b v="0"/>
    <n v="0"/>
    <b v="0"/>
    <s v="technology/web"/>
    <n v="0"/>
    <e v="#DIV/0!"/>
    <x v="2"/>
    <s v="web"/>
    <x v="618"/>
    <d v="2015-12-09T19:26:43"/>
  </r>
  <r>
    <n v="2500000"/>
    <n v="1"/>
    <x v="1"/>
    <s v="US"/>
    <s v="USD"/>
    <n v="1416933390"/>
    <x v="619"/>
    <b v="0"/>
    <n v="1"/>
    <b v="0"/>
    <s v="technology/web"/>
    <n v="3.9999999999999998E-7"/>
    <n v="1"/>
    <x v="2"/>
    <s v="web"/>
    <x v="619"/>
    <d v="2014-11-25T16:36:30"/>
  </r>
  <r>
    <n v="30000"/>
    <n v="300"/>
    <x v="1"/>
    <s v="CA"/>
    <s v="CAD"/>
    <n v="1408986738"/>
    <x v="620"/>
    <b v="0"/>
    <n v="1"/>
    <b v="0"/>
    <s v="technology/web"/>
    <n v="0.01"/>
    <n v="300"/>
    <x v="2"/>
    <s v="web"/>
    <x v="620"/>
    <d v="2014-08-25T17:12:18"/>
  </r>
  <r>
    <n v="25000"/>
    <n v="261"/>
    <x v="1"/>
    <s v="US"/>
    <s v="USD"/>
    <n v="1467934937"/>
    <x v="621"/>
    <b v="0"/>
    <n v="3"/>
    <b v="0"/>
    <s v="technology/web"/>
    <n v="1.044E-2"/>
    <n v="87"/>
    <x v="2"/>
    <s v="web"/>
    <x v="621"/>
    <d v="2016-07-07T23:42:17"/>
  </r>
  <r>
    <n v="6000"/>
    <n v="341"/>
    <x v="1"/>
    <s v="US"/>
    <s v="USD"/>
    <n v="1467398138"/>
    <x v="622"/>
    <b v="0"/>
    <n v="9"/>
    <b v="0"/>
    <s v="technology/web"/>
    <n v="5.6833333333333333E-2"/>
    <n v="37.888888888888886"/>
    <x v="2"/>
    <s v="web"/>
    <x v="622"/>
    <d v="2016-07-01T18:35:38"/>
  </r>
  <r>
    <n v="75000"/>
    <n v="0"/>
    <x v="1"/>
    <s v="AU"/>
    <s v="AUD"/>
    <n v="1432771997"/>
    <x v="623"/>
    <b v="0"/>
    <n v="0"/>
    <b v="0"/>
    <s v="technology/web"/>
    <n v="0"/>
    <e v="#DIV/0!"/>
    <x v="2"/>
    <s v="web"/>
    <x v="623"/>
    <d v="2015-05-28T00:13:17"/>
  </r>
  <r>
    <n v="5000"/>
    <n v="0"/>
    <x v="1"/>
    <s v="US"/>
    <s v="USD"/>
    <n v="1431647041"/>
    <x v="624"/>
    <b v="0"/>
    <n v="0"/>
    <b v="0"/>
    <s v="technology/web"/>
    <n v="0"/>
    <e v="#DIV/0!"/>
    <x v="2"/>
    <s v="web"/>
    <x v="624"/>
    <d v="2015-05-14T23:44:01"/>
  </r>
  <r>
    <n v="25000"/>
    <n v="0"/>
    <x v="1"/>
    <s v="CA"/>
    <s v="CAD"/>
    <n v="1490560177"/>
    <x v="625"/>
    <b v="0"/>
    <n v="0"/>
    <b v="0"/>
    <s v="technology/web"/>
    <n v="0"/>
    <e v="#DIV/0!"/>
    <x v="2"/>
    <s v="web"/>
    <x v="625"/>
    <d v="2017-03-26T20:29:37"/>
  </r>
  <r>
    <n v="25000"/>
    <n v="4345"/>
    <x v="1"/>
    <s v="US"/>
    <s v="USD"/>
    <n v="1439644920"/>
    <x v="626"/>
    <b v="0"/>
    <n v="39"/>
    <b v="0"/>
    <s v="technology/web"/>
    <n v="0.17380000000000001"/>
    <n v="111.41025641025641"/>
    <x v="2"/>
    <s v="web"/>
    <x v="626"/>
    <d v="2015-08-15T13:22:00"/>
  </r>
  <r>
    <n v="450000"/>
    <n v="90"/>
    <x v="1"/>
    <s v="SE"/>
    <s v="SEK"/>
    <n v="1457996400"/>
    <x v="627"/>
    <b v="0"/>
    <n v="1"/>
    <b v="0"/>
    <s v="technology/web"/>
    <n v="2.0000000000000001E-4"/>
    <n v="90"/>
    <x v="2"/>
    <s v="web"/>
    <x v="627"/>
    <d v="2016-03-14T23:00:00"/>
  </r>
  <r>
    <n v="5000"/>
    <n v="0"/>
    <x v="1"/>
    <s v="US"/>
    <s v="USD"/>
    <n v="1405269457"/>
    <x v="628"/>
    <b v="0"/>
    <n v="0"/>
    <b v="0"/>
    <s v="technology/web"/>
    <n v="0"/>
    <e v="#DIV/0!"/>
    <x v="2"/>
    <s v="web"/>
    <x v="628"/>
    <d v="2014-07-13T16:37:37"/>
  </r>
  <r>
    <n v="200000"/>
    <n v="350"/>
    <x v="1"/>
    <s v="AU"/>
    <s v="AUD"/>
    <n v="1463239108"/>
    <x v="629"/>
    <b v="0"/>
    <n v="3"/>
    <b v="0"/>
    <s v="technology/web"/>
    <n v="1.75E-3"/>
    <n v="116.66666666666667"/>
    <x v="2"/>
    <s v="web"/>
    <x v="629"/>
    <d v="2016-05-14T15:18:28"/>
  </r>
  <r>
    <n v="11999"/>
    <n v="10"/>
    <x v="1"/>
    <s v="US"/>
    <s v="USD"/>
    <n v="1441516200"/>
    <x v="630"/>
    <b v="0"/>
    <n v="1"/>
    <b v="0"/>
    <s v="technology/web"/>
    <n v="8.3340278356529708E-4"/>
    <n v="10"/>
    <x v="2"/>
    <s v="web"/>
    <x v="630"/>
    <d v="2015-09-06T05:10:00"/>
  </r>
  <r>
    <n v="50000"/>
    <n v="690"/>
    <x v="1"/>
    <s v="CA"/>
    <s v="CAD"/>
    <n v="1464460329"/>
    <x v="631"/>
    <b v="0"/>
    <n v="9"/>
    <b v="0"/>
    <s v="technology/web"/>
    <n v="1.38E-2"/>
    <n v="76.666666666666671"/>
    <x v="2"/>
    <s v="web"/>
    <x v="631"/>
    <d v="2016-05-28T18:32:09"/>
  </r>
  <r>
    <n v="20000"/>
    <n v="0"/>
    <x v="1"/>
    <s v="NL"/>
    <s v="EUR"/>
    <n v="1448470165"/>
    <x v="632"/>
    <b v="0"/>
    <n v="0"/>
    <b v="0"/>
    <s v="technology/web"/>
    <n v="0"/>
    <e v="#DIV/0!"/>
    <x v="2"/>
    <s v="web"/>
    <x v="632"/>
    <d v="2015-11-25T16:49:25"/>
  </r>
  <r>
    <n v="10000"/>
    <n v="1245"/>
    <x v="1"/>
    <s v="US"/>
    <s v="USD"/>
    <n v="1466204400"/>
    <x v="633"/>
    <b v="0"/>
    <n v="25"/>
    <b v="0"/>
    <s v="technology/web"/>
    <n v="0.1245"/>
    <n v="49.8"/>
    <x v="2"/>
    <s v="web"/>
    <x v="633"/>
    <d v="2016-06-17T23:00:00"/>
  </r>
  <r>
    <n v="5000"/>
    <n v="1"/>
    <x v="1"/>
    <s v="US"/>
    <s v="USD"/>
    <n v="1424989029"/>
    <x v="634"/>
    <b v="0"/>
    <n v="1"/>
    <b v="0"/>
    <s v="technology/web"/>
    <n v="2.0000000000000001E-4"/>
    <n v="1"/>
    <x v="2"/>
    <s v="web"/>
    <x v="634"/>
    <d v="2015-02-26T22:17:09"/>
  </r>
  <r>
    <n v="25000"/>
    <n v="2"/>
    <x v="1"/>
    <s v="US"/>
    <s v="USD"/>
    <n v="1428804762"/>
    <x v="635"/>
    <b v="0"/>
    <n v="1"/>
    <b v="0"/>
    <s v="technology/web"/>
    <n v="8.0000000000000007E-5"/>
    <n v="2"/>
    <x v="2"/>
    <s v="web"/>
    <x v="635"/>
    <d v="2015-04-12T02:12:42"/>
  </r>
  <r>
    <n v="2000"/>
    <n v="4"/>
    <x v="1"/>
    <s v="GB"/>
    <s v="GBP"/>
    <n v="1433587620"/>
    <x v="636"/>
    <b v="0"/>
    <n v="1"/>
    <b v="0"/>
    <s v="technology/web"/>
    <n v="2E-3"/>
    <n v="4"/>
    <x v="2"/>
    <s v="web"/>
    <x v="636"/>
    <d v="2015-06-06T10:47:00"/>
  </r>
  <r>
    <n v="100000"/>
    <n v="0"/>
    <x v="1"/>
    <s v="GB"/>
    <s v="GBP"/>
    <n v="1488063840"/>
    <x v="637"/>
    <b v="0"/>
    <n v="0"/>
    <b v="0"/>
    <s v="technology/web"/>
    <n v="0"/>
    <e v="#DIV/0!"/>
    <x v="2"/>
    <s v="web"/>
    <x v="637"/>
    <d v="2017-02-25T23:04:00"/>
  </r>
  <r>
    <n v="200000"/>
    <n v="18"/>
    <x v="1"/>
    <s v="DE"/>
    <s v="EUR"/>
    <n v="1490447662"/>
    <x v="638"/>
    <b v="0"/>
    <n v="6"/>
    <b v="0"/>
    <s v="technology/web"/>
    <n v="9.0000000000000006E-5"/>
    <n v="3"/>
    <x v="2"/>
    <s v="web"/>
    <x v="638"/>
    <d v="2017-03-25T13:14:22"/>
  </r>
  <r>
    <n v="1000000"/>
    <n v="1"/>
    <x v="1"/>
    <s v="US"/>
    <s v="USD"/>
    <n v="1413208795"/>
    <x v="639"/>
    <b v="0"/>
    <n v="1"/>
    <b v="0"/>
    <s v="technology/web"/>
    <n v="9.9999999999999995E-7"/>
    <n v="1"/>
    <x v="2"/>
    <s v="web"/>
    <x v="639"/>
    <d v="2014-10-13T13:59:55"/>
  </r>
  <r>
    <n v="70"/>
    <n v="101"/>
    <x v="0"/>
    <s v="FR"/>
    <s v="EUR"/>
    <n v="1480028400"/>
    <x v="640"/>
    <b v="0"/>
    <n v="2"/>
    <b v="1"/>
    <s v="technology/wearables"/>
    <n v="1.4428571428571428"/>
    <n v="50.5"/>
    <x v="2"/>
    <s v="wearables"/>
    <x v="640"/>
    <d v="2016-11-24T23:00:00"/>
  </r>
  <r>
    <n v="40000"/>
    <n v="47665"/>
    <x v="0"/>
    <s v="US"/>
    <s v="USD"/>
    <n v="1439473248"/>
    <x v="641"/>
    <b v="0"/>
    <n v="315"/>
    <b v="1"/>
    <s v="technology/wearables"/>
    <n v="1.1916249999999999"/>
    <n v="151.31746031746033"/>
    <x v="2"/>
    <s v="wearables"/>
    <x v="641"/>
    <d v="2015-08-13T13:40:48"/>
  </r>
  <r>
    <n v="20000"/>
    <n v="292097"/>
    <x v="0"/>
    <s v="DE"/>
    <s v="EUR"/>
    <n v="1439998674"/>
    <x v="642"/>
    <b v="0"/>
    <n v="2174"/>
    <b v="1"/>
    <s v="technology/wearables"/>
    <n v="14.604850000000001"/>
    <n v="134.3592456301748"/>
    <x v="2"/>
    <s v="wearables"/>
    <x v="642"/>
    <d v="2015-08-19T15:37:54"/>
  </r>
  <r>
    <n v="25000"/>
    <n v="26452"/>
    <x v="0"/>
    <s v="US"/>
    <s v="USD"/>
    <n v="1433085875"/>
    <x v="643"/>
    <b v="0"/>
    <n v="152"/>
    <b v="1"/>
    <s v="technology/wearables"/>
    <n v="1.0580799999999999"/>
    <n v="174.02631578947367"/>
    <x v="2"/>
    <s v="wearables"/>
    <x v="643"/>
    <d v="2015-05-31T15:24:35"/>
  </r>
  <r>
    <n v="25000"/>
    <n v="75029.48"/>
    <x v="0"/>
    <s v="US"/>
    <s v="USD"/>
    <n v="1414544400"/>
    <x v="644"/>
    <b v="0"/>
    <n v="1021"/>
    <b v="1"/>
    <s v="technology/wearables"/>
    <n v="3.0011791999999997"/>
    <n v="73.486268364348675"/>
    <x v="2"/>
    <s v="wearables"/>
    <x v="644"/>
    <d v="2014-10-29T01:00:00"/>
  </r>
  <r>
    <n v="2000"/>
    <n v="5574"/>
    <x v="0"/>
    <s v="US"/>
    <s v="USD"/>
    <n v="1470962274"/>
    <x v="645"/>
    <b v="0"/>
    <n v="237"/>
    <b v="1"/>
    <s v="technology/wearables"/>
    <n v="2.7869999999999999"/>
    <n v="23.518987341772153"/>
    <x v="2"/>
    <s v="wearables"/>
    <x v="645"/>
    <d v="2016-08-12T00:37:54"/>
  </r>
  <r>
    <n v="800"/>
    <n v="1055.01"/>
    <x v="0"/>
    <s v="US"/>
    <s v="USD"/>
    <n v="1407788867"/>
    <x v="646"/>
    <b v="0"/>
    <n v="27"/>
    <b v="1"/>
    <s v="technology/wearables"/>
    <n v="1.3187625000000001"/>
    <n v="39.074444444444445"/>
    <x v="2"/>
    <s v="wearables"/>
    <x v="646"/>
    <d v="2014-08-11T20:27:47"/>
  </r>
  <r>
    <n v="2000"/>
    <n v="2141"/>
    <x v="0"/>
    <s v="CA"/>
    <s v="CAD"/>
    <n v="1458235549"/>
    <x v="647"/>
    <b v="0"/>
    <n v="17"/>
    <b v="1"/>
    <s v="technology/wearables"/>
    <n v="1.0705"/>
    <n v="125.94117647058823"/>
    <x v="2"/>
    <s v="wearables"/>
    <x v="647"/>
    <d v="2016-03-17T17:25:49"/>
  </r>
  <r>
    <n v="35000"/>
    <n v="44388"/>
    <x v="0"/>
    <s v="US"/>
    <s v="USD"/>
    <n v="1413304708"/>
    <x v="648"/>
    <b v="0"/>
    <n v="27"/>
    <b v="1"/>
    <s v="technology/wearables"/>
    <n v="1.2682285714285715"/>
    <n v="1644"/>
    <x v="2"/>
    <s v="wearables"/>
    <x v="648"/>
    <d v="2014-10-14T16:38:28"/>
  </r>
  <r>
    <n v="2500"/>
    <n v="3499"/>
    <x v="0"/>
    <s v="US"/>
    <s v="USD"/>
    <n v="1410904413"/>
    <x v="649"/>
    <b v="0"/>
    <n v="82"/>
    <b v="1"/>
    <s v="technology/wearables"/>
    <n v="1.3996"/>
    <n v="42.670731707317074"/>
    <x v="2"/>
    <s v="wearables"/>
    <x v="649"/>
    <d v="2014-09-16T21:53:33"/>
  </r>
  <r>
    <n v="1500"/>
    <n v="1686"/>
    <x v="0"/>
    <s v="US"/>
    <s v="USD"/>
    <n v="1418953984"/>
    <x v="650"/>
    <b v="0"/>
    <n v="48"/>
    <b v="1"/>
    <s v="technology/wearables"/>
    <n v="1.1240000000000001"/>
    <n v="35.125"/>
    <x v="2"/>
    <s v="wearables"/>
    <x v="650"/>
    <d v="2014-12-19T01:53:04"/>
  </r>
  <r>
    <n v="25000"/>
    <n v="25132"/>
    <x v="0"/>
    <s v="US"/>
    <s v="USD"/>
    <n v="1418430311"/>
    <x v="651"/>
    <b v="0"/>
    <n v="105"/>
    <b v="1"/>
    <s v="technology/wearables"/>
    <n v="1.00528"/>
    <n v="239.35238095238094"/>
    <x v="2"/>
    <s v="wearables"/>
    <x v="651"/>
    <d v="2014-12-13T00:25:11"/>
  </r>
  <r>
    <n v="3000"/>
    <n v="3014"/>
    <x v="0"/>
    <s v="US"/>
    <s v="USD"/>
    <n v="1480613650"/>
    <x v="652"/>
    <b v="0"/>
    <n v="28"/>
    <b v="1"/>
    <s v="technology/wearables"/>
    <n v="1.0046666666666666"/>
    <n v="107.64285714285714"/>
    <x v="2"/>
    <s v="wearables"/>
    <x v="652"/>
    <d v="2016-12-01T17:34:10"/>
  </r>
  <r>
    <n v="75000"/>
    <n v="106084.5"/>
    <x v="0"/>
    <s v="US"/>
    <s v="USD"/>
    <n v="1440082240"/>
    <x v="653"/>
    <b v="0"/>
    <n v="1107"/>
    <b v="1"/>
    <s v="technology/wearables"/>
    <n v="1.4144600000000001"/>
    <n v="95.830623306233065"/>
    <x v="2"/>
    <s v="wearables"/>
    <x v="653"/>
    <d v="2015-08-20T14:50:40"/>
  </r>
  <r>
    <n v="12000"/>
    <n v="32075"/>
    <x v="0"/>
    <s v="US"/>
    <s v="USD"/>
    <n v="1436396313"/>
    <x v="654"/>
    <b v="0"/>
    <n v="1013"/>
    <b v="1"/>
    <s v="technology/wearables"/>
    <n v="2.6729166666666666"/>
    <n v="31.663376110562684"/>
    <x v="2"/>
    <s v="wearables"/>
    <x v="654"/>
    <d v="2015-07-08T22:58:33"/>
  </r>
  <r>
    <n v="8000"/>
    <n v="11751"/>
    <x v="0"/>
    <s v="US"/>
    <s v="USD"/>
    <n v="1426197512"/>
    <x v="655"/>
    <b v="0"/>
    <n v="274"/>
    <b v="1"/>
    <s v="technology/wearables"/>
    <n v="1.4688749999999999"/>
    <n v="42.886861313868614"/>
    <x v="2"/>
    <s v="wearables"/>
    <x v="655"/>
    <d v="2015-03-12T21:58:32"/>
  </r>
  <r>
    <n v="5000"/>
    <n v="10678"/>
    <x v="0"/>
    <s v="US"/>
    <s v="USD"/>
    <n v="1460917119"/>
    <x v="656"/>
    <b v="0"/>
    <n v="87"/>
    <b v="1"/>
    <s v="technology/wearables"/>
    <n v="2.1356000000000002"/>
    <n v="122.73563218390805"/>
    <x v="2"/>
    <s v="wearables"/>
    <x v="656"/>
    <d v="2016-04-17T18:18:39"/>
  </r>
  <r>
    <n v="15000"/>
    <n v="18855"/>
    <x v="0"/>
    <s v="US"/>
    <s v="USD"/>
    <n v="1450901872"/>
    <x v="657"/>
    <b v="0"/>
    <n v="99"/>
    <b v="1"/>
    <s v="technology/wearables"/>
    <n v="1.2569999999999999"/>
    <n v="190.45454545454547"/>
    <x v="2"/>
    <s v="wearables"/>
    <x v="657"/>
    <d v="2015-12-23T20:17:52"/>
  </r>
  <r>
    <n v="28888"/>
    <n v="30177"/>
    <x v="0"/>
    <s v="US"/>
    <s v="USD"/>
    <n v="1437933600"/>
    <x v="658"/>
    <b v="0"/>
    <n v="276"/>
    <b v="1"/>
    <s v="technology/wearables"/>
    <n v="1.0446206037108834"/>
    <n v="109.33695652173913"/>
    <x v="2"/>
    <s v="wearables"/>
    <x v="658"/>
    <d v="2015-07-26T18:00:00"/>
  </r>
  <r>
    <n v="3000"/>
    <n v="3017"/>
    <x v="0"/>
    <s v="US"/>
    <s v="USD"/>
    <n v="1440339295"/>
    <x v="659"/>
    <b v="0"/>
    <n v="21"/>
    <b v="1"/>
    <s v="technology/wearables"/>
    <n v="1.0056666666666667"/>
    <n v="143.66666666666666"/>
    <x v="2"/>
    <s v="wearables"/>
    <x v="659"/>
    <d v="2015-08-23T14:14:55"/>
  </r>
  <r>
    <n v="50000"/>
    <n v="1529"/>
    <x v="2"/>
    <s v="US"/>
    <s v="USD"/>
    <n v="1415558879"/>
    <x v="660"/>
    <b v="0"/>
    <n v="18"/>
    <b v="0"/>
    <s v="technology/wearables"/>
    <n v="3.058E-2"/>
    <n v="84.944444444444443"/>
    <x v="2"/>
    <s v="wearables"/>
    <x v="660"/>
    <d v="2014-11-09T18:47:59"/>
  </r>
  <r>
    <n v="10000"/>
    <n v="95"/>
    <x v="2"/>
    <s v="US"/>
    <s v="USD"/>
    <n v="1477236559"/>
    <x v="661"/>
    <b v="0"/>
    <n v="9"/>
    <b v="0"/>
    <s v="technology/wearables"/>
    <n v="9.4999999999999998E-3"/>
    <n v="10.555555555555555"/>
    <x v="2"/>
    <s v="wearables"/>
    <x v="661"/>
    <d v="2016-10-23T15:29:19"/>
  </r>
  <r>
    <n v="39000"/>
    <n v="156"/>
    <x v="2"/>
    <s v="US"/>
    <s v="USD"/>
    <n v="1421404247"/>
    <x v="662"/>
    <b v="0"/>
    <n v="4"/>
    <b v="0"/>
    <s v="technology/wearables"/>
    <n v="4.0000000000000001E-3"/>
    <n v="39"/>
    <x v="2"/>
    <s v="wearables"/>
    <x v="662"/>
    <d v="2015-01-16T10:30:47"/>
  </r>
  <r>
    <n v="200000"/>
    <n v="700"/>
    <x v="2"/>
    <s v="DK"/>
    <s v="DKK"/>
    <n v="1437250456"/>
    <x v="663"/>
    <b v="0"/>
    <n v="7"/>
    <b v="0"/>
    <s v="technology/wearables"/>
    <n v="3.5000000000000001E-3"/>
    <n v="100"/>
    <x v="2"/>
    <s v="wearables"/>
    <x v="663"/>
    <d v="2015-07-18T20:14:16"/>
  </r>
  <r>
    <n v="12000"/>
    <n v="904"/>
    <x v="2"/>
    <s v="US"/>
    <s v="USD"/>
    <n v="1428940775"/>
    <x v="664"/>
    <b v="0"/>
    <n v="29"/>
    <b v="0"/>
    <s v="technology/wearables"/>
    <n v="7.5333333333333335E-2"/>
    <n v="31.172413793103448"/>
    <x v="2"/>
    <s v="wearables"/>
    <x v="664"/>
    <d v="2015-04-13T15:59:35"/>
  </r>
  <r>
    <n v="10000"/>
    <n v="1864"/>
    <x v="2"/>
    <s v="US"/>
    <s v="USD"/>
    <n v="1484327061"/>
    <x v="665"/>
    <b v="0"/>
    <n v="12"/>
    <b v="0"/>
    <s v="technology/wearables"/>
    <n v="0.18640000000000001"/>
    <n v="155.33333333333334"/>
    <x v="2"/>
    <s v="wearables"/>
    <x v="665"/>
    <d v="2017-01-13T17:04:21"/>
  </r>
  <r>
    <n v="200000"/>
    <n v="8"/>
    <x v="2"/>
    <s v="US"/>
    <s v="USD"/>
    <n v="1408305498"/>
    <x v="666"/>
    <b v="0"/>
    <n v="4"/>
    <b v="0"/>
    <s v="technology/wearables"/>
    <n v="4.0000000000000003E-5"/>
    <n v="2"/>
    <x v="2"/>
    <s v="wearables"/>
    <x v="666"/>
    <d v="2014-08-17T19:58:18"/>
  </r>
  <r>
    <n v="50000"/>
    <n v="5010"/>
    <x v="2"/>
    <s v="IT"/>
    <s v="EUR"/>
    <n v="1477731463"/>
    <x v="667"/>
    <b v="0"/>
    <n v="28"/>
    <b v="0"/>
    <s v="technology/wearables"/>
    <n v="0.1002"/>
    <n v="178.92857142857142"/>
    <x v="2"/>
    <s v="wearables"/>
    <x v="667"/>
    <d v="2016-10-29T08:57:43"/>
  </r>
  <r>
    <n v="15000"/>
    <n v="684"/>
    <x v="2"/>
    <s v="US"/>
    <s v="USD"/>
    <n v="1431374222"/>
    <x v="668"/>
    <b v="0"/>
    <n v="25"/>
    <b v="0"/>
    <s v="technology/wearables"/>
    <n v="4.5600000000000002E-2"/>
    <n v="27.36"/>
    <x v="2"/>
    <s v="wearables"/>
    <x v="668"/>
    <d v="2015-05-11T19:57:02"/>
  </r>
  <r>
    <n v="200000"/>
    <n v="43015"/>
    <x v="2"/>
    <s v="SE"/>
    <s v="SEK"/>
    <n v="1467817258"/>
    <x v="669"/>
    <b v="0"/>
    <n v="28"/>
    <b v="0"/>
    <s v="technology/wearables"/>
    <n v="0.21507499999999999"/>
    <n v="1536.25"/>
    <x v="2"/>
    <s v="wearables"/>
    <x v="669"/>
    <d v="2016-07-06T15:00:58"/>
  </r>
  <r>
    <n v="90000"/>
    <n v="26349"/>
    <x v="2"/>
    <s v="IT"/>
    <s v="EUR"/>
    <n v="1466323800"/>
    <x v="670"/>
    <b v="0"/>
    <n v="310"/>
    <b v="0"/>
    <s v="technology/wearables"/>
    <n v="0.29276666666666668"/>
    <n v="84.99677419354839"/>
    <x v="2"/>
    <s v="wearables"/>
    <x v="670"/>
    <d v="2016-06-19T08:10:00"/>
  </r>
  <r>
    <n v="30000"/>
    <n v="11828"/>
    <x v="2"/>
    <s v="US"/>
    <s v="USD"/>
    <n v="1421208000"/>
    <x v="671"/>
    <b v="0"/>
    <n v="15"/>
    <b v="0"/>
    <s v="technology/wearables"/>
    <n v="0.39426666666666665"/>
    <n v="788.5333333333333"/>
    <x v="2"/>
    <s v="wearables"/>
    <x v="671"/>
    <d v="2015-01-14T04:00:00"/>
  </r>
  <r>
    <n v="50000"/>
    <n v="10814"/>
    <x v="2"/>
    <s v="US"/>
    <s v="USD"/>
    <n v="1420088340"/>
    <x v="672"/>
    <b v="0"/>
    <n v="215"/>
    <b v="0"/>
    <s v="technology/wearables"/>
    <n v="0.21628"/>
    <n v="50.29767441860465"/>
    <x v="2"/>
    <s v="wearables"/>
    <x v="672"/>
    <d v="2015-01-01T04:59:00"/>
  </r>
  <r>
    <n v="100000"/>
    <n v="205"/>
    <x v="2"/>
    <s v="US"/>
    <s v="USD"/>
    <n v="1409602217"/>
    <x v="673"/>
    <b v="0"/>
    <n v="3"/>
    <b v="0"/>
    <s v="technology/wearables"/>
    <n v="2.0500000000000002E-3"/>
    <n v="68.333333333333329"/>
    <x v="2"/>
    <s v="wearables"/>
    <x v="673"/>
    <d v="2014-09-01T20:10:17"/>
  </r>
  <r>
    <n v="50000"/>
    <n v="15"/>
    <x v="2"/>
    <s v="US"/>
    <s v="USD"/>
    <n v="1407811627"/>
    <x v="674"/>
    <b v="0"/>
    <n v="2"/>
    <b v="0"/>
    <s v="technology/wearables"/>
    <n v="2.9999999999999997E-4"/>
    <n v="7.5"/>
    <x v="2"/>
    <s v="wearables"/>
    <x v="674"/>
    <d v="2014-08-12T02:47:07"/>
  </r>
  <r>
    <n v="6000"/>
    <n v="891"/>
    <x v="2"/>
    <s v="US"/>
    <s v="USD"/>
    <n v="1420095540"/>
    <x v="675"/>
    <b v="0"/>
    <n v="26"/>
    <b v="0"/>
    <s v="technology/wearables"/>
    <n v="0.14849999999999999"/>
    <n v="34.269230769230766"/>
    <x v="2"/>
    <s v="wearables"/>
    <x v="675"/>
    <d v="2015-01-01T06:59:00"/>
  </r>
  <r>
    <n v="100000"/>
    <n v="1471"/>
    <x v="2"/>
    <s v="CA"/>
    <s v="CAD"/>
    <n v="1423333581"/>
    <x v="676"/>
    <b v="0"/>
    <n v="24"/>
    <b v="0"/>
    <s v="technology/wearables"/>
    <n v="1.4710000000000001E-2"/>
    <n v="61.291666666666664"/>
    <x v="2"/>
    <s v="wearables"/>
    <x v="676"/>
    <d v="2015-02-07T18:26:21"/>
  </r>
  <r>
    <n v="50000"/>
    <n v="12792"/>
    <x v="2"/>
    <s v="IT"/>
    <s v="EUR"/>
    <n v="1467106895"/>
    <x v="677"/>
    <b v="0"/>
    <n v="96"/>
    <b v="0"/>
    <s v="technology/wearables"/>
    <n v="0.25584000000000001"/>
    <n v="133.25"/>
    <x v="2"/>
    <s v="wearables"/>
    <x v="677"/>
    <d v="2016-06-28T09:41:35"/>
  </r>
  <r>
    <n v="29000"/>
    <n v="1108"/>
    <x v="2"/>
    <s v="US"/>
    <s v="USD"/>
    <n v="1463821338"/>
    <x v="678"/>
    <b v="0"/>
    <n v="17"/>
    <b v="0"/>
    <s v="technology/wearables"/>
    <n v="3.8206896551724136E-2"/>
    <n v="65.17647058823529"/>
    <x v="2"/>
    <s v="wearables"/>
    <x v="678"/>
    <d v="2016-05-21T09:02:18"/>
  </r>
  <r>
    <n v="57000"/>
    <n v="8827"/>
    <x v="2"/>
    <s v="US"/>
    <s v="USD"/>
    <n v="1472920909"/>
    <x v="679"/>
    <b v="0"/>
    <n v="94"/>
    <b v="0"/>
    <s v="technology/wearables"/>
    <n v="0.15485964912280703"/>
    <n v="93.90425531914893"/>
    <x v="2"/>
    <s v="wearables"/>
    <x v="679"/>
    <d v="2016-09-03T16:41:49"/>
  </r>
  <r>
    <n v="75000"/>
    <n v="19434"/>
    <x v="2"/>
    <s v="US"/>
    <s v="USD"/>
    <n v="1410955331"/>
    <x v="680"/>
    <b v="0"/>
    <n v="129"/>
    <b v="0"/>
    <s v="technology/wearables"/>
    <n v="0.25912000000000002"/>
    <n v="150.65116279069767"/>
    <x v="2"/>
    <s v="wearables"/>
    <x v="680"/>
    <d v="2014-09-17T12:02:11"/>
  </r>
  <r>
    <n v="2500"/>
    <n v="1"/>
    <x v="2"/>
    <s v="US"/>
    <s v="USD"/>
    <n v="1477509604"/>
    <x v="681"/>
    <b v="0"/>
    <n v="1"/>
    <b v="0"/>
    <s v="technology/wearables"/>
    <n v="4.0000000000000002E-4"/>
    <n v="1"/>
    <x v="2"/>
    <s v="wearables"/>
    <x v="681"/>
    <d v="2016-10-26T19:20:04"/>
  </r>
  <r>
    <n v="50000"/>
    <n v="53"/>
    <x v="2"/>
    <s v="US"/>
    <s v="USD"/>
    <n v="1489512122"/>
    <x v="682"/>
    <b v="0"/>
    <n v="4"/>
    <b v="0"/>
    <s v="technology/wearables"/>
    <n v="1.06E-3"/>
    <n v="13.25"/>
    <x v="2"/>
    <s v="wearables"/>
    <x v="682"/>
    <d v="2017-03-14T17:22:02"/>
  </r>
  <r>
    <n v="35000"/>
    <n v="298"/>
    <x v="2"/>
    <s v="US"/>
    <s v="USD"/>
    <n v="1477949764"/>
    <x v="683"/>
    <b v="0"/>
    <n v="3"/>
    <b v="0"/>
    <s v="technology/wearables"/>
    <n v="8.5142857142857138E-3"/>
    <n v="99.333333333333329"/>
    <x v="2"/>
    <s v="wearables"/>
    <x v="683"/>
    <d v="2016-10-31T21:36:04"/>
  </r>
  <r>
    <n v="320000"/>
    <n v="23948"/>
    <x v="2"/>
    <s v="US"/>
    <s v="USD"/>
    <n v="1406257200"/>
    <x v="684"/>
    <b v="0"/>
    <n v="135"/>
    <b v="0"/>
    <s v="technology/wearables"/>
    <n v="7.4837500000000001E-2"/>
    <n v="177.39259259259259"/>
    <x v="2"/>
    <s v="wearables"/>
    <x v="684"/>
    <d v="2014-07-25T03:00:00"/>
  </r>
  <r>
    <n v="2000"/>
    <n v="553"/>
    <x v="2"/>
    <s v="US"/>
    <s v="USD"/>
    <n v="1421095672"/>
    <x v="685"/>
    <b v="0"/>
    <n v="10"/>
    <b v="0"/>
    <s v="technology/wearables"/>
    <n v="0.27650000000000002"/>
    <n v="55.3"/>
    <x v="2"/>
    <s v="wearables"/>
    <x v="685"/>
    <d v="2015-01-12T20:47:52"/>
  </r>
  <r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d v="2015-08-03T16:09:30"/>
  </r>
  <r>
    <n v="100000"/>
    <n v="3550"/>
    <x v="2"/>
    <s v="MX"/>
    <s v="MXN"/>
    <n v="1486317653"/>
    <x v="687"/>
    <b v="0"/>
    <n v="6"/>
    <b v="0"/>
    <s v="technology/wearables"/>
    <n v="3.5499999999999997E-2"/>
    <n v="591.66666666666663"/>
    <x v="2"/>
    <s v="wearables"/>
    <x v="687"/>
    <d v="2017-02-05T18:00:53"/>
  </r>
  <r>
    <n v="20000"/>
    <n v="14598"/>
    <x v="2"/>
    <s v="US"/>
    <s v="USD"/>
    <n v="1444876253"/>
    <x v="688"/>
    <b v="0"/>
    <n v="36"/>
    <b v="0"/>
    <s v="technology/wearables"/>
    <n v="0.72989999999999999"/>
    <n v="405.5"/>
    <x v="2"/>
    <s v="wearables"/>
    <x v="688"/>
    <d v="2015-10-15T02:30:53"/>
  </r>
  <r>
    <n v="200000"/>
    <n v="115297.5"/>
    <x v="2"/>
    <s v="US"/>
    <s v="USD"/>
    <n v="1481173140"/>
    <x v="689"/>
    <b v="0"/>
    <n v="336"/>
    <b v="0"/>
    <s v="technology/wearables"/>
    <n v="0.57648750000000004"/>
    <n v="343.14732142857144"/>
    <x v="2"/>
    <s v="wearables"/>
    <x v="689"/>
    <d v="2016-12-08T04:59:00"/>
  </r>
  <r>
    <n v="20000"/>
    <n v="2468"/>
    <x v="2"/>
    <s v="US"/>
    <s v="USD"/>
    <n v="1473400800"/>
    <x v="690"/>
    <b v="0"/>
    <n v="34"/>
    <b v="0"/>
    <s v="technology/wearables"/>
    <n v="0.1234"/>
    <n v="72.588235294117652"/>
    <x v="2"/>
    <s v="wearables"/>
    <x v="690"/>
    <d v="2016-09-09T06:00:00"/>
  </r>
  <r>
    <n v="50000"/>
    <n v="260"/>
    <x v="2"/>
    <s v="US"/>
    <s v="USD"/>
    <n v="1435711246"/>
    <x v="691"/>
    <b v="0"/>
    <n v="10"/>
    <b v="0"/>
    <s v="technology/wearables"/>
    <n v="5.1999999999999998E-3"/>
    <n v="26"/>
    <x v="2"/>
    <s v="wearables"/>
    <x v="691"/>
    <d v="2015-07-01T00:40:46"/>
  </r>
  <r>
    <n v="20000"/>
    <n v="1306"/>
    <x v="2"/>
    <s v="GB"/>
    <s v="GBP"/>
    <n v="1482397263"/>
    <x v="692"/>
    <b v="0"/>
    <n v="201"/>
    <b v="0"/>
    <s v="technology/wearables"/>
    <n v="6.5299999999999997E-2"/>
    <n v="6.4975124378109452"/>
    <x v="2"/>
    <s v="wearables"/>
    <x v="692"/>
    <d v="2016-12-22T09:01:03"/>
  </r>
  <r>
    <n v="100000"/>
    <n v="35338"/>
    <x v="2"/>
    <s v="US"/>
    <s v="USD"/>
    <n v="1430421827"/>
    <x v="693"/>
    <b v="0"/>
    <n v="296"/>
    <b v="0"/>
    <s v="technology/wearables"/>
    <n v="0.35338000000000003"/>
    <n v="119.38513513513513"/>
    <x v="2"/>
    <s v="wearables"/>
    <x v="693"/>
    <d v="2015-04-30T19:23:47"/>
  </r>
  <r>
    <n v="150000"/>
    <n v="590"/>
    <x v="2"/>
    <s v="US"/>
    <s v="USD"/>
    <n v="1485964559"/>
    <x v="694"/>
    <b v="0"/>
    <n v="7"/>
    <b v="0"/>
    <s v="technology/wearables"/>
    <n v="3.933333333333333E-3"/>
    <n v="84.285714285714292"/>
    <x v="2"/>
    <s v="wearables"/>
    <x v="694"/>
    <d v="2017-02-01T15:55:59"/>
  </r>
  <r>
    <n v="60000"/>
    <n v="636"/>
    <x v="2"/>
    <s v="US"/>
    <s v="USD"/>
    <n v="1414758620"/>
    <x v="695"/>
    <b v="0"/>
    <n v="7"/>
    <b v="0"/>
    <s v="technology/wearables"/>
    <n v="1.06E-2"/>
    <n v="90.857142857142861"/>
    <x v="2"/>
    <s v="wearables"/>
    <x v="695"/>
    <d v="2014-10-31T12:30:20"/>
  </r>
  <r>
    <n v="175000"/>
    <n v="1"/>
    <x v="2"/>
    <s v="NL"/>
    <s v="EUR"/>
    <n v="1406326502"/>
    <x v="696"/>
    <b v="0"/>
    <n v="1"/>
    <b v="0"/>
    <s v="technology/wearables"/>
    <n v="5.7142857142857145E-6"/>
    <n v="1"/>
    <x v="2"/>
    <s v="wearables"/>
    <x v="696"/>
    <d v="2014-07-25T22:15:02"/>
  </r>
  <r>
    <n v="5000"/>
    <n v="2319"/>
    <x v="2"/>
    <s v="DE"/>
    <s v="EUR"/>
    <n v="1454502789"/>
    <x v="697"/>
    <b v="0"/>
    <n v="114"/>
    <b v="0"/>
    <s v="technology/wearables"/>
    <n v="0.46379999999999999"/>
    <n v="20.342105263157894"/>
    <x v="2"/>
    <s v="wearables"/>
    <x v="697"/>
    <d v="2016-02-03T12:33:09"/>
  </r>
  <r>
    <n v="100000"/>
    <n v="15390"/>
    <x v="2"/>
    <s v="US"/>
    <s v="USD"/>
    <n v="1411005600"/>
    <x v="698"/>
    <b v="0"/>
    <n v="29"/>
    <b v="0"/>
    <s v="technology/wearables"/>
    <n v="0.15390000000000001"/>
    <n v="530.68965517241384"/>
    <x v="2"/>
    <s v="wearables"/>
    <x v="698"/>
    <d v="2014-09-18T02:00:00"/>
  </r>
  <r>
    <n v="130000"/>
    <n v="107148.74"/>
    <x v="2"/>
    <s v="US"/>
    <s v="USD"/>
    <n v="1385136000"/>
    <x v="699"/>
    <b v="0"/>
    <n v="890"/>
    <b v="0"/>
    <s v="technology/wearables"/>
    <n v="0.824221076923077"/>
    <n v="120.39184269662923"/>
    <x v="2"/>
    <s v="wearables"/>
    <x v="699"/>
    <d v="2013-11-22T16:00:00"/>
  </r>
  <r>
    <n v="15000"/>
    <n v="403"/>
    <x v="2"/>
    <s v="ES"/>
    <s v="EUR"/>
    <n v="1484065881"/>
    <x v="700"/>
    <b v="0"/>
    <n v="31"/>
    <b v="0"/>
    <s v="technology/wearables"/>
    <n v="2.6866666666666667E-2"/>
    <n v="13"/>
    <x v="2"/>
    <s v="wearables"/>
    <x v="700"/>
    <d v="2017-01-10T16:31:21"/>
  </r>
  <r>
    <n v="23000"/>
    <n v="6118"/>
    <x v="2"/>
    <s v="GB"/>
    <s v="GBP"/>
    <n v="1406130880"/>
    <x v="701"/>
    <b v="0"/>
    <n v="21"/>
    <b v="0"/>
    <s v="technology/wearables"/>
    <n v="0.26600000000000001"/>
    <n v="291.33333333333331"/>
    <x v="2"/>
    <s v="wearables"/>
    <x v="701"/>
    <d v="2014-07-23T15:54:40"/>
  </r>
  <r>
    <n v="15000"/>
    <n v="4622.01"/>
    <x v="2"/>
    <s v="US"/>
    <s v="USD"/>
    <n v="1480011987"/>
    <x v="702"/>
    <b v="0"/>
    <n v="37"/>
    <b v="0"/>
    <s v="technology/wearables"/>
    <n v="0.30813400000000002"/>
    <n v="124.9191891891892"/>
    <x v="2"/>
    <s v="wearables"/>
    <x v="702"/>
    <d v="2016-11-24T18:26:27"/>
  </r>
  <r>
    <n v="15000"/>
    <n v="837"/>
    <x v="2"/>
    <s v="US"/>
    <s v="USD"/>
    <n v="1485905520"/>
    <x v="703"/>
    <b v="0"/>
    <n v="7"/>
    <b v="0"/>
    <s v="technology/wearables"/>
    <n v="5.5800000000000002E-2"/>
    <n v="119.57142857142857"/>
    <x v="2"/>
    <s v="wearables"/>
    <x v="703"/>
    <d v="2017-01-31T23:32:00"/>
  </r>
  <r>
    <n v="55000"/>
    <n v="481"/>
    <x v="2"/>
    <s v="CA"/>
    <s v="CAD"/>
    <n v="1487565468"/>
    <x v="704"/>
    <b v="0"/>
    <n v="4"/>
    <b v="0"/>
    <s v="technology/wearables"/>
    <n v="8.7454545454545458E-3"/>
    <n v="120.25"/>
    <x v="2"/>
    <s v="wearables"/>
    <x v="704"/>
    <d v="2017-02-20T04:37:48"/>
  </r>
  <r>
    <n v="100000"/>
    <n v="977"/>
    <x v="2"/>
    <s v="NL"/>
    <s v="EUR"/>
    <n v="1484999278"/>
    <x v="705"/>
    <b v="0"/>
    <n v="5"/>
    <b v="0"/>
    <s v="technology/wearables"/>
    <n v="9.7699999999999992E-3"/>
    <n v="195.4"/>
    <x v="2"/>
    <s v="wearables"/>
    <x v="705"/>
    <d v="2017-01-21T11:47:58"/>
  </r>
  <r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d v="2016-12-14T18:39:00"/>
  </r>
  <r>
    <n v="68000"/>
    <n v="53670.6"/>
    <x v="2"/>
    <s v="GB"/>
    <s v="GBP"/>
    <n v="1483286127"/>
    <x v="707"/>
    <b v="0"/>
    <n v="456"/>
    <b v="0"/>
    <s v="technology/wearables"/>
    <n v="0.78927352941176465"/>
    <n v="117.69868421052631"/>
    <x v="2"/>
    <s v="wearables"/>
    <x v="707"/>
    <d v="2017-01-01T15:55:27"/>
  </r>
  <r>
    <n v="40000"/>
    <n v="8837"/>
    <x v="2"/>
    <s v="GB"/>
    <s v="GBP"/>
    <n v="1410616600"/>
    <x v="708"/>
    <b v="0"/>
    <n v="369"/>
    <b v="0"/>
    <s v="technology/wearables"/>
    <n v="0.22092500000000001"/>
    <n v="23.948509485094849"/>
    <x v="2"/>
    <s v="wearables"/>
    <x v="708"/>
    <d v="2014-09-13T13:56:40"/>
  </r>
  <r>
    <n v="15000"/>
    <n v="61"/>
    <x v="2"/>
    <s v="US"/>
    <s v="USD"/>
    <n v="1417741159"/>
    <x v="709"/>
    <b v="0"/>
    <n v="2"/>
    <b v="0"/>
    <s v="technology/wearables"/>
    <n v="4.0666666666666663E-3"/>
    <n v="30.5"/>
    <x v="2"/>
    <s v="wearables"/>
    <x v="709"/>
    <d v="2014-12-05T00:59:19"/>
  </r>
  <r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d v="2014-08-20T00:44:00"/>
  </r>
  <r>
    <n v="100000"/>
    <n v="33791"/>
    <x v="2"/>
    <s v="NL"/>
    <s v="EUR"/>
    <n v="1481716868"/>
    <x v="711"/>
    <b v="0"/>
    <n v="338"/>
    <b v="0"/>
    <s v="technology/wearables"/>
    <n v="0.33790999999999999"/>
    <n v="99.973372781065095"/>
    <x v="2"/>
    <s v="wearables"/>
    <x v="711"/>
    <d v="2016-12-14T12:01:08"/>
  </r>
  <r>
    <n v="48500"/>
    <n v="105"/>
    <x v="2"/>
    <s v="US"/>
    <s v="USD"/>
    <n v="1455466832"/>
    <x v="712"/>
    <b v="0"/>
    <n v="4"/>
    <b v="0"/>
    <s v="technology/wearables"/>
    <n v="2.1649484536082476E-3"/>
    <n v="26.25"/>
    <x v="2"/>
    <s v="wearables"/>
    <x v="712"/>
    <d v="2016-02-14T16:20:32"/>
  </r>
  <r>
    <n v="25000"/>
    <n v="199"/>
    <x v="2"/>
    <s v="IT"/>
    <s v="EUR"/>
    <n v="1465130532"/>
    <x v="713"/>
    <b v="0"/>
    <n v="1"/>
    <b v="0"/>
    <s v="technology/wearables"/>
    <n v="7.9600000000000001E-3"/>
    <n v="199"/>
    <x v="2"/>
    <s v="wearables"/>
    <x v="713"/>
    <d v="2016-06-05T12:42:12"/>
  </r>
  <r>
    <n v="15000"/>
    <n v="2249"/>
    <x v="2"/>
    <s v="US"/>
    <s v="USD"/>
    <n v="1488308082"/>
    <x v="714"/>
    <b v="0"/>
    <n v="28"/>
    <b v="0"/>
    <s v="technology/wearables"/>
    <n v="0.14993333333333334"/>
    <n v="80.321428571428569"/>
    <x v="2"/>
    <s v="wearables"/>
    <x v="714"/>
    <d v="2017-02-28T18:54:42"/>
  </r>
  <r>
    <n v="27500"/>
    <n v="1389"/>
    <x v="2"/>
    <s v="US"/>
    <s v="USD"/>
    <n v="1446693040"/>
    <x v="715"/>
    <b v="0"/>
    <n v="12"/>
    <b v="0"/>
    <s v="technology/wearables"/>
    <n v="5.0509090909090906E-2"/>
    <n v="115.75"/>
    <x v="2"/>
    <s v="wearables"/>
    <x v="715"/>
    <d v="2015-11-05T03:10:40"/>
  </r>
  <r>
    <n v="7000"/>
    <n v="715"/>
    <x v="2"/>
    <s v="US"/>
    <s v="USD"/>
    <n v="1417392000"/>
    <x v="716"/>
    <b v="0"/>
    <n v="16"/>
    <b v="0"/>
    <s v="technology/wearables"/>
    <n v="0.10214285714285715"/>
    <n v="44.6875"/>
    <x v="2"/>
    <s v="wearables"/>
    <x v="716"/>
    <d v="2014-12-01T00:00:00"/>
  </r>
  <r>
    <n v="100000"/>
    <n v="305"/>
    <x v="2"/>
    <s v="US"/>
    <s v="USD"/>
    <n v="1409949002"/>
    <x v="717"/>
    <b v="0"/>
    <n v="4"/>
    <b v="0"/>
    <s v="technology/wearables"/>
    <n v="3.0500000000000002E-3"/>
    <n v="76.25"/>
    <x v="2"/>
    <s v="wearables"/>
    <x v="717"/>
    <d v="2014-09-05T20:30:02"/>
  </r>
  <r>
    <n v="12000"/>
    <n v="90"/>
    <x v="2"/>
    <s v="US"/>
    <s v="USD"/>
    <n v="1487397540"/>
    <x v="718"/>
    <b v="0"/>
    <n v="4"/>
    <b v="0"/>
    <s v="technology/wearables"/>
    <n v="7.4999999999999997E-3"/>
    <n v="22.5"/>
    <x v="2"/>
    <s v="wearables"/>
    <x v="718"/>
    <d v="2017-02-18T05:59:00"/>
  </r>
  <r>
    <n v="15000"/>
    <n v="194"/>
    <x v="2"/>
    <s v="US"/>
    <s v="USD"/>
    <n v="1456189076"/>
    <x v="719"/>
    <b v="0"/>
    <n v="10"/>
    <b v="0"/>
    <s v="technology/wearables"/>
    <n v="1.2933333333333333E-2"/>
    <n v="19.399999999999999"/>
    <x v="2"/>
    <s v="wearables"/>
    <x v="719"/>
    <d v="2016-02-23T00:57:56"/>
  </r>
  <r>
    <n v="1900"/>
    <n v="2735"/>
    <x v="0"/>
    <s v="US"/>
    <s v="USD"/>
    <n v="1327851291"/>
    <x v="720"/>
    <b v="0"/>
    <n v="41"/>
    <b v="1"/>
    <s v="publishing/nonfiction"/>
    <n v="1.4394736842105262"/>
    <n v="66.707317073170728"/>
    <x v="3"/>
    <s v="nonfiction"/>
    <x v="720"/>
    <d v="2012-01-29T15:34:51"/>
  </r>
  <r>
    <n v="8200"/>
    <n v="10013"/>
    <x v="0"/>
    <s v="US"/>
    <s v="USD"/>
    <n v="1406900607"/>
    <x v="721"/>
    <b v="0"/>
    <n v="119"/>
    <b v="1"/>
    <s v="publishing/nonfiction"/>
    <n v="1.2210975609756098"/>
    <n v="84.142857142857139"/>
    <x v="3"/>
    <s v="nonfiction"/>
    <x v="721"/>
    <d v="2014-08-01T13:43:27"/>
  </r>
  <r>
    <n v="25000"/>
    <n v="33006"/>
    <x v="0"/>
    <s v="US"/>
    <s v="USD"/>
    <n v="1333909178"/>
    <x v="722"/>
    <b v="0"/>
    <n v="153"/>
    <b v="1"/>
    <s v="publishing/nonfiction"/>
    <n v="1.3202400000000001"/>
    <n v="215.72549019607843"/>
    <x v="3"/>
    <s v="nonfiction"/>
    <x v="722"/>
    <d v="2012-04-08T18:19:38"/>
  </r>
  <r>
    <n v="5000"/>
    <n v="5469"/>
    <x v="0"/>
    <s v="US"/>
    <s v="USD"/>
    <n v="1438228740"/>
    <x v="723"/>
    <b v="0"/>
    <n v="100"/>
    <b v="1"/>
    <s v="publishing/nonfiction"/>
    <n v="1.0938000000000001"/>
    <n v="54.69"/>
    <x v="3"/>
    <s v="nonfiction"/>
    <x v="723"/>
    <d v="2015-07-30T03:59:00"/>
  </r>
  <r>
    <n v="7000"/>
    <n v="7383.01"/>
    <x v="0"/>
    <s v="US"/>
    <s v="USD"/>
    <n v="1309447163"/>
    <x v="724"/>
    <b v="0"/>
    <n v="143"/>
    <b v="1"/>
    <s v="publishing/nonfiction"/>
    <n v="1.0547157142857144"/>
    <n v="51.62944055944056"/>
    <x v="3"/>
    <s v="nonfiction"/>
    <x v="724"/>
    <d v="2011-06-30T15:19:23"/>
  </r>
  <r>
    <n v="20000"/>
    <n v="20070"/>
    <x v="0"/>
    <s v="US"/>
    <s v="USD"/>
    <n v="1450018912"/>
    <x v="725"/>
    <b v="0"/>
    <n v="140"/>
    <b v="1"/>
    <s v="publishing/nonfiction"/>
    <n v="1.0035000000000001"/>
    <n v="143.35714285714286"/>
    <x v="3"/>
    <s v="nonfiction"/>
    <x v="725"/>
    <d v="2015-12-13T15:01:52"/>
  </r>
  <r>
    <n v="2500"/>
    <n v="2535"/>
    <x v="0"/>
    <s v="US"/>
    <s v="USD"/>
    <n v="1365728487"/>
    <x v="726"/>
    <b v="0"/>
    <n v="35"/>
    <b v="1"/>
    <s v="publishing/nonfiction"/>
    <n v="1.014"/>
    <n v="72.428571428571431"/>
    <x v="3"/>
    <s v="nonfiction"/>
    <x v="726"/>
    <d v="2013-04-12T01:01:27"/>
  </r>
  <r>
    <n v="3500"/>
    <n v="5443"/>
    <x v="0"/>
    <s v="US"/>
    <s v="USD"/>
    <n v="1358198400"/>
    <x v="727"/>
    <b v="0"/>
    <n v="149"/>
    <b v="1"/>
    <s v="publishing/nonfiction"/>
    <n v="1.5551428571428572"/>
    <n v="36.530201342281877"/>
    <x v="3"/>
    <s v="nonfiction"/>
    <x v="727"/>
    <d v="2013-01-14T21:20:00"/>
  </r>
  <r>
    <n v="7500"/>
    <n v="7917.45"/>
    <x v="0"/>
    <s v="US"/>
    <s v="USD"/>
    <n v="1313957157"/>
    <x v="728"/>
    <b v="0"/>
    <n v="130"/>
    <b v="1"/>
    <s v="publishing/nonfiction"/>
    <n v="1.05566"/>
    <n v="60.903461538461535"/>
    <x v="3"/>
    <s v="nonfiction"/>
    <x v="728"/>
    <d v="2011-08-21T20:05:57"/>
  </r>
  <r>
    <n v="4000"/>
    <n v="5226"/>
    <x v="0"/>
    <s v="US"/>
    <s v="USD"/>
    <n v="1348028861"/>
    <x v="729"/>
    <b v="0"/>
    <n v="120"/>
    <b v="1"/>
    <s v="publishing/nonfiction"/>
    <n v="1.3065"/>
    <n v="43.55"/>
    <x v="3"/>
    <s v="nonfiction"/>
    <x v="729"/>
    <d v="2012-09-19T04:27:41"/>
  </r>
  <r>
    <n v="20000"/>
    <n v="26438"/>
    <x v="0"/>
    <s v="US"/>
    <s v="USD"/>
    <n v="1323280391"/>
    <x v="730"/>
    <b v="0"/>
    <n v="265"/>
    <b v="1"/>
    <s v="publishing/nonfiction"/>
    <n v="1.3219000000000001"/>
    <n v="99.766037735849054"/>
    <x v="3"/>
    <s v="nonfiction"/>
    <x v="730"/>
    <d v="2011-12-07T17:53:11"/>
  </r>
  <r>
    <n v="5000"/>
    <n v="6300"/>
    <x v="0"/>
    <s v="US"/>
    <s v="USD"/>
    <n v="1327212000"/>
    <x v="731"/>
    <b v="0"/>
    <n v="71"/>
    <b v="1"/>
    <s v="publishing/nonfiction"/>
    <n v="1.26"/>
    <n v="88.732394366197184"/>
    <x v="3"/>
    <s v="nonfiction"/>
    <x v="731"/>
    <d v="2012-01-22T06:00:00"/>
  </r>
  <r>
    <n v="40"/>
    <n v="64"/>
    <x v="0"/>
    <s v="GB"/>
    <s v="GBP"/>
    <n v="1380449461"/>
    <x v="732"/>
    <b v="0"/>
    <n v="13"/>
    <b v="1"/>
    <s v="publishing/nonfiction"/>
    <n v="1.6"/>
    <n v="4.9230769230769234"/>
    <x v="3"/>
    <s v="nonfiction"/>
    <x v="732"/>
    <d v="2013-09-29T10:11:01"/>
  </r>
  <r>
    <n v="2500"/>
    <n v="3012"/>
    <x v="0"/>
    <s v="GB"/>
    <s v="GBP"/>
    <n v="1387533892"/>
    <x v="733"/>
    <b v="0"/>
    <n v="169"/>
    <b v="1"/>
    <s v="publishing/nonfiction"/>
    <n v="1.2048000000000001"/>
    <n v="17.822485207100591"/>
    <x v="3"/>
    <s v="nonfiction"/>
    <x v="733"/>
    <d v="2013-12-20T10:04:52"/>
  </r>
  <r>
    <n v="8500"/>
    <n v="10670"/>
    <x v="0"/>
    <s v="CA"/>
    <s v="CAD"/>
    <n v="1431147600"/>
    <x v="734"/>
    <b v="0"/>
    <n v="57"/>
    <b v="1"/>
    <s v="publishing/nonfiction"/>
    <n v="1.2552941176470589"/>
    <n v="187.19298245614036"/>
    <x v="3"/>
    <s v="nonfiction"/>
    <x v="734"/>
    <d v="2015-05-09T05:00:00"/>
  </r>
  <r>
    <n v="47000"/>
    <n v="53771"/>
    <x v="0"/>
    <s v="US"/>
    <s v="USD"/>
    <n v="1417653540"/>
    <x v="735"/>
    <b v="0"/>
    <n v="229"/>
    <b v="1"/>
    <s v="publishing/nonfiction"/>
    <n v="1.1440638297872341"/>
    <n v="234.80786026200875"/>
    <x v="3"/>
    <s v="nonfiction"/>
    <x v="735"/>
    <d v="2014-12-04T00:39:00"/>
  </r>
  <r>
    <n v="3600"/>
    <n v="11345"/>
    <x v="0"/>
    <s v="US"/>
    <s v="USD"/>
    <n v="1385009940"/>
    <x v="736"/>
    <b v="0"/>
    <n v="108"/>
    <b v="1"/>
    <s v="publishing/nonfiction"/>
    <n v="3.151388888888889"/>
    <n v="105.04629629629629"/>
    <x v="3"/>
    <s v="nonfiction"/>
    <x v="736"/>
    <d v="2013-11-21T04:59:00"/>
  </r>
  <r>
    <n v="5000"/>
    <n v="6120"/>
    <x v="0"/>
    <s v="US"/>
    <s v="USD"/>
    <n v="1392408000"/>
    <x v="737"/>
    <b v="0"/>
    <n v="108"/>
    <b v="1"/>
    <s v="publishing/nonfiction"/>
    <n v="1.224"/>
    <n v="56.666666666666664"/>
    <x v="3"/>
    <s v="nonfiction"/>
    <x v="737"/>
    <d v="2014-02-14T20:00:00"/>
  </r>
  <r>
    <n v="1500"/>
    <n v="1601"/>
    <x v="0"/>
    <s v="US"/>
    <s v="USD"/>
    <n v="1417409940"/>
    <x v="738"/>
    <b v="0"/>
    <n v="41"/>
    <b v="1"/>
    <s v="publishing/nonfiction"/>
    <n v="1.0673333333333332"/>
    <n v="39.048780487804876"/>
    <x v="3"/>
    <s v="nonfiction"/>
    <x v="738"/>
    <d v="2014-12-01T04:59:00"/>
  </r>
  <r>
    <n v="6000"/>
    <n v="9500"/>
    <x v="0"/>
    <s v="US"/>
    <s v="USD"/>
    <n v="1407758629"/>
    <x v="739"/>
    <b v="0"/>
    <n v="139"/>
    <b v="1"/>
    <s v="publishing/nonfiction"/>
    <n v="1.5833333333333333"/>
    <n v="68.345323741007192"/>
    <x v="3"/>
    <s v="nonfiction"/>
    <x v="739"/>
    <d v="2014-08-11T12:03:49"/>
  </r>
  <r>
    <n v="3000"/>
    <n v="3222"/>
    <x v="0"/>
    <s v="US"/>
    <s v="USD"/>
    <n v="1434857482"/>
    <x v="740"/>
    <b v="0"/>
    <n v="19"/>
    <b v="1"/>
    <s v="publishing/nonfiction"/>
    <n v="1.0740000000000001"/>
    <n v="169.57894736842104"/>
    <x v="3"/>
    <s v="nonfiction"/>
    <x v="740"/>
    <d v="2015-06-21T03:31:22"/>
  </r>
  <r>
    <n v="13000"/>
    <n v="13293.8"/>
    <x v="0"/>
    <s v="US"/>
    <s v="USD"/>
    <n v="1370964806"/>
    <x v="741"/>
    <b v="0"/>
    <n v="94"/>
    <b v="1"/>
    <s v="publishing/nonfiction"/>
    <n v="1.0226"/>
    <n v="141.42340425531913"/>
    <x v="3"/>
    <s v="nonfiction"/>
    <x v="741"/>
    <d v="2013-06-11T15:33:26"/>
  </r>
  <r>
    <n v="1400"/>
    <n v="1550"/>
    <x v="0"/>
    <s v="US"/>
    <s v="USD"/>
    <n v="1395435712"/>
    <x v="742"/>
    <b v="0"/>
    <n v="23"/>
    <b v="1"/>
    <s v="publishing/nonfiction"/>
    <n v="1.1071428571428572"/>
    <n v="67.391304347826093"/>
    <x v="3"/>
    <s v="nonfiction"/>
    <x v="742"/>
    <d v="2014-03-21T21:01:52"/>
  </r>
  <r>
    <n v="550"/>
    <n v="814"/>
    <x v="0"/>
    <s v="US"/>
    <s v="USD"/>
    <n v="1334610000"/>
    <x v="743"/>
    <b v="0"/>
    <n v="15"/>
    <b v="1"/>
    <s v="publishing/nonfiction"/>
    <n v="1.48"/>
    <n v="54.266666666666666"/>
    <x v="3"/>
    <s v="nonfiction"/>
    <x v="743"/>
    <d v="2012-04-16T21:00:00"/>
  </r>
  <r>
    <n v="5000"/>
    <n v="5116"/>
    <x v="0"/>
    <s v="US"/>
    <s v="USD"/>
    <n v="1355439503"/>
    <x v="744"/>
    <b v="0"/>
    <n v="62"/>
    <b v="1"/>
    <s v="publishing/nonfiction"/>
    <n v="1.0232000000000001"/>
    <n v="82.516129032258064"/>
    <x v="3"/>
    <s v="nonfiction"/>
    <x v="744"/>
    <d v="2012-12-13T22:58:23"/>
  </r>
  <r>
    <n v="2220"/>
    <n v="3976"/>
    <x v="0"/>
    <s v="US"/>
    <s v="USD"/>
    <n v="1367588645"/>
    <x v="745"/>
    <b v="0"/>
    <n v="74"/>
    <b v="1"/>
    <s v="publishing/nonfiction"/>
    <n v="1.7909909909909909"/>
    <n v="53.729729729729726"/>
    <x v="3"/>
    <s v="nonfiction"/>
    <x v="745"/>
    <d v="2013-05-03T13:44:05"/>
  </r>
  <r>
    <n v="2987"/>
    <n v="3318"/>
    <x v="0"/>
    <s v="US"/>
    <s v="USD"/>
    <n v="1348372740"/>
    <x v="746"/>
    <b v="0"/>
    <n v="97"/>
    <b v="1"/>
    <s v="publishing/nonfiction"/>
    <n v="1.1108135252761968"/>
    <n v="34.206185567010309"/>
    <x v="3"/>
    <s v="nonfiction"/>
    <x v="746"/>
    <d v="2012-09-23T03:59:00"/>
  </r>
  <r>
    <n v="7000"/>
    <n v="7003"/>
    <x v="0"/>
    <s v="NL"/>
    <s v="EUR"/>
    <n v="1421319240"/>
    <x v="747"/>
    <b v="0"/>
    <n v="55"/>
    <b v="1"/>
    <s v="publishing/nonfiction"/>
    <n v="1.0004285714285714"/>
    <n v="127.32727272727273"/>
    <x v="3"/>
    <s v="nonfiction"/>
    <x v="747"/>
    <d v="2015-01-15T10:54:00"/>
  </r>
  <r>
    <n v="2000"/>
    <n v="2005"/>
    <x v="0"/>
    <s v="US"/>
    <s v="USD"/>
    <n v="1407701966"/>
    <x v="748"/>
    <b v="0"/>
    <n v="44"/>
    <b v="1"/>
    <s v="publishing/nonfiction"/>
    <n v="1.0024999999999999"/>
    <n v="45.56818181818182"/>
    <x v="3"/>
    <s v="nonfiction"/>
    <x v="748"/>
    <d v="2014-08-10T20:19:26"/>
  </r>
  <r>
    <n v="10000"/>
    <n v="10556"/>
    <x v="0"/>
    <s v="US"/>
    <s v="USD"/>
    <n v="1485642930"/>
    <x v="749"/>
    <b v="0"/>
    <n v="110"/>
    <b v="1"/>
    <s v="publishing/nonfiction"/>
    <n v="1.0556000000000001"/>
    <n v="95.963636363636368"/>
    <x v="3"/>
    <s v="nonfiction"/>
    <x v="749"/>
    <d v="2017-01-28T22:35:30"/>
  </r>
  <r>
    <n v="4444"/>
    <n v="4559"/>
    <x v="0"/>
    <s v="US"/>
    <s v="USD"/>
    <n v="1361739872"/>
    <x v="750"/>
    <b v="0"/>
    <n v="59"/>
    <b v="1"/>
    <s v="publishing/nonfiction"/>
    <n v="1.0258775877587758"/>
    <n v="77.271186440677965"/>
    <x v="3"/>
    <s v="nonfiction"/>
    <x v="750"/>
    <d v="2013-02-24T21:04:32"/>
  </r>
  <r>
    <n v="3000"/>
    <n v="3555"/>
    <x v="0"/>
    <s v="US"/>
    <s v="USD"/>
    <n v="1312470475"/>
    <x v="751"/>
    <b v="0"/>
    <n v="62"/>
    <b v="1"/>
    <s v="publishing/nonfiction"/>
    <n v="1.1850000000000001"/>
    <n v="57.338709677419352"/>
    <x v="3"/>
    <s v="nonfiction"/>
    <x v="751"/>
    <d v="2011-08-04T15:07:55"/>
  </r>
  <r>
    <n v="5000"/>
    <n v="5585"/>
    <x v="0"/>
    <s v="AU"/>
    <s v="AUD"/>
    <n v="1476615600"/>
    <x v="752"/>
    <b v="0"/>
    <n v="105"/>
    <b v="1"/>
    <s v="publishing/nonfiction"/>
    <n v="1.117"/>
    <n v="53.19047619047619"/>
    <x v="3"/>
    <s v="nonfiction"/>
    <x v="752"/>
    <d v="2016-10-16T11:00:00"/>
  </r>
  <r>
    <n v="10000"/>
    <n v="12800"/>
    <x v="0"/>
    <s v="US"/>
    <s v="USD"/>
    <n v="1423922991"/>
    <x v="753"/>
    <b v="0"/>
    <n v="26"/>
    <b v="1"/>
    <s v="publishing/nonfiction"/>
    <n v="1.28"/>
    <n v="492.30769230769232"/>
    <x v="3"/>
    <s v="nonfiction"/>
    <x v="753"/>
    <d v="2015-02-14T14:09:51"/>
  </r>
  <r>
    <n v="2000"/>
    <n v="2075"/>
    <x v="0"/>
    <s v="US"/>
    <s v="USD"/>
    <n v="1357408721"/>
    <x v="754"/>
    <b v="0"/>
    <n v="49"/>
    <b v="1"/>
    <s v="publishing/nonfiction"/>
    <n v="1.0375000000000001"/>
    <n v="42.346938775510203"/>
    <x v="3"/>
    <s v="nonfiction"/>
    <x v="754"/>
    <d v="2013-01-05T17:58:41"/>
  </r>
  <r>
    <n v="2500"/>
    <n v="2547.69"/>
    <x v="0"/>
    <s v="US"/>
    <s v="USD"/>
    <n v="1369010460"/>
    <x v="755"/>
    <b v="0"/>
    <n v="68"/>
    <b v="1"/>
    <s v="publishing/nonfiction"/>
    <n v="1.0190760000000001"/>
    <n v="37.466029411764708"/>
    <x v="3"/>
    <s v="nonfiction"/>
    <x v="755"/>
    <d v="2013-05-20T00:41:00"/>
  </r>
  <r>
    <n v="700"/>
    <n v="824"/>
    <x v="0"/>
    <s v="US"/>
    <s v="USD"/>
    <n v="1303147459"/>
    <x v="756"/>
    <b v="0"/>
    <n v="22"/>
    <b v="1"/>
    <s v="publishing/nonfiction"/>
    <n v="1.177142857142857"/>
    <n v="37.454545454545453"/>
    <x v="3"/>
    <s v="nonfiction"/>
    <x v="756"/>
    <d v="2011-04-18T17:24:19"/>
  </r>
  <r>
    <n v="250"/>
    <n v="595"/>
    <x v="0"/>
    <s v="US"/>
    <s v="USD"/>
    <n v="1354756714"/>
    <x v="757"/>
    <b v="0"/>
    <n v="18"/>
    <b v="1"/>
    <s v="publishing/nonfiction"/>
    <n v="2.38"/>
    <n v="33.055555555555557"/>
    <x v="3"/>
    <s v="nonfiction"/>
    <x v="757"/>
    <d v="2012-12-06T01:18:34"/>
  </r>
  <r>
    <n v="2500"/>
    <n v="2550"/>
    <x v="0"/>
    <s v="US"/>
    <s v="USD"/>
    <n v="1286568268"/>
    <x v="758"/>
    <b v="0"/>
    <n v="19"/>
    <b v="1"/>
    <s v="publishing/nonfiction"/>
    <n v="1.02"/>
    <n v="134.21052631578948"/>
    <x v="3"/>
    <s v="nonfiction"/>
    <x v="758"/>
    <d v="2010-10-08T20:04:28"/>
  </r>
  <r>
    <n v="5000"/>
    <n v="5096"/>
    <x v="0"/>
    <s v="GB"/>
    <s v="GBP"/>
    <n v="1404892539"/>
    <x v="759"/>
    <b v="0"/>
    <n v="99"/>
    <b v="1"/>
    <s v="publishing/nonfiction"/>
    <n v="1.0192000000000001"/>
    <n v="51.474747474747474"/>
    <x v="3"/>
    <s v="nonfiction"/>
    <x v="759"/>
    <d v="2014-07-09T07:55:39"/>
  </r>
  <r>
    <n v="2200"/>
    <n v="0"/>
    <x v="2"/>
    <s v="US"/>
    <s v="USD"/>
    <n v="1480188013"/>
    <x v="760"/>
    <b v="0"/>
    <n v="0"/>
    <b v="0"/>
    <s v="publishing/fiction"/>
    <n v="0"/>
    <e v="#DIV/0!"/>
    <x v="3"/>
    <s v="fiction"/>
    <x v="760"/>
    <d v="2016-11-26T19:20:13"/>
  </r>
  <r>
    <n v="5000"/>
    <n v="235"/>
    <x v="2"/>
    <s v="US"/>
    <s v="USD"/>
    <n v="1391364126"/>
    <x v="761"/>
    <b v="0"/>
    <n v="6"/>
    <b v="0"/>
    <s v="publishing/fiction"/>
    <n v="4.7E-2"/>
    <n v="39.166666666666664"/>
    <x v="3"/>
    <s v="fiction"/>
    <x v="761"/>
    <d v="2014-02-02T18:02:06"/>
  </r>
  <r>
    <n v="3500"/>
    <n v="0"/>
    <x v="2"/>
    <s v="MX"/>
    <s v="MXN"/>
    <n v="1480831200"/>
    <x v="762"/>
    <b v="0"/>
    <n v="0"/>
    <b v="0"/>
    <s v="publishing/fiction"/>
    <n v="0"/>
    <e v="#DIV/0!"/>
    <x v="3"/>
    <s v="fiction"/>
    <x v="762"/>
    <d v="2016-12-04T06:00:00"/>
  </r>
  <r>
    <n v="4290"/>
    <n v="5"/>
    <x v="2"/>
    <s v="GB"/>
    <s v="GBP"/>
    <n v="1376563408"/>
    <x v="763"/>
    <b v="0"/>
    <n v="1"/>
    <b v="0"/>
    <s v="publishing/fiction"/>
    <n v="1.1655011655011655E-3"/>
    <n v="5"/>
    <x v="3"/>
    <s v="fiction"/>
    <x v="763"/>
    <d v="2013-08-15T10:43:28"/>
  </r>
  <r>
    <n v="500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d v="2015-09-10T04:09:21"/>
  </r>
  <r>
    <n v="7000"/>
    <n v="2521"/>
    <x v="2"/>
    <s v="US"/>
    <s v="USD"/>
    <n v="1413723684"/>
    <x v="765"/>
    <b v="0"/>
    <n v="44"/>
    <b v="0"/>
    <s v="publishing/fiction"/>
    <n v="0.36014285714285715"/>
    <n v="57.295454545454547"/>
    <x v="3"/>
    <s v="fiction"/>
    <x v="765"/>
    <d v="2014-10-19T13:01:24"/>
  </r>
  <r>
    <n v="4000"/>
    <n v="0"/>
    <x v="2"/>
    <s v="CA"/>
    <s v="CAD"/>
    <n v="1424112483"/>
    <x v="766"/>
    <b v="0"/>
    <n v="0"/>
    <b v="0"/>
    <s v="publishing/fiction"/>
    <n v="0"/>
    <e v="#DIV/0!"/>
    <x v="3"/>
    <s v="fiction"/>
    <x v="766"/>
    <d v="2015-02-16T18:48:03"/>
  </r>
  <r>
    <n v="5000"/>
    <n v="177"/>
    <x v="2"/>
    <s v="US"/>
    <s v="USD"/>
    <n v="1432178810"/>
    <x v="767"/>
    <b v="0"/>
    <n v="3"/>
    <b v="0"/>
    <s v="publishing/fiction"/>
    <n v="3.5400000000000001E-2"/>
    <n v="59"/>
    <x v="3"/>
    <s v="fiction"/>
    <x v="767"/>
    <d v="2015-05-21T03:26:50"/>
  </r>
  <r>
    <n v="250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d v="2013-12-16T04:58:10"/>
  </r>
  <r>
    <n v="4000"/>
    <n v="1656"/>
    <x v="2"/>
    <s v="US"/>
    <s v="USD"/>
    <n v="1388102094"/>
    <x v="769"/>
    <b v="0"/>
    <n v="52"/>
    <b v="0"/>
    <s v="publishing/fiction"/>
    <n v="0.41399999999999998"/>
    <n v="31.846153846153847"/>
    <x v="3"/>
    <s v="fiction"/>
    <x v="769"/>
    <d v="2013-12-26T23:54:54"/>
  </r>
  <r>
    <n v="17500"/>
    <n v="0"/>
    <x v="2"/>
    <s v="US"/>
    <s v="USD"/>
    <n v="1361750369"/>
    <x v="770"/>
    <b v="0"/>
    <n v="0"/>
    <b v="0"/>
    <s v="publishing/fiction"/>
    <n v="0"/>
    <e v="#DIV/0!"/>
    <x v="3"/>
    <s v="fiction"/>
    <x v="770"/>
    <d v="2013-02-24T23:59:29"/>
  </r>
  <r>
    <n v="38000"/>
    <n v="10"/>
    <x v="2"/>
    <s v="US"/>
    <s v="USD"/>
    <n v="1454183202"/>
    <x v="771"/>
    <b v="0"/>
    <n v="1"/>
    <b v="0"/>
    <s v="publishing/fiction"/>
    <n v="2.631578947368421E-4"/>
    <n v="10"/>
    <x v="3"/>
    <s v="fiction"/>
    <x v="771"/>
    <d v="2016-01-30T19:46:42"/>
  </r>
  <r>
    <n v="1500"/>
    <n v="50"/>
    <x v="2"/>
    <s v="US"/>
    <s v="USD"/>
    <n v="1257047940"/>
    <x v="772"/>
    <b v="0"/>
    <n v="1"/>
    <b v="0"/>
    <s v="publishing/fiction"/>
    <n v="3.3333333333333333E-2"/>
    <n v="50"/>
    <x v="3"/>
    <s v="fiction"/>
    <x v="772"/>
    <d v="2009-11-01T03:59:00"/>
  </r>
  <r>
    <n v="3759"/>
    <n v="32"/>
    <x v="2"/>
    <s v="GB"/>
    <s v="GBP"/>
    <n v="1431298860"/>
    <x v="773"/>
    <b v="0"/>
    <n v="2"/>
    <b v="0"/>
    <s v="publishing/fiction"/>
    <n v="8.5129023676509714E-3"/>
    <n v="16"/>
    <x v="3"/>
    <s v="fiction"/>
    <x v="773"/>
    <d v="2015-05-10T23:01:00"/>
  </r>
  <r>
    <n v="500"/>
    <n v="351"/>
    <x v="2"/>
    <s v="US"/>
    <s v="USD"/>
    <n v="1393181018"/>
    <x v="774"/>
    <b v="0"/>
    <n v="9"/>
    <b v="0"/>
    <s v="publishing/fiction"/>
    <n v="0.70199999999999996"/>
    <n v="39"/>
    <x v="3"/>
    <s v="fiction"/>
    <x v="774"/>
    <d v="2014-02-23T18:43:38"/>
  </r>
  <r>
    <n v="10000"/>
    <n v="170"/>
    <x v="2"/>
    <s v="US"/>
    <s v="USD"/>
    <n v="1323998795"/>
    <x v="775"/>
    <b v="0"/>
    <n v="5"/>
    <b v="0"/>
    <s v="publishing/fiction"/>
    <n v="1.7000000000000001E-2"/>
    <n v="34"/>
    <x v="3"/>
    <s v="fiction"/>
    <x v="775"/>
    <d v="2011-12-16T01:26:35"/>
  </r>
  <r>
    <n v="7000"/>
    <n v="3598"/>
    <x v="2"/>
    <s v="US"/>
    <s v="USD"/>
    <n v="1444539600"/>
    <x v="776"/>
    <b v="0"/>
    <n v="57"/>
    <b v="0"/>
    <s v="publishing/fiction"/>
    <n v="0.51400000000000001"/>
    <n v="63.122807017543863"/>
    <x v="3"/>
    <s v="fiction"/>
    <x v="776"/>
    <d v="2015-10-11T05:00:00"/>
  </r>
  <r>
    <n v="3000"/>
    <n v="21"/>
    <x v="2"/>
    <s v="US"/>
    <s v="USD"/>
    <n v="1375313577"/>
    <x v="777"/>
    <b v="0"/>
    <n v="3"/>
    <b v="0"/>
    <s v="publishing/fiction"/>
    <n v="7.0000000000000001E-3"/>
    <n v="7"/>
    <x v="3"/>
    <s v="fiction"/>
    <x v="777"/>
    <d v="2013-07-31T23:32:57"/>
  </r>
  <r>
    <n v="500"/>
    <n v="2"/>
    <x v="2"/>
    <s v="US"/>
    <s v="USD"/>
    <n v="1398876680"/>
    <x v="778"/>
    <b v="0"/>
    <n v="1"/>
    <b v="0"/>
    <s v="publishing/fiction"/>
    <n v="4.0000000000000001E-3"/>
    <n v="2"/>
    <x v="3"/>
    <s v="fiction"/>
    <x v="778"/>
    <d v="2014-04-30T16:51:20"/>
  </r>
  <r>
    <n v="15000"/>
    <n v="400"/>
    <x v="2"/>
    <s v="US"/>
    <s v="USD"/>
    <n v="1287115200"/>
    <x v="779"/>
    <b v="0"/>
    <n v="6"/>
    <b v="0"/>
    <s v="publishing/fiction"/>
    <n v="2.6666666666666668E-2"/>
    <n v="66.666666666666671"/>
    <x v="3"/>
    <s v="fiction"/>
    <x v="779"/>
    <d v="2010-10-15T04:00:00"/>
  </r>
  <r>
    <n v="1000"/>
    <n v="1040"/>
    <x v="0"/>
    <s v="US"/>
    <s v="USD"/>
    <n v="1304439025"/>
    <x v="780"/>
    <b v="0"/>
    <n v="27"/>
    <b v="1"/>
    <s v="music/rock"/>
    <n v="1.04"/>
    <n v="38.518518518518519"/>
    <x v="4"/>
    <s v="rock"/>
    <x v="780"/>
    <d v="2011-05-03T16:10:25"/>
  </r>
  <r>
    <n v="800"/>
    <n v="1065.23"/>
    <x v="0"/>
    <s v="US"/>
    <s v="USD"/>
    <n v="1370649674"/>
    <x v="781"/>
    <b v="0"/>
    <n v="25"/>
    <b v="1"/>
    <s v="music/rock"/>
    <n v="1.3315375"/>
    <n v="42.609200000000001"/>
    <x v="4"/>
    <s v="rock"/>
    <x v="781"/>
    <d v="2013-06-08T00:01:14"/>
  </r>
  <r>
    <n v="700"/>
    <n v="700"/>
    <x v="0"/>
    <s v="US"/>
    <s v="USD"/>
    <n v="1345918302"/>
    <x v="782"/>
    <b v="0"/>
    <n v="14"/>
    <b v="1"/>
    <s v="music/rock"/>
    <n v="1"/>
    <n v="50"/>
    <x v="4"/>
    <s v="rock"/>
    <x v="782"/>
    <d v="2012-08-25T18:11:42"/>
  </r>
  <r>
    <n v="1500"/>
    <n v="2222"/>
    <x v="0"/>
    <s v="US"/>
    <s v="USD"/>
    <n v="1335564000"/>
    <x v="783"/>
    <b v="0"/>
    <n v="35"/>
    <b v="1"/>
    <s v="music/rock"/>
    <n v="1.4813333333333334"/>
    <n v="63.485714285714288"/>
    <x v="4"/>
    <s v="rock"/>
    <x v="783"/>
    <d v="2012-04-27T22:00:00"/>
  </r>
  <r>
    <n v="1000"/>
    <n v="1025"/>
    <x v="0"/>
    <s v="US"/>
    <s v="USD"/>
    <n v="1395023719"/>
    <x v="784"/>
    <b v="0"/>
    <n v="10"/>
    <b v="1"/>
    <s v="music/rock"/>
    <n v="1.0249999999999999"/>
    <n v="102.5"/>
    <x v="4"/>
    <s v="rock"/>
    <x v="784"/>
    <d v="2014-03-17T02:35:19"/>
  </r>
  <r>
    <n v="500"/>
    <n v="903.14"/>
    <x v="0"/>
    <s v="US"/>
    <s v="USD"/>
    <n v="1362060915"/>
    <x v="785"/>
    <b v="0"/>
    <n v="29"/>
    <b v="1"/>
    <s v="music/rock"/>
    <n v="1.8062799999999999"/>
    <n v="31.142758620689655"/>
    <x v="4"/>
    <s v="rock"/>
    <x v="785"/>
    <d v="2013-02-28T14:15:15"/>
  </r>
  <r>
    <n v="5000"/>
    <n v="7140"/>
    <x v="0"/>
    <s v="US"/>
    <s v="USD"/>
    <n v="1336751220"/>
    <x v="786"/>
    <b v="0"/>
    <n v="44"/>
    <b v="1"/>
    <s v="music/rock"/>
    <n v="1.4279999999999999"/>
    <n v="162.27272727272728"/>
    <x v="4"/>
    <s v="rock"/>
    <x v="786"/>
    <d v="2012-05-11T15:47:00"/>
  </r>
  <r>
    <n v="1200"/>
    <n v="1370"/>
    <x v="0"/>
    <s v="US"/>
    <s v="USD"/>
    <n v="1383318226"/>
    <x v="787"/>
    <b v="0"/>
    <n v="17"/>
    <b v="1"/>
    <s v="music/rock"/>
    <n v="1.1416666666666666"/>
    <n v="80.588235294117652"/>
    <x v="4"/>
    <s v="rock"/>
    <x v="787"/>
    <d v="2013-11-01T15:03:46"/>
  </r>
  <r>
    <n v="1000"/>
    <n v="2035.05"/>
    <x v="0"/>
    <s v="US"/>
    <s v="USD"/>
    <n v="1341633540"/>
    <x v="788"/>
    <b v="0"/>
    <n v="34"/>
    <b v="1"/>
    <s v="music/rock"/>
    <n v="2.03505"/>
    <n v="59.85441176470588"/>
    <x v="4"/>
    <s v="rock"/>
    <x v="788"/>
    <d v="2012-07-07T03:59:00"/>
  </r>
  <r>
    <n v="1700"/>
    <n v="1860"/>
    <x v="0"/>
    <s v="US"/>
    <s v="USD"/>
    <n v="1358755140"/>
    <x v="789"/>
    <b v="0"/>
    <n v="14"/>
    <b v="1"/>
    <s v="music/rock"/>
    <n v="1.0941176470588236"/>
    <n v="132.85714285714286"/>
    <x v="4"/>
    <s v="rock"/>
    <x v="789"/>
    <d v="2013-01-21T07:59:00"/>
  </r>
  <r>
    <n v="10000"/>
    <n v="14437.46"/>
    <x v="0"/>
    <s v="US"/>
    <s v="USD"/>
    <n v="1359680939"/>
    <x v="790"/>
    <b v="0"/>
    <n v="156"/>
    <b v="1"/>
    <s v="music/rock"/>
    <n v="1.443746"/>
    <n v="92.547820512820508"/>
    <x v="4"/>
    <s v="rock"/>
    <x v="790"/>
    <d v="2013-02-01T01:08:59"/>
  </r>
  <r>
    <n v="7500"/>
    <n v="7790"/>
    <x v="0"/>
    <s v="US"/>
    <s v="USD"/>
    <n v="1384322340"/>
    <x v="791"/>
    <b v="0"/>
    <n v="128"/>
    <b v="1"/>
    <s v="music/rock"/>
    <n v="1.0386666666666666"/>
    <n v="60.859375"/>
    <x v="4"/>
    <s v="rock"/>
    <x v="791"/>
    <d v="2013-11-13T05:59:00"/>
  </r>
  <r>
    <n v="2500"/>
    <n v="2511.11"/>
    <x v="0"/>
    <s v="US"/>
    <s v="USD"/>
    <n v="1383861483"/>
    <x v="792"/>
    <b v="0"/>
    <n v="60"/>
    <b v="1"/>
    <s v="music/rock"/>
    <n v="1.0044440000000001"/>
    <n v="41.851833333333339"/>
    <x v="4"/>
    <s v="rock"/>
    <x v="792"/>
    <d v="2013-11-07T21:58:03"/>
  </r>
  <r>
    <n v="2750"/>
    <n v="2826.43"/>
    <x v="0"/>
    <s v="US"/>
    <s v="USD"/>
    <n v="1372827540"/>
    <x v="793"/>
    <b v="0"/>
    <n v="32"/>
    <b v="1"/>
    <s v="music/rock"/>
    <n v="1.0277927272727272"/>
    <n v="88.325937499999995"/>
    <x v="4"/>
    <s v="rock"/>
    <x v="793"/>
    <d v="2013-07-03T04:59:00"/>
  </r>
  <r>
    <n v="8000"/>
    <n v="8425"/>
    <x v="0"/>
    <s v="US"/>
    <s v="USD"/>
    <n v="1315242360"/>
    <x v="794"/>
    <b v="0"/>
    <n v="53"/>
    <b v="1"/>
    <s v="music/rock"/>
    <n v="1.0531250000000001"/>
    <n v="158.96226415094338"/>
    <x v="4"/>
    <s v="rock"/>
    <x v="794"/>
    <d v="2011-09-05T17:06:00"/>
  </r>
  <r>
    <n v="14000"/>
    <n v="15650"/>
    <x v="0"/>
    <s v="US"/>
    <s v="USD"/>
    <n v="1333774740"/>
    <x v="795"/>
    <b v="0"/>
    <n v="184"/>
    <b v="1"/>
    <s v="music/rock"/>
    <n v="1.1178571428571429"/>
    <n v="85.054347826086953"/>
    <x v="4"/>
    <s v="rock"/>
    <x v="795"/>
    <d v="2012-04-07T04:59:00"/>
  </r>
  <r>
    <n v="10000"/>
    <n v="10135"/>
    <x v="0"/>
    <s v="US"/>
    <s v="USD"/>
    <n v="1379279400"/>
    <x v="796"/>
    <b v="0"/>
    <n v="90"/>
    <b v="1"/>
    <s v="music/rock"/>
    <n v="1.0135000000000001"/>
    <n v="112.61111111111111"/>
    <x v="4"/>
    <s v="rock"/>
    <x v="796"/>
    <d v="2013-09-15T21:10:00"/>
  </r>
  <r>
    <n v="3000"/>
    <n v="3226"/>
    <x v="0"/>
    <s v="US"/>
    <s v="USD"/>
    <n v="1335672000"/>
    <x v="797"/>
    <b v="0"/>
    <n v="71"/>
    <b v="1"/>
    <s v="music/rock"/>
    <n v="1.0753333333333333"/>
    <n v="45.436619718309856"/>
    <x v="4"/>
    <s v="rock"/>
    <x v="797"/>
    <d v="2012-04-29T04:00:00"/>
  </r>
  <r>
    <n v="3500"/>
    <n v="4021"/>
    <x v="0"/>
    <s v="US"/>
    <s v="USD"/>
    <n v="1412086187"/>
    <x v="798"/>
    <b v="0"/>
    <n v="87"/>
    <b v="1"/>
    <s v="music/rock"/>
    <n v="1.1488571428571428"/>
    <n v="46.218390804597703"/>
    <x v="4"/>
    <s v="rock"/>
    <x v="798"/>
    <d v="2014-09-30T14:09:47"/>
  </r>
  <r>
    <n v="5000"/>
    <n v="5001"/>
    <x v="0"/>
    <s v="US"/>
    <s v="USD"/>
    <n v="1335542446"/>
    <x v="799"/>
    <b v="0"/>
    <n v="28"/>
    <b v="1"/>
    <s v="music/rock"/>
    <n v="1.0002"/>
    <n v="178.60714285714286"/>
    <x v="4"/>
    <s v="rock"/>
    <x v="799"/>
    <d v="2012-04-27T16:00:46"/>
  </r>
  <r>
    <n v="1500"/>
    <n v="2282"/>
    <x v="0"/>
    <s v="GB"/>
    <s v="GBP"/>
    <n v="1410431054"/>
    <x v="800"/>
    <b v="0"/>
    <n v="56"/>
    <b v="1"/>
    <s v="music/rock"/>
    <n v="1.5213333333333334"/>
    <n v="40.75"/>
    <x v="4"/>
    <s v="rock"/>
    <x v="800"/>
    <d v="2014-09-11T10:24:14"/>
  </r>
  <r>
    <n v="2000"/>
    <n v="2230.4299999999998"/>
    <x v="0"/>
    <s v="US"/>
    <s v="USD"/>
    <n v="1309547120"/>
    <x v="801"/>
    <b v="0"/>
    <n v="51"/>
    <b v="1"/>
    <s v="music/rock"/>
    <n v="1.1152149999999998"/>
    <n v="43.733921568627444"/>
    <x v="4"/>
    <s v="rock"/>
    <x v="801"/>
    <d v="2011-07-01T19:05:20"/>
  </r>
  <r>
    <n v="6000"/>
    <n v="6080"/>
    <x v="0"/>
    <s v="US"/>
    <s v="USD"/>
    <n v="1347854700"/>
    <x v="802"/>
    <b v="0"/>
    <n v="75"/>
    <b v="1"/>
    <s v="music/rock"/>
    <n v="1.0133333333333334"/>
    <n v="81.066666666666663"/>
    <x v="4"/>
    <s v="rock"/>
    <x v="802"/>
    <d v="2012-09-17T04:05:00"/>
  </r>
  <r>
    <n v="2300"/>
    <n v="2835"/>
    <x v="0"/>
    <s v="US"/>
    <s v="USD"/>
    <n v="1306630800"/>
    <x v="803"/>
    <b v="0"/>
    <n v="38"/>
    <b v="1"/>
    <s v="music/rock"/>
    <n v="1.232608695652174"/>
    <n v="74.60526315789474"/>
    <x v="4"/>
    <s v="rock"/>
    <x v="803"/>
    <d v="2011-05-29T01:00:00"/>
  </r>
  <r>
    <n v="5500"/>
    <n v="5500"/>
    <x v="0"/>
    <s v="US"/>
    <s v="USD"/>
    <n v="1311393540"/>
    <x v="804"/>
    <b v="0"/>
    <n v="18"/>
    <b v="1"/>
    <s v="music/rock"/>
    <n v="1"/>
    <n v="305.55555555555554"/>
    <x v="4"/>
    <s v="rock"/>
    <x v="804"/>
    <d v="2011-07-23T03:59:00"/>
  </r>
  <r>
    <n v="3000"/>
    <n v="3150"/>
    <x v="0"/>
    <s v="US"/>
    <s v="USD"/>
    <n v="1310857200"/>
    <x v="805"/>
    <b v="0"/>
    <n v="54"/>
    <b v="1"/>
    <s v="music/rock"/>
    <n v="1.05"/>
    <n v="58.333333333333336"/>
    <x v="4"/>
    <s v="rock"/>
    <x v="805"/>
    <d v="2011-07-16T23:00:00"/>
  </r>
  <r>
    <n v="8000"/>
    <n v="8355"/>
    <x v="0"/>
    <s v="US"/>
    <s v="USD"/>
    <n v="1315413339"/>
    <x v="806"/>
    <b v="0"/>
    <n v="71"/>
    <b v="1"/>
    <s v="music/rock"/>
    <n v="1.0443750000000001"/>
    <n v="117.67605633802818"/>
    <x v="4"/>
    <s v="rock"/>
    <x v="806"/>
    <d v="2011-09-07T16:35:39"/>
  </r>
  <r>
    <n v="4000"/>
    <n v="4205"/>
    <x v="0"/>
    <s v="US"/>
    <s v="USD"/>
    <n v="1488333600"/>
    <x v="807"/>
    <b v="0"/>
    <n v="57"/>
    <b v="1"/>
    <s v="music/rock"/>
    <n v="1.05125"/>
    <n v="73.771929824561397"/>
    <x v="4"/>
    <s v="rock"/>
    <x v="807"/>
    <d v="2017-03-01T02:00:00"/>
  </r>
  <r>
    <n v="4500"/>
    <n v="4500"/>
    <x v="0"/>
    <s v="CA"/>
    <s v="CAD"/>
    <n v="1419224340"/>
    <x v="808"/>
    <b v="0"/>
    <n v="43"/>
    <b v="1"/>
    <s v="music/rock"/>
    <n v="1"/>
    <n v="104.65116279069767"/>
    <x v="4"/>
    <s v="rock"/>
    <x v="808"/>
    <d v="2014-12-22T04:59:00"/>
  </r>
  <r>
    <n v="4000"/>
    <n v="4151"/>
    <x v="0"/>
    <s v="US"/>
    <s v="USD"/>
    <n v="1390161630"/>
    <x v="809"/>
    <b v="0"/>
    <n v="52"/>
    <b v="1"/>
    <s v="music/rock"/>
    <n v="1.03775"/>
    <n v="79.82692307692308"/>
    <x v="4"/>
    <s v="rock"/>
    <x v="809"/>
    <d v="2014-01-19T20:00:30"/>
  </r>
  <r>
    <n v="1500"/>
    <n v="1575"/>
    <x v="0"/>
    <s v="US"/>
    <s v="USD"/>
    <n v="1346462462"/>
    <x v="810"/>
    <b v="0"/>
    <n v="27"/>
    <b v="1"/>
    <s v="music/rock"/>
    <n v="1.05"/>
    <n v="58.333333333333336"/>
    <x v="4"/>
    <s v="rock"/>
    <x v="810"/>
    <d v="2012-09-01T01:21:02"/>
  </r>
  <r>
    <n v="1000"/>
    <n v="1040"/>
    <x v="0"/>
    <s v="US"/>
    <s v="USD"/>
    <n v="1373475120"/>
    <x v="811"/>
    <b v="0"/>
    <n v="12"/>
    <b v="1"/>
    <s v="music/rock"/>
    <n v="1.04"/>
    <n v="86.666666666666671"/>
    <x v="4"/>
    <s v="rock"/>
    <x v="811"/>
    <d v="2013-07-10T16:52:00"/>
  </r>
  <r>
    <n v="600"/>
    <n v="911"/>
    <x v="0"/>
    <s v="US"/>
    <s v="USD"/>
    <n v="1362146280"/>
    <x v="812"/>
    <b v="0"/>
    <n v="33"/>
    <b v="1"/>
    <s v="music/rock"/>
    <n v="1.5183333333333333"/>
    <n v="27.606060606060606"/>
    <x v="4"/>
    <s v="rock"/>
    <x v="812"/>
    <d v="2013-03-01T13:58:00"/>
  </r>
  <r>
    <n v="1500"/>
    <n v="2399.94"/>
    <x v="0"/>
    <s v="US"/>
    <s v="USD"/>
    <n v="1342825365"/>
    <x v="813"/>
    <b v="0"/>
    <n v="96"/>
    <b v="1"/>
    <s v="music/rock"/>
    <n v="1.59996"/>
    <n v="24.999375000000001"/>
    <x v="4"/>
    <s v="rock"/>
    <x v="813"/>
    <d v="2012-07-20T23:02:45"/>
  </r>
  <r>
    <n v="1000"/>
    <n v="1273"/>
    <x v="0"/>
    <s v="US"/>
    <s v="USD"/>
    <n v="1306865040"/>
    <x v="814"/>
    <b v="0"/>
    <n v="28"/>
    <b v="1"/>
    <s v="music/rock"/>
    <n v="1.2729999999999999"/>
    <n v="45.464285714285715"/>
    <x v="4"/>
    <s v="rock"/>
    <x v="814"/>
    <d v="2011-05-31T18:04:00"/>
  </r>
  <r>
    <n v="4000"/>
    <n v="4280"/>
    <x v="0"/>
    <s v="US"/>
    <s v="USD"/>
    <n v="1414879303"/>
    <x v="815"/>
    <b v="0"/>
    <n v="43"/>
    <b v="1"/>
    <s v="music/rock"/>
    <n v="1.07"/>
    <n v="99.534883720930239"/>
    <x v="4"/>
    <s v="rock"/>
    <x v="815"/>
    <d v="2014-11-01T22:01:43"/>
  </r>
  <r>
    <n v="7000"/>
    <n v="8058.55"/>
    <x v="0"/>
    <s v="US"/>
    <s v="USD"/>
    <n v="1365489000"/>
    <x v="816"/>
    <b v="0"/>
    <n v="205"/>
    <b v="1"/>
    <s v="music/rock"/>
    <n v="1.1512214285714286"/>
    <n v="39.31"/>
    <x v="4"/>
    <s v="rock"/>
    <x v="816"/>
    <d v="2013-04-09T06:30:00"/>
  </r>
  <r>
    <n v="1500"/>
    <n v="2056.66"/>
    <x v="0"/>
    <s v="US"/>
    <s v="USD"/>
    <n v="1331441940"/>
    <x v="817"/>
    <b v="0"/>
    <n v="23"/>
    <b v="1"/>
    <s v="music/rock"/>
    <n v="1.3711066666666665"/>
    <n v="89.419999999999987"/>
    <x v="4"/>
    <s v="rock"/>
    <x v="817"/>
    <d v="2012-03-11T04:59:00"/>
  </r>
  <r>
    <n v="350"/>
    <n v="545"/>
    <x v="0"/>
    <s v="US"/>
    <s v="USD"/>
    <n v="1344358860"/>
    <x v="818"/>
    <b v="0"/>
    <n v="19"/>
    <b v="1"/>
    <s v="music/rock"/>
    <n v="1.5571428571428572"/>
    <n v="28.684210526315791"/>
    <x v="4"/>
    <s v="rock"/>
    <x v="818"/>
    <d v="2012-08-07T17:01:00"/>
  </r>
  <r>
    <n v="400"/>
    <n v="435"/>
    <x v="0"/>
    <s v="US"/>
    <s v="USD"/>
    <n v="1387601040"/>
    <x v="819"/>
    <b v="0"/>
    <n v="14"/>
    <b v="1"/>
    <s v="music/rock"/>
    <n v="1.0874999999999999"/>
    <n v="31.071428571428573"/>
    <x v="4"/>
    <s v="rock"/>
    <x v="819"/>
    <d v="2013-12-21T04:44:00"/>
  </r>
  <r>
    <n v="2000"/>
    <n v="2681"/>
    <x v="0"/>
    <s v="US"/>
    <s v="USD"/>
    <n v="1402290000"/>
    <x v="820"/>
    <b v="0"/>
    <n v="38"/>
    <b v="1"/>
    <s v="music/rock"/>
    <n v="1.3405"/>
    <n v="70.55263157894737"/>
    <x v="4"/>
    <s v="rock"/>
    <x v="820"/>
    <d v="2014-06-09T05:00:00"/>
  </r>
  <r>
    <n v="17482"/>
    <n v="17482"/>
    <x v="0"/>
    <s v="US"/>
    <s v="USD"/>
    <n v="1430712060"/>
    <x v="821"/>
    <b v="0"/>
    <n v="78"/>
    <b v="1"/>
    <s v="music/rock"/>
    <n v="1"/>
    <n v="224.12820512820514"/>
    <x v="4"/>
    <s v="rock"/>
    <x v="821"/>
    <d v="2015-05-04T04:01:00"/>
  </r>
  <r>
    <n v="3000"/>
    <n v="3575"/>
    <x v="0"/>
    <s v="US"/>
    <s v="USD"/>
    <n v="1349477050"/>
    <x v="822"/>
    <b v="0"/>
    <n v="69"/>
    <b v="1"/>
    <s v="music/rock"/>
    <n v="1.1916666666666667"/>
    <n v="51.811594202898547"/>
    <x v="4"/>
    <s v="rock"/>
    <x v="822"/>
    <d v="2012-10-05T22:44:10"/>
  </r>
  <r>
    <n v="800"/>
    <n v="1436"/>
    <x v="0"/>
    <s v="US"/>
    <s v="USD"/>
    <n v="1427062852"/>
    <x v="823"/>
    <b v="0"/>
    <n v="33"/>
    <b v="1"/>
    <s v="music/rock"/>
    <n v="1.7949999999999999"/>
    <n v="43.515151515151516"/>
    <x v="4"/>
    <s v="rock"/>
    <x v="823"/>
    <d v="2015-03-22T22:20:52"/>
  </r>
  <r>
    <n v="1600"/>
    <n v="2150.1"/>
    <x v="0"/>
    <s v="US"/>
    <s v="USD"/>
    <n v="1271573940"/>
    <x v="824"/>
    <b v="0"/>
    <n v="54"/>
    <b v="1"/>
    <s v="music/rock"/>
    <n v="1.3438124999999999"/>
    <n v="39.816666666666663"/>
    <x v="4"/>
    <s v="rock"/>
    <x v="824"/>
    <d v="2010-04-18T06:59:00"/>
  </r>
  <r>
    <n v="12500"/>
    <n v="12554"/>
    <x v="0"/>
    <s v="US"/>
    <s v="USD"/>
    <n v="1351495284"/>
    <x v="825"/>
    <b v="0"/>
    <n v="99"/>
    <b v="1"/>
    <s v="music/rock"/>
    <n v="1.0043200000000001"/>
    <n v="126.8080808080808"/>
    <x v="4"/>
    <s v="rock"/>
    <x v="825"/>
    <d v="2012-10-29T07:21:24"/>
  </r>
  <r>
    <n v="5500"/>
    <n v="5580"/>
    <x v="0"/>
    <s v="US"/>
    <s v="USD"/>
    <n v="1332719730"/>
    <x v="826"/>
    <b v="0"/>
    <n v="49"/>
    <b v="1"/>
    <s v="music/rock"/>
    <n v="1.0145454545454546"/>
    <n v="113.87755102040816"/>
    <x v="4"/>
    <s v="rock"/>
    <x v="826"/>
    <d v="2012-03-25T23:55:30"/>
  </r>
  <r>
    <n v="300"/>
    <n v="310"/>
    <x v="0"/>
    <s v="US"/>
    <s v="USD"/>
    <n v="1329248940"/>
    <x v="827"/>
    <b v="0"/>
    <n v="11"/>
    <b v="1"/>
    <s v="music/rock"/>
    <n v="1.0333333333333334"/>
    <n v="28.181818181818183"/>
    <x v="4"/>
    <s v="rock"/>
    <x v="827"/>
    <d v="2012-02-14T19:49:00"/>
  </r>
  <r>
    <n v="1300"/>
    <n v="1391"/>
    <x v="0"/>
    <s v="US"/>
    <s v="USD"/>
    <n v="1340641440"/>
    <x v="828"/>
    <b v="0"/>
    <n v="38"/>
    <b v="1"/>
    <s v="music/rock"/>
    <n v="1.07"/>
    <n v="36.60526315789474"/>
    <x v="4"/>
    <s v="rock"/>
    <x v="828"/>
    <d v="2012-06-25T16:24:00"/>
  </r>
  <r>
    <n v="500"/>
    <n v="520"/>
    <x v="0"/>
    <s v="GB"/>
    <s v="GBP"/>
    <n v="1468437240"/>
    <x v="829"/>
    <b v="0"/>
    <n v="16"/>
    <b v="1"/>
    <s v="music/rock"/>
    <n v="1.04"/>
    <n v="32.5"/>
    <x v="4"/>
    <s v="rock"/>
    <x v="829"/>
    <d v="2016-07-13T19:14:00"/>
  </r>
  <r>
    <n v="1800"/>
    <n v="1941"/>
    <x v="0"/>
    <s v="US"/>
    <s v="USD"/>
    <n v="1363952225"/>
    <x v="830"/>
    <b v="0"/>
    <n v="32"/>
    <b v="1"/>
    <s v="music/rock"/>
    <n v="1.0783333333333334"/>
    <n v="60.65625"/>
    <x v="4"/>
    <s v="rock"/>
    <x v="830"/>
    <d v="2013-03-22T11:37:05"/>
  </r>
  <r>
    <n v="1500"/>
    <n v="3500"/>
    <x v="0"/>
    <s v="US"/>
    <s v="USD"/>
    <n v="1335540694"/>
    <x v="831"/>
    <b v="0"/>
    <n v="20"/>
    <b v="1"/>
    <s v="music/rock"/>
    <n v="2.3333333333333335"/>
    <n v="175"/>
    <x v="4"/>
    <s v="rock"/>
    <x v="831"/>
    <d v="2012-04-27T15:31:34"/>
  </r>
  <r>
    <n v="15000"/>
    <n v="15091.06"/>
    <x v="0"/>
    <s v="US"/>
    <s v="USD"/>
    <n v="1327133580"/>
    <x v="832"/>
    <b v="0"/>
    <n v="154"/>
    <b v="1"/>
    <s v="music/rock"/>
    <n v="1.0060706666666666"/>
    <n v="97.993896103896105"/>
    <x v="4"/>
    <s v="rock"/>
    <x v="832"/>
    <d v="2012-01-21T08:13:00"/>
  </r>
  <r>
    <n v="6000"/>
    <n v="6100"/>
    <x v="0"/>
    <s v="US"/>
    <s v="USD"/>
    <n v="1397941475"/>
    <x v="833"/>
    <b v="0"/>
    <n v="41"/>
    <b v="1"/>
    <s v="music/rock"/>
    <n v="1.0166666666666666"/>
    <n v="148.78048780487805"/>
    <x v="4"/>
    <s v="rock"/>
    <x v="833"/>
    <d v="2014-04-19T21:04:35"/>
  </r>
  <r>
    <n v="5500"/>
    <n v="7206"/>
    <x v="0"/>
    <s v="US"/>
    <s v="USD"/>
    <n v="1372651140"/>
    <x v="834"/>
    <b v="0"/>
    <n v="75"/>
    <b v="1"/>
    <s v="music/rock"/>
    <n v="1.3101818181818181"/>
    <n v="96.08"/>
    <x v="4"/>
    <s v="rock"/>
    <x v="834"/>
    <d v="2013-07-01T03:59:00"/>
  </r>
  <r>
    <n v="2000"/>
    <n v="2345"/>
    <x v="0"/>
    <s v="US"/>
    <s v="USD"/>
    <n v="1337396400"/>
    <x v="835"/>
    <b v="0"/>
    <n v="40"/>
    <b v="1"/>
    <s v="music/rock"/>
    <n v="1.1725000000000001"/>
    <n v="58.625"/>
    <x v="4"/>
    <s v="rock"/>
    <x v="835"/>
    <d v="2012-05-19T03:00:00"/>
  </r>
  <r>
    <n v="5000"/>
    <n v="5046.5200000000004"/>
    <x v="0"/>
    <s v="US"/>
    <s v="USD"/>
    <n v="1381108918"/>
    <x v="836"/>
    <b v="0"/>
    <n v="46"/>
    <b v="1"/>
    <s v="music/rock"/>
    <n v="1.009304"/>
    <n v="109.70695652173914"/>
    <x v="4"/>
    <s v="rock"/>
    <x v="836"/>
    <d v="2013-10-07T01:21:58"/>
  </r>
  <r>
    <n v="2500"/>
    <n v="3045"/>
    <x v="0"/>
    <s v="US"/>
    <s v="USD"/>
    <n v="1398988662"/>
    <x v="837"/>
    <b v="0"/>
    <n v="62"/>
    <b v="1"/>
    <s v="music/rock"/>
    <n v="1.218"/>
    <n v="49.112903225806448"/>
    <x v="4"/>
    <s v="rock"/>
    <x v="837"/>
    <d v="2014-05-01T23:57:42"/>
  </r>
  <r>
    <n v="2000"/>
    <n v="2908"/>
    <x v="0"/>
    <s v="US"/>
    <s v="USD"/>
    <n v="1326835985"/>
    <x v="838"/>
    <b v="0"/>
    <n v="61"/>
    <b v="1"/>
    <s v="music/rock"/>
    <n v="1.454"/>
    <n v="47.672131147540981"/>
    <x v="4"/>
    <s v="rock"/>
    <x v="838"/>
    <d v="2012-01-17T21:33:05"/>
  </r>
  <r>
    <n v="5000"/>
    <n v="5830.83"/>
    <x v="0"/>
    <s v="US"/>
    <s v="USD"/>
    <n v="1348337956"/>
    <x v="839"/>
    <b v="0"/>
    <n v="96"/>
    <b v="1"/>
    <s v="music/rock"/>
    <n v="1.166166"/>
    <n v="60.737812499999997"/>
    <x v="4"/>
    <s v="rock"/>
    <x v="839"/>
    <d v="2012-09-22T18:19:16"/>
  </r>
  <r>
    <n v="10000"/>
    <n v="12041.66"/>
    <x v="0"/>
    <s v="US"/>
    <s v="USD"/>
    <n v="1474694787"/>
    <x v="840"/>
    <b v="0"/>
    <n v="190"/>
    <b v="1"/>
    <s v="music/metal"/>
    <n v="1.2041660000000001"/>
    <n v="63.37715789473684"/>
    <x v="4"/>
    <s v="metal"/>
    <x v="840"/>
    <d v="2016-09-24T05:26:27"/>
  </r>
  <r>
    <n v="5000"/>
    <n v="5066"/>
    <x v="0"/>
    <s v="US"/>
    <s v="USD"/>
    <n v="1415653663"/>
    <x v="841"/>
    <b v="1"/>
    <n v="94"/>
    <b v="1"/>
    <s v="music/metal"/>
    <n v="1.0132000000000001"/>
    <n v="53.893617021276597"/>
    <x v="4"/>
    <s v="metal"/>
    <x v="841"/>
    <d v="2014-11-10T21:07:43"/>
  </r>
  <r>
    <n v="2500"/>
    <n v="2608"/>
    <x v="0"/>
    <s v="CA"/>
    <s v="CAD"/>
    <n v="1381723140"/>
    <x v="842"/>
    <b v="1"/>
    <n v="39"/>
    <b v="1"/>
    <s v="music/metal"/>
    <n v="1.0431999999999999"/>
    <n v="66.871794871794876"/>
    <x v="4"/>
    <s v="metal"/>
    <x v="842"/>
    <d v="2013-10-14T03:59:00"/>
  </r>
  <r>
    <n v="3000"/>
    <n v="8014"/>
    <x v="0"/>
    <s v="US"/>
    <s v="USD"/>
    <n v="1481184000"/>
    <x v="843"/>
    <b v="0"/>
    <n v="127"/>
    <b v="1"/>
    <s v="music/metal"/>
    <n v="2.6713333333333331"/>
    <n v="63.102362204724407"/>
    <x v="4"/>
    <s v="metal"/>
    <x v="843"/>
    <d v="2016-12-08T08:00:00"/>
  </r>
  <r>
    <n v="3000"/>
    <n v="5824"/>
    <x v="0"/>
    <s v="US"/>
    <s v="USD"/>
    <n v="1414817940"/>
    <x v="844"/>
    <b v="1"/>
    <n v="159"/>
    <b v="1"/>
    <s v="music/metal"/>
    <n v="1.9413333333333334"/>
    <n v="36.628930817610062"/>
    <x v="4"/>
    <s v="metal"/>
    <x v="844"/>
    <d v="2014-11-01T04:59:00"/>
  </r>
  <r>
    <n v="5000"/>
    <n v="6019.01"/>
    <x v="0"/>
    <s v="US"/>
    <s v="USD"/>
    <n v="1473047940"/>
    <x v="845"/>
    <b v="0"/>
    <n v="177"/>
    <b v="1"/>
    <s v="music/metal"/>
    <n v="1.203802"/>
    <n v="34.005706214689269"/>
    <x v="4"/>
    <s v="metal"/>
    <x v="845"/>
    <d v="2016-09-05T03:59:00"/>
  </r>
  <r>
    <n v="1100"/>
    <n v="1342.01"/>
    <x v="0"/>
    <s v="GB"/>
    <s v="GBP"/>
    <n v="1394460000"/>
    <x v="846"/>
    <b v="0"/>
    <n v="47"/>
    <b v="1"/>
    <s v="music/metal"/>
    <n v="1.2200090909090908"/>
    <n v="28.553404255319148"/>
    <x v="4"/>
    <s v="metal"/>
    <x v="846"/>
    <d v="2014-03-10T14:00:00"/>
  </r>
  <r>
    <n v="10"/>
    <n v="10"/>
    <x v="0"/>
    <s v="US"/>
    <s v="USD"/>
    <n v="1436555376"/>
    <x v="847"/>
    <b v="0"/>
    <n v="1"/>
    <b v="1"/>
    <s v="music/metal"/>
    <n v="1"/>
    <n v="10"/>
    <x v="4"/>
    <s v="metal"/>
    <x v="847"/>
    <d v="2015-07-10T19:09:36"/>
  </r>
  <r>
    <n v="300"/>
    <n v="300"/>
    <x v="0"/>
    <s v="US"/>
    <s v="USD"/>
    <n v="1429038033"/>
    <x v="848"/>
    <b v="0"/>
    <n v="16"/>
    <b v="1"/>
    <s v="music/metal"/>
    <n v="1"/>
    <n v="18.75"/>
    <x v="4"/>
    <s v="metal"/>
    <x v="848"/>
    <d v="2015-04-14T19:00:33"/>
  </r>
  <r>
    <n v="4000"/>
    <n v="4796"/>
    <x v="0"/>
    <s v="US"/>
    <s v="USD"/>
    <n v="1426473264"/>
    <x v="849"/>
    <b v="0"/>
    <n v="115"/>
    <b v="1"/>
    <s v="music/metal"/>
    <n v="1.1990000000000001"/>
    <n v="41.704347826086959"/>
    <x v="4"/>
    <s v="metal"/>
    <x v="849"/>
    <d v="2015-03-16T02:34:24"/>
  </r>
  <r>
    <n v="4000"/>
    <n v="6207"/>
    <x v="0"/>
    <s v="US"/>
    <s v="USD"/>
    <n v="1461560340"/>
    <x v="850"/>
    <b v="0"/>
    <n v="133"/>
    <b v="1"/>
    <s v="music/metal"/>
    <n v="1.55175"/>
    <n v="46.669172932330824"/>
    <x v="4"/>
    <s v="metal"/>
    <x v="850"/>
    <d v="2016-04-25T04:59:00"/>
  </r>
  <r>
    <n v="2000"/>
    <n v="2609"/>
    <x v="0"/>
    <s v="FR"/>
    <s v="EUR"/>
    <n v="1469994300"/>
    <x v="851"/>
    <b v="0"/>
    <n v="70"/>
    <b v="1"/>
    <s v="music/metal"/>
    <n v="1.3045"/>
    <n v="37.271428571428572"/>
    <x v="4"/>
    <s v="metal"/>
    <x v="851"/>
    <d v="2016-07-31T19:45:00"/>
  </r>
  <r>
    <n v="3500"/>
    <n v="3674"/>
    <x v="0"/>
    <s v="US"/>
    <s v="USD"/>
    <n v="1477342800"/>
    <x v="852"/>
    <b v="0"/>
    <n v="62"/>
    <b v="1"/>
    <s v="music/metal"/>
    <n v="1.0497142857142858"/>
    <n v="59.258064516129032"/>
    <x v="4"/>
    <s v="metal"/>
    <x v="852"/>
    <d v="2016-10-24T21:00:00"/>
  </r>
  <r>
    <n v="300"/>
    <n v="300"/>
    <x v="0"/>
    <s v="US"/>
    <s v="USD"/>
    <n v="1424116709"/>
    <x v="853"/>
    <b v="0"/>
    <n v="10"/>
    <b v="1"/>
    <s v="music/metal"/>
    <n v="1"/>
    <n v="30"/>
    <x v="4"/>
    <s v="metal"/>
    <x v="853"/>
    <d v="2015-02-16T19:58:29"/>
  </r>
  <r>
    <n v="27800"/>
    <n v="32865.300000000003"/>
    <x v="0"/>
    <s v="US"/>
    <s v="USD"/>
    <n v="1482901546"/>
    <x v="854"/>
    <b v="0"/>
    <n v="499"/>
    <b v="1"/>
    <s v="music/metal"/>
    <n v="1.1822050359712231"/>
    <n v="65.8623246492986"/>
    <x v="4"/>
    <s v="metal"/>
    <x v="854"/>
    <d v="2016-12-28T05:05:46"/>
  </r>
  <r>
    <n v="1450"/>
    <n v="1500"/>
    <x v="0"/>
    <s v="US"/>
    <s v="USD"/>
    <n v="1469329217"/>
    <x v="855"/>
    <b v="0"/>
    <n v="47"/>
    <b v="1"/>
    <s v="music/metal"/>
    <n v="1.0344827586206897"/>
    <n v="31.914893617021278"/>
    <x v="4"/>
    <s v="metal"/>
    <x v="855"/>
    <d v="2016-07-24T03:00:17"/>
  </r>
  <r>
    <n v="250"/>
    <n v="545"/>
    <x v="0"/>
    <s v="DE"/>
    <s v="EUR"/>
    <n v="1477422000"/>
    <x v="856"/>
    <b v="0"/>
    <n v="28"/>
    <b v="1"/>
    <s v="music/metal"/>
    <n v="2.1800000000000002"/>
    <n v="19.464285714285715"/>
    <x v="4"/>
    <s v="metal"/>
    <x v="856"/>
    <d v="2016-10-25T19:00:00"/>
  </r>
  <r>
    <n v="1200"/>
    <n v="1200"/>
    <x v="0"/>
    <s v="ES"/>
    <s v="EUR"/>
    <n v="1448463431"/>
    <x v="857"/>
    <b v="0"/>
    <n v="24"/>
    <b v="1"/>
    <s v="music/metal"/>
    <n v="1"/>
    <n v="50"/>
    <x v="4"/>
    <s v="metal"/>
    <x v="857"/>
    <d v="2015-11-25T14:57:11"/>
  </r>
  <r>
    <n v="1200"/>
    <n v="1728.07"/>
    <x v="0"/>
    <s v="GB"/>
    <s v="GBP"/>
    <n v="1429138740"/>
    <x v="858"/>
    <b v="0"/>
    <n v="76"/>
    <b v="1"/>
    <s v="music/metal"/>
    <n v="1.4400583333333332"/>
    <n v="22.737763157894737"/>
    <x v="4"/>
    <s v="metal"/>
    <x v="858"/>
    <d v="2015-04-15T22:59:00"/>
  </r>
  <r>
    <n v="4000"/>
    <n v="4187"/>
    <x v="0"/>
    <s v="US"/>
    <s v="USD"/>
    <n v="1433376000"/>
    <x v="859"/>
    <b v="0"/>
    <n v="98"/>
    <b v="1"/>
    <s v="music/metal"/>
    <n v="1.0467500000000001"/>
    <n v="42.724489795918366"/>
    <x v="4"/>
    <s v="metal"/>
    <x v="859"/>
    <d v="2015-06-04T00:00:00"/>
  </r>
  <r>
    <n v="14000"/>
    <n v="2540"/>
    <x v="2"/>
    <s v="US"/>
    <s v="USD"/>
    <n v="1385123713"/>
    <x v="860"/>
    <b v="0"/>
    <n v="48"/>
    <b v="0"/>
    <s v="music/jazz"/>
    <n v="0.18142857142857144"/>
    <n v="52.916666666666664"/>
    <x v="4"/>
    <s v="jazz"/>
    <x v="860"/>
    <d v="2013-11-22T12:35:13"/>
  </r>
  <r>
    <n v="4500"/>
    <n v="101"/>
    <x v="2"/>
    <s v="US"/>
    <s v="USD"/>
    <n v="1474067404"/>
    <x v="861"/>
    <b v="0"/>
    <n v="2"/>
    <b v="0"/>
    <s v="music/jazz"/>
    <n v="2.2444444444444444E-2"/>
    <n v="50.5"/>
    <x v="4"/>
    <s v="jazz"/>
    <x v="861"/>
    <d v="2016-09-16T23:10:04"/>
  </r>
  <r>
    <n v="50000"/>
    <n v="170"/>
    <x v="2"/>
    <s v="GB"/>
    <s v="GBP"/>
    <n v="1384179548"/>
    <x v="862"/>
    <b v="0"/>
    <n v="4"/>
    <b v="0"/>
    <s v="music/jazz"/>
    <n v="3.3999999999999998E-3"/>
    <n v="42.5"/>
    <x v="4"/>
    <s v="jazz"/>
    <x v="862"/>
    <d v="2013-11-11T14:19:08"/>
  </r>
  <r>
    <n v="2000"/>
    <n v="90"/>
    <x v="2"/>
    <s v="US"/>
    <s v="USD"/>
    <n v="1329014966"/>
    <x v="863"/>
    <b v="0"/>
    <n v="5"/>
    <b v="0"/>
    <s v="music/jazz"/>
    <n v="4.4999999999999998E-2"/>
    <n v="18"/>
    <x v="4"/>
    <s v="jazz"/>
    <x v="863"/>
    <d v="2012-02-12T02:49:26"/>
  </r>
  <r>
    <n v="6500"/>
    <n v="2700"/>
    <x v="2"/>
    <s v="US"/>
    <s v="USD"/>
    <n v="1381917540"/>
    <x v="864"/>
    <b v="0"/>
    <n v="79"/>
    <b v="0"/>
    <s v="music/jazz"/>
    <n v="0.41538461538461541"/>
    <n v="34.177215189873415"/>
    <x v="4"/>
    <s v="jazz"/>
    <x v="864"/>
    <d v="2013-10-16T09:59:00"/>
  </r>
  <r>
    <n v="2200"/>
    <n v="45"/>
    <x v="2"/>
    <s v="US"/>
    <s v="USD"/>
    <n v="1358361197"/>
    <x v="865"/>
    <b v="0"/>
    <n v="2"/>
    <b v="0"/>
    <s v="music/jazz"/>
    <n v="2.0454545454545454E-2"/>
    <n v="22.5"/>
    <x v="4"/>
    <s v="jazz"/>
    <x v="865"/>
    <d v="2013-01-16T18:33:17"/>
  </r>
  <r>
    <n v="3500"/>
    <n v="640"/>
    <x v="2"/>
    <s v="US"/>
    <s v="USD"/>
    <n v="1425136200"/>
    <x v="866"/>
    <b v="0"/>
    <n v="11"/>
    <b v="0"/>
    <s v="music/jazz"/>
    <n v="0.18285714285714286"/>
    <n v="58.18181818181818"/>
    <x v="4"/>
    <s v="jazz"/>
    <x v="866"/>
    <d v="2015-02-28T15:10:00"/>
  </r>
  <r>
    <n v="5000"/>
    <n v="1201"/>
    <x v="2"/>
    <s v="US"/>
    <s v="USD"/>
    <n v="1259643540"/>
    <x v="867"/>
    <b v="0"/>
    <n v="11"/>
    <b v="0"/>
    <s v="music/jazz"/>
    <n v="0.2402"/>
    <n v="109.18181818181819"/>
    <x v="4"/>
    <s v="jazz"/>
    <x v="867"/>
    <d v="2009-12-01T04:59:00"/>
  </r>
  <r>
    <n v="45000"/>
    <n v="50"/>
    <x v="2"/>
    <s v="US"/>
    <s v="USD"/>
    <n v="1389055198"/>
    <x v="868"/>
    <b v="0"/>
    <n v="1"/>
    <b v="0"/>
    <s v="music/jazz"/>
    <n v="1.1111111111111111E-3"/>
    <n v="50"/>
    <x v="4"/>
    <s v="jazz"/>
    <x v="868"/>
    <d v="2014-01-07T00:39:58"/>
  </r>
  <r>
    <n v="8800"/>
    <n v="1040"/>
    <x v="2"/>
    <s v="US"/>
    <s v="USD"/>
    <n v="1365448657"/>
    <x v="869"/>
    <b v="0"/>
    <n v="3"/>
    <b v="0"/>
    <s v="music/jazz"/>
    <n v="0.11818181818181818"/>
    <n v="346.66666666666669"/>
    <x v="4"/>
    <s v="jazz"/>
    <x v="869"/>
    <d v="2013-04-08T19:17:37"/>
  </r>
  <r>
    <n v="20000"/>
    <n v="62"/>
    <x v="2"/>
    <s v="GB"/>
    <s v="GBP"/>
    <n v="1377995523"/>
    <x v="870"/>
    <b v="0"/>
    <n v="5"/>
    <b v="0"/>
    <s v="music/jazz"/>
    <n v="3.0999999999999999E-3"/>
    <n v="12.4"/>
    <x v="4"/>
    <s v="jazz"/>
    <x v="870"/>
    <d v="2013-09-01T00:32:03"/>
  </r>
  <r>
    <n v="6000"/>
    <n v="325"/>
    <x v="2"/>
    <s v="US"/>
    <s v="USD"/>
    <n v="1385735295"/>
    <x v="871"/>
    <b v="0"/>
    <n v="12"/>
    <b v="0"/>
    <s v="music/jazz"/>
    <n v="5.4166666666666669E-2"/>
    <n v="27.083333333333332"/>
    <x v="4"/>
    <s v="jazz"/>
    <x v="871"/>
    <d v="2013-11-29T14:28:15"/>
  </r>
  <r>
    <n v="8000"/>
    <n v="65"/>
    <x v="2"/>
    <s v="US"/>
    <s v="USD"/>
    <n v="1299786527"/>
    <x v="872"/>
    <b v="0"/>
    <n v="2"/>
    <b v="0"/>
    <s v="music/jazz"/>
    <n v="8.1250000000000003E-3"/>
    <n v="32.5"/>
    <x v="4"/>
    <s v="jazz"/>
    <x v="872"/>
    <d v="2011-03-10T19:48:47"/>
  </r>
  <r>
    <n v="3500"/>
    <n v="45"/>
    <x v="2"/>
    <s v="US"/>
    <s v="USD"/>
    <n v="1352610040"/>
    <x v="873"/>
    <b v="0"/>
    <n v="5"/>
    <b v="0"/>
    <s v="music/jazz"/>
    <n v="1.2857142857142857E-2"/>
    <n v="9"/>
    <x v="4"/>
    <s v="jazz"/>
    <x v="873"/>
    <d v="2012-11-11T05:00:40"/>
  </r>
  <r>
    <n v="3000"/>
    <n v="730"/>
    <x v="2"/>
    <s v="US"/>
    <s v="USD"/>
    <n v="1367676034"/>
    <x v="874"/>
    <b v="0"/>
    <n v="21"/>
    <b v="0"/>
    <s v="music/jazz"/>
    <n v="0.24333333333333335"/>
    <n v="34.761904761904759"/>
    <x v="4"/>
    <s v="jazz"/>
    <x v="874"/>
    <d v="2013-05-04T14:00:34"/>
  </r>
  <r>
    <n v="5000"/>
    <n v="0"/>
    <x v="2"/>
    <s v="US"/>
    <s v="USD"/>
    <n v="1442856131"/>
    <x v="875"/>
    <b v="0"/>
    <n v="0"/>
    <b v="0"/>
    <s v="music/jazz"/>
    <n v="0"/>
    <e v="#DIV/0!"/>
    <x v="4"/>
    <s v="jazz"/>
    <x v="875"/>
    <d v="2015-09-21T17:22:11"/>
  </r>
  <r>
    <n v="3152"/>
    <n v="1286"/>
    <x v="2"/>
    <s v="GB"/>
    <s v="GBP"/>
    <n v="1359978927"/>
    <x v="876"/>
    <b v="0"/>
    <n v="45"/>
    <b v="0"/>
    <s v="music/jazz"/>
    <n v="0.40799492385786801"/>
    <n v="28.577777777777779"/>
    <x v="4"/>
    <s v="jazz"/>
    <x v="876"/>
    <d v="2013-02-04T11:55:27"/>
  </r>
  <r>
    <n v="2000"/>
    <n v="1351"/>
    <x v="2"/>
    <s v="US"/>
    <s v="USD"/>
    <n v="1387479360"/>
    <x v="877"/>
    <b v="0"/>
    <n v="29"/>
    <b v="0"/>
    <s v="music/jazz"/>
    <n v="0.67549999999999999"/>
    <n v="46.586206896551722"/>
    <x v="4"/>
    <s v="jazz"/>
    <x v="877"/>
    <d v="2013-12-19T18:56:00"/>
  </r>
  <r>
    <n v="5000"/>
    <n v="65"/>
    <x v="2"/>
    <s v="US"/>
    <s v="USD"/>
    <n v="1293082524"/>
    <x v="878"/>
    <b v="0"/>
    <n v="2"/>
    <b v="0"/>
    <s v="music/jazz"/>
    <n v="1.2999999999999999E-2"/>
    <n v="32.5"/>
    <x v="4"/>
    <s v="jazz"/>
    <x v="878"/>
    <d v="2010-12-23T05:35:24"/>
  </r>
  <r>
    <n v="2100"/>
    <n v="644"/>
    <x v="2"/>
    <s v="US"/>
    <s v="USD"/>
    <n v="1338321305"/>
    <x v="879"/>
    <b v="0"/>
    <n v="30"/>
    <b v="0"/>
    <s v="music/jazz"/>
    <n v="0.30666666666666664"/>
    <n v="21.466666666666665"/>
    <x v="4"/>
    <s v="jazz"/>
    <x v="879"/>
    <d v="2012-05-29T19:55:05"/>
  </r>
  <r>
    <n v="3780"/>
    <n v="113"/>
    <x v="2"/>
    <s v="US"/>
    <s v="USD"/>
    <n v="1351582938"/>
    <x v="880"/>
    <b v="0"/>
    <n v="8"/>
    <b v="0"/>
    <s v="music/indie rock"/>
    <n v="2.9894179894179893E-2"/>
    <n v="14.125"/>
    <x v="4"/>
    <s v="indie rock"/>
    <x v="880"/>
    <d v="2012-10-30T07:42:18"/>
  </r>
  <r>
    <n v="3750"/>
    <n v="30"/>
    <x v="2"/>
    <s v="US"/>
    <s v="USD"/>
    <n v="1326520886"/>
    <x v="881"/>
    <b v="0"/>
    <n v="1"/>
    <b v="0"/>
    <s v="music/indie rock"/>
    <n v="8.0000000000000002E-3"/>
    <n v="30"/>
    <x v="4"/>
    <s v="indie rock"/>
    <x v="881"/>
    <d v="2012-01-14T06:01:26"/>
  </r>
  <r>
    <n v="1500"/>
    <n v="302"/>
    <x v="2"/>
    <s v="US"/>
    <s v="USD"/>
    <n v="1315341550"/>
    <x v="882"/>
    <b v="0"/>
    <n v="14"/>
    <b v="0"/>
    <s v="music/indie rock"/>
    <n v="0.20133333333333334"/>
    <n v="21.571428571428573"/>
    <x v="4"/>
    <s v="indie rock"/>
    <x v="882"/>
    <d v="2011-09-06T20:39:10"/>
  </r>
  <r>
    <n v="5000"/>
    <n v="2001"/>
    <x v="2"/>
    <s v="US"/>
    <s v="USD"/>
    <n v="1456957635"/>
    <x v="883"/>
    <b v="0"/>
    <n v="24"/>
    <b v="0"/>
    <s v="music/indie rock"/>
    <n v="0.4002"/>
    <n v="83.375"/>
    <x v="4"/>
    <s v="indie rock"/>
    <x v="883"/>
    <d v="2016-03-02T22:27:15"/>
  </r>
  <r>
    <n v="2000"/>
    <n v="20"/>
    <x v="2"/>
    <s v="US"/>
    <s v="USD"/>
    <n v="1336789860"/>
    <x v="884"/>
    <b v="0"/>
    <n v="2"/>
    <b v="0"/>
    <s v="music/indie rock"/>
    <n v="0.01"/>
    <n v="10"/>
    <x v="4"/>
    <s v="indie rock"/>
    <x v="884"/>
    <d v="2012-05-12T02:31:00"/>
  </r>
  <r>
    <n v="1000"/>
    <n v="750"/>
    <x v="2"/>
    <s v="US"/>
    <s v="USD"/>
    <n v="1483137311"/>
    <x v="885"/>
    <b v="0"/>
    <n v="21"/>
    <b v="0"/>
    <s v="music/indie rock"/>
    <n v="0.75"/>
    <n v="35.714285714285715"/>
    <x v="4"/>
    <s v="indie rock"/>
    <x v="885"/>
    <d v="2016-12-30T22:35:11"/>
  </r>
  <r>
    <n v="500"/>
    <n v="205"/>
    <x v="2"/>
    <s v="US"/>
    <s v="USD"/>
    <n v="1473972813"/>
    <x v="886"/>
    <b v="0"/>
    <n v="7"/>
    <b v="0"/>
    <s v="music/indie rock"/>
    <n v="0.41"/>
    <n v="29.285714285714285"/>
    <x v="4"/>
    <s v="indie rock"/>
    <x v="886"/>
    <d v="2016-09-15T20:53:33"/>
  </r>
  <r>
    <n v="1000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d v="2012-05-27T23:00:55"/>
  </r>
  <r>
    <n v="1000"/>
    <n v="72"/>
    <x v="2"/>
    <s v="US"/>
    <s v="USD"/>
    <n v="1314856800"/>
    <x v="888"/>
    <b v="0"/>
    <n v="4"/>
    <b v="0"/>
    <s v="music/indie rock"/>
    <n v="7.1999999999999995E-2"/>
    <n v="18"/>
    <x v="4"/>
    <s v="indie rock"/>
    <x v="888"/>
    <d v="2011-09-01T06:00:00"/>
  </r>
  <r>
    <n v="25000"/>
    <n v="2360.3200000000002"/>
    <x v="2"/>
    <s v="US"/>
    <s v="USD"/>
    <n v="1412534943"/>
    <x v="889"/>
    <b v="0"/>
    <n v="32"/>
    <b v="0"/>
    <s v="music/indie rock"/>
    <n v="9.4412800000000005E-2"/>
    <n v="73.760000000000005"/>
    <x v="4"/>
    <s v="indie rock"/>
    <x v="889"/>
    <d v="2014-10-05T18:49:03"/>
  </r>
  <r>
    <n v="3000"/>
    <n v="125"/>
    <x v="2"/>
    <s v="US"/>
    <s v="USD"/>
    <n v="1385055979"/>
    <x v="890"/>
    <b v="0"/>
    <n v="4"/>
    <b v="0"/>
    <s v="music/indie rock"/>
    <n v="4.1666666666666664E-2"/>
    <n v="31.25"/>
    <x v="4"/>
    <s v="indie rock"/>
    <x v="890"/>
    <d v="2013-11-21T17:46:19"/>
  </r>
  <r>
    <n v="8000"/>
    <n v="260"/>
    <x v="2"/>
    <s v="US"/>
    <s v="USD"/>
    <n v="1408581930"/>
    <x v="891"/>
    <b v="0"/>
    <n v="9"/>
    <b v="0"/>
    <s v="music/indie rock"/>
    <n v="3.2500000000000001E-2"/>
    <n v="28.888888888888889"/>
    <x v="4"/>
    <s v="indie rock"/>
    <x v="891"/>
    <d v="2014-08-21T00:45:30"/>
  </r>
  <r>
    <n v="6000"/>
    <n v="2445"/>
    <x v="2"/>
    <s v="US"/>
    <s v="USD"/>
    <n v="1280635200"/>
    <x v="892"/>
    <b v="0"/>
    <n v="17"/>
    <b v="0"/>
    <s v="music/indie rock"/>
    <n v="0.40749999999999997"/>
    <n v="143.8235294117647"/>
    <x v="4"/>
    <s v="indie rock"/>
    <x v="892"/>
    <d v="2010-08-01T04:00:00"/>
  </r>
  <r>
    <n v="2000"/>
    <n v="200"/>
    <x v="2"/>
    <s v="US"/>
    <s v="USD"/>
    <n v="1427920363"/>
    <x v="893"/>
    <b v="0"/>
    <n v="5"/>
    <b v="0"/>
    <s v="music/indie rock"/>
    <n v="0.1"/>
    <n v="40"/>
    <x v="4"/>
    <s v="indie rock"/>
    <x v="893"/>
    <d v="2015-04-01T20:32:43"/>
  </r>
  <r>
    <n v="20000"/>
    <n v="7834"/>
    <x v="2"/>
    <s v="US"/>
    <s v="USD"/>
    <n v="1465169610"/>
    <x v="894"/>
    <b v="0"/>
    <n v="53"/>
    <b v="0"/>
    <s v="music/indie rock"/>
    <n v="0.39169999999999999"/>
    <n v="147.81132075471697"/>
    <x v="4"/>
    <s v="indie rock"/>
    <x v="894"/>
    <d v="2016-06-05T23:33:30"/>
  </r>
  <r>
    <n v="8000"/>
    <n v="195"/>
    <x v="2"/>
    <s v="US"/>
    <s v="USD"/>
    <n v="1287975829"/>
    <x v="895"/>
    <b v="0"/>
    <n v="7"/>
    <b v="0"/>
    <s v="music/indie rock"/>
    <n v="2.4375000000000001E-2"/>
    <n v="27.857142857142858"/>
    <x v="4"/>
    <s v="indie rock"/>
    <x v="895"/>
    <d v="2010-10-25T03:03:49"/>
  </r>
  <r>
    <n v="8000"/>
    <n v="3200"/>
    <x v="2"/>
    <s v="US"/>
    <s v="USD"/>
    <n v="1440734400"/>
    <x v="896"/>
    <b v="0"/>
    <n v="72"/>
    <b v="0"/>
    <s v="music/indie rock"/>
    <n v="0.4"/>
    <n v="44.444444444444443"/>
    <x v="4"/>
    <s v="indie rock"/>
    <x v="896"/>
    <d v="2015-08-28T04:00:00"/>
  </r>
  <r>
    <n v="3000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d v="2012-11-28T17:31:48"/>
  </r>
  <r>
    <n v="2500"/>
    <n v="70"/>
    <x v="2"/>
    <s v="US"/>
    <s v="USD"/>
    <n v="1326651110"/>
    <x v="898"/>
    <b v="0"/>
    <n v="2"/>
    <b v="0"/>
    <s v="music/indie rock"/>
    <n v="2.8000000000000001E-2"/>
    <n v="35"/>
    <x v="4"/>
    <s v="indie rock"/>
    <x v="898"/>
    <d v="2012-01-15T18:11:50"/>
  </r>
  <r>
    <n v="750"/>
    <n v="280"/>
    <x v="2"/>
    <s v="US"/>
    <s v="USD"/>
    <n v="1306549362"/>
    <x v="899"/>
    <b v="0"/>
    <n v="8"/>
    <b v="0"/>
    <s v="music/indie rock"/>
    <n v="0.37333333333333335"/>
    <n v="35"/>
    <x v="4"/>
    <s v="indie rock"/>
    <x v="899"/>
    <d v="2011-05-28T02:22:42"/>
  </r>
  <r>
    <n v="5000"/>
    <n v="21"/>
    <x v="2"/>
    <s v="US"/>
    <s v="USD"/>
    <n v="1459365802"/>
    <x v="900"/>
    <b v="0"/>
    <n v="2"/>
    <b v="0"/>
    <s v="music/jazz"/>
    <n v="4.1999999999999997E-3"/>
    <n v="10.5"/>
    <x v="4"/>
    <s v="jazz"/>
    <x v="900"/>
    <d v="2016-03-30T19:23:22"/>
  </r>
  <r>
    <n v="6500"/>
    <n v="0"/>
    <x v="2"/>
    <s v="US"/>
    <s v="USD"/>
    <n v="1276024260"/>
    <x v="901"/>
    <b v="0"/>
    <n v="0"/>
    <b v="0"/>
    <s v="music/jazz"/>
    <n v="0"/>
    <e v="#DIV/0!"/>
    <x v="4"/>
    <s v="jazz"/>
    <x v="901"/>
    <d v="2010-06-08T19:11:00"/>
  </r>
  <r>
    <n v="30000"/>
    <n v="90"/>
    <x v="2"/>
    <s v="US"/>
    <s v="USD"/>
    <n v="1409412600"/>
    <x v="902"/>
    <b v="0"/>
    <n v="3"/>
    <b v="0"/>
    <s v="music/jazz"/>
    <n v="3.0000000000000001E-3"/>
    <n v="30"/>
    <x v="4"/>
    <s v="jazz"/>
    <x v="902"/>
    <d v="2014-08-30T15:30:00"/>
  </r>
  <r>
    <n v="5000"/>
    <n v="160"/>
    <x v="2"/>
    <s v="US"/>
    <s v="USD"/>
    <n v="1348367100"/>
    <x v="903"/>
    <b v="0"/>
    <n v="4"/>
    <b v="0"/>
    <s v="music/jazz"/>
    <n v="3.2000000000000001E-2"/>
    <n v="40"/>
    <x v="4"/>
    <s v="jazz"/>
    <x v="903"/>
    <d v="2012-09-23T02:25:00"/>
  </r>
  <r>
    <n v="50000"/>
    <n v="151"/>
    <x v="2"/>
    <s v="US"/>
    <s v="USD"/>
    <n v="1451786137"/>
    <x v="904"/>
    <b v="0"/>
    <n v="3"/>
    <b v="0"/>
    <s v="music/jazz"/>
    <n v="3.0200000000000001E-3"/>
    <n v="50.333333333333336"/>
    <x v="4"/>
    <s v="jazz"/>
    <x v="904"/>
    <d v="2016-01-03T01:55:37"/>
  </r>
  <r>
    <n v="6500"/>
    <n v="196"/>
    <x v="2"/>
    <s v="US"/>
    <s v="USD"/>
    <n v="1295847926"/>
    <x v="905"/>
    <b v="0"/>
    <n v="6"/>
    <b v="0"/>
    <s v="music/jazz"/>
    <n v="3.0153846153846153E-2"/>
    <n v="32.666666666666664"/>
    <x v="4"/>
    <s v="jazz"/>
    <x v="905"/>
    <d v="2011-01-24T05:45:26"/>
  </r>
  <r>
    <n v="15000"/>
    <n v="0"/>
    <x v="2"/>
    <s v="US"/>
    <s v="USD"/>
    <n v="1394681590"/>
    <x v="906"/>
    <b v="0"/>
    <n v="0"/>
    <b v="0"/>
    <s v="music/jazz"/>
    <n v="0"/>
    <e v="#DIV/0!"/>
    <x v="4"/>
    <s v="jazz"/>
    <x v="906"/>
    <d v="2014-03-13T03:33:10"/>
  </r>
  <r>
    <n v="2900"/>
    <n v="0"/>
    <x v="2"/>
    <s v="US"/>
    <s v="USD"/>
    <n v="1315715823"/>
    <x v="907"/>
    <b v="0"/>
    <n v="0"/>
    <b v="0"/>
    <s v="music/jazz"/>
    <n v="0"/>
    <e v="#DIV/0!"/>
    <x v="4"/>
    <s v="jazz"/>
    <x v="907"/>
    <d v="2011-09-11T04:37:03"/>
  </r>
  <r>
    <n v="2500"/>
    <n v="0"/>
    <x v="2"/>
    <s v="US"/>
    <s v="USD"/>
    <n v="1280206740"/>
    <x v="908"/>
    <b v="0"/>
    <n v="0"/>
    <b v="0"/>
    <s v="music/jazz"/>
    <n v="0"/>
    <e v="#DIV/0!"/>
    <x v="4"/>
    <s v="jazz"/>
    <x v="908"/>
    <d v="2010-07-27T04:59:00"/>
  </r>
  <r>
    <n v="16000"/>
    <n v="520"/>
    <x v="2"/>
    <s v="US"/>
    <s v="USD"/>
    <n v="1343016000"/>
    <x v="909"/>
    <b v="0"/>
    <n v="8"/>
    <b v="0"/>
    <s v="music/jazz"/>
    <n v="3.2500000000000001E-2"/>
    <n v="65"/>
    <x v="4"/>
    <s v="jazz"/>
    <x v="909"/>
    <d v="2012-07-23T04:00:00"/>
  </r>
  <r>
    <n v="550"/>
    <n v="123"/>
    <x v="2"/>
    <s v="GB"/>
    <s v="GBP"/>
    <n v="1488546319"/>
    <x v="910"/>
    <b v="0"/>
    <n v="5"/>
    <b v="0"/>
    <s v="music/jazz"/>
    <n v="0.22363636363636363"/>
    <n v="24.6"/>
    <x v="4"/>
    <s v="jazz"/>
    <x v="910"/>
    <d v="2017-03-03T13:05:19"/>
  </r>
  <r>
    <n v="100000"/>
    <n v="0"/>
    <x v="2"/>
    <s v="US"/>
    <s v="USD"/>
    <n v="1390522045"/>
    <x v="911"/>
    <b v="0"/>
    <n v="0"/>
    <b v="0"/>
    <s v="music/jazz"/>
    <n v="0"/>
    <e v="#DIV/0!"/>
    <x v="4"/>
    <s v="jazz"/>
    <x v="911"/>
    <d v="2014-01-24T00:07:25"/>
  </r>
  <r>
    <n v="3500"/>
    <n v="30"/>
    <x v="2"/>
    <s v="US"/>
    <s v="USD"/>
    <n v="1355197047"/>
    <x v="912"/>
    <b v="0"/>
    <n v="2"/>
    <b v="0"/>
    <s v="music/jazz"/>
    <n v="8.5714285714285719E-3"/>
    <n v="15"/>
    <x v="4"/>
    <s v="jazz"/>
    <x v="912"/>
    <d v="2012-12-11T03:37:27"/>
  </r>
  <r>
    <n v="30000"/>
    <n v="1982"/>
    <x v="2"/>
    <s v="US"/>
    <s v="USD"/>
    <n v="1336188019"/>
    <x v="913"/>
    <b v="0"/>
    <n v="24"/>
    <b v="0"/>
    <s v="music/jazz"/>
    <n v="6.6066666666666662E-2"/>
    <n v="82.583333333333329"/>
    <x v="4"/>
    <s v="jazz"/>
    <x v="913"/>
    <d v="2012-05-05T03:20:19"/>
  </r>
  <r>
    <n v="1500"/>
    <n v="0"/>
    <x v="2"/>
    <s v="US"/>
    <s v="USD"/>
    <n v="1345918747"/>
    <x v="914"/>
    <b v="0"/>
    <n v="0"/>
    <b v="0"/>
    <s v="music/jazz"/>
    <n v="0"/>
    <e v="#DIV/0!"/>
    <x v="4"/>
    <s v="jazz"/>
    <x v="914"/>
    <d v="2012-08-25T18:19:07"/>
  </r>
  <r>
    <n v="6500"/>
    <n v="375"/>
    <x v="2"/>
    <s v="US"/>
    <s v="USD"/>
    <n v="1330577940"/>
    <x v="915"/>
    <b v="0"/>
    <n v="9"/>
    <b v="0"/>
    <s v="music/jazz"/>
    <n v="5.7692307692307696E-2"/>
    <n v="41.666666666666664"/>
    <x v="4"/>
    <s v="jazz"/>
    <x v="915"/>
    <d v="2012-03-01T04:59:00"/>
  </r>
  <r>
    <n v="3300"/>
    <n v="0"/>
    <x v="2"/>
    <s v="US"/>
    <s v="USD"/>
    <n v="1287723600"/>
    <x v="916"/>
    <b v="0"/>
    <n v="0"/>
    <b v="0"/>
    <s v="music/jazz"/>
    <n v="0"/>
    <e v="#DIV/0!"/>
    <x v="4"/>
    <s v="jazz"/>
    <x v="916"/>
    <d v="2010-10-22T05:00:00"/>
  </r>
  <r>
    <n v="5000"/>
    <n v="30"/>
    <x v="2"/>
    <s v="US"/>
    <s v="USD"/>
    <n v="1405305000"/>
    <x v="917"/>
    <b v="0"/>
    <n v="1"/>
    <b v="0"/>
    <s v="music/jazz"/>
    <n v="6.0000000000000001E-3"/>
    <n v="30"/>
    <x v="4"/>
    <s v="jazz"/>
    <x v="917"/>
    <d v="2014-07-14T02:30:00"/>
  </r>
  <r>
    <n v="3900"/>
    <n v="196"/>
    <x v="2"/>
    <s v="GB"/>
    <s v="GBP"/>
    <n v="1417474761"/>
    <x v="918"/>
    <b v="0"/>
    <n v="10"/>
    <b v="0"/>
    <s v="music/jazz"/>
    <n v="5.0256410256410255E-2"/>
    <n v="19.600000000000001"/>
    <x v="4"/>
    <s v="jazz"/>
    <x v="918"/>
    <d v="2014-12-01T22:59:21"/>
  </r>
  <r>
    <n v="20000"/>
    <n v="100"/>
    <x v="2"/>
    <s v="US"/>
    <s v="USD"/>
    <n v="1355930645"/>
    <x v="919"/>
    <b v="0"/>
    <n v="1"/>
    <b v="0"/>
    <s v="music/jazz"/>
    <n v="5.0000000000000001E-3"/>
    <n v="100"/>
    <x v="4"/>
    <s v="jazz"/>
    <x v="919"/>
    <d v="2012-12-19T15:24:05"/>
  </r>
  <r>
    <n v="5500"/>
    <n v="0"/>
    <x v="2"/>
    <s v="US"/>
    <s v="USD"/>
    <n v="1384448822"/>
    <x v="920"/>
    <b v="0"/>
    <n v="0"/>
    <b v="0"/>
    <s v="music/jazz"/>
    <n v="0"/>
    <e v="#DIV/0!"/>
    <x v="4"/>
    <s v="jazz"/>
    <x v="920"/>
    <d v="2013-11-14T17:07:02"/>
  </r>
  <r>
    <n v="15000"/>
    <n v="4635"/>
    <x v="2"/>
    <s v="US"/>
    <s v="USD"/>
    <n v="1323666376"/>
    <x v="921"/>
    <b v="0"/>
    <n v="20"/>
    <b v="0"/>
    <s v="music/jazz"/>
    <n v="0.309"/>
    <n v="231.75"/>
    <x v="4"/>
    <s v="jazz"/>
    <x v="921"/>
    <d v="2011-12-12T05:06:16"/>
  </r>
  <r>
    <n v="27000"/>
    <n v="5680"/>
    <x v="2"/>
    <s v="US"/>
    <s v="USD"/>
    <n v="1412167393"/>
    <x v="922"/>
    <b v="0"/>
    <n v="30"/>
    <b v="0"/>
    <s v="music/jazz"/>
    <n v="0.21037037037037037"/>
    <n v="189.33333333333334"/>
    <x v="4"/>
    <s v="jazz"/>
    <x v="922"/>
    <d v="2014-10-01T12:43:13"/>
  </r>
  <r>
    <n v="15000"/>
    <n v="330"/>
    <x v="2"/>
    <s v="US"/>
    <s v="USD"/>
    <n v="1416614523"/>
    <x v="923"/>
    <b v="0"/>
    <n v="6"/>
    <b v="0"/>
    <s v="music/jazz"/>
    <n v="2.1999999999999999E-2"/>
    <n v="55"/>
    <x v="4"/>
    <s v="jazz"/>
    <x v="923"/>
    <d v="2014-11-22T00:02:03"/>
  </r>
  <r>
    <n v="3000"/>
    <n v="327"/>
    <x v="2"/>
    <s v="US"/>
    <s v="USD"/>
    <n v="1360795069"/>
    <x v="924"/>
    <b v="0"/>
    <n v="15"/>
    <b v="0"/>
    <s v="music/jazz"/>
    <n v="0.109"/>
    <n v="21.8"/>
    <x v="4"/>
    <s v="jazz"/>
    <x v="924"/>
    <d v="2013-02-13T22:37:49"/>
  </r>
  <r>
    <n v="6000"/>
    <n v="160"/>
    <x v="2"/>
    <s v="US"/>
    <s v="USD"/>
    <n v="1385590111"/>
    <x v="925"/>
    <b v="0"/>
    <n v="5"/>
    <b v="0"/>
    <s v="music/jazz"/>
    <n v="2.6666666666666668E-2"/>
    <n v="32"/>
    <x v="4"/>
    <s v="jazz"/>
    <x v="925"/>
    <d v="2013-11-27T22:08:31"/>
  </r>
  <r>
    <n v="7000"/>
    <n v="0"/>
    <x v="2"/>
    <s v="US"/>
    <s v="USD"/>
    <n v="1278628800"/>
    <x v="926"/>
    <b v="0"/>
    <n v="0"/>
    <b v="0"/>
    <s v="music/jazz"/>
    <n v="0"/>
    <e v="#DIV/0!"/>
    <x v="4"/>
    <s v="jazz"/>
    <x v="926"/>
    <d v="2010-07-08T22:40:00"/>
  </r>
  <r>
    <n v="20000"/>
    <n v="0"/>
    <x v="2"/>
    <s v="US"/>
    <s v="USD"/>
    <n v="1337024695"/>
    <x v="927"/>
    <b v="0"/>
    <n v="0"/>
    <b v="0"/>
    <s v="music/jazz"/>
    <n v="0"/>
    <e v="#DIV/0!"/>
    <x v="4"/>
    <s v="jazz"/>
    <x v="927"/>
    <d v="2012-05-14T19:44:55"/>
  </r>
  <r>
    <n v="14500"/>
    <n v="1575"/>
    <x v="2"/>
    <s v="US"/>
    <s v="USD"/>
    <n v="1353196800"/>
    <x v="928"/>
    <b v="0"/>
    <n v="28"/>
    <b v="0"/>
    <s v="music/jazz"/>
    <n v="0.10862068965517241"/>
    <n v="56.25"/>
    <x v="4"/>
    <s v="jazz"/>
    <x v="928"/>
    <d v="2012-11-18T00:00:00"/>
  </r>
  <r>
    <n v="500"/>
    <n v="0"/>
    <x v="2"/>
    <s v="US"/>
    <s v="USD"/>
    <n v="1333946569"/>
    <x v="929"/>
    <b v="0"/>
    <n v="0"/>
    <b v="0"/>
    <s v="music/jazz"/>
    <n v="0"/>
    <e v="#DIV/0!"/>
    <x v="4"/>
    <s v="jazz"/>
    <x v="929"/>
    <d v="2012-04-09T04:42:49"/>
  </r>
  <r>
    <n v="900"/>
    <n v="345"/>
    <x v="2"/>
    <s v="US"/>
    <s v="USD"/>
    <n v="1277501520"/>
    <x v="930"/>
    <b v="0"/>
    <n v="5"/>
    <b v="0"/>
    <s v="music/jazz"/>
    <n v="0.38333333333333336"/>
    <n v="69"/>
    <x v="4"/>
    <s v="jazz"/>
    <x v="930"/>
    <d v="2010-06-25T21:32:00"/>
  </r>
  <r>
    <n v="2000"/>
    <n v="131"/>
    <x v="2"/>
    <s v="GB"/>
    <s v="GBP"/>
    <n v="1395007200"/>
    <x v="931"/>
    <b v="0"/>
    <n v="7"/>
    <b v="0"/>
    <s v="music/jazz"/>
    <n v="6.5500000000000003E-2"/>
    <n v="18.714285714285715"/>
    <x v="4"/>
    <s v="jazz"/>
    <x v="931"/>
    <d v="2014-03-16T22:00:00"/>
  </r>
  <r>
    <n v="9500"/>
    <n v="1381"/>
    <x v="2"/>
    <s v="US"/>
    <s v="USD"/>
    <n v="1363990545"/>
    <x v="932"/>
    <b v="0"/>
    <n v="30"/>
    <b v="0"/>
    <s v="music/jazz"/>
    <n v="0.14536842105263159"/>
    <n v="46.033333333333331"/>
    <x v="4"/>
    <s v="jazz"/>
    <x v="932"/>
    <d v="2013-03-22T22:15:45"/>
  </r>
  <r>
    <n v="2000"/>
    <n v="120"/>
    <x v="2"/>
    <s v="US"/>
    <s v="USD"/>
    <n v="1399867409"/>
    <x v="933"/>
    <b v="0"/>
    <n v="2"/>
    <b v="0"/>
    <s v="music/jazz"/>
    <n v="0.06"/>
    <n v="60"/>
    <x v="4"/>
    <s v="jazz"/>
    <x v="933"/>
    <d v="2014-05-12T04:03:29"/>
  </r>
  <r>
    <n v="5000"/>
    <n v="1520"/>
    <x v="2"/>
    <s v="CA"/>
    <s v="CAD"/>
    <n v="1399183200"/>
    <x v="934"/>
    <b v="0"/>
    <n v="30"/>
    <b v="0"/>
    <s v="music/jazz"/>
    <n v="0.30399999999999999"/>
    <n v="50.666666666666664"/>
    <x v="4"/>
    <s v="jazz"/>
    <x v="934"/>
    <d v="2014-05-04T06:00:00"/>
  </r>
  <r>
    <n v="3500"/>
    <n v="50"/>
    <x v="2"/>
    <s v="US"/>
    <s v="USD"/>
    <n v="1454054429"/>
    <x v="935"/>
    <b v="0"/>
    <n v="2"/>
    <b v="0"/>
    <s v="music/jazz"/>
    <n v="1.4285714285714285E-2"/>
    <n v="25"/>
    <x v="4"/>
    <s v="jazz"/>
    <x v="935"/>
    <d v="2016-01-29T08:00:29"/>
  </r>
  <r>
    <n v="1400"/>
    <n v="0"/>
    <x v="2"/>
    <s v="US"/>
    <s v="USD"/>
    <n v="1326916800"/>
    <x v="936"/>
    <b v="0"/>
    <n v="0"/>
    <b v="0"/>
    <s v="music/jazz"/>
    <n v="0"/>
    <e v="#DIV/0!"/>
    <x v="4"/>
    <s v="jazz"/>
    <x v="936"/>
    <d v="2012-01-18T20:00:00"/>
  </r>
  <r>
    <n v="3500"/>
    <n v="40"/>
    <x v="2"/>
    <s v="US"/>
    <s v="USD"/>
    <n v="1383509357"/>
    <x v="937"/>
    <b v="0"/>
    <n v="2"/>
    <b v="0"/>
    <s v="music/jazz"/>
    <n v="1.1428571428571429E-2"/>
    <n v="20"/>
    <x v="4"/>
    <s v="jazz"/>
    <x v="937"/>
    <d v="2013-11-03T20:09:17"/>
  </r>
  <r>
    <n v="7000"/>
    <n v="25"/>
    <x v="2"/>
    <s v="US"/>
    <s v="USD"/>
    <n v="1346585448"/>
    <x v="938"/>
    <b v="0"/>
    <n v="1"/>
    <b v="0"/>
    <s v="music/jazz"/>
    <n v="3.5714285714285713E-3"/>
    <n v="25"/>
    <x v="4"/>
    <s v="jazz"/>
    <x v="938"/>
    <d v="2012-09-02T11:30:48"/>
  </r>
  <r>
    <n v="2750"/>
    <n v="40"/>
    <x v="2"/>
    <s v="US"/>
    <s v="USD"/>
    <n v="1372622280"/>
    <x v="939"/>
    <b v="0"/>
    <n v="2"/>
    <b v="0"/>
    <s v="music/jazz"/>
    <n v="1.4545454545454545E-2"/>
    <n v="20"/>
    <x v="4"/>
    <s v="jazz"/>
    <x v="939"/>
    <d v="2013-06-30T19:58:00"/>
  </r>
  <r>
    <n v="9000"/>
    <n v="1544"/>
    <x v="2"/>
    <s v="US"/>
    <s v="USD"/>
    <n v="1439251926"/>
    <x v="940"/>
    <b v="0"/>
    <n v="14"/>
    <b v="0"/>
    <s v="technology/wearables"/>
    <n v="0.17155555555555554"/>
    <n v="110.28571428571429"/>
    <x v="2"/>
    <s v="wearables"/>
    <x v="940"/>
    <d v="2015-08-11T00:12:06"/>
  </r>
  <r>
    <n v="50000"/>
    <n v="1161"/>
    <x v="2"/>
    <s v="US"/>
    <s v="USD"/>
    <n v="1486693145"/>
    <x v="941"/>
    <b v="0"/>
    <n v="31"/>
    <b v="0"/>
    <s v="technology/wearables"/>
    <n v="2.3220000000000001E-2"/>
    <n v="37.451612903225808"/>
    <x v="2"/>
    <s v="wearables"/>
    <x v="941"/>
    <d v="2017-02-10T02:19:05"/>
  </r>
  <r>
    <n v="7500"/>
    <n v="668"/>
    <x v="2"/>
    <s v="US"/>
    <s v="USD"/>
    <n v="1455826460"/>
    <x v="942"/>
    <b v="0"/>
    <n v="16"/>
    <b v="0"/>
    <s v="technology/wearables"/>
    <n v="8.9066666666666669E-2"/>
    <n v="41.75"/>
    <x v="2"/>
    <s v="wearables"/>
    <x v="942"/>
    <d v="2016-02-18T20:14:20"/>
  </r>
  <r>
    <n v="3000"/>
    <n v="289"/>
    <x v="2"/>
    <s v="US"/>
    <s v="USD"/>
    <n v="1480438905"/>
    <x v="943"/>
    <b v="0"/>
    <n v="12"/>
    <b v="0"/>
    <s v="technology/wearables"/>
    <n v="9.633333333333334E-2"/>
    <n v="24.083333333333332"/>
    <x v="2"/>
    <s v="wearables"/>
    <x v="943"/>
    <d v="2016-11-29T17:01:45"/>
  </r>
  <r>
    <n v="50000"/>
    <n v="6663"/>
    <x v="2"/>
    <s v="US"/>
    <s v="USD"/>
    <n v="1460988000"/>
    <x v="944"/>
    <b v="0"/>
    <n v="96"/>
    <b v="0"/>
    <s v="technology/wearables"/>
    <n v="0.13325999999999999"/>
    <n v="69.40625"/>
    <x v="2"/>
    <s v="wearables"/>
    <x v="944"/>
    <d v="2016-04-18T14:00:00"/>
  </r>
  <r>
    <n v="100000"/>
    <n v="2484"/>
    <x v="2"/>
    <s v="FR"/>
    <s v="EUR"/>
    <n v="1487462340"/>
    <x v="945"/>
    <b v="0"/>
    <n v="16"/>
    <b v="0"/>
    <s v="technology/wearables"/>
    <n v="2.4840000000000001E-2"/>
    <n v="155.25"/>
    <x v="2"/>
    <s v="wearables"/>
    <x v="945"/>
    <d v="2017-02-18T23:59:00"/>
  </r>
  <r>
    <n v="15000"/>
    <n v="286"/>
    <x v="2"/>
    <s v="US"/>
    <s v="USD"/>
    <n v="1473444048"/>
    <x v="946"/>
    <b v="0"/>
    <n v="5"/>
    <b v="0"/>
    <s v="technology/wearables"/>
    <n v="1.9066666666666666E-2"/>
    <n v="57.2"/>
    <x v="2"/>
    <s v="wearables"/>
    <x v="946"/>
    <d v="2016-09-09T18:00:48"/>
  </r>
  <r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d v="2016-06-30T18:45:06"/>
  </r>
  <r>
    <n v="4000"/>
    <n v="480"/>
    <x v="2"/>
    <s v="NL"/>
    <s v="EUR"/>
    <n v="1457812364"/>
    <x v="948"/>
    <b v="0"/>
    <n v="8"/>
    <b v="0"/>
    <s v="technology/wearables"/>
    <n v="0.12"/>
    <n v="60"/>
    <x v="2"/>
    <s v="wearables"/>
    <x v="948"/>
    <d v="2016-03-12T19:52:44"/>
  </r>
  <r>
    <n v="20000"/>
    <n v="273"/>
    <x v="2"/>
    <s v="DE"/>
    <s v="EUR"/>
    <n v="1456016576"/>
    <x v="949"/>
    <b v="0"/>
    <n v="7"/>
    <b v="0"/>
    <s v="technology/wearables"/>
    <n v="1.3650000000000001E-2"/>
    <n v="39"/>
    <x v="2"/>
    <s v="wearables"/>
    <x v="949"/>
    <d v="2016-02-21T01:02:56"/>
  </r>
  <r>
    <n v="5000"/>
    <n v="1402"/>
    <x v="2"/>
    <s v="CA"/>
    <s v="CAD"/>
    <n v="1453053661"/>
    <x v="950"/>
    <b v="0"/>
    <n v="24"/>
    <b v="0"/>
    <s v="technology/wearables"/>
    <n v="0.28039999999999998"/>
    <n v="58.416666666666664"/>
    <x v="2"/>
    <s v="wearables"/>
    <x v="950"/>
    <d v="2016-01-17T18:01:01"/>
  </r>
  <r>
    <n v="50000"/>
    <n v="19195"/>
    <x v="2"/>
    <s v="US"/>
    <s v="USD"/>
    <n v="1465054872"/>
    <x v="951"/>
    <b v="0"/>
    <n v="121"/>
    <b v="0"/>
    <s v="technology/wearables"/>
    <n v="0.38390000000000002"/>
    <n v="158.63636363636363"/>
    <x v="2"/>
    <s v="wearables"/>
    <x v="951"/>
    <d v="2016-06-04T15:41:12"/>
  </r>
  <r>
    <n v="49000"/>
    <n v="19572"/>
    <x v="2"/>
    <s v="US"/>
    <s v="USD"/>
    <n v="1479483812"/>
    <x v="952"/>
    <b v="0"/>
    <n v="196"/>
    <b v="0"/>
    <s v="technology/wearables"/>
    <n v="0.39942857142857141"/>
    <n v="99.857142857142861"/>
    <x v="2"/>
    <s v="wearables"/>
    <x v="952"/>
    <d v="2016-11-18T15:43:32"/>
  </r>
  <r>
    <n v="15000"/>
    <n v="126"/>
    <x v="2"/>
    <s v="US"/>
    <s v="USD"/>
    <n v="1422158199"/>
    <x v="953"/>
    <b v="0"/>
    <n v="5"/>
    <b v="0"/>
    <s v="technology/wearables"/>
    <n v="8.3999999999999995E-3"/>
    <n v="25.2"/>
    <x v="2"/>
    <s v="wearables"/>
    <x v="953"/>
    <d v="2015-01-25T03:56:39"/>
  </r>
  <r>
    <n v="15000"/>
    <n v="6511"/>
    <x v="2"/>
    <s v="US"/>
    <s v="USD"/>
    <n v="1440100839"/>
    <x v="954"/>
    <b v="0"/>
    <n v="73"/>
    <b v="0"/>
    <s v="technology/wearables"/>
    <n v="0.43406666666666666"/>
    <n v="89.191780821917803"/>
    <x v="2"/>
    <s v="wearables"/>
    <x v="954"/>
    <d v="2015-08-20T20:00:39"/>
  </r>
  <r>
    <n v="300000"/>
    <n v="16984"/>
    <x v="2"/>
    <s v="US"/>
    <s v="USD"/>
    <n v="1473750300"/>
    <x v="955"/>
    <b v="0"/>
    <n v="93"/>
    <b v="0"/>
    <s v="technology/wearables"/>
    <n v="5.6613333333333335E-2"/>
    <n v="182.6236559139785"/>
    <x v="2"/>
    <s v="wearables"/>
    <x v="955"/>
    <d v="2016-09-13T07:05:00"/>
  </r>
  <r>
    <n v="50000"/>
    <n v="861"/>
    <x v="2"/>
    <s v="US"/>
    <s v="USD"/>
    <n v="1430081759"/>
    <x v="956"/>
    <b v="0"/>
    <n v="17"/>
    <b v="0"/>
    <s v="technology/wearables"/>
    <n v="1.7219999999999999E-2"/>
    <n v="50.647058823529413"/>
    <x v="2"/>
    <s v="wearables"/>
    <x v="956"/>
    <d v="2015-04-26T20:55:59"/>
  </r>
  <r>
    <n v="12000"/>
    <n v="233"/>
    <x v="2"/>
    <s v="US"/>
    <s v="USD"/>
    <n v="1479392133"/>
    <x v="957"/>
    <b v="0"/>
    <n v="7"/>
    <b v="0"/>
    <s v="technology/wearables"/>
    <n v="1.9416666666666665E-2"/>
    <n v="33.285714285714285"/>
    <x v="2"/>
    <s v="wearables"/>
    <x v="957"/>
    <d v="2016-11-17T14:15:33"/>
  </r>
  <r>
    <n v="7777"/>
    <n v="881"/>
    <x v="2"/>
    <s v="US"/>
    <s v="USD"/>
    <n v="1428641940"/>
    <x v="958"/>
    <b v="0"/>
    <n v="17"/>
    <b v="0"/>
    <s v="technology/wearables"/>
    <n v="0.11328275684711328"/>
    <n v="51.823529411764703"/>
    <x v="2"/>
    <s v="wearables"/>
    <x v="958"/>
    <d v="2015-04-10T04:59:00"/>
  </r>
  <r>
    <n v="50000"/>
    <n v="19430"/>
    <x v="2"/>
    <s v="US"/>
    <s v="USD"/>
    <n v="1421640665"/>
    <x v="959"/>
    <b v="0"/>
    <n v="171"/>
    <b v="0"/>
    <s v="technology/wearables"/>
    <n v="0.3886"/>
    <n v="113.62573099415205"/>
    <x v="2"/>
    <s v="wearables"/>
    <x v="959"/>
    <d v="2015-01-19T04:11:05"/>
  </r>
  <r>
    <n v="55650"/>
    <n v="25655"/>
    <x v="2"/>
    <s v="US"/>
    <s v="USD"/>
    <n v="1489500155"/>
    <x v="960"/>
    <b v="0"/>
    <n v="188"/>
    <b v="0"/>
    <s v="technology/wearables"/>
    <n v="0.46100628930817611"/>
    <n v="136.46276595744681"/>
    <x v="2"/>
    <s v="wearables"/>
    <x v="960"/>
    <d v="2017-03-14T14:02:35"/>
  </r>
  <r>
    <n v="95000"/>
    <n v="40079"/>
    <x v="2"/>
    <s v="US"/>
    <s v="USD"/>
    <n v="1487617200"/>
    <x v="961"/>
    <b v="0"/>
    <n v="110"/>
    <b v="0"/>
    <s v="technology/wearables"/>
    <n v="0.42188421052631581"/>
    <n v="364.35454545454547"/>
    <x v="2"/>
    <s v="wearables"/>
    <x v="961"/>
    <d v="2017-02-20T19:00:00"/>
  </r>
  <r>
    <n v="2500"/>
    <n v="712"/>
    <x v="2"/>
    <s v="US"/>
    <s v="USD"/>
    <n v="1455210353"/>
    <x v="962"/>
    <b v="0"/>
    <n v="37"/>
    <b v="0"/>
    <s v="technology/wearables"/>
    <n v="0.2848"/>
    <n v="19.243243243243242"/>
    <x v="2"/>
    <s v="wearables"/>
    <x v="962"/>
    <d v="2016-02-11T17:05:53"/>
  </r>
  <r>
    <n v="35000"/>
    <n v="377"/>
    <x v="2"/>
    <s v="US"/>
    <s v="USD"/>
    <n v="1476717319"/>
    <x v="963"/>
    <b v="0"/>
    <n v="9"/>
    <b v="0"/>
    <s v="technology/wearables"/>
    <n v="1.0771428571428571E-2"/>
    <n v="41.888888888888886"/>
    <x v="2"/>
    <s v="wearables"/>
    <x v="963"/>
    <d v="2016-10-17T15:15:19"/>
  </r>
  <r>
    <n v="110000"/>
    <n v="879"/>
    <x v="2"/>
    <s v="CA"/>
    <s v="CAD"/>
    <n v="1441119919"/>
    <x v="964"/>
    <b v="0"/>
    <n v="29"/>
    <b v="0"/>
    <s v="technology/wearables"/>
    <n v="7.9909090909090902E-3"/>
    <n v="30.310344827586206"/>
    <x v="2"/>
    <s v="wearables"/>
    <x v="964"/>
    <d v="2015-09-01T15:05:19"/>
  </r>
  <r>
    <n v="25000"/>
    <n v="298"/>
    <x v="2"/>
    <s v="US"/>
    <s v="USD"/>
    <n v="1477454340"/>
    <x v="965"/>
    <b v="0"/>
    <n v="6"/>
    <b v="0"/>
    <s v="technology/wearables"/>
    <n v="1.192E-2"/>
    <n v="49.666666666666664"/>
    <x v="2"/>
    <s v="wearables"/>
    <x v="965"/>
    <d v="2016-10-26T03:59:00"/>
  </r>
  <r>
    <n v="12000"/>
    <n v="1776"/>
    <x v="2"/>
    <s v="US"/>
    <s v="USD"/>
    <n v="1475766932"/>
    <x v="966"/>
    <b v="0"/>
    <n v="30"/>
    <b v="0"/>
    <s v="technology/wearables"/>
    <n v="0.14799999999999999"/>
    <n v="59.2"/>
    <x v="2"/>
    <s v="wearables"/>
    <x v="966"/>
    <d v="2016-10-06T15:15:32"/>
  </r>
  <r>
    <n v="20000"/>
    <n v="3562"/>
    <x v="2"/>
    <s v="US"/>
    <s v="USD"/>
    <n v="1461301574"/>
    <x v="967"/>
    <b v="0"/>
    <n v="81"/>
    <b v="0"/>
    <s v="technology/wearables"/>
    <n v="0.17810000000000001"/>
    <n v="43.97530864197531"/>
    <x v="2"/>
    <s v="wearables"/>
    <x v="967"/>
    <d v="2016-04-22T05:06:14"/>
  </r>
  <r>
    <n v="8000"/>
    <n v="106"/>
    <x v="2"/>
    <s v="US"/>
    <s v="USD"/>
    <n v="1408134034"/>
    <x v="968"/>
    <b v="0"/>
    <n v="4"/>
    <b v="0"/>
    <s v="technology/wearables"/>
    <n v="1.325E-2"/>
    <n v="26.5"/>
    <x v="2"/>
    <s v="wearables"/>
    <x v="968"/>
    <d v="2014-08-15T20:20:34"/>
  </r>
  <r>
    <n v="30000"/>
    <n v="14000"/>
    <x v="2"/>
    <s v="MX"/>
    <s v="MXN"/>
    <n v="1486624607"/>
    <x v="969"/>
    <b v="0"/>
    <n v="11"/>
    <b v="0"/>
    <s v="technology/wearables"/>
    <n v="0.46666666666666667"/>
    <n v="1272.7272727272727"/>
    <x v="2"/>
    <s v="wearables"/>
    <x v="969"/>
    <d v="2017-02-09T07:16:47"/>
  </r>
  <r>
    <n v="5000"/>
    <n v="2296"/>
    <x v="2"/>
    <s v="CA"/>
    <s v="CAD"/>
    <n v="1485147540"/>
    <x v="970"/>
    <b v="0"/>
    <n v="14"/>
    <b v="0"/>
    <s v="technology/wearables"/>
    <n v="0.4592"/>
    <n v="164"/>
    <x v="2"/>
    <s v="wearables"/>
    <x v="970"/>
    <d v="2017-01-23T04:59:00"/>
  </r>
  <r>
    <n v="100000"/>
    <n v="226"/>
    <x v="2"/>
    <s v="US"/>
    <s v="USD"/>
    <n v="1433178060"/>
    <x v="971"/>
    <b v="0"/>
    <n v="5"/>
    <b v="0"/>
    <s v="technology/wearables"/>
    <n v="2.2599999999999999E-3"/>
    <n v="45.2"/>
    <x v="2"/>
    <s v="wearables"/>
    <x v="971"/>
    <d v="2015-06-01T17:01:00"/>
  </r>
  <r>
    <n v="20000"/>
    <n v="6925"/>
    <x v="2"/>
    <s v="US"/>
    <s v="USD"/>
    <n v="1409813940"/>
    <x v="972"/>
    <b v="0"/>
    <n v="45"/>
    <b v="0"/>
    <s v="technology/wearables"/>
    <n v="0.34625"/>
    <n v="153.88888888888889"/>
    <x v="2"/>
    <s v="wearables"/>
    <x v="972"/>
    <d v="2014-09-04T06:59:00"/>
  </r>
  <r>
    <n v="20000"/>
    <n v="411"/>
    <x v="2"/>
    <s v="US"/>
    <s v="USD"/>
    <n v="1447032093"/>
    <x v="973"/>
    <b v="0"/>
    <n v="8"/>
    <b v="0"/>
    <s v="technology/wearables"/>
    <n v="2.0549999999999999E-2"/>
    <n v="51.375"/>
    <x v="2"/>
    <s v="wearables"/>
    <x v="973"/>
    <d v="2015-11-09T01:21:33"/>
  </r>
  <r>
    <n v="50000"/>
    <n v="280"/>
    <x v="2"/>
    <s v="US"/>
    <s v="USD"/>
    <n v="1458925156"/>
    <x v="974"/>
    <b v="0"/>
    <n v="3"/>
    <b v="0"/>
    <s v="technology/wearables"/>
    <n v="5.5999999999999999E-3"/>
    <n v="93.333333333333329"/>
    <x v="2"/>
    <s v="wearables"/>
    <x v="974"/>
    <d v="2016-03-25T16:59:16"/>
  </r>
  <r>
    <n v="100000"/>
    <n v="2607"/>
    <x v="2"/>
    <s v="US"/>
    <s v="USD"/>
    <n v="1467132185"/>
    <x v="975"/>
    <b v="0"/>
    <n v="24"/>
    <b v="0"/>
    <s v="technology/wearables"/>
    <n v="2.6069999999999999E-2"/>
    <n v="108.625"/>
    <x v="2"/>
    <s v="wearables"/>
    <x v="975"/>
    <d v="2016-06-28T16:43:05"/>
  </r>
  <r>
    <n v="150000"/>
    <n v="2889"/>
    <x v="2"/>
    <s v="AU"/>
    <s v="AUD"/>
    <n v="1439515497"/>
    <x v="976"/>
    <b v="0"/>
    <n v="18"/>
    <b v="0"/>
    <s v="technology/wearables"/>
    <n v="1.9259999999999999E-2"/>
    <n v="160.5"/>
    <x v="2"/>
    <s v="wearables"/>
    <x v="976"/>
    <d v="2015-08-14T01:24:57"/>
  </r>
  <r>
    <n v="2700"/>
    <n v="909"/>
    <x v="2"/>
    <s v="AT"/>
    <s v="EUR"/>
    <n v="1456094197"/>
    <x v="977"/>
    <b v="0"/>
    <n v="12"/>
    <b v="0"/>
    <s v="technology/wearables"/>
    <n v="0.33666666666666667"/>
    <n v="75.75"/>
    <x v="2"/>
    <s v="wearables"/>
    <x v="977"/>
    <d v="2016-02-21T22:36:37"/>
  </r>
  <r>
    <n v="172889"/>
    <n v="97273"/>
    <x v="2"/>
    <s v="SE"/>
    <s v="SEK"/>
    <n v="1456385101"/>
    <x v="978"/>
    <b v="0"/>
    <n v="123"/>
    <b v="0"/>
    <s v="technology/wearables"/>
    <n v="0.5626326718299024"/>
    <n v="790.83739837398377"/>
    <x v="2"/>
    <s v="wearables"/>
    <x v="978"/>
    <d v="2016-02-25T07:25:01"/>
  </r>
  <r>
    <n v="35000"/>
    <n v="28986.16"/>
    <x v="2"/>
    <s v="US"/>
    <s v="USD"/>
    <n v="1466449140"/>
    <x v="979"/>
    <b v="0"/>
    <n v="96"/>
    <b v="0"/>
    <s v="technology/wearables"/>
    <n v="0.82817600000000002"/>
    <n v="301.93916666666667"/>
    <x v="2"/>
    <s v="wearables"/>
    <x v="979"/>
    <d v="2016-06-20T18:59:00"/>
  </r>
  <r>
    <n v="10000"/>
    <n v="1486"/>
    <x v="2"/>
    <s v="US"/>
    <s v="USD"/>
    <n v="1417387322"/>
    <x v="980"/>
    <b v="0"/>
    <n v="31"/>
    <b v="0"/>
    <s v="technology/wearables"/>
    <n v="0.14860000000000001"/>
    <n v="47.935483870967744"/>
    <x v="2"/>
    <s v="wearables"/>
    <x v="980"/>
    <d v="2014-11-30T22:42:02"/>
  </r>
  <r>
    <n v="88888"/>
    <n v="11"/>
    <x v="2"/>
    <s v="US"/>
    <s v="USD"/>
    <n v="1407624222"/>
    <x v="981"/>
    <b v="0"/>
    <n v="4"/>
    <b v="0"/>
    <s v="technology/wearables"/>
    <n v="1.2375123751237513E-4"/>
    <n v="2.75"/>
    <x v="2"/>
    <s v="wearables"/>
    <x v="981"/>
    <d v="2014-08-09T22:43:42"/>
  </r>
  <r>
    <n v="17500"/>
    <n v="3"/>
    <x v="2"/>
    <s v="US"/>
    <s v="USD"/>
    <n v="1475431486"/>
    <x v="982"/>
    <b v="0"/>
    <n v="3"/>
    <b v="0"/>
    <s v="technology/wearables"/>
    <n v="1.7142857142857143E-4"/>
    <n v="1"/>
    <x v="2"/>
    <s v="wearables"/>
    <x v="982"/>
    <d v="2016-10-02T18:04:46"/>
  </r>
  <r>
    <n v="104219"/>
    <n v="30751"/>
    <x v="2"/>
    <s v="ES"/>
    <s v="EUR"/>
    <n v="1471985640"/>
    <x v="983"/>
    <b v="0"/>
    <n v="179"/>
    <b v="0"/>
    <s v="technology/wearables"/>
    <n v="0.2950613611721471"/>
    <n v="171.79329608938548"/>
    <x v="2"/>
    <s v="wearables"/>
    <x v="983"/>
    <d v="2016-08-23T20:54:00"/>
  </r>
  <r>
    <n v="10000"/>
    <n v="106"/>
    <x v="2"/>
    <s v="US"/>
    <s v="USD"/>
    <n v="1427507208"/>
    <x v="984"/>
    <b v="0"/>
    <n v="3"/>
    <b v="0"/>
    <s v="technology/wearables"/>
    <n v="1.06E-2"/>
    <n v="35.333333333333336"/>
    <x v="2"/>
    <s v="wearables"/>
    <x v="984"/>
    <d v="2015-03-28T01:46:48"/>
  </r>
  <r>
    <n v="30000"/>
    <n v="1888"/>
    <x v="2"/>
    <s v="DE"/>
    <s v="EUR"/>
    <n v="1451602800"/>
    <x v="985"/>
    <b v="0"/>
    <n v="23"/>
    <b v="0"/>
    <s v="technology/wearables"/>
    <n v="6.2933333333333327E-2"/>
    <n v="82.086956521739125"/>
    <x v="2"/>
    <s v="wearables"/>
    <x v="985"/>
    <d v="2015-12-31T23:00:00"/>
  </r>
  <r>
    <n v="20000"/>
    <n v="2550"/>
    <x v="2"/>
    <s v="GB"/>
    <s v="GBP"/>
    <n v="1452384000"/>
    <x v="986"/>
    <b v="0"/>
    <n v="23"/>
    <b v="0"/>
    <s v="technology/wearables"/>
    <n v="0.1275"/>
    <n v="110.8695652173913"/>
    <x v="2"/>
    <s v="wearables"/>
    <x v="986"/>
    <d v="2016-01-10T00:00:00"/>
  </r>
  <r>
    <n v="50000"/>
    <n v="6610"/>
    <x v="2"/>
    <s v="NL"/>
    <s v="EUR"/>
    <n v="1403507050"/>
    <x v="987"/>
    <b v="0"/>
    <n v="41"/>
    <b v="0"/>
    <s v="technology/wearables"/>
    <n v="0.13220000000000001"/>
    <n v="161.21951219512195"/>
    <x v="2"/>
    <s v="wearables"/>
    <x v="987"/>
    <d v="2014-06-23T07:04:10"/>
  </r>
  <r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d v="2016-10-01T08:33:45"/>
  </r>
  <r>
    <n v="10000"/>
    <n v="1677"/>
    <x v="2"/>
    <s v="US"/>
    <s v="USD"/>
    <n v="1475101495"/>
    <x v="989"/>
    <b v="0"/>
    <n v="32"/>
    <b v="0"/>
    <s v="technology/wearables"/>
    <n v="0.16769999999999999"/>
    <n v="52.40625"/>
    <x v="2"/>
    <s v="wearables"/>
    <x v="989"/>
    <d v="2016-09-28T22:24:55"/>
  </r>
  <r>
    <n v="25000"/>
    <n v="26"/>
    <x v="2"/>
    <s v="US"/>
    <s v="USD"/>
    <n v="1409770164"/>
    <x v="990"/>
    <b v="0"/>
    <n v="2"/>
    <b v="0"/>
    <s v="technology/wearables"/>
    <n v="1.0399999999999999E-3"/>
    <n v="13"/>
    <x v="2"/>
    <s v="wearables"/>
    <x v="990"/>
    <d v="2014-09-03T18:49:24"/>
  </r>
  <r>
    <n v="5000"/>
    <n v="212"/>
    <x v="2"/>
    <s v="GB"/>
    <s v="GBP"/>
    <n v="1468349460"/>
    <x v="991"/>
    <b v="0"/>
    <n v="7"/>
    <b v="0"/>
    <s v="technology/wearables"/>
    <n v="4.24E-2"/>
    <n v="30.285714285714285"/>
    <x v="2"/>
    <s v="wearables"/>
    <x v="991"/>
    <d v="2016-07-12T18:51:00"/>
  </r>
  <r>
    <n v="100000"/>
    <n v="467"/>
    <x v="2"/>
    <s v="US"/>
    <s v="USD"/>
    <n v="1462655519"/>
    <x v="992"/>
    <b v="0"/>
    <n v="4"/>
    <b v="0"/>
    <s v="technology/wearables"/>
    <n v="4.6699999999999997E-3"/>
    <n v="116.75"/>
    <x v="2"/>
    <s v="wearables"/>
    <x v="992"/>
    <d v="2016-05-07T21:11:59"/>
  </r>
  <r>
    <n v="70000"/>
    <n v="17561"/>
    <x v="2"/>
    <s v="US"/>
    <s v="USD"/>
    <n v="1478926800"/>
    <x v="993"/>
    <b v="0"/>
    <n v="196"/>
    <b v="0"/>
    <s v="technology/wearables"/>
    <n v="0.25087142857142858"/>
    <n v="89.59693877551021"/>
    <x v="2"/>
    <s v="wearables"/>
    <x v="993"/>
    <d v="2016-11-12T05:00:00"/>
  </r>
  <r>
    <n v="200000"/>
    <n v="4669"/>
    <x v="2"/>
    <s v="US"/>
    <s v="USD"/>
    <n v="1417388340"/>
    <x v="994"/>
    <b v="0"/>
    <n v="11"/>
    <b v="0"/>
    <s v="technology/wearables"/>
    <n v="2.3345000000000001E-2"/>
    <n v="424.45454545454544"/>
    <x v="2"/>
    <s v="wearables"/>
    <x v="994"/>
    <d v="2014-11-30T22:59:00"/>
  </r>
  <r>
    <n v="10000"/>
    <n v="726"/>
    <x v="2"/>
    <s v="US"/>
    <s v="USD"/>
    <n v="1417276800"/>
    <x v="995"/>
    <b v="0"/>
    <n v="9"/>
    <b v="0"/>
    <s v="technology/wearables"/>
    <n v="7.2599999999999998E-2"/>
    <n v="80.666666666666671"/>
    <x v="2"/>
    <s v="wearables"/>
    <x v="995"/>
    <d v="2014-11-29T16:00:00"/>
  </r>
  <r>
    <n v="4000"/>
    <n v="65"/>
    <x v="2"/>
    <s v="US"/>
    <s v="USD"/>
    <n v="1406474820"/>
    <x v="996"/>
    <b v="0"/>
    <n v="5"/>
    <b v="0"/>
    <s v="technology/wearables"/>
    <n v="1.6250000000000001E-2"/>
    <n v="13"/>
    <x v="2"/>
    <s v="wearables"/>
    <x v="996"/>
    <d v="2014-07-27T15:27:00"/>
  </r>
  <r>
    <n v="5000"/>
    <n v="65"/>
    <x v="2"/>
    <s v="US"/>
    <s v="USD"/>
    <n v="1417145297"/>
    <x v="997"/>
    <b v="0"/>
    <n v="8"/>
    <b v="0"/>
    <s v="technology/wearables"/>
    <n v="1.2999999999999999E-2"/>
    <n v="8.125"/>
    <x v="2"/>
    <s v="wearables"/>
    <x v="997"/>
    <d v="2014-11-28T03:28:17"/>
  </r>
  <r>
    <n v="60000"/>
    <n v="35135"/>
    <x v="2"/>
    <s v="CA"/>
    <s v="CAD"/>
    <n v="1447909401"/>
    <x v="998"/>
    <b v="0"/>
    <n v="229"/>
    <b v="0"/>
    <s v="technology/wearables"/>
    <n v="0.58558333333333334"/>
    <n v="153.42794759825327"/>
    <x v="2"/>
    <s v="wearables"/>
    <x v="998"/>
    <d v="2015-11-19T05:03:21"/>
  </r>
  <r>
    <n v="150000"/>
    <n v="11683"/>
    <x v="2"/>
    <s v="CA"/>
    <s v="CAD"/>
    <n v="1415865720"/>
    <x v="999"/>
    <b v="0"/>
    <n v="40"/>
    <b v="0"/>
    <s v="technology/wearables"/>
    <n v="7.7886666666666673E-2"/>
    <n v="292.07499999999999"/>
    <x v="2"/>
    <s v="wearables"/>
    <x v="999"/>
    <d v="2014-11-13T08:02:00"/>
  </r>
  <r>
    <n v="894700"/>
    <n v="19824"/>
    <x v="1"/>
    <s v="US"/>
    <s v="USD"/>
    <n v="1489537560"/>
    <x v="1000"/>
    <b v="0"/>
    <n v="6"/>
    <b v="0"/>
    <s v="technology/wearables"/>
    <n v="2.2157147647256063E-2"/>
    <n v="3304"/>
    <x v="2"/>
    <s v="wearables"/>
    <x v="1000"/>
    <d v="2017-03-15T00:26:00"/>
  </r>
  <r>
    <n v="5000"/>
    <n v="5200"/>
    <x v="1"/>
    <s v="GB"/>
    <s v="GBP"/>
    <n v="1485796613"/>
    <x v="1001"/>
    <b v="0"/>
    <n v="4"/>
    <b v="0"/>
    <s v="technology/wearables"/>
    <n v="1.04"/>
    <n v="1300"/>
    <x v="2"/>
    <s v="wearables"/>
    <x v="1001"/>
    <d v="2017-01-30T17:16:53"/>
  </r>
  <r>
    <n v="9999"/>
    <n v="2960"/>
    <x v="1"/>
    <s v="US"/>
    <s v="USD"/>
    <n v="1450331940"/>
    <x v="1002"/>
    <b v="0"/>
    <n v="22"/>
    <b v="0"/>
    <s v="technology/wearables"/>
    <n v="0.29602960296029601"/>
    <n v="134.54545454545453"/>
    <x v="2"/>
    <s v="wearables"/>
    <x v="1002"/>
    <d v="2015-12-17T05:59:00"/>
  </r>
  <r>
    <n v="20000"/>
    <n v="3211"/>
    <x v="1"/>
    <s v="FR"/>
    <s v="EUR"/>
    <n v="1489680061"/>
    <x v="1003"/>
    <b v="0"/>
    <n v="15"/>
    <b v="0"/>
    <s v="technology/wearables"/>
    <n v="0.16055"/>
    <n v="214.06666666666666"/>
    <x v="2"/>
    <s v="wearables"/>
    <x v="1003"/>
    <d v="2017-03-16T16:01:01"/>
  </r>
  <r>
    <n v="25000"/>
    <n v="20552"/>
    <x v="1"/>
    <s v="US"/>
    <s v="USD"/>
    <n v="1455814827"/>
    <x v="1004"/>
    <b v="0"/>
    <n v="95"/>
    <b v="0"/>
    <s v="technology/wearables"/>
    <n v="0.82208000000000003"/>
    <n v="216.33684210526314"/>
    <x v="2"/>
    <s v="wearables"/>
    <x v="1004"/>
    <d v="2016-02-18T17:00:27"/>
  </r>
  <r>
    <n v="200000"/>
    <n v="150102"/>
    <x v="1"/>
    <s v="US"/>
    <s v="USD"/>
    <n v="1446217183"/>
    <x v="1005"/>
    <b v="0"/>
    <n v="161"/>
    <b v="0"/>
    <s v="technology/wearables"/>
    <n v="0.75051000000000001"/>
    <n v="932.31055900621118"/>
    <x v="2"/>
    <s v="wearables"/>
    <x v="1005"/>
    <d v="2015-10-30T14:59:43"/>
  </r>
  <r>
    <n v="4000"/>
    <n v="234"/>
    <x v="1"/>
    <s v="US"/>
    <s v="USD"/>
    <n v="1418368260"/>
    <x v="1006"/>
    <b v="0"/>
    <n v="8"/>
    <b v="0"/>
    <s v="technology/wearables"/>
    <n v="5.8500000000000003E-2"/>
    <n v="29.25"/>
    <x v="2"/>
    <s v="wearables"/>
    <x v="1006"/>
    <d v="2014-12-12T07:11:00"/>
  </r>
  <r>
    <n v="30000"/>
    <n v="13296"/>
    <x v="1"/>
    <s v="US"/>
    <s v="USD"/>
    <n v="1481727623"/>
    <x v="1007"/>
    <b v="0"/>
    <n v="76"/>
    <b v="0"/>
    <s v="technology/wearables"/>
    <n v="0.44319999999999998"/>
    <n v="174.94736842105263"/>
    <x v="2"/>
    <s v="wearables"/>
    <x v="1007"/>
    <d v="2016-12-14T15:00:23"/>
  </r>
  <r>
    <n v="93500"/>
    <n v="250"/>
    <x v="1"/>
    <s v="MX"/>
    <s v="MXN"/>
    <n v="1482953115"/>
    <x v="1008"/>
    <b v="0"/>
    <n v="1"/>
    <b v="0"/>
    <s v="technology/wearables"/>
    <n v="2.6737967914438501E-3"/>
    <n v="250"/>
    <x v="2"/>
    <s v="wearables"/>
    <x v="1008"/>
    <d v="2016-12-28T19:25:15"/>
  </r>
  <r>
    <n v="50000"/>
    <n v="6565"/>
    <x v="1"/>
    <s v="US"/>
    <s v="USD"/>
    <n v="1466346646"/>
    <x v="1009"/>
    <b v="0"/>
    <n v="101"/>
    <b v="0"/>
    <s v="technology/wearables"/>
    <n v="0.1313"/>
    <n v="65"/>
    <x v="2"/>
    <s v="wearables"/>
    <x v="1009"/>
    <d v="2016-06-19T14:30:46"/>
  </r>
  <r>
    <n v="115250"/>
    <n v="220"/>
    <x v="1"/>
    <s v="US"/>
    <s v="USD"/>
    <n v="1473044340"/>
    <x v="1010"/>
    <b v="0"/>
    <n v="4"/>
    <b v="0"/>
    <s v="technology/wearables"/>
    <n v="1.9088937093275488E-3"/>
    <n v="55"/>
    <x v="2"/>
    <s v="wearables"/>
    <x v="1010"/>
    <d v="2016-09-05T02:59:00"/>
  </r>
  <r>
    <n v="20000"/>
    <n v="75"/>
    <x v="1"/>
    <s v="US"/>
    <s v="USD"/>
    <n v="1418938395"/>
    <x v="1011"/>
    <b v="0"/>
    <n v="1"/>
    <b v="0"/>
    <s v="technology/wearables"/>
    <n v="3.7499999999999999E-3"/>
    <n v="75"/>
    <x v="2"/>
    <s v="wearables"/>
    <x v="1011"/>
    <d v="2014-12-18T21:33:15"/>
  </r>
  <r>
    <n v="5000"/>
    <n v="1076751.05"/>
    <x v="1"/>
    <s v="US"/>
    <s v="USD"/>
    <n v="1485254052"/>
    <x v="1012"/>
    <b v="0"/>
    <n v="775"/>
    <b v="0"/>
    <s v="technology/wearables"/>
    <n v="215.35021"/>
    <n v="1389.3561935483872"/>
    <x v="2"/>
    <s v="wearables"/>
    <x v="1012"/>
    <d v="2017-01-24T10:34:12"/>
  </r>
  <r>
    <n v="25000"/>
    <n v="8632"/>
    <x v="1"/>
    <s v="US"/>
    <s v="USD"/>
    <n v="1451419200"/>
    <x v="1013"/>
    <b v="0"/>
    <n v="90"/>
    <b v="0"/>
    <s v="technology/wearables"/>
    <n v="0.34527999999999998"/>
    <n v="95.911111111111111"/>
    <x v="2"/>
    <s v="wearables"/>
    <x v="1013"/>
    <d v="2015-12-29T20:00:00"/>
  </r>
  <r>
    <n v="10000"/>
    <n v="3060"/>
    <x v="1"/>
    <s v="US"/>
    <s v="USD"/>
    <n v="1420070615"/>
    <x v="1014"/>
    <b v="0"/>
    <n v="16"/>
    <b v="0"/>
    <s v="technology/wearables"/>
    <n v="0.30599999999999999"/>
    <n v="191.25"/>
    <x v="2"/>
    <s v="wearables"/>
    <x v="1014"/>
    <d v="2015-01-01T00:03:35"/>
  </r>
  <r>
    <n v="9000"/>
    <n v="240"/>
    <x v="1"/>
    <s v="CH"/>
    <s v="CHF"/>
    <n v="1448489095"/>
    <x v="1015"/>
    <b v="0"/>
    <n v="6"/>
    <b v="0"/>
    <s v="technology/wearables"/>
    <n v="2.6666666666666668E-2"/>
    <n v="40"/>
    <x v="2"/>
    <s v="wearables"/>
    <x v="1015"/>
    <d v="2015-11-25T22:04:55"/>
  </r>
  <r>
    <n v="100000"/>
    <n v="2842"/>
    <x v="1"/>
    <s v="US"/>
    <s v="USD"/>
    <n v="1459992856"/>
    <x v="1016"/>
    <b v="0"/>
    <n v="38"/>
    <b v="0"/>
    <s v="technology/wearables"/>
    <n v="2.8420000000000001E-2"/>
    <n v="74.78947368421052"/>
    <x v="2"/>
    <s v="wearables"/>
    <x v="1016"/>
    <d v="2016-04-07T01:34:16"/>
  </r>
  <r>
    <n v="250000"/>
    <n v="57197"/>
    <x v="1"/>
    <s v="US"/>
    <s v="USD"/>
    <n v="1448125935"/>
    <x v="1017"/>
    <b v="0"/>
    <n v="355"/>
    <b v="0"/>
    <s v="technology/wearables"/>
    <n v="0.22878799999999999"/>
    <n v="161.11830985915492"/>
    <x v="2"/>
    <s v="wearables"/>
    <x v="1017"/>
    <d v="2015-11-21T17:12:15"/>
  </r>
  <r>
    <n v="20000"/>
    <n v="621"/>
    <x v="1"/>
    <s v="US"/>
    <s v="USD"/>
    <n v="1468496933"/>
    <x v="1018"/>
    <b v="0"/>
    <n v="7"/>
    <b v="0"/>
    <s v="technology/wearables"/>
    <n v="3.1050000000000001E-2"/>
    <n v="88.714285714285708"/>
    <x v="2"/>
    <s v="wearables"/>
    <x v="1018"/>
    <d v="2016-07-14T11:48:53"/>
  </r>
  <r>
    <n v="45000"/>
    <n v="21300"/>
    <x v="1"/>
    <s v="US"/>
    <s v="USD"/>
    <n v="1423092149"/>
    <x v="1019"/>
    <b v="0"/>
    <n v="400"/>
    <b v="0"/>
    <s v="technology/wearables"/>
    <n v="0.47333333333333333"/>
    <n v="53.25"/>
    <x v="2"/>
    <s v="wearables"/>
    <x v="1019"/>
    <d v="2015-02-04T23:22:29"/>
  </r>
  <r>
    <n v="1550"/>
    <n v="3186"/>
    <x v="0"/>
    <s v="CA"/>
    <s v="CAD"/>
    <n v="1433206020"/>
    <x v="1020"/>
    <b v="0"/>
    <n v="30"/>
    <b v="1"/>
    <s v="music/electronic music"/>
    <n v="2.0554838709677421"/>
    <n v="106.2"/>
    <x v="4"/>
    <s v="electronic music"/>
    <x v="1020"/>
    <d v="2015-06-02T00:47:00"/>
  </r>
  <r>
    <n v="3000"/>
    <n v="10554.11"/>
    <x v="0"/>
    <s v="US"/>
    <s v="USD"/>
    <n v="1445054400"/>
    <x v="1021"/>
    <b v="1"/>
    <n v="478"/>
    <b v="1"/>
    <s v="music/electronic music"/>
    <n v="3.5180366666666667"/>
    <n v="22.079728033472804"/>
    <x v="4"/>
    <s v="electronic music"/>
    <x v="1021"/>
    <d v="2015-10-17T04:00:00"/>
  </r>
  <r>
    <n v="2000"/>
    <n v="2298"/>
    <x v="0"/>
    <s v="US"/>
    <s v="USD"/>
    <n v="1431876677"/>
    <x v="1022"/>
    <b v="1"/>
    <n v="74"/>
    <b v="1"/>
    <s v="music/electronic music"/>
    <n v="1.149"/>
    <n v="31.054054054054053"/>
    <x v="4"/>
    <s v="electronic music"/>
    <x v="1022"/>
    <d v="2015-05-17T15:31:17"/>
  </r>
  <r>
    <n v="2000"/>
    <n v="4743"/>
    <x v="0"/>
    <s v="GB"/>
    <s v="GBP"/>
    <n v="1434837861"/>
    <x v="1023"/>
    <b v="0"/>
    <n v="131"/>
    <b v="1"/>
    <s v="music/electronic music"/>
    <n v="2.3715000000000002"/>
    <n v="36.206106870229007"/>
    <x v="4"/>
    <s v="electronic music"/>
    <x v="1023"/>
    <d v="2015-06-20T22:04:21"/>
  </r>
  <r>
    <n v="20000"/>
    <n v="23727.55"/>
    <x v="0"/>
    <s v="SE"/>
    <s v="SEK"/>
    <n v="1454248563"/>
    <x v="1024"/>
    <b v="1"/>
    <n v="61"/>
    <b v="1"/>
    <s v="music/electronic music"/>
    <n v="1.1863774999999999"/>
    <n v="388.9762295081967"/>
    <x v="4"/>
    <s v="electronic music"/>
    <x v="1024"/>
    <d v="2016-01-31T13:56:03"/>
  </r>
  <r>
    <n v="70000"/>
    <n v="76949.820000000007"/>
    <x v="0"/>
    <s v="US"/>
    <s v="USD"/>
    <n v="1426532437"/>
    <x v="1025"/>
    <b v="1"/>
    <n v="1071"/>
    <b v="1"/>
    <s v="music/electronic music"/>
    <n v="1.099283142857143"/>
    <n v="71.848571428571432"/>
    <x v="4"/>
    <s v="electronic music"/>
    <x v="1025"/>
    <d v="2015-03-16T19:00:37"/>
  </r>
  <r>
    <n v="7000"/>
    <n v="7000.58"/>
    <x v="0"/>
    <s v="GB"/>
    <s v="GBP"/>
    <n v="1459414016"/>
    <x v="1026"/>
    <b v="1"/>
    <n v="122"/>
    <b v="1"/>
    <s v="music/electronic music"/>
    <n v="1.0000828571428571"/>
    <n v="57.381803278688523"/>
    <x v="4"/>
    <s v="electronic music"/>
    <x v="1026"/>
    <d v="2016-03-31T08:46:56"/>
  </r>
  <r>
    <n v="7501"/>
    <n v="7733"/>
    <x v="0"/>
    <s v="US"/>
    <s v="USD"/>
    <n v="1414025347"/>
    <x v="1027"/>
    <b v="1"/>
    <n v="111"/>
    <b v="1"/>
    <s v="music/electronic music"/>
    <n v="1.0309292094387414"/>
    <n v="69.666666666666671"/>
    <x v="4"/>
    <s v="electronic music"/>
    <x v="1027"/>
    <d v="2014-10-23T00:49:07"/>
  </r>
  <r>
    <n v="10000"/>
    <n v="11727"/>
    <x v="0"/>
    <s v="GB"/>
    <s v="GBP"/>
    <n v="1488830400"/>
    <x v="1028"/>
    <b v="1"/>
    <n v="255"/>
    <b v="1"/>
    <s v="music/electronic music"/>
    <n v="1.1727000000000001"/>
    <n v="45.988235294117644"/>
    <x v="4"/>
    <s v="electronic music"/>
    <x v="1028"/>
    <d v="2017-03-06T20:00:00"/>
  </r>
  <r>
    <n v="10000"/>
    <n v="11176"/>
    <x v="0"/>
    <s v="SE"/>
    <s v="SEK"/>
    <n v="1428184740"/>
    <x v="1029"/>
    <b v="0"/>
    <n v="141"/>
    <b v="1"/>
    <s v="music/electronic music"/>
    <n v="1.1175999999999999"/>
    <n v="79.262411347517727"/>
    <x v="4"/>
    <s v="electronic music"/>
    <x v="1029"/>
    <d v="2015-04-04T21:59:00"/>
  </r>
  <r>
    <n v="2000"/>
    <n v="6842"/>
    <x v="0"/>
    <s v="US"/>
    <s v="USD"/>
    <n v="1473680149"/>
    <x v="1030"/>
    <b v="0"/>
    <n v="159"/>
    <b v="1"/>
    <s v="music/electronic music"/>
    <n v="3.4209999999999998"/>
    <n v="43.031446540880502"/>
    <x v="4"/>
    <s v="electronic music"/>
    <x v="1030"/>
    <d v="2016-09-12T11:35:49"/>
  </r>
  <r>
    <n v="10000"/>
    <n v="10740"/>
    <x v="0"/>
    <s v="US"/>
    <s v="USD"/>
    <n v="1450290010"/>
    <x v="1031"/>
    <b v="0"/>
    <n v="99"/>
    <b v="1"/>
    <s v="music/electronic music"/>
    <n v="1.0740000000000001"/>
    <n v="108.48484848484848"/>
    <x v="4"/>
    <s v="electronic music"/>
    <x v="1031"/>
    <d v="2015-12-16T18:20:10"/>
  </r>
  <r>
    <n v="5400"/>
    <n v="5858.84"/>
    <x v="0"/>
    <s v="US"/>
    <s v="USD"/>
    <n v="1466697625"/>
    <x v="1032"/>
    <b v="0"/>
    <n v="96"/>
    <b v="1"/>
    <s v="music/electronic music"/>
    <n v="1.0849703703703704"/>
    <n v="61.029583333333335"/>
    <x v="4"/>
    <s v="electronic music"/>
    <x v="1032"/>
    <d v="2016-06-23T16:00:25"/>
  </r>
  <r>
    <n v="1328"/>
    <n v="1366"/>
    <x v="0"/>
    <s v="GB"/>
    <s v="GBP"/>
    <n v="1481564080"/>
    <x v="1033"/>
    <b v="0"/>
    <n v="27"/>
    <b v="1"/>
    <s v="music/electronic music"/>
    <n v="1.0286144578313252"/>
    <n v="50.592592592592595"/>
    <x v="4"/>
    <s v="electronic music"/>
    <x v="1033"/>
    <d v="2016-12-12T17:34:40"/>
  </r>
  <r>
    <n v="5000"/>
    <n v="6500.09"/>
    <x v="0"/>
    <s v="US"/>
    <s v="USD"/>
    <n v="1470369540"/>
    <x v="1034"/>
    <b v="0"/>
    <n v="166"/>
    <b v="1"/>
    <s v="music/electronic music"/>
    <n v="1.3000180000000001"/>
    <n v="39.157168674698795"/>
    <x v="4"/>
    <s v="electronic music"/>
    <x v="1034"/>
    <d v="2016-08-05T03:59:00"/>
  </r>
  <r>
    <n v="4600"/>
    <n v="4952"/>
    <x v="0"/>
    <s v="US"/>
    <s v="USD"/>
    <n v="1423668220"/>
    <x v="1035"/>
    <b v="0"/>
    <n v="76"/>
    <b v="1"/>
    <s v="music/electronic music"/>
    <n v="1.0765217391304347"/>
    <n v="65.15789473684211"/>
    <x v="4"/>
    <s v="electronic music"/>
    <x v="1035"/>
    <d v="2015-02-11T15:23:40"/>
  </r>
  <r>
    <n v="4500"/>
    <n v="5056.22"/>
    <x v="0"/>
    <s v="US"/>
    <s v="USD"/>
    <n v="1357545600"/>
    <x v="1036"/>
    <b v="0"/>
    <n v="211"/>
    <b v="1"/>
    <s v="music/electronic music"/>
    <n v="1.1236044444444444"/>
    <n v="23.963127962085309"/>
    <x v="4"/>
    <s v="electronic music"/>
    <x v="1036"/>
    <d v="2013-01-07T08:00:00"/>
  </r>
  <r>
    <n v="1000"/>
    <n v="1021"/>
    <x v="0"/>
    <s v="US"/>
    <s v="USD"/>
    <n v="1431925200"/>
    <x v="1037"/>
    <b v="0"/>
    <n v="21"/>
    <b v="1"/>
    <s v="music/electronic music"/>
    <n v="1.0209999999999999"/>
    <n v="48.61904761904762"/>
    <x v="4"/>
    <s v="electronic music"/>
    <x v="1037"/>
    <d v="2015-05-18T05:00:00"/>
  </r>
  <r>
    <n v="1500"/>
    <n v="2180"/>
    <x v="0"/>
    <s v="US"/>
    <s v="USD"/>
    <n v="1458362023"/>
    <x v="1038"/>
    <b v="0"/>
    <n v="61"/>
    <b v="1"/>
    <s v="music/electronic music"/>
    <n v="1.4533333333333334"/>
    <n v="35.73770491803279"/>
    <x v="4"/>
    <s v="electronic music"/>
    <x v="1038"/>
    <d v="2016-03-19T04:33:43"/>
  </r>
  <r>
    <n v="500"/>
    <n v="641"/>
    <x v="0"/>
    <s v="US"/>
    <s v="USD"/>
    <n v="1481615940"/>
    <x v="1039"/>
    <b v="0"/>
    <n v="30"/>
    <b v="1"/>
    <s v="music/electronic music"/>
    <n v="1.282"/>
    <n v="21.366666666666667"/>
    <x v="4"/>
    <s v="electronic music"/>
    <x v="1039"/>
    <d v="2016-12-13T07:59:00"/>
  </r>
  <r>
    <n v="85000"/>
    <n v="250"/>
    <x v="1"/>
    <s v="US"/>
    <s v="USD"/>
    <n v="1472317209"/>
    <x v="1040"/>
    <b v="0"/>
    <n v="1"/>
    <b v="0"/>
    <s v="journalism/audio"/>
    <n v="2.9411764705882353E-3"/>
    <n v="250"/>
    <x v="5"/>
    <s v="audio"/>
    <x v="1040"/>
    <d v="2016-08-27T17:00:09"/>
  </r>
  <r>
    <n v="50"/>
    <n v="0"/>
    <x v="1"/>
    <s v="US"/>
    <s v="USD"/>
    <n v="1406769992"/>
    <x v="1041"/>
    <b v="0"/>
    <n v="0"/>
    <b v="0"/>
    <s v="journalism/audio"/>
    <n v="0"/>
    <e v="#DIV/0!"/>
    <x v="5"/>
    <s v="audio"/>
    <x v="1041"/>
    <d v="2014-07-31T01:26:32"/>
  </r>
  <r>
    <n v="650"/>
    <n v="10"/>
    <x v="1"/>
    <s v="US"/>
    <s v="USD"/>
    <n v="1410516000"/>
    <x v="1042"/>
    <b v="0"/>
    <n v="1"/>
    <b v="0"/>
    <s v="journalism/audio"/>
    <n v="1.5384615384615385E-2"/>
    <n v="10"/>
    <x v="5"/>
    <s v="audio"/>
    <x v="1042"/>
    <d v="2014-09-12T10:00:00"/>
  </r>
  <r>
    <n v="100000"/>
    <n v="8537"/>
    <x v="1"/>
    <s v="US"/>
    <s v="USD"/>
    <n v="1432101855"/>
    <x v="1043"/>
    <b v="0"/>
    <n v="292"/>
    <b v="0"/>
    <s v="journalism/audio"/>
    <n v="8.5370000000000001E-2"/>
    <n v="29.236301369863014"/>
    <x v="5"/>
    <s v="audio"/>
    <x v="1043"/>
    <d v="2015-05-20T06:04:15"/>
  </r>
  <r>
    <n v="7000"/>
    <n v="6"/>
    <x v="1"/>
    <s v="US"/>
    <s v="USD"/>
    <n v="1425587220"/>
    <x v="1044"/>
    <b v="0"/>
    <n v="2"/>
    <b v="0"/>
    <s v="journalism/audio"/>
    <n v="8.571428571428571E-4"/>
    <n v="3"/>
    <x v="5"/>
    <s v="audio"/>
    <x v="1044"/>
    <d v="2015-03-05T20:27:00"/>
  </r>
  <r>
    <n v="10000"/>
    <n v="266"/>
    <x v="1"/>
    <s v="US"/>
    <s v="USD"/>
    <n v="1408827550"/>
    <x v="1045"/>
    <b v="0"/>
    <n v="8"/>
    <b v="0"/>
    <s v="journalism/audio"/>
    <n v="2.6599999999999999E-2"/>
    <n v="33.25"/>
    <x v="5"/>
    <s v="audio"/>
    <x v="1045"/>
    <d v="2014-08-23T20:59:10"/>
  </r>
  <r>
    <n v="3000"/>
    <n v="0"/>
    <x v="1"/>
    <s v="DE"/>
    <s v="EUR"/>
    <n v="1451161560"/>
    <x v="1046"/>
    <b v="0"/>
    <n v="0"/>
    <b v="0"/>
    <s v="journalism/audio"/>
    <n v="0"/>
    <e v="#DIV/0!"/>
    <x v="5"/>
    <s v="audio"/>
    <x v="1046"/>
    <d v="2015-12-26T20:26:00"/>
  </r>
  <r>
    <n v="2000"/>
    <n v="1"/>
    <x v="1"/>
    <s v="US"/>
    <s v="USD"/>
    <n v="1415219915"/>
    <x v="1047"/>
    <b v="0"/>
    <n v="1"/>
    <b v="0"/>
    <s v="journalism/audio"/>
    <n v="5.0000000000000001E-4"/>
    <n v="1"/>
    <x v="5"/>
    <s v="audio"/>
    <x v="1047"/>
    <d v="2014-11-05T20:38:35"/>
  </r>
  <r>
    <n v="15000"/>
    <n v="212"/>
    <x v="1"/>
    <s v="US"/>
    <s v="USD"/>
    <n v="1474766189"/>
    <x v="1048"/>
    <b v="0"/>
    <n v="4"/>
    <b v="0"/>
    <s v="journalism/audio"/>
    <n v="1.4133333333333333E-2"/>
    <n v="53"/>
    <x v="5"/>
    <s v="audio"/>
    <x v="1048"/>
    <d v="2016-09-25T01:16:29"/>
  </r>
  <r>
    <n v="12000"/>
    <n v="0"/>
    <x v="1"/>
    <s v="US"/>
    <s v="USD"/>
    <n v="1455272445"/>
    <x v="1049"/>
    <b v="0"/>
    <n v="0"/>
    <b v="0"/>
    <s v="journalism/audio"/>
    <n v="0"/>
    <e v="#DIV/0!"/>
    <x v="5"/>
    <s v="audio"/>
    <x v="1049"/>
    <d v="2016-02-12T10:20:45"/>
  </r>
  <r>
    <n v="2500"/>
    <n v="0"/>
    <x v="1"/>
    <s v="US"/>
    <s v="USD"/>
    <n v="1442257677"/>
    <x v="1050"/>
    <b v="0"/>
    <n v="0"/>
    <b v="0"/>
    <s v="journalism/audio"/>
    <n v="0"/>
    <e v="#DIV/0!"/>
    <x v="5"/>
    <s v="audio"/>
    <x v="1050"/>
    <d v="2015-09-14T19:07:57"/>
  </r>
  <r>
    <n v="500"/>
    <n v="0"/>
    <x v="1"/>
    <s v="US"/>
    <s v="USD"/>
    <n v="1409098825"/>
    <x v="1051"/>
    <b v="0"/>
    <n v="0"/>
    <b v="0"/>
    <s v="journalism/audio"/>
    <n v="0"/>
    <e v="#DIV/0!"/>
    <x v="5"/>
    <s v="audio"/>
    <x v="1051"/>
    <d v="2014-08-27T00:20:25"/>
  </r>
  <r>
    <n v="4336"/>
    <n v="0"/>
    <x v="1"/>
    <s v="US"/>
    <s v="USD"/>
    <n v="1465243740"/>
    <x v="1052"/>
    <b v="0"/>
    <n v="0"/>
    <b v="0"/>
    <s v="journalism/audio"/>
    <n v="0"/>
    <e v="#DIV/0!"/>
    <x v="5"/>
    <s v="audio"/>
    <x v="1052"/>
    <d v="2016-06-06T20:09:00"/>
  </r>
  <r>
    <n v="1500"/>
    <n v="15"/>
    <x v="1"/>
    <s v="US"/>
    <s v="USD"/>
    <n v="1488773332"/>
    <x v="1053"/>
    <b v="0"/>
    <n v="1"/>
    <b v="0"/>
    <s v="journalism/audio"/>
    <n v="0.01"/>
    <n v="15"/>
    <x v="5"/>
    <s v="audio"/>
    <x v="1053"/>
    <d v="2017-03-06T04:08:52"/>
  </r>
  <r>
    <n v="2500"/>
    <n v="0"/>
    <x v="1"/>
    <s v="US"/>
    <s v="USD"/>
    <n v="1407708000"/>
    <x v="1054"/>
    <b v="0"/>
    <n v="0"/>
    <b v="0"/>
    <s v="journalism/audio"/>
    <n v="0"/>
    <e v="#DIV/0!"/>
    <x v="5"/>
    <s v="audio"/>
    <x v="1054"/>
    <d v="2014-08-10T22:00:00"/>
  </r>
  <r>
    <n v="3500"/>
    <n v="0"/>
    <x v="1"/>
    <s v="US"/>
    <s v="USD"/>
    <n v="1457394545"/>
    <x v="1055"/>
    <b v="0"/>
    <n v="0"/>
    <b v="0"/>
    <s v="journalism/audio"/>
    <n v="0"/>
    <e v="#DIV/0!"/>
    <x v="5"/>
    <s v="audio"/>
    <x v="1055"/>
    <d v="2016-03-07T23:49:05"/>
  </r>
  <r>
    <n v="10000"/>
    <n v="0"/>
    <x v="1"/>
    <s v="US"/>
    <s v="USD"/>
    <n v="1429892177"/>
    <x v="1056"/>
    <b v="0"/>
    <n v="0"/>
    <b v="0"/>
    <s v="journalism/audio"/>
    <n v="0"/>
    <e v="#DIV/0!"/>
    <x v="5"/>
    <s v="audio"/>
    <x v="1056"/>
    <d v="2015-04-24T16:16:17"/>
  </r>
  <r>
    <n v="10000"/>
    <n v="0"/>
    <x v="1"/>
    <s v="US"/>
    <s v="USD"/>
    <n v="1480888483"/>
    <x v="1057"/>
    <b v="0"/>
    <n v="0"/>
    <b v="0"/>
    <s v="journalism/audio"/>
    <n v="0"/>
    <e v="#DIV/0!"/>
    <x v="5"/>
    <s v="audio"/>
    <x v="1057"/>
    <d v="2016-12-04T21:54:43"/>
  </r>
  <r>
    <n v="40000"/>
    <n v="0"/>
    <x v="1"/>
    <s v="US"/>
    <s v="USD"/>
    <n v="1427328000"/>
    <x v="1058"/>
    <b v="0"/>
    <n v="0"/>
    <b v="0"/>
    <s v="journalism/audio"/>
    <n v="0"/>
    <e v="#DIV/0!"/>
    <x v="5"/>
    <s v="audio"/>
    <x v="1058"/>
    <d v="2015-03-26T00:00:00"/>
  </r>
  <r>
    <n v="1100"/>
    <n v="0"/>
    <x v="1"/>
    <s v="US"/>
    <s v="USD"/>
    <n v="1426269456"/>
    <x v="1059"/>
    <b v="0"/>
    <n v="0"/>
    <b v="0"/>
    <s v="journalism/audio"/>
    <n v="0"/>
    <e v="#DIV/0!"/>
    <x v="5"/>
    <s v="audio"/>
    <x v="1059"/>
    <d v="2015-03-13T17:57:36"/>
  </r>
  <r>
    <n v="5000"/>
    <n v="50"/>
    <x v="1"/>
    <s v="US"/>
    <s v="USD"/>
    <n v="1429134893"/>
    <x v="1060"/>
    <b v="0"/>
    <n v="1"/>
    <b v="0"/>
    <s v="journalism/audio"/>
    <n v="0.01"/>
    <n v="50"/>
    <x v="5"/>
    <s v="audio"/>
    <x v="1060"/>
    <d v="2015-04-15T21:54:53"/>
  </r>
  <r>
    <n v="4000"/>
    <n v="0"/>
    <x v="1"/>
    <s v="US"/>
    <s v="USD"/>
    <n v="1462150800"/>
    <x v="1061"/>
    <b v="0"/>
    <n v="0"/>
    <b v="0"/>
    <s v="journalism/audio"/>
    <n v="0"/>
    <e v="#DIV/0!"/>
    <x v="5"/>
    <s v="audio"/>
    <x v="1061"/>
    <d v="2016-05-02T01:00:00"/>
  </r>
  <r>
    <n v="199"/>
    <n v="190"/>
    <x v="1"/>
    <s v="US"/>
    <s v="USD"/>
    <n v="1468351341"/>
    <x v="1062"/>
    <b v="0"/>
    <n v="4"/>
    <b v="0"/>
    <s v="journalism/audio"/>
    <n v="0.95477386934673369"/>
    <n v="47.5"/>
    <x v="5"/>
    <s v="audio"/>
    <x v="1062"/>
    <d v="2016-07-12T19:22:21"/>
  </r>
  <r>
    <n v="1000"/>
    <n v="0"/>
    <x v="1"/>
    <s v="US"/>
    <s v="USD"/>
    <n v="1472604262"/>
    <x v="1063"/>
    <b v="0"/>
    <n v="0"/>
    <b v="0"/>
    <s v="journalism/audio"/>
    <n v="0"/>
    <e v="#DIV/0!"/>
    <x v="5"/>
    <s v="audio"/>
    <x v="1063"/>
    <d v="2016-08-31T00:44:22"/>
  </r>
  <r>
    <n v="90000"/>
    <n v="8077"/>
    <x v="2"/>
    <s v="US"/>
    <s v="USD"/>
    <n v="1373174903"/>
    <x v="1064"/>
    <b v="0"/>
    <n v="123"/>
    <b v="0"/>
    <s v="games/video games"/>
    <n v="8.9744444444444446E-2"/>
    <n v="65.666666666666671"/>
    <x v="6"/>
    <s v="video games"/>
    <x v="1064"/>
    <d v="2013-07-07T05:28:23"/>
  </r>
  <r>
    <n v="3000"/>
    <n v="81"/>
    <x v="2"/>
    <s v="AU"/>
    <s v="AUD"/>
    <n v="1392800922"/>
    <x v="1065"/>
    <b v="0"/>
    <n v="5"/>
    <b v="0"/>
    <s v="games/video games"/>
    <n v="2.7E-2"/>
    <n v="16.2"/>
    <x v="6"/>
    <s v="video games"/>
    <x v="1065"/>
    <d v="2014-02-19T09:08:42"/>
  </r>
  <r>
    <n v="150000"/>
    <n v="5051"/>
    <x v="2"/>
    <s v="US"/>
    <s v="USD"/>
    <n v="1375657582"/>
    <x v="1066"/>
    <b v="0"/>
    <n v="148"/>
    <b v="0"/>
    <s v="games/video games"/>
    <n v="3.3673333333333333E-2"/>
    <n v="34.128378378378379"/>
    <x v="6"/>
    <s v="video games"/>
    <x v="1066"/>
    <d v="2013-08-04T23:06:22"/>
  </r>
  <r>
    <n v="500"/>
    <n v="130"/>
    <x v="2"/>
    <s v="US"/>
    <s v="USD"/>
    <n v="1387657931"/>
    <x v="1067"/>
    <b v="0"/>
    <n v="10"/>
    <b v="0"/>
    <s v="games/video games"/>
    <n v="0.26"/>
    <n v="13"/>
    <x v="6"/>
    <s v="video games"/>
    <x v="1067"/>
    <d v="2013-12-21T20:32:11"/>
  </r>
  <r>
    <n v="30000"/>
    <n v="45"/>
    <x v="2"/>
    <s v="US"/>
    <s v="USD"/>
    <n v="1460274864"/>
    <x v="1068"/>
    <b v="0"/>
    <n v="4"/>
    <b v="0"/>
    <s v="games/video games"/>
    <n v="1.5E-3"/>
    <n v="11.25"/>
    <x v="6"/>
    <s v="video games"/>
    <x v="1068"/>
    <d v="2016-04-10T07:54:24"/>
  </r>
  <r>
    <n v="2200"/>
    <n v="850"/>
    <x v="2"/>
    <s v="US"/>
    <s v="USD"/>
    <n v="1385447459"/>
    <x v="1069"/>
    <b v="0"/>
    <n v="21"/>
    <b v="0"/>
    <s v="games/video games"/>
    <n v="0.38636363636363635"/>
    <n v="40.476190476190474"/>
    <x v="6"/>
    <s v="video games"/>
    <x v="1069"/>
    <d v="2013-11-26T06:30:59"/>
  </r>
  <r>
    <n v="10000"/>
    <n v="70"/>
    <x v="2"/>
    <s v="US"/>
    <s v="USD"/>
    <n v="1349050622"/>
    <x v="1070"/>
    <b v="0"/>
    <n v="2"/>
    <b v="0"/>
    <s v="games/video games"/>
    <n v="7.0000000000000001E-3"/>
    <n v="35"/>
    <x v="6"/>
    <s v="video games"/>
    <x v="1070"/>
    <d v="2012-10-01T00:17:02"/>
  </r>
  <r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d v="2015-11-17T19:04:53"/>
  </r>
  <r>
    <n v="75000"/>
    <n v="51"/>
    <x v="2"/>
    <s v="US"/>
    <s v="USD"/>
    <n v="1391630297"/>
    <x v="1072"/>
    <b v="0"/>
    <n v="4"/>
    <b v="0"/>
    <s v="games/video games"/>
    <n v="6.8000000000000005E-4"/>
    <n v="12.75"/>
    <x v="6"/>
    <s v="video games"/>
    <x v="1072"/>
    <d v="2014-02-05T19:58:17"/>
  </r>
  <r>
    <n v="750"/>
    <n v="10"/>
    <x v="2"/>
    <s v="US"/>
    <s v="USD"/>
    <n v="1318806541"/>
    <x v="1073"/>
    <b v="0"/>
    <n v="1"/>
    <b v="0"/>
    <s v="games/video games"/>
    <n v="1.3333333333333334E-2"/>
    <n v="10"/>
    <x v="6"/>
    <s v="video games"/>
    <x v="1073"/>
    <d v="2011-10-16T23:09:01"/>
  </r>
  <r>
    <n v="54000"/>
    <n v="3407"/>
    <x v="2"/>
    <s v="US"/>
    <s v="USD"/>
    <n v="1388808545"/>
    <x v="1074"/>
    <b v="0"/>
    <n v="30"/>
    <b v="0"/>
    <s v="games/video games"/>
    <n v="6.3092592592592589E-2"/>
    <n v="113.56666666666666"/>
    <x v="6"/>
    <s v="video games"/>
    <x v="1074"/>
    <d v="2014-01-04T04:09:05"/>
  </r>
  <r>
    <n v="1000"/>
    <n v="45"/>
    <x v="2"/>
    <s v="US"/>
    <s v="USD"/>
    <n v="1336340516"/>
    <x v="1075"/>
    <b v="0"/>
    <n v="3"/>
    <b v="0"/>
    <s v="games/video games"/>
    <n v="4.4999999999999998E-2"/>
    <n v="15"/>
    <x v="6"/>
    <s v="video games"/>
    <x v="1075"/>
    <d v="2012-05-06T21:41:56"/>
  </r>
  <r>
    <n v="75000"/>
    <n v="47074"/>
    <x v="2"/>
    <s v="US"/>
    <s v="USD"/>
    <n v="1410426250"/>
    <x v="1076"/>
    <b v="0"/>
    <n v="975"/>
    <b v="0"/>
    <s v="games/video games"/>
    <n v="0.62765333333333329"/>
    <n v="48.281025641025643"/>
    <x v="6"/>
    <s v="video games"/>
    <x v="1076"/>
    <d v="2014-09-11T09:04:10"/>
  </r>
  <r>
    <n v="25000"/>
    <n v="7344"/>
    <x v="2"/>
    <s v="US"/>
    <s v="USD"/>
    <n v="1452744011"/>
    <x v="1077"/>
    <b v="0"/>
    <n v="167"/>
    <b v="0"/>
    <s v="games/video games"/>
    <n v="0.29376000000000002"/>
    <n v="43.976047904191617"/>
    <x v="6"/>
    <s v="video games"/>
    <x v="1077"/>
    <d v="2016-01-14T04:00:11"/>
  </r>
  <r>
    <n v="600"/>
    <n v="45"/>
    <x v="2"/>
    <s v="US"/>
    <s v="USD"/>
    <n v="1311309721"/>
    <x v="1078"/>
    <b v="0"/>
    <n v="5"/>
    <b v="0"/>
    <s v="games/video games"/>
    <n v="7.4999999999999997E-2"/>
    <n v="9"/>
    <x v="6"/>
    <s v="video games"/>
    <x v="1078"/>
    <d v="2011-07-22T04:42:01"/>
  </r>
  <r>
    <n v="26000"/>
    <n v="678"/>
    <x v="2"/>
    <s v="DE"/>
    <s v="EUR"/>
    <n v="1463232936"/>
    <x v="1079"/>
    <b v="0"/>
    <n v="18"/>
    <b v="0"/>
    <s v="games/video games"/>
    <n v="2.6076923076923077E-2"/>
    <n v="37.666666666666664"/>
    <x v="6"/>
    <s v="video games"/>
    <x v="1079"/>
    <d v="2016-05-14T13:35:36"/>
  </r>
  <r>
    <n v="20000"/>
    <n v="1821"/>
    <x v="2"/>
    <s v="US"/>
    <s v="USD"/>
    <n v="1399778333"/>
    <x v="1080"/>
    <b v="0"/>
    <n v="98"/>
    <b v="0"/>
    <s v="games/video games"/>
    <n v="9.1050000000000006E-2"/>
    <n v="18.581632653061224"/>
    <x v="6"/>
    <s v="video games"/>
    <x v="1080"/>
    <d v="2014-05-11T03:18:53"/>
  </r>
  <r>
    <n v="68000"/>
    <n v="12"/>
    <x v="2"/>
    <s v="US"/>
    <s v="USD"/>
    <n v="1422483292"/>
    <x v="1081"/>
    <b v="0"/>
    <n v="4"/>
    <b v="0"/>
    <s v="games/video games"/>
    <n v="1.7647058823529413E-4"/>
    <n v="3"/>
    <x v="6"/>
    <s v="video games"/>
    <x v="1081"/>
    <d v="2015-01-28T22:14:52"/>
  </r>
  <r>
    <n v="10000"/>
    <n v="56"/>
    <x v="2"/>
    <s v="US"/>
    <s v="USD"/>
    <n v="1344635088"/>
    <x v="1082"/>
    <b v="0"/>
    <n v="3"/>
    <b v="0"/>
    <s v="games/video games"/>
    <n v="5.5999999999999999E-3"/>
    <n v="18.666666666666668"/>
    <x v="6"/>
    <s v="video games"/>
    <x v="1082"/>
    <d v="2012-08-10T21:44:48"/>
  </r>
  <r>
    <n v="50000"/>
    <n v="410"/>
    <x v="2"/>
    <s v="CA"/>
    <s v="CAD"/>
    <n v="1406994583"/>
    <x v="1083"/>
    <b v="0"/>
    <n v="1"/>
    <b v="0"/>
    <s v="games/video games"/>
    <n v="8.2000000000000007E-3"/>
    <n v="410"/>
    <x v="6"/>
    <s v="video games"/>
    <x v="1083"/>
    <d v="2014-08-02T15:49:43"/>
  </r>
  <r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d v="2014-08-08T21:53:24"/>
  </r>
  <r>
    <n v="30000"/>
    <n v="1026"/>
    <x v="2"/>
    <s v="CA"/>
    <s v="CAD"/>
    <n v="1457967975"/>
    <x v="1085"/>
    <b v="0"/>
    <n v="9"/>
    <b v="0"/>
    <s v="games/video games"/>
    <n v="3.4200000000000001E-2"/>
    <n v="114"/>
    <x v="6"/>
    <s v="video games"/>
    <x v="1085"/>
    <d v="2016-03-14T15:06:15"/>
  </r>
  <r>
    <n v="18000"/>
    <n v="15"/>
    <x v="2"/>
    <s v="US"/>
    <s v="USD"/>
    <n v="1408913291"/>
    <x v="1086"/>
    <b v="0"/>
    <n v="2"/>
    <b v="0"/>
    <s v="games/video games"/>
    <n v="8.3333333333333339E-4"/>
    <n v="7.5"/>
    <x v="6"/>
    <s v="video games"/>
    <x v="1086"/>
    <d v="2014-08-24T20:48:11"/>
  </r>
  <r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d v="2014-06-15T17:08:07"/>
  </r>
  <r>
    <n v="45000"/>
    <n v="6382.34"/>
    <x v="2"/>
    <s v="US"/>
    <s v="USD"/>
    <n v="1398366667"/>
    <x v="1088"/>
    <b v="0"/>
    <n v="147"/>
    <b v="0"/>
    <s v="games/video games"/>
    <n v="0.14182977777777778"/>
    <n v="43.41727891156463"/>
    <x v="6"/>
    <s v="video games"/>
    <x v="1088"/>
    <d v="2014-04-24T19:11:07"/>
  </r>
  <r>
    <n v="15000"/>
    <n v="1174"/>
    <x v="2"/>
    <s v="FR"/>
    <s v="EUR"/>
    <n v="1435293175"/>
    <x v="1089"/>
    <b v="0"/>
    <n v="49"/>
    <b v="0"/>
    <s v="games/video games"/>
    <n v="7.8266666666666665E-2"/>
    <n v="23.959183673469386"/>
    <x v="6"/>
    <s v="video games"/>
    <x v="1089"/>
    <d v="2015-06-26T04:32:55"/>
  </r>
  <r>
    <n v="12999"/>
    <n v="5"/>
    <x v="2"/>
    <s v="AU"/>
    <s v="AUD"/>
    <n v="1432873653"/>
    <x v="1090"/>
    <b v="0"/>
    <n v="1"/>
    <b v="0"/>
    <s v="games/video games"/>
    <n v="3.8464497269020693E-4"/>
    <n v="5"/>
    <x v="6"/>
    <s v="video games"/>
    <x v="1090"/>
    <d v="2015-05-29T04:27:33"/>
  </r>
  <r>
    <n v="200"/>
    <n v="25"/>
    <x v="2"/>
    <s v="GB"/>
    <s v="GBP"/>
    <n v="1460313672"/>
    <x v="1091"/>
    <b v="0"/>
    <n v="2"/>
    <b v="0"/>
    <s v="games/video games"/>
    <n v="0.125"/>
    <n v="12.5"/>
    <x v="6"/>
    <s v="video games"/>
    <x v="1091"/>
    <d v="2016-04-10T18:41:12"/>
  </r>
  <r>
    <n v="2000"/>
    <n v="21"/>
    <x v="2"/>
    <s v="US"/>
    <s v="USD"/>
    <n v="1357432638"/>
    <x v="1092"/>
    <b v="0"/>
    <n v="7"/>
    <b v="0"/>
    <s v="games/video games"/>
    <n v="1.0500000000000001E-2"/>
    <n v="3"/>
    <x v="6"/>
    <s v="video games"/>
    <x v="1092"/>
    <d v="2013-01-06T00:37:18"/>
  </r>
  <r>
    <n v="300"/>
    <n v="42.25"/>
    <x v="2"/>
    <s v="CA"/>
    <s v="CAD"/>
    <n v="1455232937"/>
    <x v="1093"/>
    <b v="0"/>
    <n v="4"/>
    <b v="0"/>
    <s v="games/video games"/>
    <n v="0.14083333333333334"/>
    <n v="10.5625"/>
    <x v="6"/>
    <s v="video games"/>
    <x v="1093"/>
    <d v="2016-02-11T23:22:17"/>
  </r>
  <r>
    <n v="18000"/>
    <n v="3294.01"/>
    <x v="2"/>
    <s v="US"/>
    <s v="USD"/>
    <n v="1318180033"/>
    <x v="1094"/>
    <b v="0"/>
    <n v="27"/>
    <b v="0"/>
    <s v="games/video games"/>
    <n v="0.18300055555555556"/>
    <n v="122.00037037037038"/>
    <x v="6"/>
    <s v="video games"/>
    <x v="1094"/>
    <d v="2011-10-09T17:07:13"/>
  </r>
  <r>
    <n v="500000"/>
    <n v="25174"/>
    <x v="2"/>
    <s v="US"/>
    <s v="USD"/>
    <n v="1377867220"/>
    <x v="1095"/>
    <b v="0"/>
    <n v="94"/>
    <b v="0"/>
    <s v="games/video games"/>
    <n v="5.0347999999999997E-2"/>
    <n v="267.80851063829789"/>
    <x v="6"/>
    <s v="video games"/>
    <x v="1095"/>
    <d v="2013-08-30T12:53:40"/>
  </r>
  <r>
    <n v="12000"/>
    <n v="2152"/>
    <x v="2"/>
    <s v="US"/>
    <s v="USD"/>
    <n v="1412393400"/>
    <x v="1096"/>
    <b v="0"/>
    <n v="29"/>
    <b v="0"/>
    <s v="games/video games"/>
    <n v="0.17933333333333334"/>
    <n v="74.206896551724142"/>
    <x v="6"/>
    <s v="video games"/>
    <x v="1096"/>
    <d v="2014-10-04T03:30:00"/>
  </r>
  <r>
    <n v="100000"/>
    <n v="47"/>
    <x v="2"/>
    <s v="US"/>
    <s v="USD"/>
    <n v="1393786877"/>
    <x v="1097"/>
    <b v="0"/>
    <n v="7"/>
    <b v="0"/>
    <s v="games/video games"/>
    <n v="4.6999999999999999E-4"/>
    <n v="6.7142857142857144"/>
    <x v="6"/>
    <s v="video games"/>
    <x v="1097"/>
    <d v="2014-03-02T19:01:17"/>
  </r>
  <r>
    <n v="25000"/>
    <n v="1803"/>
    <x v="2"/>
    <s v="US"/>
    <s v="USD"/>
    <n v="1397413095"/>
    <x v="1098"/>
    <b v="0"/>
    <n v="22"/>
    <b v="0"/>
    <s v="games/video games"/>
    <n v="7.2120000000000004E-2"/>
    <n v="81.954545454545453"/>
    <x v="6"/>
    <s v="video games"/>
    <x v="1098"/>
    <d v="2014-04-13T18:18:15"/>
  </r>
  <r>
    <n v="5000"/>
    <n v="25"/>
    <x v="2"/>
    <s v="GB"/>
    <s v="GBP"/>
    <n v="1431547468"/>
    <x v="1099"/>
    <b v="0"/>
    <n v="1"/>
    <b v="0"/>
    <s v="games/video games"/>
    <n v="5.0000000000000001E-3"/>
    <n v="25"/>
    <x v="6"/>
    <s v="video games"/>
    <x v="1099"/>
    <d v="2015-05-13T20:04:28"/>
  </r>
  <r>
    <n v="4000"/>
    <n v="100"/>
    <x v="2"/>
    <s v="DE"/>
    <s v="EUR"/>
    <n v="1455417571"/>
    <x v="1100"/>
    <b v="0"/>
    <n v="10"/>
    <b v="0"/>
    <s v="games/video games"/>
    <n v="2.5000000000000001E-2"/>
    <n v="10"/>
    <x v="6"/>
    <s v="video games"/>
    <x v="1100"/>
    <d v="2016-02-14T02:39:31"/>
  </r>
  <r>
    <n v="100000"/>
    <n v="41"/>
    <x v="2"/>
    <s v="US"/>
    <s v="USD"/>
    <n v="1468519920"/>
    <x v="1101"/>
    <b v="0"/>
    <n v="6"/>
    <b v="0"/>
    <s v="games/video games"/>
    <n v="4.0999999999999999E-4"/>
    <n v="6.833333333333333"/>
    <x v="6"/>
    <s v="video games"/>
    <x v="1101"/>
    <d v="2016-07-14T18:12:00"/>
  </r>
  <r>
    <n v="8000"/>
    <n v="425"/>
    <x v="2"/>
    <s v="US"/>
    <s v="USD"/>
    <n v="1386568740"/>
    <x v="1102"/>
    <b v="0"/>
    <n v="24"/>
    <b v="0"/>
    <s v="games/video games"/>
    <n v="5.3124999999999999E-2"/>
    <n v="17.708333333333332"/>
    <x v="6"/>
    <s v="video games"/>
    <x v="1102"/>
    <d v="2013-12-09T05:59:00"/>
  </r>
  <r>
    <n v="15000"/>
    <n v="243"/>
    <x v="2"/>
    <s v="US"/>
    <s v="USD"/>
    <n v="1466227190"/>
    <x v="1103"/>
    <b v="0"/>
    <n v="15"/>
    <b v="0"/>
    <s v="games/video games"/>
    <n v="1.6199999999999999E-2"/>
    <n v="16.2"/>
    <x v="6"/>
    <s v="video games"/>
    <x v="1103"/>
    <d v="2016-06-18T05:19:50"/>
  </r>
  <r>
    <n v="60000"/>
    <n v="2971"/>
    <x v="2"/>
    <s v="GB"/>
    <s v="GBP"/>
    <n v="1402480221"/>
    <x v="1104"/>
    <b v="0"/>
    <n v="37"/>
    <b v="0"/>
    <s v="games/video games"/>
    <n v="4.9516666666666667E-2"/>
    <n v="80.297297297297291"/>
    <x v="6"/>
    <s v="video games"/>
    <x v="1104"/>
    <d v="2014-06-11T09:50:21"/>
  </r>
  <r>
    <n v="900000"/>
    <n v="1431"/>
    <x v="2"/>
    <s v="US"/>
    <s v="USD"/>
    <n v="1395627327"/>
    <x v="1105"/>
    <b v="0"/>
    <n v="20"/>
    <b v="0"/>
    <s v="games/video games"/>
    <n v="1.5900000000000001E-3"/>
    <n v="71.55"/>
    <x v="6"/>
    <s v="video games"/>
    <x v="1105"/>
    <d v="2014-03-24T02:15:27"/>
  </r>
  <r>
    <n v="400"/>
    <n v="165"/>
    <x v="2"/>
    <s v="US"/>
    <s v="USD"/>
    <n v="1333557975"/>
    <x v="1106"/>
    <b v="0"/>
    <n v="7"/>
    <b v="0"/>
    <s v="games/video games"/>
    <n v="0.41249999999999998"/>
    <n v="23.571428571428573"/>
    <x v="6"/>
    <s v="video games"/>
    <x v="1106"/>
    <d v="2012-04-04T16:46:15"/>
  </r>
  <r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d v="2014-07-23T20:40:24"/>
  </r>
  <r>
    <n v="25000"/>
    <n v="732.5"/>
    <x v="2"/>
    <s v="US"/>
    <s v="USD"/>
    <n v="1334326635"/>
    <x v="1108"/>
    <b v="0"/>
    <n v="21"/>
    <b v="0"/>
    <s v="games/video games"/>
    <n v="2.93E-2"/>
    <n v="34.88095238095238"/>
    <x v="6"/>
    <s v="video games"/>
    <x v="1108"/>
    <d v="2012-04-13T14:17:15"/>
  </r>
  <r>
    <n v="10000"/>
    <n v="45"/>
    <x v="2"/>
    <s v="US"/>
    <s v="USD"/>
    <n v="1479495790"/>
    <x v="1109"/>
    <b v="0"/>
    <n v="3"/>
    <b v="0"/>
    <s v="games/video games"/>
    <n v="4.4999999999999997E-3"/>
    <n v="15"/>
    <x v="6"/>
    <s v="video games"/>
    <x v="1109"/>
    <d v="2016-11-18T19:03:10"/>
  </r>
  <r>
    <n v="50000"/>
    <n v="255"/>
    <x v="2"/>
    <s v="US"/>
    <s v="USD"/>
    <n v="1354919022"/>
    <x v="1110"/>
    <b v="0"/>
    <n v="11"/>
    <b v="0"/>
    <s v="games/video games"/>
    <n v="5.1000000000000004E-3"/>
    <n v="23.181818181818183"/>
    <x v="6"/>
    <s v="video games"/>
    <x v="1110"/>
    <d v="2012-12-07T22:23:42"/>
  </r>
  <r>
    <n v="2500"/>
    <n v="1"/>
    <x v="2"/>
    <s v="US"/>
    <s v="USD"/>
    <n v="1452228790"/>
    <x v="1111"/>
    <b v="0"/>
    <n v="1"/>
    <b v="0"/>
    <s v="games/video games"/>
    <n v="4.0000000000000002E-4"/>
    <n v="1"/>
    <x v="6"/>
    <s v="video games"/>
    <x v="1111"/>
    <d v="2016-01-08T04:53:10"/>
  </r>
  <r>
    <n v="88000"/>
    <n v="31272.92"/>
    <x v="2"/>
    <s v="US"/>
    <s v="USD"/>
    <n v="1421656200"/>
    <x v="1112"/>
    <b v="0"/>
    <n v="312"/>
    <b v="0"/>
    <s v="games/video games"/>
    <n v="0.35537409090909089"/>
    <n v="100.23371794871794"/>
    <x v="6"/>
    <s v="video games"/>
    <x v="1112"/>
    <d v="2015-01-19T08:30:00"/>
  </r>
  <r>
    <n v="1000"/>
    <n v="5"/>
    <x v="2"/>
    <s v="GB"/>
    <s v="GBP"/>
    <n v="1408058820"/>
    <x v="1113"/>
    <b v="0"/>
    <n v="1"/>
    <b v="0"/>
    <s v="games/video games"/>
    <n v="5.0000000000000001E-3"/>
    <n v="5"/>
    <x v="6"/>
    <s v="video games"/>
    <x v="1113"/>
    <d v="2014-08-14T23:27:00"/>
  </r>
  <r>
    <n v="6000"/>
    <n v="10"/>
    <x v="2"/>
    <s v="GB"/>
    <s v="GBP"/>
    <n v="1381306687"/>
    <x v="1114"/>
    <b v="0"/>
    <n v="3"/>
    <b v="0"/>
    <s v="games/video games"/>
    <n v="1.6666666666666668E-3"/>
    <n v="3.3333333333333335"/>
    <x v="6"/>
    <s v="video games"/>
    <x v="1114"/>
    <d v="2013-10-09T08:18:07"/>
  </r>
  <r>
    <n v="40000"/>
    <n v="53"/>
    <x v="2"/>
    <s v="US"/>
    <s v="USD"/>
    <n v="1459352495"/>
    <x v="1115"/>
    <b v="0"/>
    <n v="4"/>
    <b v="0"/>
    <s v="games/video games"/>
    <n v="1.325E-3"/>
    <n v="13.25"/>
    <x v="6"/>
    <s v="video games"/>
    <x v="1115"/>
    <d v="2016-03-30T15:41:35"/>
  </r>
  <r>
    <n v="500000"/>
    <n v="178.52"/>
    <x v="2"/>
    <s v="US"/>
    <s v="USD"/>
    <n v="1339273208"/>
    <x v="1116"/>
    <b v="0"/>
    <n v="10"/>
    <b v="0"/>
    <s v="games/video games"/>
    <n v="3.5704000000000004E-4"/>
    <n v="17.852"/>
    <x v="6"/>
    <s v="video games"/>
    <x v="1116"/>
    <d v="2012-06-09T20:20:08"/>
  </r>
  <r>
    <n v="1000"/>
    <n v="83"/>
    <x v="2"/>
    <s v="DE"/>
    <s v="EUR"/>
    <n v="1451053313"/>
    <x v="1117"/>
    <b v="0"/>
    <n v="8"/>
    <b v="0"/>
    <s v="games/video games"/>
    <n v="8.3000000000000004E-2"/>
    <n v="10.375"/>
    <x v="6"/>
    <s v="video games"/>
    <x v="1117"/>
    <d v="2015-12-25T14:21:53"/>
  </r>
  <r>
    <n v="4500"/>
    <n v="109"/>
    <x v="2"/>
    <s v="AU"/>
    <s v="AUD"/>
    <n v="1396666779"/>
    <x v="1118"/>
    <b v="0"/>
    <n v="3"/>
    <b v="0"/>
    <s v="games/video games"/>
    <n v="2.4222222222222221E-2"/>
    <n v="36.333333333333336"/>
    <x v="6"/>
    <s v="video games"/>
    <x v="1118"/>
    <d v="2014-04-05T02:59:39"/>
  </r>
  <r>
    <n v="2100"/>
    <n v="5"/>
    <x v="2"/>
    <s v="US"/>
    <s v="USD"/>
    <n v="1396810864"/>
    <x v="1119"/>
    <b v="0"/>
    <n v="1"/>
    <b v="0"/>
    <s v="games/video games"/>
    <n v="2.3809523809523812E-3"/>
    <n v="5"/>
    <x v="6"/>
    <s v="video games"/>
    <x v="1119"/>
    <d v="2014-04-06T19:01:04"/>
  </r>
  <r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d v="2011-10-28T20:56:40"/>
  </r>
  <r>
    <n v="250000"/>
    <n v="29"/>
    <x v="2"/>
    <s v="US"/>
    <s v="USD"/>
    <n v="1457904316"/>
    <x v="1121"/>
    <b v="0"/>
    <n v="5"/>
    <b v="0"/>
    <s v="games/video games"/>
    <n v="1.16E-4"/>
    <n v="5.8"/>
    <x v="6"/>
    <s v="video games"/>
    <x v="1121"/>
    <d v="2016-03-13T21:25:16"/>
  </r>
  <r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d v="2013-05-30T16:53:45"/>
  </r>
  <r>
    <n v="5000"/>
    <n v="11"/>
    <x v="2"/>
    <s v="US"/>
    <s v="USD"/>
    <n v="1397910848"/>
    <x v="1123"/>
    <b v="0"/>
    <n v="3"/>
    <b v="0"/>
    <s v="games/video games"/>
    <n v="2.2000000000000001E-3"/>
    <n v="3.6666666666666665"/>
    <x v="6"/>
    <s v="video games"/>
    <x v="1123"/>
    <d v="2014-04-19T12:34:08"/>
  </r>
  <r>
    <n v="90000"/>
    <n v="425"/>
    <x v="2"/>
    <s v="US"/>
    <s v="USD"/>
    <n v="1430409651"/>
    <x v="1124"/>
    <b v="0"/>
    <n v="7"/>
    <b v="0"/>
    <s v="games/mobile games"/>
    <n v="4.7222222222222223E-3"/>
    <n v="60.714285714285715"/>
    <x v="6"/>
    <s v="mobile games"/>
    <x v="1124"/>
    <d v="2015-04-30T16:00:51"/>
  </r>
  <r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d v="2015-09-25T14:58:50"/>
  </r>
  <r>
    <n v="2000"/>
    <n v="10"/>
    <x v="2"/>
    <s v="US"/>
    <s v="USD"/>
    <n v="1468482694"/>
    <x v="1126"/>
    <b v="0"/>
    <n v="2"/>
    <b v="0"/>
    <s v="games/mobile games"/>
    <n v="5.0000000000000001E-3"/>
    <n v="5"/>
    <x v="6"/>
    <s v="mobile games"/>
    <x v="1126"/>
    <d v="2016-07-14T07:51:34"/>
  </r>
  <r>
    <n v="35000"/>
    <n v="585"/>
    <x v="2"/>
    <s v="US"/>
    <s v="USD"/>
    <n v="1416000600"/>
    <x v="1127"/>
    <b v="0"/>
    <n v="23"/>
    <b v="0"/>
    <s v="games/mobile games"/>
    <n v="1.6714285714285713E-2"/>
    <n v="25.434782608695652"/>
    <x v="6"/>
    <s v="mobile games"/>
    <x v="1127"/>
    <d v="2014-11-14T21:30:00"/>
  </r>
  <r>
    <n v="1000"/>
    <n v="1"/>
    <x v="2"/>
    <s v="GB"/>
    <s v="GBP"/>
    <n v="1407425717"/>
    <x v="1128"/>
    <b v="0"/>
    <n v="1"/>
    <b v="0"/>
    <s v="games/mobile games"/>
    <n v="1E-3"/>
    <n v="1"/>
    <x v="6"/>
    <s v="mobile games"/>
    <x v="1128"/>
    <d v="2014-08-07T15:35:17"/>
  </r>
  <r>
    <n v="20000"/>
    <n v="21"/>
    <x v="2"/>
    <s v="US"/>
    <s v="USD"/>
    <n v="1465107693"/>
    <x v="1129"/>
    <b v="0"/>
    <n v="2"/>
    <b v="0"/>
    <s v="games/mobile games"/>
    <n v="1.0499999999999999E-3"/>
    <n v="10.5"/>
    <x v="6"/>
    <s v="mobile games"/>
    <x v="1129"/>
    <d v="2016-06-05T06:21:33"/>
  </r>
  <r>
    <n v="5000"/>
    <n v="11"/>
    <x v="2"/>
    <s v="US"/>
    <s v="USD"/>
    <n v="1416963300"/>
    <x v="1130"/>
    <b v="0"/>
    <n v="3"/>
    <b v="0"/>
    <s v="games/mobile games"/>
    <n v="2.2000000000000001E-3"/>
    <n v="3.6666666666666665"/>
    <x v="6"/>
    <s v="mobile games"/>
    <x v="1130"/>
    <d v="2014-11-26T00:55:00"/>
  </r>
  <r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d v="2015-12-24T21:47:48"/>
  </r>
  <r>
    <n v="10000"/>
    <n v="1438"/>
    <x v="2"/>
    <s v="CA"/>
    <s v="CAD"/>
    <n v="1483238771"/>
    <x v="1132"/>
    <b v="0"/>
    <n v="13"/>
    <b v="0"/>
    <s v="games/mobile games"/>
    <n v="0.14380000000000001"/>
    <n v="110.61538461538461"/>
    <x v="6"/>
    <s v="mobile games"/>
    <x v="1132"/>
    <d v="2017-01-01T02:46:11"/>
  </r>
  <r>
    <n v="3000"/>
    <n v="20"/>
    <x v="2"/>
    <s v="GB"/>
    <s v="GBP"/>
    <n v="1406799981"/>
    <x v="1133"/>
    <b v="0"/>
    <n v="1"/>
    <b v="0"/>
    <s v="games/mobile games"/>
    <n v="6.6666666666666671E-3"/>
    <n v="20"/>
    <x v="6"/>
    <s v="mobile games"/>
    <x v="1133"/>
    <d v="2014-07-31T09:46:21"/>
  </r>
  <r>
    <n v="25000"/>
    <n v="1"/>
    <x v="2"/>
    <s v="AU"/>
    <s v="AUD"/>
    <n v="1417235580"/>
    <x v="1134"/>
    <b v="0"/>
    <n v="1"/>
    <b v="0"/>
    <s v="games/mobile games"/>
    <n v="4.0000000000000003E-5"/>
    <n v="1"/>
    <x v="6"/>
    <s v="mobile games"/>
    <x v="1134"/>
    <d v="2014-11-29T04:33:00"/>
  </r>
  <r>
    <n v="1000"/>
    <n v="50"/>
    <x v="2"/>
    <s v="DE"/>
    <s v="EUR"/>
    <n v="1470527094"/>
    <x v="1135"/>
    <b v="0"/>
    <n v="1"/>
    <b v="0"/>
    <s v="games/mobile games"/>
    <n v="0.05"/>
    <n v="50"/>
    <x v="6"/>
    <s v="mobile games"/>
    <x v="1135"/>
    <d v="2016-08-06T23:44:54"/>
  </r>
  <r>
    <n v="4190"/>
    <n v="270"/>
    <x v="2"/>
    <s v="FR"/>
    <s v="EUR"/>
    <n v="1450541229"/>
    <x v="1136"/>
    <b v="0"/>
    <n v="6"/>
    <b v="0"/>
    <s v="games/mobile games"/>
    <n v="6.4439140811455853E-2"/>
    <n v="45"/>
    <x v="6"/>
    <s v="mobile games"/>
    <x v="1136"/>
    <d v="2015-12-19T16:07:09"/>
  </r>
  <r>
    <n v="25000"/>
    <n v="9875"/>
    <x v="2"/>
    <s v="US"/>
    <s v="USD"/>
    <n v="1461440421"/>
    <x v="1137"/>
    <b v="0"/>
    <n v="39"/>
    <b v="0"/>
    <s v="games/mobile games"/>
    <n v="0.39500000000000002"/>
    <n v="253.2051282051282"/>
    <x v="6"/>
    <s v="mobile games"/>
    <x v="1137"/>
    <d v="2016-04-23T19:40:21"/>
  </r>
  <r>
    <n v="35000"/>
    <n v="125"/>
    <x v="2"/>
    <s v="US"/>
    <s v="USD"/>
    <n v="1485035131"/>
    <x v="1138"/>
    <b v="0"/>
    <n v="4"/>
    <b v="0"/>
    <s v="games/mobile games"/>
    <n v="3.5714285714285713E-3"/>
    <n v="31.25"/>
    <x v="6"/>
    <s v="mobile games"/>
    <x v="1138"/>
    <d v="2017-01-21T21:45:31"/>
  </r>
  <r>
    <n v="8000"/>
    <n v="5"/>
    <x v="2"/>
    <s v="US"/>
    <s v="USD"/>
    <n v="1420100426"/>
    <x v="1139"/>
    <b v="0"/>
    <n v="1"/>
    <b v="0"/>
    <s v="games/mobile games"/>
    <n v="6.2500000000000001E-4"/>
    <n v="5"/>
    <x v="6"/>
    <s v="mobile games"/>
    <x v="1139"/>
    <d v="2015-01-01T08:20:26"/>
  </r>
  <r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d v="2015-08-06T11:05:21"/>
  </r>
  <r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d v="2015-07-09T16:47:30"/>
  </r>
  <r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d v="2015-02-17T00:08:47"/>
  </r>
  <r>
    <n v="45000"/>
    <n v="186"/>
    <x v="2"/>
    <s v="US"/>
    <s v="USD"/>
    <n v="1450327126"/>
    <x v="1143"/>
    <b v="0"/>
    <n v="8"/>
    <b v="0"/>
    <s v="games/mobile games"/>
    <n v="4.1333333333333335E-3"/>
    <n v="23.25"/>
    <x v="6"/>
    <s v="mobile games"/>
    <x v="1143"/>
    <d v="2015-12-17T04:38:46"/>
  </r>
  <r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d v="2015-04-29T04:22:00"/>
  </r>
  <r>
    <n v="80000"/>
    <n v="100"/>
    <x v="2"/>
    <s v="US"/>
    <s v="USD"/>
    <n v="1412272592"/>
    <x v="1145"/>
    <b v="0"/>
    <n v="1"/>
    <b v="0"/>
    <s v="food/food trucks"/>
    <n v="1.25E-3"/>
    <n v="100"/>
    <x v="7"/>
    <s v="food trucks"/>
    <x v="1145"/>
    <d v="2014-10-02T17:56:32"/>
  </r>
  <r>
    <n v="6000"/>
    <n v="530"/>
    <x v="2"/>
    <s v="US"/>
    <s v="USD"/>
    <n v="1399071173"/>
    <x v="1146"/>
    <b v="0"/>
    <n v="12"/>
    <b v="0"/>
    <s v="food/food trucks"/>
    <n v="8.8333333333333333E-2"/>
    <n v="44.166666666666664"/>
    <x v="7"/>
    <s v="food trucks"/>
    <x v="1146"/>
    <d v="2014-05-02T22:52:53"/>
  </r>
  <r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d v="2014-10-19T23:19:43"/>
  </r>
  <r>
    <n v="15000"/>
    <n v="73"/>
    <x v="2"/>
    <s v="US"/>
    <s v="USD"/>
    <n v="1480568781"/>
    <x v="1148"/>
    <b v="0"/>
    <n v="3"/>
    <b v="0"/>
    <s v="food/food trucks"/>
    <n v="4.8666666666666667E-3"/>
    <n v="24.333333333333332"/>
    <x v="7"/>
    <s v="food trucks"/>
    <x v="1148"/>
    <d v="2016-12-01T05:06:21"/>
  </r>
  <r>
    <n v="50000"/>
    <n v="75"/>
    <x v="2"/>
    <s v="US"/>
    <s v="USD"/>
    <n v="1466096566"/>
    <x v="1149"/>
    <b v="0"/>
    <n v="2"/>
    <b v="0"/>
    <s v="food/food trucks"/>
    <n v="1.5E-3"/>
    <n v="37.5"/>
    <x v="7"/>
    <s v="food trucks"/>
    <x v="1149"/>
    <d v="2016-06-16T17:02:46"/>
  </r>
  <r>
    <n v="2500"/>
    <n v="252"/>
    <x v="2"/>
    <s v="US"/>
    <s v="USD"/>
    <n v="1452293675"/>
    <x v="1150"/>
    <b v="0"/>
    <n v="6"/>
    <b v="0"/>
    <s v="food/food trucks"/>
    <n v="0.1008"/>
    <n v="42"/>
    <x v="7"/>
    <s v="food trucks"/>
    <x v="1150"/>
    <d v="2016-01-08T22:54:35"/>
  </r>
  <r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d v="2015-09-07T02:27:43"/>
  </r>
  <r>
    <n v="16000"/>
    <n v="911"/>
    <x v="2"/>
    <s v="US"/>
    <s v="USD"/>
    <n v="1431709312"/>
    <x v="1152"/>
    <b v="0"/>
    <n v="15"/>
    <b v="0"/>
    <s v="food/food trucks"/>
    <n v="5.6937500000000002E-2"/>
    <n v="60.733333333333334"/>
    <x v="7"/>
    <s v="food trucks"/>
    <x v="1152"/>
    <d v="2015-05-15T17:01:52"/>
  </r>
  <r>
    <n v="8000"/>
    <n v="50"/>
    <x v="2"/>
    <s v="US"/>
    <s v="USD"/>
    <n v="1434647305"/>
    <x v="1153"/>
    <b v="0"/>
    <n v="1"/>
    <b v="0"/>
    <s v="food/food trucks"/>
    <n v="6.2500000000000003E-3"/>
    <n v="50"/>
    <x v="7"/>
    <s v="food trucks"/>
    <x v="1153"/>
    <d v="2015-06-18T17:08:25"/>
  </r>
  <r>
    <n v="5000"/>
    <n v="325"/>
    <x v="2"/>
    <s v="US"/>
    <s v="USD"/>
    <n v="1441507006"/>
    <x v="1154"/>
    <b v="0"/>
    <n v="3"/>
    <b v="0"/>
    <s v="food/food trucks"/>
    <n v="6.5000000000000002E-2"/>
    <n v="108.33333333333333"/>
    <x v="7"/>
    <s v="food trucks"/>
    <x v="1154"/>
    <d v="2015-09-06T02:36:46"/>
  </r>
  <r>
    <n v="25000"/>
    <n v="188"/>
    <x v="2"/>
    <s v="US"/>
    <s v="USD"/>
    <n v="1408040408"/>
    <x v="1155"/>
    <b v="0"/>
    <n v="8"/>
    <b v="0"/>
    <s v="food/food trucks"/>
    <n v="7.5199999999999998E-3"/>
    <n v="23.5"/>
    <x v="7"/>
    <s v="food trucks"/>
    <x v="1155"/>
    <d v="2014-08-14T18:20:08"/>
  </r>
  <r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d v="2015-02-24T01:42:42"/>
  </r>
  <r>
    <n v="10000"/>
    <n v="151"/>
    <x v="2"/>
    <s v="US"/>
    <s v="USD"/>
    <n v="1417795480"/>
    <x v="1157"/>
    <b v="0"/>
    <n v="3"/>
    <b v="0"/>
    <s v="food/food trucks"/>
    <n v="1.5100000000000001E-2"/>
    <n v="50.333333333333336"/>
    <x v="7"/>
    <s v="food trucks"/>
    <x v="1157"/>
    <d v="2014-12-05T16:04:40"/>
  </r>
  <r>
    <n v="7500"/>
    <n v="35"/>
    <x v="2"/>
    <s v="US"/>
    <s v="USD"/>
    <n v="1418091128"/>
    <x v="1158"/>
    <b v="0"/>
    <n v="3"/>
    <b v="0"/>
    <s v="food/food trucks"/>
    <n v="4.6666666666666671E-3"/>
    <n v="11.666666666666666"/>
    <x v="7"/>
    <s v="food trucks"/>
    <x v="1158"/>
    <d v="2014-12-09T02:12:08"/>
  </r>
  <r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d v="2015-06-30T15:45:00"/>
  </r>
  <r>
    <n v="30000"/>
    <n v="1155"/>
    <x v="2"/>
    <s v="US"/>
    <s v="USD"/>
    <n v="1427510586"/>
    <x v="1160"/>
    <b v="0"/>
    <n v="19"/>
    <b v="0"/>
    <s v="food/food trucks"/>
    <n v="3.85E-2"/>
    <n v="60.789473684210527"/>
    <x v="7"/>
    <s v="food trucks"/>
    <x v="1160"/>
    <d v="2015-03-28T02:43:06"/>
  </r>
  <r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d v="2015-05-19T15:06:29"/>
  </r>
  <r>
    <n v="60000"/>
    <n v="35"/>
    <x v="2"/>
    <s v="US"/>
    <s v="USD"/>
    <n v="1411662264"/>
    <x v="1162"/>
    <b v="0"/>
    <n v="2"/>
    <b v="0"/>
    <s v="food/food trucks"/>
    <n v="5.8333333333333338E-4"/>
    <n v="17.5"/>
    <x v="7"/>
    <s v="food trucks"/>
    <x v="1162"/>
    <d v="2014-09-25T16:24:24"/>
  </r>
  <r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d v="2014-08-09T17:22:00"/>
  </r>
  <r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d v="2016-06-18T17:23:02"/>
  </r>
  <r>
    <n v="10000"/>
    <n v="2070.5"/>
    <x v="2"/>
    <s v="US"/>
    <s v="USD"/>
    <n v="1404623330"/>
    <x v="1165"/>
    <b v="0"/>
    <n v="25"/>
    <b v="0"/>
    <s v="food/food trucks"/>
    <n v="0.20705000000000001"/>
    <n v="82.82"/>
    <x v="7"/>
    <s v="food trucks"/>
    <x v="1165"/>
    <d v="2014-07-06T05:08:50"/>
  </r>
  <r>
    <n v="15000"/>
    <n v="2871"/>
    <x v="2"/>
    <s v="US"/>
    <s v="USD"/>
    <n v="1435291200"/>
    <x v="1166"/>
    <b v="0"/>
    <n v="8"/>
    <b v="0"/>
    <s v="food/food trucks"/>
    <n v="0.19139999999999999"/>
    <n v="358.875"/>
    <x v="7"/>
    <s v="food trucks"/>
    <x v="1166"/>
    <d v="2015-06-26T04:00:00"/>
  </r>
  <r>
    <n v="60000"/>
    <n v="979"/>
    <x v="2"/>
    <s v="US"/>
    <s v="USD"/>
    <n v="1410543495"/>
    <x v="1167"/>
    <b v="0"/>
    <n v="16"/>
    <b v="0"/>
    <s v="food/food trucks"/>
    <n v="1.6316666666666667E-2"/>
    <n v="61.1875"/>
    <x v="7"/>
    <s v="food trucks"/>
    <x v="1167"/>
    <d v="2014-09-12T17:38:15"/>
  </r>
  <r>
    <n v="18000"/>
    <n v="1020"/>
    <x v="2"/>
    <s v="US"/>
    <s v="USD"/>
    <n v="1474507065"/>
    <x v="1168"/>
    <b v="0"/>
    <n v="3"/>
    <b v="0"/>
    <s v="food/food trucks"/>
    <n v="5.6666666666666664E-2"/>
    <n v="340"/>
    <x v="7"/>
    <s v="food trucks"/>
    <x v="1168"/>
    <d v="2016-09-22T01:17:45"/>
  </r>
  <r>
    <n v="10000"/>
    <n v="17"/>
    <x v="2"/>
    <s v="US"/>
    <s v="USD"/>
    <n v="1424593763"/>
    <x v="1169"/>
    <b v="0"/>
    <n v="3"/>
    <b v="0"/>
    <s v="food/food trucks"/>
    <n v="1.6999999999999999E-3"/>
    <n v="5.666666666666667"/>
    <x v="7"/>
    <s v="food trucks"/>
    <x v="1169"/>
    <d v="2015-02-22T08:29:23"/>
  </r>
  <r>
    <n v="25000"/>
    <n v="100"/>
    <x v="2"/>
    <s v="GB"/>
    <s v="GBP"/>
    <n v="1433021171"/>
    <x v="1170"/>
    <b v="0"/>
    <n v="2"/>
    <b v="0"/>
    <s v="food/food trucks"/>
    <n v="4.0000000000000001E-3"/>
    <n v="50"/>
    <x v="7"/>
    <s v="food trucks"/>
    <x v="1170"/>
    <d v="2015-05-30T21:26:11"/>
  </r>
  <r>
    <n v="25000"/>
    <n v="25"/>
    <x v="2"/>
    <s v="US"/>
    <s v="USD"/>
    <n v="1415909927"/>
    <x v="1171"/>
    <b v="0"/>
    <n v="1"/>
    <b v="0"/>
    <s v="food/food trucks"/>
    <n v="1E-3"/>
    <n v="25"/>
    <x v="7"/>
    <s v="food trucks"/>
    <x v="1171"/>
    <d v="2014-11-13T20:18:47"/>
  </r>
  <r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d v="2014-08-20T16:22:32"/>
  </r>
  <r>
    <n v="125000"/>
    <n v="30"/>
    <x v="2"/>
    <s v="US"/>
    <s v="USD"/>
    <n v="1438576057"/>
    <x v="1173"/>
    <b v="0"/>
    <n v="1"/>
    <b v="0"/>
    <s v="food/food trucks"/>
    <n v="2.4000000000000001E-4"/>
    <n v="30"/>
    <x v="7"/>
    <s v="food trucks"/>
    <x v="1173"/>
    <d v="2015-08-03T04:27:37"/>
  </r>
  <r>
    <n v="15000"/>
    <n v="886"/>
    <x v="2"/>
    <s v="US"/>
    <s v="USD"/>
    <n v="1462738327"/>
    <x v="1174"/>
    <b v="0"/>
    <n v="19"/>
    <b v="0"/>
    <s v="food/food trucks"/>
    <n v="5.906666666666667E-2"/>
    <n v="46.631578947368418"/>
    <x v="7"/>
    <s v="food trucks"/>
    <x v="1174"/>
    <d v="2016-05-08T20:12:07"/>
  </r>
  <r>
    <n v="20000"/>
    <n v="585"/>
    <x v="2"/>
    <s v="US"/>
    <s v="USD"/>
    <n v="1436981339"/>
    <x v="1175"/>
    <b v="0"/>
    <n v="9"/>
    <b v="0"/>
    <s v="food/food trucks"/>
    <n v="2.9250000000000002E-2"/>
    <n v="65"/>
    <x v="7"/>
    <s v="food trucks"/>
    <x v="1175"/>
    <d v="2015-07-15T17:28:59"/>
  </r>
  <r>
    <n v="175000"/>
    <n v="10"/>
    <x v="2"/>
    <s v="AU"/>
    <s v="AUD"/>
    <n v="1488805200"/>
    <x v="1176"/>
    <b v="0"/>
    <n v="1"/>
    <b v="0"/>
    <s v="food/food trucks"/>
    <n v="5.7142857142857142E-5"/>
    <n v="10"/>
    <x v="7"/>
    <s v="food trucks"/>
    <x v="1176"/>
    <d v="2017-03-06T13:00:00"/>
  </r>
  <r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d v="2014-10-15T15:51:36"/>
  </r>
  <r>
    <n v="75000"/>
    <n v="5"/>
    <x v="2"/>
    <s v="US"/>
    <s v="USD"/>
    <n v="1408225452"/>
    <x v="1178"/>
    <b v="0"/>
    <n v="1"/>
    <b v="0"/>
    <s v="food/food trucks"/>
    <n v="6.666666666666667E-5"/>
    <n v="5"/>
    <x v="7"/>
    <s v="food trucks"/>
    <x v="1178"/>
    <d v="2014-08-16T21:44:12"/>
  </r>
  <r>
    <n v="60000"/>
    <n v="3200"/>
    <x v="2"/>
    <s v="CA"/>
    <s v="CAD"/>
    <n v="1446052627"/>
    <x v="1179"/>
    <b v="0"/>
    <n v="5"/>
    <b v="0"/>
    <s v="food/food trucks"/>
    <n v="5.3333333333333337E-2"/>
    <n v="640"/>
    <x v="7"/>
    <s v="food trucks"/>
    <x v="1179"/>
    <d v="2015-10-28T17:17:07"/>
  </r>
  <r>
    <n v="50000"/>
    <n v="5875"/>
    <x v="2"/>
    <s v="US"/>
    <s v="USD"/>
    <n v="1403983314"/>
    <x v="1180"/>
    <b v="0"/>
    <n v="85"/>
    <b v="0"/>
    <s v="food/food trucks"/>
    <n v="0.11749999999999999"/>
    <n v="69.117647058823536"/>
    <x v="7"/>
    <s v="food trucks"/>
    <x v="1180"/>
    <d v="2014-06-28T19:21:54"/>
  </r>
  <r>
    <n v="50000"/>
    <n v="4"/>
    <x v="2"/>
    <s v="US"/>
    <s v="USD"/>
    <n v="1425197321"/>
    <x v="1181"/>
    <b v="0"/>
    <n v="3"/>
    <b v="0"/>
    <s v="food/food trucks"/>
    <n v="8.0000000000000007E-5"/>
    <n v="1.3333333333333333"/>
    <x v="7"/>
    <s v="food trucks"/>
    <x v="1181"/>
    <d v="2015-03-01T08:08:41"/>
  </r>
  <r>
    <n v="1000"/>
    <n v="42"/>
    <x v="2"/>
    <s v="US"/>
    <s v="USD"/>
    <n v="1484239320"/>
    <x v="1182"/>
    <b v="0"/>
    <n v="4"/>
    <b v="0"/>
    <s v="food/food trucks"/>
    <n v="4.2000000000000003E-2"/>
    <n v="10.5"/>
    <x v="7"/>
    <s v="food trucks"/>
    <x v="1182"/>
    <d v="2017-01-12T16:42:00"/>
  </r>
  <r>
    <n v="2500"/>
    <n v="100"/>
    <x v="2"/>
    <s v="US"/>
    <s v="USD"/>
    <n v="1478059140"/>
    <x v="1183"/>
    <b v="0"/>
    <n v="3"/>
    <b v="0"/>
    <s v="food/food trucks"/>
    <n v="0.04"/>
    <n v="33.333333333333336"/>
    <x v="7"/>
    <s v="food trucks"/>
    <x v="1183"/>
    <d v="2016-11-02T03:59:00"/>
  </r>
  <r>
    <n v="22000"/>
    <n v="23086"/>
    <x v="0"/>
    <s v="GB"/>
    <s v="GBP"/>
    <n v="1486391011"/>
    <x v="1184"/>
    <b v="0"/>
    <n v="375"/>
    <b v="1"/>
    <s v="photography/photobooks"/>
    <n v="1.0493636363636363"/>
    <n v="61.562666666666665"/>
    <x v="8"/>
    <s v="photobooks"/>
    <x v="1184"/>
    <d v="2017-02-06T14:23:31"/>
  </r>
  <r>
    <n v="12500"/>
    <n v="13180"/>
    <x v="0"/>
    <s v="US"/>
    <s v="USD"/>
    <n v="1433736000"/>
    <x v="1185"/>
    <b v="0"/>
    <n v="111"/>
    <b v="1"/>
    <s v="photography/photobooks"/>
    <n v="1.0544"/>
    <n v="118.73873873873873"/>
    <x v="8"/>
    <s v="photobooks"/>
    <x v="1185"/>
    <d v="2015-06-08T04:00:00"/>
  </r>
  <r>
    <n v="7500"/>
    <n v="8005"/>
    <x v="0"/>
    <s v="GB"/>
    <s v="GBP"/>
    <n v="1433198520"/>
    <x v="1186"/>
    <b v="0"/>
    <n v="123"/>
    <b v="1"/>
    <s v="photography/photobooks"/>
    <n v="1.0673333333333332"/>
    <n v="65.081300813008127"/>
    <x v="8"/>
    <s v="photobooks"/>
    <x v="1186"/>
    <d v="2015-06-01T22:42:00"/>
  </r>
  <r>
    <n v="8750"/>
    <n v="9111"/>
    <x v="0"/>
    <s v="US"/>
    <s v="USD"/>
    <n v="1431885600"/>
    <x v="1187"/>
    <b v="0"/>
    <n v="70"/>
    <b v="1"/>
    <s v="photography/photobooks"/>
    <n v="1.0412571428571429"/>
    <n v="130.15714285714284"/>
    <x v="8"/>
    <s v="photobooks"/>
    <x v="1187"/>
    <d v="2015-05-17T18:00:00"/>
  </r>
  <r>
    <n v="2000"/>
    <n v="3211"/>
    <x v="0"/>
    <s v="CA"/>
    <s v="CAD"/>
    <n v="1482943740"/>
    <x v="1188"/>
    <b v="0"/>
    <n v="85"/>
    <b v="1"/>
    <s v="photography/photobooks"/>
    <n v="1.6054999999999999"/>
    <n v="37.776470588235291"/>
    <x v="8"/>
    <s v="photobooks"/>
    <x v="1188"/>
    <d v="2016-12-28T16:49:00"/>
  </r>
  <r>
    <n v="9000"/>
    <n v="9700"/>
    <x v="0"/>
    <s v="US"/>
    <s v="USD"/>
    <n v="1467242995"/>
    <x v="1189"/>
    <b v="0"/>
    <n v="86"/>
    <b v="1"/>
    <s v="photography/photobooks"/>
    <n v="1.0777777777777777"/>
    <n v="112.79069767441861"/>
    <x v="8"/>
    <s v="photobooks"/>
    <x v="1189"/>
    <d v="2016-06-29T23:29:55"/>
  </r>
  <r>
    <n v="500"/>
    <n v="675"/>
    <x v="0"/>
    <s v="US"/>
    <s v="USD"/>
    <n v="1409500725"/>
    <x v="1190"/>
    <b v="0"/>
    <n v="13"/>
    <b v="1"/>
    <s v="photography/photobooks"/>
    <n v="1.35"/>
    <n v="51.92307692307692"/>
    <x v="8"/>
    <s v="photobooks"/>
    <x v="1190"/>
    <d v="2014-08-31T15:58:45"/>
  </r>
  <r>
    <n v="2700"/>
    <n v="2945"/>
    <x v="0"/>
    <s v="US"/>
    <s v="USD"/>
    <n v="1458480560"/>
    <x v="1191"/>
    <b v="0"/>
    <n v="33"/>
    <b v="1"/>
    <s v="photography/photobooks"/>
    <n v="1.0907407407407408"/>
    <n v="89.242424242424249"/>
    <x v="8"/>
    <s v="photobooks"/>
    <x v="1191"/>
    <d v="2016-03-20T13:29:20"/>
  </r>
  <r>
    <n v="100"/>
    <n v="290"/>
    <x v="0"/>
    <s v="GB"/>
    <s v="GBP"/>
    <n v="1486814978"/>
    <x v="1192"/>
    <b v="0"/>
    <n v="15"/>
    <b v="1"/>
    <s v="photography/photobooks"/>
    <n v="2.9"/>
    <n v="19.333333333333332"/>
    <x v="8"/>
    <s v="photobooks"/>
    <x v="1192"/>
    <d v="2017-02-11T12:09:38"/>
  </r>
  <r>
    <n v="21000"/>
    <n v="21831"/>
    <x v="0"/>
    <s v="US"/>
    <s v="USD"/>
    <n v="1460223453"/>
    <x v="1193"/>
    <b v="0"/>
    <n v="273"/>
    <b v="1"/>
    <s v="photography/photobooks"/>
    <n v="1.0395714285714286"/>
    <n v="79.967032967032964"/>
    <x v="8"/>
    <s v="photobooks"/>
    <x v="1193"/>
    <d v="2016-04-09T17:37:33"/>
  </r>
  <r>
    <n v="12500"/>
    <n v="40280"/>
    <x v="0"/>
    <s v="IE"/>
    <s v="EUR"/>
    <n v="1428493379"/>
    <x v="1194"/>
    <b v="0"/>
    <n v="714"/>
    <b v="1"/>
    <s v="photography/photobooks"/>
    <n v="3.2223999999999999"/>
    <n v="56.414565826330531"/>
    <x v="8"/>
    <s v="photobooks"/>
    <x v="1194"/>
    <d v="2015-04-08T11:42:59"/>
  </r>
  <r>
    <n v="10000"/>
    <n v="13500"/>
    <x v="0"/>
    <s v="IT"/>
    <s v="EUR"/>
    <n v="1450602000"/>
    <x v="1195"/>
    <b v="0"/>
    <n v="170"/>
    <b v="1"/>
    <s v="photography/photobooks"/>
    <n v="1.35"/>
    <n v="79.411764705882348"/>
    <x v="8"/>
    <s v="photobooks"/>
    <x v="1195"/>
    <d v="2015-12-20T09:00:00"/>
  </r>
  <r>
    <n v="14500"/>
    <n v="39137"/>
    <x v="0"/>
    <s v="GB"/>
    <s v="GBP"/>
    <n v="1450467539"/>
    <x v="1196"/>
    <b v="0"/>
    <n v="512"/>
    <b v="1"/>
    <s v="photography/photobooks"/>
    <n v="2.6991034482758622"/>
    <n v="76.439453125"/>
    <x v="8"/>
    <s v="photobooks"/>
    <x v="1196"/>
    <d v="2015-12-18T19:38:59"/>
  </r>
  <r>
    <n v="15000"/>
    <n v="37994"/>
    <x v="0"/>
    <s v="US"/>
    <s v="USD"/>
    <n v="1465797540"/>
    <x v="1197"/>
    <b v="0"/>
    <n v="314"/>
    <b v="1"/>
    <s v="photography/photobooks"/>
    <n v="2.5329333333333333"/>
    <n v="121"/>
    <x v="8"/>
    <s v="photobooks"/>
    <x v="1197"/>
    <d v="2016-06-13T05:59:00"/>
  </r>
  <r>
    <n v="3500"/>
    <n v="9121"/>
    <x v="0"/>
    <s v="US"/>
    <s v="USD"/>
    <n v="1451530800"/>
    <x v="1198"/>
    <b v="0"/>
    <n v="167"/>
    <b v="1"/>
    <s v="photography/photobooks"/>
    <n v="2.6059999999999999"/>
    <n v="54.616766467065865"/>
    <x v="8"/>
    <s v="photobooks"/>
    <x v="1198"/>
    <d v="2015-12-31T03:00:00"/>
  </r>
  <r>
    <n v="2658"/>
    <n v="2693"/>
    <x v="0"/>
    <s v="GB"/>
    <s v="GBP"/>
    <n v="1436380200"/>
    <x v="1199"/>
    <b v="0"/>
    <n v="9"/>
    <b v="1"/>
    <s v="photography/photobooks"/>
    <n v="1.0131677953348381"/>
    <n v="299.22222222222223"/>
    <x v="8"/>
    <s v="photobooks"/>
    <x v="1199"/>
    <d v="2015-07-08T18:30:00"/>
  </r>
  <r>
    <n v="4800"/>
    <n v="6029"/>
    <x v="0"/>
    <s v="US"/>
    <s v="USD"/>
    <n v="1429183656"/>
    <x v="1200"/>
    <b v="0"/>
    <n v="103"/>
    <b v="1"/>
    <s v="photography/photobooks"/>
    <n v="1.2560416666666667"/>
    <n v="58.533980582524272"/>
    <x v="8"/>
    <s v="photobooks"/>
    <x v="1200"/>
    <d v="2015-04-16T11:27:36"/>
  </r>
  <r>
    <n v="6000"/>
    <n v="6146.27"/>
    <x v="0"/>
    <s v="GB"/>
    <s v="GBP"/>
    <n v="1468593246"/>
    <x v="1201"/>
    <b v="0"/>
    <n v="111"/>
    <b v="1"/>
    <s v="photography/photobooks"/>
    <n v="1.0243783333333334"/>
    <n v="55.371801801801809"/>
    <x v="8"/>
    <s v="photobooks"/>
    <x v="1201"/>
    <d v="2016-07-15T14:34:06"/>
  </r>
  <r>
    <n v="25000"/>
    <n v="49811"/>
    <x v="0"/>
    <s v="AU"/>
    <s v="AUD"/>
    <n v="1435388154"/>
    <x v="1202"/>
    <b v="0"/>
    <n v="271"/>
    <b v="1"/>
    <s v="photography/photobooks"/>
    <n v="1.99244"/>
    <n v="183.80442804428046"/>
    <x v="8"/>
    <s v="photobooks"/>
    <x v="1202"/>
    <d v="2015-06-27T06:55:54"/>
  </r>
  <r>
    <n v="16300"/>
    <n v="16700"/>
    <x v="0"/>
    <s v="US"/>
    <s v="USD"/>
    <n v="1433083527"/>
    <x v="1203"/>
    <b v="0"/>
    <n v="101"/>
    <b v="1"/>
    <s v="photography/photobooks"/>
    <n v="1.0245398773006136"/>
    <n v="165.34653465346534"/>
    <x v="8"/>
    <s v="photobooks"/>
    <x v="1203"/>
    <d v="2015-05-31T14:45:27"/>
  </r>
  <r>
    <n v="13000"/>
    <n v="13383"/>
    <x v="0"/>
    <s v="US"/>
    <s v="USD"/>
    <n v="1449205200"/>
    <x v="1204"/>
    <b v="0"/>
    <n v="57"/>
    <b v="1"/>
    <s v="photography/photobooks"/>
    <n v="1.0294615384615384"/>
    <n v="234.78947368421052"/>
    <x v="8"/>
    <s v="photobooks"/>
    <x v="1204"/>
    <d v="2015-12-04T05:00:00"/>
  </r>
  <r>
    <n v="13000"/>
    <n v="13112"/>
    <x v="0"/>
    <s v="DE"/>
    <s v="EUR"/>
    <n v="1434197351"/>
    <x v="1205"/>
    <b v="0"/>
    <n v="62"/>
    <b v="1"/>
    <s v="photography/photobooks"/>
    <n v="1.0086153846153847"/>
    <n v="211.48387096774192"/>
    <x v="8"/>
    <s v="photobooks"/>
    <x v="1205"/>
    <d v="2015-06-13T12:09:11"/>
  </r>
  <r>
    <n v="900"/>
    <n v="1035"/>
    <x v="0"/>
    <s v="AT"/>
    <s v="EUR"/>
    <n v="1489238940"/>
    <x v="1206"/>
    <b v="0"/>
    <n v="32"/>
    <b v="1"/>
    <s v="photography/photobooks"/>
    <n v="1.1499999999999999"/>
    <n v="32.34375"/>
    <x v="8"/>
    <s v="photobooks"/>
    <x v="1206"/>
    <d v="2017-03-11T13:29:00"/>
  </r>
  <r>
    <n v="16700"/>
    <n v="17396"/>
    <x v="0"/>
    <s v="IT"/>
    <s v="EUR"/>
    <n v="1459418400"/>
    <x v="1207"/>
    <b v="0"/>
    <n v="141"/>
    <b v="1"/>
    <s v="photography/photobooks"/>
    <n v="1.0416766467065868"/>
    <n v="123.37588652482269"/>
    <x v="8"/>
    <s v="photobooks"/>
    <x v="1207"/>
    <d v="2016-03-31T10:00:00"/>
  </r>
  <r>
    <n v="10000"/>
    <n v="15530"/>
    <x v="0"/>
    <s v="US"/>
    <s v="USD"/>
    <n v="1458835264"/>
    <x v="1208"/>
    <b v="0"/>
    <n v="75"/>
    <b v="1"/>
    <s v="photography/photobooks"/>
    <n v="1.5529999999999999"/>
    <n v="207.06666666666666"/>
    <x v="8"/>
    <s v="photobooks"/>
    <x v="1208"/>
    <d v="2016-03-24T16:01:04"/>
  </r>
  <r>
    <n v="6000"/>
    <n v="6360"/>
    <x v="0"/>
    <s v="US"/>
    <s v="USD"/>
    <n v="1488053905"/>
    <x v="1209"/>
    <b v="0"/>
    <n v="46"/>
    <b v="1"/>
    <s v="photography/photobooks"/>
    <n v="1.06"/>
    <n v="138.2608695652174"/>
    <x v="8"/>
    <s v="photobooks"/>
    <x v="1209"/>
    <d v="2017-02-25T20:18:25"/>
  </r>
  <r>
    <n v="20000"/>
    <n v="50863"/>
    <x v="0"/>
    <s v="SE"/>
    <s v="SEK"/>
    <n v="1433106000"/>
    <x v="1210"/>
    <b v="0"/>
    <n v="103"/>
    <b v="1"/>
    <s v="photography/photobooks"/>
    <n v="2.5431499999999998"/>
    <n v="493.81553398058253"/>
    <x v="8"/>
    <s v="photobooks"/>
    <x v="1210"/>
    <d v="2015-05-31T21:00:00"/>
  </r>
  <r>
    <n v="1000"/>
    <n v="1011"/>
    <x v="0"/>
    <s v="CA"/>
    <s v="CAD"/>
    <n v="1465505261"/>
    <x v="1211"/>
    <b v="0"/>
    <n v="6"/>
    <b v="1"/>
    <s v="photography/photobooks"/>
    <n v="1.0109999999999999"/>
    <n v="168.5"/>
    <x v="8"/>
    <s v="photobooks"/>
    <x v="1211"/>
    <d v="2016-06-09T20:47:41"/>
  </r>
  <r>
    <n v="2500"/>
    <n v="3226"/>
    <x v="0"/>
    <s v="US"/>
    <s v="USD"/>
    <n v="1448586000"/>
    <x v="1212"/>
    <b v="0"/>
    <n v="83"/>
    <b v="1"/>
    <s v="photography/photobooks"/>
    <n v="1.2904"/>
    <n v="38.867469879518069"/>
    <x v="8"/>
    <s v="photobooks"/>
    <x v="1212"/>
    <d v="2015-11-27T01:00:00"/>
  </r>
  <r>
    <n v="6500"/>
    <n v="6645"/>
    <x v="0"/>
    <s v="GB"/>
    <s v="GBP"/>
    <n v="1485886100"/>
    <x v="1213"/>
    <b v="0"/>
    <n v="108"/>
    <b v="1"/>
    <s v="photography/photobooks"/>
    <n v="1.0223076923076924"/>
    <n v="61.527777777777779"/>
    <x v="8"/>
    <s v="photobooks"/>
    <x v="1213"/>
    <d v="2017-01-31T18:08:20"/>
  </r>
  <r>
    <n v="2000"/>
    <n v="2636"/>
    <x v="0"/>
    <s v="US"/>
    <s v="USD"/>
    <n v="1433880605"/>
    <x v="1214"/>
    <b v="0"/>
    <n v="25"/>
    <b v="1"/>
    <s v="photography/photobooks"/>
    <n v="1.3180000000000001"/>
    <n v="105.44"/>
    <x v="8"/>
    <s v="photobooks"/>
    <x v="1214"/>
    <d v="2015-06-09T20:10:05"/>
  </r>
  <r>
    <n v="5000"/>
    <n v="39304.01"/>
    <x v="0"/>
    <s v="US"/>
    <s v="USD"/>
    <n v="1401487756"/>
    <x v="1215"/>
    <b v="0"/>
    <n v="549"/>
    <b v="1"/>
    <s v="photography/photobooks"/>
    <n v="7.8608020000000005"/>
    <n v="71.592003642987251"/>
    <x v="8"/>
    <s v="photobooks"/>
    <x v="1215"/>
    <d v="2014-05-30T22:09:16"/>
  </r>
  <r>
    <n v="14000"/>
    <n v="20398"/>
    <x v="0"/>
    <s v="US"/>
    <s v="USD"/>
    <n v="1443826980"/>
    <x v="1216"/>
    <b v="0"/>
    <n v="222"/>
    <b v="1"/>
    <s v="photography/photobooks"/>
    <n v="1.4570000000000001"/>
    <n v="91.882882882882882"/>
    <x v="8"/>
    <s v="photobooks"/>
    <x v="1216"/>
    <d v="2015-10-02T23:03:00"/>
  </r>
  <r>
    <n v="26500"/>
    <n v="27189"/>
    <x v="0"/>
    <s v="US"/>
    <s v="USD"/>
    <n v="1468524340"/>
    <x v="1217"/>
    <b v="0"/>
    <n v="183"/>
    <b v="1"/>
    <s v="photography/photobooks"/>
    <n v="1.026"/>
    <n v="148.57377049180329"/>
    <x v="8"/>
    <s v="photobooks"/>
    <x v="1217"/>
    <d v="2016-07-14T19:25:40"/>
  </r>
  <r>
    <n v="9000"/>
    <n v="15505"/>
    <x v="0"/>
    <s v="US"/>
    <s v="USD"/>
    <n v="1446346800"/>
    <x v="1218"/>
    <b v="0"/>
    <n v="89"/>
    <b v="1"/>
    <s v="photography/photobooks"/>
    <n v="1.7227777777777777"/>
    <n v="174.2134831460674"/>
    <x v="8"/>
    <s v="photobooks"/>
    <x v="1218"/>
    <d v="2015-11-01T03:00:00"/>
  </r>
  <r>
    <n v="16350"/>
    <n v="26024"/>
    <x v="0"/>
    <s v="US"/>
    <s v="USD"/>
    <n v="1476961513"/>
    <x v="1219"/>
    <b v="0"/>
    <n v="253"/>
    <b v="1"/>
    <s v="photography/photobooks"/>
    <n v="1.5916819571865444"/>
    <n v="102.86166007905139"/>
    <x v="8"/>
    <s v="photobooks"/>
    <x v="1219"/>
    <d v="2016-10-20T11:05:13"/>
  </r>
  <r>
    <n v="15000"/>
    <n v="15565"/>
    <x v="0"/>
    <s v="DE"/>
    <s v="EUR"/>
    <n v="1440515112"/>
    <x v="1220"/>
    <b v="0"/>
    <n v="140"/>
    <b v="1"/>
    <s v="photography/photobooks"/>
    <n v="1.0376666666666667"/>
    <n v="111.17857142857143"/>
    <x v="8"/>
    <s v="photobooks"/>
    <x v="1220"/>
    <d v="2015-08-25T15:05:12"/>
  </r>
  <r>
    <n v="2200"/>
    <n v="2451.0100000000002"/>
    <x v="0"/>
    <s v="GB"/>
    <s v="GBP"/>
    <n v="1480809600"/>
    <x v="1221"/>
    <b v="0"/>
    <n v="103"/>
    <b v="1"/>
    <s v="photography/photobooks"/>
    <n v="1.1140954545454547"/>
    <n v="23.796213592233013"/>
    <x v="8"/>
    <s v="photobooks"/>
    <x v="1221"/>
    <d v="2016-12-04T00:00:00"/>
  </r>
  <r>
    <n v="4000"/>
    <n v="11215"/>
    <x v="0"/>
    <s v="CA"/>
    <s v="CAD"/>
    <n v="1459483200"/>
    <x v="1222"/>
    <b v="0"/>
    <n v="138"/>
    <b v="1"/>
    <s v="photography/photobooks"/>
    <n v="2.80375"/>
    <n v="81.268115942028984"/>
    <x v="8"/>
    <s v="photobooks"/>
    <x v="1222"/>
    <d v="2016-04-01T04:00:00"/>
  </r>
  <r>
    <n v="19800"/>
    <n v="22197"/>
    <x v="0"/>
    <s v="US"/>
    <s v="USD"/>
    <n v="1478754909"/>
    <x v="1223"/>
    <b v="0"/>
    <n v="191"/>
    <b v="1"/>
    <s v="photography/photobooks"/>
    <n v="1.1210606060606061"/>
    <n v="116.21465968586388"/>
    <x v="8"/>
    <s v="photobooks"/>
    <x v="1223"/>
    <d v="2016-11-10T05:15:09"/>
  </r>
  <r>
    <n v="15000"/>
    <n v="1060"/>
    <x v="1"/>
    <s v="US"/>
    <s v="USD"/>
    <n v="1402060302"/>
    <x v="1224"/>
    <b v="0"/>
    <n v="18"/>
    <b v="0"/>
    <s v="music/world music"/>
    <n v="7.0666666666666669E-2"/>
    <n v="58.888888888888886"/>
    <x v="4"/>
    <s v="world music"/>
    <x v="1224"/>
    <d v="2014-06-06T13:11:42"/>
  </r>
  <r>
    <n v="3000"/>
    <n v="132"/>
    <x v="1"/>
    <s v="US"/>
    <s v="USD"/>
    <n v="1382478278"/>
    <x v="1225"/>
    <b v="0"/>
    <n v="3"/>
    <b v="0"/>
    <s v="music/world music"/>
    <n v="4.3999999999999997E-2"/>
    <n v="44"/>
    <x v="4"/>
    <s v="world music"/>
    <x v="1225"/>
    <d v="2013-10-22T21:44:38"/>
  </r>
  <r>
    <n v="50000"/>
    <n v="1937"/>
    <x v="1"/>
    <s v="US"/>
    <s v="USD"/>
    <n v="1398042000"/>
    <x v="1226"/>
    <b v="0"/>
    <n v="40"/>
    <b v="0"/>
    <s v="music/world music"/>
    <n v="3.8739999999999997E-2"/>
    <n v="48.424999999999997"/>
    <x v="4"/>
    <s v="world music"/>
    <x v="1226"/>
    <d v="2014-04-21T01:00:00"/>
  </r>
  <r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d v="2014-08-07T07:00:00"/>
  </r>
  <r>
    <n v="5000"/>
    <n v="1465"/>
    <x v="1"/>
    <s v="US"/>
    <s v="USD"/>
    <n v="1317231008"/>
    <x v="1228"/>
    <b v="0"/>
    <n v="24"/>
    <b v="0"/>
    <s v="music/world music"/>
    <n v="0.29299999999999998"/>
    <n v="61.041666666666664"/>
    <x v="4"/>
    <s v="world music"/>
    <x v="1228"/>
    <d v="2011-09-28T17:30:08"/>
  </r>
  <r>
    <n v="2750"/>
    <n v="25"/>
    <x v="1"/>
    <s v="US"/>
    <s v="USD"/>
    <n v="1334592000"/>
    <x v="1229"/>
    <b v="0"/>
    <n v="1"/>
    <b v="0"/>
    <s v="music/world music"/>
    <n v="9.0909090909090905E-3"/>
    <n v="25"/>
    <x v="4"/>
    <s v="world music"/>
    <x v="1229"/>
    <d v="2012-04-16T16:00:00"/>
  </r>
  <r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d v="2011-02-24T23:20:30"/>
  </r>
  <r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d v="2015-08-28T01:00:00"/>
  </r>
  <r>
    <n v="5000"/>
    <n v="40"/>
    <x v="1"/>
    <s v="US"/>
    <s v="USD"/>
    <n v="1381090870"/>
    <x v="1232"/>
    <b v="0"/>
    <n v="1"/>
    <b v="0"/>
    <s v="music/world music"/>
    <n v="8.0000000000000002E-3"/>
    <n v="40"/>
    <x v="4"/>
    <s v="world music"/>
    <x v="1232"/>
    <d v="2013-10-06T20:21:10"/>
  </r>
  <r>
    <n v="1000"/>
    <n v="116"/>
    <x v="1"/>
    <s v="US"/>
    <s v="USD"/>
    <n v="1329864374"/>
    <x v="1233"/>
    <b v="0"/>
    <n v="6"/>
    <b v="0"/>
    <s v="music/world music"/>
    <n v="0.11600000000000001"/>
    <n v="19.333333333333332"/>
    <x v="4"/>
    <s v="world music"/>
    <x v="1233"/>
    <d v="2012-02-21T22:46:14"/>
  </r>
  <r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d v="2015-02-02T18:55:42"/>
  </r>
  <r>
    <n v="7534"/>
    <n v="210"/>
    <x v="1"/>
    <s v="US"/>
    <s v="USD"/>
    <n v="1387077299"/>
    <x v="1235"/>
    <b v="0"/>
    <n v="6"/>
    <b v="0"/>
    <s v="music/world music"/>
    <n v="2.787363950092912E-2"/>
    <n v="35"/>
    <x v="4"/>
    <s v="world music"/>
    <x v="1235"/>
    <d v="2013-12-15T03:14:59"/>
  </r>
  <r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d v="2012-07-28T16:00:00"/>
  </r>
  <r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d v="2012-08-24T06:47:45"/>
  </r>
  <r>
    <n v="1000"/>
    <n v="178"/>
    <x v="1"/>
    <s v="US"/>
    <s v="USD"/>
    <n v="1312641536"/>
    <x v="1238"/>
    <b v="0"/>
    <n v="3"/>
    <b v="0"/>
    <s v="music/world music"/>
    <n v="0.17799999999999999"/>
    <n v="59.333333333333336"/>
    <x v="4"/>
    <s v="world music"/>
    <x v="1238"/>
    <d v="2011-08-06T14:38:56"/>
  </r>
  <r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d v="2012-01-05T23:06:07"/>
  </r>
  <r>
    <n v="8000"/>
    <n v="241"/>
    <x v="1"/>
    <s v="US"/>
    <s v="USD"/>
    <n v="1373665860"/>
    <x v="1240"/>
    <b v="0"/>
    <n v="8"/>
    <b v="0"/>
    <s v="music/world music"/>
    <n v="3.0124999999999999E-2"/>
    <n v="30.125"/>
    <x v="4"/>
    <s v="world music"/>
    <x v="1240"/>
    <d v="2013-07-12T21:51:00"/>
  </r>
  <r>
    <n v="5000"/>
    <n v="2537"/>
    <x v="1"/>
    <s v="US"/>
    <s v="USD"/>
    <n v="1414994340"/>
    <x v="1241"/>
    <b v="0"/>
    <n v="34"/>
    <b v="0"/>
    <s v="music/world music"/>
    <n v="0.50739999999999996"/>
    <n v="74.617647058823536"/>
    <x v="4"/>
    <s v="world music"/>
    <x v="1241"/>
    <d v="2014-11-03T05:59:00"/>
  </r>
  <r>
    <n v="911"/>
    <n v="5"/>
    <x v="1"/>
    <s v="US"/>
    <s v="USD"/>
    <n v="1315747080"/>
    <x v="1242"/>
    <b v="0"/>
    <n v="1"/>
    <b v="0"/>
    <s v="music/world music"/>
    <n v="5.4884742041712408E-3"/>
    <n v="5"/>
    <x v="4"/>
    <s v="world music"/>
    <x v="1242"/>
    <d v="2011-09-11T13:18:00"/>
  </r>
  <r>
    <n v="12000"/>
    <n v="1691"/>
    <x v="1"/>
    <s v="US"/>
    <s v="USD"/>
    <n v="1310158800"/>
    <x v="1243"/>
    <b v="0"/>
    <n v="38"/>
    <b v="0"/>
    <s v="music/world music"/>
    <n v="0.14091666666666666"/>
    <n v="44.5"/>
    <x v="4"/>
    <s v="world music"/>
    <x v="1243"/>
    <d v="2011-07-08T21:00:00"/>
  </r>
  <r>
    <n v="2000"/>
    <n v="2076"/>
    <x v="0"/>
    <s v="US"/>
    <s v="USD"/>
    <n v="1366664400"/>
    <x v="1244"/>
    <b v="1"/>
    <n v="45"/>
    <b v="1"/>
    <s v="music/rock"/>
    <n v="1.038"/>
    <n v="46.133333333333333"/>
    <x v="4"/>
    <s v="rock"/>
    <x v="1244"/>
    <d v="2013-04-22T21:00:00"/>
  </r>
  <r>
    <n v="2000"/>
    <n v="2405"/>
    <x v="0"/>
    <s v="US"/>
    <s v="USD"/>
    <n v="1402755834"/>
    <x v="1245"/>
    <b v="1"/>
    <n v="17"/>
    <b v="1"/>
    <s v="music/rock"/>
    <n v="1.2024999999999999"/>
    <n v="141.47058823529412"/>
    <x v="4"/>
    <s v="rock"/>
    <x v="1245"/>
    <d v="2014-06-14T14:23:54"/>
  </r>
  <r>
    <n v="2000"/>
    <n v="2340"/>
    <x v="0"/>
    <s v="US"/>
    <s v="USD"/>
    <n v="1323136949"/>
    <x v="1246"/>
    <b v="1"/>
    <n v="31"/>
    <b v="1"/>
    <s v="music/rock"/>
    <n v="1.17"/>
    <n v="75.483870967741936"/>
    <x v="4"/>
    <s v="rock"/>
    <x v="1246"/>
    <d v="2011-12-06T02:02:29"/>
  </r>
  <r>
    <n v="3500"/>
    <n v="4275"/>
    <x v="0"/>
    <s v="US"/>
    <s v="USD"/>
    <n v="1367823655"/>
    <x v="1247"/>
    <b v="1"/>
    <n v="50"/>
    <b v="1"/>
    <s v="music/rock"/>
    <n v="1.2214285714285715"/>
    <n v="85.5"/>
    <x v="4"/>
    <s v="rock"/>
    <x v="1247"/>
    <d v="2013-05-06T07:00:55"/>
  </r>
  <r>
    <n v="2500"/>
    <n v="3791"/>
    <x v="0"/>
    <s v="US"/>
    <s v="USD"/>
    <n v="1402642740"/>
    <x v="1248"/>
    <b v="1"/>
    <n v="59"/>
    <b v="1"/>
    <s v="music/rock"/>
    <n v="1.5164"/>
    <n v="64.254237288135599"/>
    <x v="4"/>
    <s v="rock"/>
    <x v="1248"/>
    <d v="2014-06-13T06:59:00"/>
  </r>
  <r>
    <n v="5000"/>
    <n v="5222"/>
    <x v="0"/>
    <s v="US"/>
    <s v="USD"/>
    <n v="1341683211"/>
    <x v="1249"/>
    <b v="1"/>
    <n v="81"/>
    <b v="1"/>
    <s v="music/rock"/>
    <n v="1.0444"/>
    <n v="64.46913580246914"/>
    <x v="4"/>
    <s v="rock"/>
    <x v="1249"/>
    <d v="2012-07-07T17:46:51"/>
  </r>
  <r>
    <n v="30000"/>
    <n v="60046"/>
    <x v="0"/>
    <s v="US"/>
    <s v="USD"/>
    <n v="1410017131"/>
    <x v="1250"/>
    <b v="1"/>
    <n v="508"/>
    <b v="1"/>
    <s v="music/rock"/>
    <n v="2.0015333333333332"/>
    <n v="118.2007874015748"/>
    <x v="4"/>
    <s v="rock"/>
    <x v="1250"/>
    <d v="2014-09-06T15:25:31"/>
  </r>
  <r>
    <n v="6000"/>
    <n v="6108"/>
    <x v="0"/>
    <s v="US"/>
    <s v="USD"/>
    <n v="1316979167"/>
    <x v="1251"/>
    <b v="1"/>
    <n v="74"/>
    <b v="1"/>
    <s v="music/rock"/>
    <n v="1.018"/>
    <n v="82.540540540540547"/>
    <x v="4"/>
    <s v="rock"/>
    <x v="1251"/>
    <d v="2011-09-25T19:32:47"/>
  </r>
  <r>
    <n v="3500"/>
    <n v="4818"/>
    <x v="0"/>
    <s v="US"/>
    <s v="USD"/>
    <n v="1382658169"/>
    <x v="1252"/>
    <b v="1"/>
    <n v="141"/>
    <b v="1"/>
    <s v="music/rock"/>
    <n v="1.3765714285714286"/>
    <n v="34.170212765957444"/>
    <x v="4"/>
    <s v="rock"/>
    <x v="1252"/>
    <d v="2013-10-24T23:42:49"/>
  </r>
  <r>
    <n v="10"/>
    <n v="30383.32"/>
    <x v="0"/>
    <s v="US"/>
    <s v="USD"/>
    <n v="1409770107"/>
    <x v="1253"/>
    <b v="1"/>
    <n v="711"/>
    <b v="1"/>
    <s v="music/rock"/>
    <n v="3038.3319999999999"/>
    <n v="42.73322081575246"/>
    <x v="4"/>
    <s v="rock"/>
    <x v="1253"/>
    <d v="2014-09-03T18:48:27"/>
  </r>
  <r>
    <n v="6700"/>
    <n v="13323"/>
    <x v="0"/>
    <s v="US"/>
    <s v="USD"/>
    <n v="1293857940"/>
    <x v="1254"/>
    <b v="1"/>
    <n v="141"/>
    <b v="1"/>
    <s v="music/rock"/>
    <n v="1.9885074626865671"/>
    <n v="94.489361702127653"/>
    <x v="4"/>
    <s v="rock"/>
    <x v="1254"/>
    <d v="2011-01-01T04:59:00"/>
  </r>
  <r>
    <n v="3000"/>
    <n v="6071"/>
    <x v="0"/>
    <s v="US"/>
    <s v="USD"/>
    <n v="1385932652"/>
    <x v="1255"/>
    <b v="1"/>
    <n v="109"/>
    <b v="1"/>
    <s v="music/rock"/>
    <n v="2.0236666666666667"/>
    <n v="55.697247706422019"/>
    <x v="4"/>
    <s v="rock"/>
    <x v="1255"/>
    <d v="2013-12-01T21:17:32"/>
  </r>
  <r>
    <n v="30000"/>
    <n v="35389.129999999997"/>
    <x v="0"/>
    <s v="US"/>
    <s v="USD"/>
    <n v="1329084231"/>
    <x v="1256"/>
    <b v="1"/>
    <n v="361"/>
    <b v="1"/>
    <s v="music/rock"/>
    <n v="1.1796376666666666"/>
    <n v="98.030831024930734"/>
    <x v="4"/>
    <s v="rock"/>
    <x v="1256"/>
    <d v="2012-02-12T22:03:51"/>
  </r>
  <r>
    <n v="5500"/>
    <n v="16210"/>
    <x v="0"/>
    <s v="US"/>
    <s v="USD"/>
    <n v="1301792590"/>
    <x v="1257"/>
    <b v="1"/>
    <n v="176"/>
    <b v="1"/>
    <s v="music/rock"/>
    <n v="2.9472727272727273"/>
    <n v="92.102272727272734"/>
    <x v="4"/>
    <s v="rock"/>
    <x v="1257"/>
    <d v="2011-04-03T01:03:10"/>
  </r>
  <r>
    <n v="12000"/>
    <n v="25577.56"/>
    <x v="0"/>
    <s v="US"/>
    <s v="USD"/>
    <n v="1377960012"/>
    <x v="1258"/>
    <b v="1"/>
    <n v="670"/>
    <b v="1"/>
    <s v="music/rock"/>
    <n v="2.1314633333333335"/>
    <n v="38.175462686567165"/>
    <x v="4"/>
    <s v="rock"/>
    <x v="1258"/>
    <d v="2013-08-31T14:40:12"/>
  </r>
  <r>
    <n v="2500"/>
    <n v="2606"/>
    <x v="0"/>
    <s v="US"/>
    <s v="USD"/>
    <n v="1402286340"/>
    <x v="1259"/>
    <b v="1"/>
    <n v="96"/>
    <b v="1"/>
    <s v="music/rock"/>
    <n v="1.0424"/>
    <n v="27.145833333333332"/>
    <x v="4"/>
    <s v="rock"/>
    <x v="1259"/>
    <d v="2014-06-09T03:59:00"/>
  </r>
  <r>
    <n v="3300"/>
    <n v="3751"/>
    <x v="0"/>
    <s v="US"/>
    <s v="USD"/>
    <n v="1393445620"/>
    <x v="1260"/>
    <b v="1"/>
    <n v="74"/>
    <b v="1"/>
    <s v="music/rock"/>
    <n v="1.1366666666666667"/>
    <n v="50.689189189189186"/>
    <x v="4"/>
    <s v="rock"/>
    <x v="1260"/>
    <d v="2014-02-26T20:13:40"/>
  </r>
  <r>
    <n v="2000"/>
    <n v="2025"/>
    <x v="0"/>
    <s v="US"/>
    <s v="USD"/>
    <n v="1390983227"/>
    <x v="1261"/>
    <b v="1"/>
    <n v="52"/>
    <b v="1"/>
    <s v="music/rock"/>
    <n v="1.0125"/>
    <n v="38.942307692307693"/>
    <x v="4"/>
    <s v="rock"/>
    <x v="1261"/>
    <d v="2014-01-29T08:13:47"/>
  </r>
  <r>
    <n v="6500"/>
    <n v="8152"/>
    <x v="0"/>
    <s v="CA"/>
    <s v="CAD"/>
    <n v="1392574692"/>
    <x v="1262"/>
    <b v="1"/>
    <n v="105"/>
    <b v="1"/>
    <s v="music/rock"/>
    <n v="1.2541538461538462"/>
    <n v="77.638095238095232"/>
    <x v="4"/>
    <s v="rock"/>
    <x v="1262"/>
    <d v="2014-02-16T18:18:12"/>
  </r>
  <r>
    <n v="1500"/>
    <n v="1785"/>
    <x v="0"/>
    <s v="US"/>
    <s v="USD"/>
    <n v="1396054800"/>
    <x v="1263"/>
    <b v="1"/>
    <n v="41"/>
    <b v="1"/>
    <s v="music/rock"/>
    <n v="1.19"/>
    <n v="43.536585365853661"/>
    <x v="4"/>
    <s v="rock"/>
    <x v="1263"/>
    <d v="2014-03-29T01:00:00"/>
  </r>
  <r>
    <n v="650"/>
    <n v="1082"/>
    <x v="0"/>
    <s v="US"/>
    <s v="USD"/>
    <n v="1383062083"/>
    <x v="1264"/>
    <b v="1"/>
    <n v="34"/>
    <b v="1"/>
    <s v="music/rock"/>
    <n v="1.6646153846153846"/>
    <n v="31.823529411764707"/>
    <x v="4"/>
    <s v="rock"/>
    <x v="1264"/>
    <d v="2013-10-29T15:54:43"/>
  </r>
  <r>
    <n v="3500"/>
    <n v="4170.17"/>
    <x v="0"/>
    <s v="US"/>
    <s v="USD"/>
    <n v="1291131815"/>
    <x v="1265"/>
    <b v="1"/>
    <n v="66"/>
    <b v="1"/>
    <s v="music/rock"/>
    <n v="1.1914771428571429"/>
    <n v="63.184393939393942"/>
    <x v="4"/>
    <s v="rock"/>
    <x v="1265"/>
    <d v="2010-11-30T15:43:35"/>
  </r>
  <r>
    <n v="9500"/>
    <n v="9545"/>
    <x v="0"/>
    <s v="US"/>
    <s v="USD"/>
    <n v="1389474145"/>
    <x v="1266"/>
    <b v="1"/>
    <n v="50"/>
    <b v="1"/>
    <s v="music/rock"/>
    <n v="1.0047368421052632"/>
    <n v="190.9"/>
    <x v="4"/>
    <s v="rock"/>
    <x v="1266"/>
    <d v="2014-01-11T21:02:25"/>
  </r>
  <r>
    <n v="22000"/>
    <n v="22396"/>
    <x v="0"/>
    <s v="US"/>
    <s v="USD"/>
    <n v="1374674558"/>
    <x v="1267"/>
    <b v="1"/>
    <n v="159"/>
    <b v="1"/>
    <s v="music/rock"/>
    <n v="1.018"/>
    <n v="140.85534591194968"/>
    <x v="4"/>
    <s v="rock"/>
    <x v="1267"/>
    <d v="2013-07-24T14:02:38"/>
  </r>
  <r>
    <n v="12000"/>
    <n v="14000"/>
    <x v="0"/>
    <s v="US"/>
    <s v="USD"/>
    <n v="1379708247"/>
    <x v="1268"/>
    <b v="1"/>
    <n v="182"/>
    <b v="1"/>
    <s v="music/rock"/>
    <n v="1.1666666666666667"/>
    <n v="76.92307692307692"/>
    <x v="4"/>
    <s v="rock"/>
    <x v="1268"/>
    <d v="2013-09-20T20:17:27"/>
  </r>
  <r>
    <n v="18800"/>
    <n v="20426"/>
    <x v="0"/>
    <s v="US"/>
    <s v="USD"/>
    <n v="1460764800"/>
    <x v="1269"/>
    <b v="1"/>
    <n v="206"/>
    <b v="1"/>
    <s v="music/rock"/>
    <n v="1.0864893617021276"/>
    <n v="99.15533980582525"/>
    <x v="4"/>
    <s v="rock"/>
    <x v="1269"/>
    <d v="2016-04-16T00:00:00"/>
  </r>
  <r>
    <n v="10000"/>
    <n v="11472"/>
    <x v="0"/>
    <s v="US"/>
    <s v="USD"/>
    <n v="1332704042"/>
    <x v="1270"/>
    <b v="1"/>
    <n v="169"/>
    <b v="1"/>
    <s v="music/rock"/>
    <n v="1.1472"/>
    <n v="67.881656804733723"/>
    <x v="4"/>
    <s v="rock"/>
    <x v="1270"/>
    <d v="2012-03-25T19:34:02"/>
  </r>
  <r>
    <n v="7500"/>
    <n v="7635"/>
    <x v="0"/>
    <s v="US"/>
    <s v="USD"/>
    <n v="1384363459"/>
    <x v="1271"/>
    <b v="1"/>
    <n v="31"/>
    <b v="1"/>
    <s v="music/rock"/>
    <n v="1.018"/>
    <n v="246.29032258064515"/>
    <x v="4"/>
    <s v="rock"/>
    <x v="1271"/>
    <d v="2013-11-13T17:24:19"/>
  </r>
  <r>
    <n v="5000"/>
    <n v="5300"/>
    <x v="0"/>
    <s v="US"/>
    <s v="USD"/>
    <n v="1276574400"/>
    <x v="1272"/>
    <b v="1"/>
    <n v="28"/>
    <b v="1"/>
    <s v="music/rock"/>
    <n v="1.06"/>
    <n v="189.28571428571428"/>
    <x v="4"/>
    <s v="rock"/>
    <x v="1272"/>
    <d v="2010-06-15T04:00:00"/>
  </r>
  <r>
    <n v="4000"/>
    <n v="4140"/>
    <x v="0"/>
    <s v="CA"/>
    <s v="CAD"/>
    <n v="1409506291"/>
    <x v="1273"/>
    <b v="1"/>
    <n v="54"/>
    <b v="1"/>
    <s v="music/rock"/>
    <n v="1.0349999999999999"/>
    <n v="76.666666666666671"/>
    <x v="4"/>
    <s v="rock"/>
    <x v="1273"/>
    <d v="2014-08-31T17:31:31"/>
  </r>
  <r>
    <n v="25000"/>
    <n v="38743.839999999997"/>
    <x v="0"/>
    <s v="US"/>
    <s v="USD"/>
    <n v="1346344425"/>
    <x v="1274"/>
    <b v="1"/>
    <n v="467"/>
    <b v="1"/>
    <s v="music/rock"/>
    <n v="1.5497535999999998"/>
    <n v="82.963254817987149"/>
    <x v="4"/>
    <s v="rock"/>
    <x v="1274"/>
    <d v="2012-08-30T16:33:45"/>
  </r>
  <r>
    <n v="15000"/>
    <n v="24321.1"/>
    <x v="0"/>
    <s v="US"/>
    <s v="USD"/>
    <n v="1375908587"/>
    <x v="1275"/>
    <b v="1"/>
    <n v="389"/>
    <b v="1"/>
    <s v="music/rock"/>
    <n v="1.6214066666666667"/>
    <n v="62.522107969151669"/>
    <x v="4"/>
    <s v="rock"/>
    <x v="1275"/>
    <d v="2013-08-07T20:49:47"/>
  </r>
  <r>
    <n v="3000"/>
    <n v="3132.63"/>
    <x v="0"/>
    <s v="US"/>
    <s v="USD"/>
    <n v="1251777600"/>
    <x v="1276"/>
    <b v="1"/>
    <n v="68"/>
    <b v="1"/>
    <s v="music/rock"/>
    <n v="1.0442100000000001"/>
    <n v="46.06808823529412"/>
    <x v="4"/>
    <s v="rock"/>
    <x v="1276"/>
    <d v="2009-09-01T04:00:00"/>
  </r>
  <r>
    <n v="15000"/>
    <n v="15918.65"/>
    <x v="0"/>
    <s v="US"/>
    <s v="USD"/>
    <n v="1346765347"/>
    <x v="1277"/>
    <b v="1"/>
    <n v="413"/>
    <b v="1"/>
    <s v="music/rock"/>
    <n v="1.0612433333333333"/>
    <n v="38.543946731234868"/>
    <x v="4"/>
    <s v="rock"/>
    <x v="1277"/>
    <d v="2012-09-04T13:29:07"/>
  </r>
  <r>
    <n v="6500"/>
    <n v="10071"/>
    <x v="0"/>
    <s v="US"/>
    <s v="USD"/>
    <n v="1403661600"/>
    <x v="1278"/>
    <b v="1"/>
    <n v="190"/>
    <b v="1"/>
    <s v="music/rock"/>
    <n v="1.5493846153846154"/>
    <n v="53.005263157894738"/>
    <x v="4"/>
    <s v="rock"/>
    <x v="1278"/>
    <d v="2014-06-25T02:00:00"/>
  </r>
  <r>
    <n v="12516"/>
    <n v="13864.17"/>
    <x v="0"/>
    <s v="US"/>
    <s v="USD"/>
    <n v="1395624170"/>
    <x v="1279"/>
    <b v="1"/>
    <n v="189"/>
    <b v="1"/>
    <s v="music/rock"/>
    <n v="1.1077157238734421"/>
    <n v="73.355396825396824"/>
    <x v="4"/>
    <s v="rock"/>
    <x v="1279"/>
    <d v="2014-03-24T01:22:50"/>
  </r>
  <r>
    <n v="15000"/>
    <n v="16636.78"/>
    <x v="0"/>
    <s v="US"/>
    <s v="USD"/>
    <n v="1299003054"/>
    <x v="1280"/>
    <b v="1"/>
    <n v="130"/>
    <b v="1"/>
    <s v="music/rock"/>
    <n v="1.1091186666666666"/>
    <n v="127.97523076923076"/>
    <x v="4"/>
    <s v="rock"/>
    <x v="1280"/>
    <d v="2011-03-01T18:10:54"/>
  </r>
  <r>
    <n v="7000"/>
    <n v="7750"/>
    <x v="0"/>
    <s v="US"/>
    <s v="USD"/>
    <n v="1375033836"/>
    <x v="1281"/>
    <b v="1"/>
    <n v="74"/>
    <b v="1"/>
    <s v="music/rock"/>
    <n v="1.1071428571428572"/>
    <n v="104.72972972972973"/>
    <x v="4"/>
    <s v="rock"/>
    <x v="1281"/>
    <d v="2013-07-28T17:50:36"/>
  </r>
  <r>
    <n v="15000"/>
    <n v="18542"/>
    <x v="0"/>
    <s v="US"/>
    <s v="USD"/>
    <n v="1386565140"/>
    <x v="1282"/>
    <b v="1"/>
    <n v="274"/>
    <b v="1"/>
    <s v="music/rock"/>
    <n v="1.2361333333333333"/>
    <n v="67.671532846715323"/>
    <x v="4"/>
    <s v="rock"/>
    <x v="1282"/>
    <d v="2013-12-09T04:59:00"/>
  </r>
  <r>
    <n v="1000"/>
    <n v="2110.5"/>
    <x v="0"/>
    <s v="US"/>
    <s v="USD"/>
    <n v="1362974400"/>
    <x v="1283"/>
    <b v="1"/>
    <n v="22"/>
    <b v="1"/>
    <s v="music/rock"/>
    <n v="2.1105"/>
    <n v="95.931818181818187"/>
    <x v="4"/>
    <s v="rock"/>
    <x v="1283"/>
    <d v="2013-03-11T04:00:00"/>
  </r>
  <r>
    <n v="2000"/>
    <n v="2020"/>
    <x v="0"/>
    <s v="US"/>
    <s v="USD"/>
    <n v="1483203540"/>
    <x v="1284"/>
    <b v="0"/>
    <n v="31"/>
    <b v="1"/>
    <s v="theater/plays"/>
    <n v="1.01"/>
    <n v="65.161290322580641"/>
    <x v="1"/>
    <s v="plays"/>
    <x v="1284"/>
    <d v="2016-12-31T16:59:00"/>
  </r>
  <r>
    <n v="2000"/>
    <n v="2033"/>
    <x v="0"/>
    <s v="GB"/>
    <s v="GBP"/>
    <n v="1434808775"/>
    <x v="1285"/>
    <b v="0"/>
    <n v="63"/>
    <b v="1"/>
    <s v="theater/plays"/>
    <n v="1.0165"/>
    <n v="32.269841269841272"/>
    <x v="1"/>
    <s v="plays"/>
    <x v="1285"/>
    <d v="2015-06-20T13:59:35"/>
  </r>
  <r>
    <n v="1500"/>
    <n v="1625"/>
    <x v="0"/>
    <s v="GB"/>
    <s v="GBP"/>
    <n v="1424181600"/>
    <x v="1286"/>
    <b v="0"/>
    <n v="20"/>
    <b v="1"/>
    <s v="theater/plays"/>
    <n v="1.0833333333333333"/>
    <n v="81.25"/>
    <x v="1"/>
    <s v="plays"/>
    <x v="1286"/>
    <d v="2015-02-17T14:00:00"/>
  </r>
  <r>
    <n v="250"/>
    <n v="605"/>
    <x v="0"/>
    <s v="GB"/>
    <s v="GBP"/>
    <n v="1434120856"/>
    <x v="1287"/>
    <b v="0"/>
    <n v="25"/>
    <b v="1"/>
    <s v="theater/plays"/>
    <n v="2.42"/>
    <n v="24.2"/>
    <x v="1"/>
    <s v="plays"/>
    <x v="1287"/>
    <d v="2015-06-12T14:54:16"/>
  </r>
  <r>
    <n v="4000"/>
    <n v="4018"/>
    <x v="0"/>
    <s v="US"/>
    <s v="USD"/>
    <n v="1470801600"/>
    <x v="1288"/>
    <b v="0"/>
    <n v="61"/>
    <b v="1"/>
    <s v="theater/plays"/>
    <n v="1.0044999999999999"/>
    <n v="65.868852459016395"/>
    <x v="1"/>
    <s v="plays"/>
    <x v="1288"/>
    <d v="2016-08-10T04:00:00"/>
  </r>
  <r>
    <n v="1500"/>
    <n v="1876"/>
    <x v="0"/>
    <s v="US"/>
    <s v="USD"/>
    <n v="1483499645"/>
    <x v="1289"/>
    <b v="0"/>
    <n v="52"/>
    <b v="1"/>
    <s v="theater/plays"/>
    <n v="1.2506666666666666"/>
    <n v="36.07692307692308"/>
    <x v="1"/>
    <s v="plays"/>
    <x v="1289"/>
    <d v="2017-01-04T03:14:05"/>
  </r>
  <r>
    <n v="3500"/>
    <n v="3800"/>
    <x v="0"/>
    <s v="US"/>
    <s v="USD"/>
    <n v="1429772340"/>
    <x v="1290"/>
    <b v="0"/>
    <n v="86"/>
    <b v="1"/>
    <s v="theater/plays"/>
    <n v="1.0857142857142856"/>
    <n v="44.186046511627907"/>
    <x v="1"/>
    <s v="plays"/>
    <x v="1290"/>
    <d v="2015-04-23T06:59:00"/>
  </r>
  <r>
    <n v="3000"/>
    <n v="4371"/>
    <x v="0"/>
    <s v="US"/>
    <s v="USD"/>
    <n v="1428390000"/>
    <x v="1291"/>
    <b v="0"/>
    <n v="42"/>
    <b v="1"/>
    <s v="theater/plays"/>
    <n v="1.4570000000000001"/>
    <n v="104.07142857142857"/>
    <x v="1"/>
    <s v="plays"/>
    <x v="1291"/>
    <d v="2015-04-07T07:00:00"/>
  </r>
  <r>
    <n v="1700"/>
    <n v="1870"/>
    <x v="0"/>
    <s v="GB"/>
    <s v="GBP"/>
    <n v="1444172340"/>
    <x v="1292"/>
    <b v="0"/>
    <n v="52"/>
    <b v="1"/>
    <s v="theater/plays"/>
    <n v="1.1000000000000001"/>
    <n v="35.96153846153846"/>
    <x v="1"/>
    <s v="plays"/>
    <x v="1292"/>
    <d v="2015-10-06T22:59:00"/>
  </r>
  <r>
    <n v="15000"/>
    <n v="15335"/>
    <x v="0"/>
    <s v="US"/>
    <s v="USD"/>
    <n v="1447523371"/>
    <x v="1293"/>
    <b v="0"/>
    <n v="120"/>
    <b v="1"/>
    <s v="theater/plays"/>
    <n v="1.0223333333333333"/>
    <n v="127.79166666666667"/>
    <x v="1"/>
    <s v="plays"/>
    <x v="1293"/>
    <d v="2015-11-14T17:49:31"/>
  </r>
  <r>
    <n v="500"/>
    <n v="610"/>
    <x v="0"/>
    <s v="GB"/>
    <s v="GBP"/>
    <n v="1445252400"/>
    <x v="1294"/>
    <b v="0"/>
    <n v="22"/>
    <b v="1"/>
    <s v="theater/plays"/>
    <n v="1.22"/>
    <n v="27.727272727272727"/>
    <x v="1"/>
    <s v="plays"/>
    <x v="1294"/>
    <d v="2015-10-19T11:00:00"/>
  </r>
  <r>
    <n v="2500"/>
    <n v="2549"/>
    <x v="0"/>
    <s v="GB"/>
    <s v="GBP"/>
    <n v="1438189200"/>
    <x v="1295"/>
    <b v="0"/>
    <n v="64"/>
    <b v="1"/>
    <s v="theater/plays"/>
    <n v="1.0196000000000001"/>
    <n v="39.828125"/>
    <x v="1"/>
    <s v="plays"/>
    <x v="1295"/>
    <d v="2015-07-29T17:00:00"/>
  </r>
  <r>
    <n v="850"/>
    <n v="1200"/>
    <x v="0"/>
    <s v="GB"/>
    <s v="GBP"/>
    <n v="1457914373"/>
    <x v="1296"/>
    <b v="0"/>
    <n v="23"/>
    <b v="1"/>
    <s v="theater/plays"/>
    <n v="1.411764705882353"/>
    <n v="52.173913043478258"/>
    <x v="1"/>
    <s v="plays"/>
    <x v="1296"/>
    <d v="2016-03-14T00:12:53"/>
  </r>
  <r>
    <n v="20000"/>
    <n v="21905"/>
    <x v="0"/>
    <s v="US"/>
    <s v="USD"/>
    <n v="1462125358"/>
    <x v="1297"/>
    <b v="0"/>
    <n v="238"/>
    <b v="1"/>
    <s v="theater/plays"/>
    <n v="1.0952500000000001"/>
    <n v="92.037815126050418"/>
    <x v="1"/>
    <s v="plays"/>
    <x v="1297"/>
    <d v="2016-05-01T17:55:58"/>
  </r>
  <r>
    <n v="2000"/>
    <n v="2093"/>
    <x v="0"/>
    <s v="GB"/>
    <s v="GBP"/>
    <n v="1461860432"/>
    <x v="1298"/>
    <b v="0"/>
    <n v="33"/>
    <b v="1"/>
    <s v="theater/plays"/>
    <n v="1.0465"/>
    <n v="63.424242424242422"/>
    <x v="1"/>
    <s v="plays"/>
    <x v="1298"/>
    <d v="2016-04-28T16:20:32"/>
  </r>
  <r>
    <n v="3500"/>
    <n v="4340"/>
    <x v="0"/>
    <s v="US"/>
    <s v="USD"/>
    <n v="1436902359"/>
    <x v="1299"/>
    <b v="0"/>
    <n v="32"/>
    <b v="1"/>
    <s v="theater/plays"/>
    <n v="1.24"/>
    <n v="135.625"/>
    <x v="1"/>
    <s v="plays"/>
    <x v="1299"/>
    <d v="2015-07-14T19:32:39"/>
  </r>
  <r>
    <n v="3000"/>
    <n v="4050"/>
    <x v="0"/>
    <s v="US"/>
    <s v="USD"/>
    <n v="1464807420"/>
    <x v="1300"/>
    <b v="0"/>
    <n v="24"/>
    <b v="1"/>
    <s v="theater/plays"/>
    <n v="1.35"/>
    <n v="168.75"/>
    <x v="1"/>
    <s v="plays"/>
    <x v="1300"/>
    <d v="2016-06-01T18:57:00"/>
  </r>
  <r>
    <n v="2000"/>
    <n v="2055"/>
    <x v="0"/>
    <s v="US"/>
    <s v="USD"/>
    <n v="1437447600"/>
    <x v="1301"/>
    <b v="0"/>
    <n v="29"/>
    <b v="1"/>
    <s v="theater/plays"/>
    <n v="1.0275000000000001"/>
    <n v="70.862068965517238"/>
    <x v="1"/>
    <s v="plays"/>
    <x v="1301"/>
    <d v="2015-07-21T03:00:00"/>
  </r>
  <r>
    <n v="2500"/>
    <n v="2500"/>
    <x v="0"/>
    <s v="US"/>
    <s v="USD"/>
    <n v="1480559011"/>
    <x v="1302"/>
    <b v="0"/>
    <n v="50"/>
    <b v="1"/>
    <s v="theater/plays"/>
    <n v="1"/>
    <n v="50"/>
    <x v="1"/>
    <s v="plays"/>
    <x v="1302"/>
    <d v="2016-12-01T02:23:31"/>
  </r>
  <r>
    <n v="3500"/>
    <n v="4559.13"/>
    <x v="0"/>
    <s v="GB"/>
    <s v="GBP"/>
    <n v="1469962800"/>
    <x v="1303"/>
    <b v="0"/>
    <n v="108"/>
    <b v="1"/>
    <s v="theater/plays"/>
    <n v="1.3026085714285716"/>
    <n v="42.214166666666671"/>
    <x v="1"/>
    <s v="plays"/>
    <x v="1303"/>
    <d v="2016-07-31T11:00:00"/>
  </r>
  <r>
    <n v="40000"/>
    <n v="15851"/>
    <x v="1"/>
    <s v="GB"/>
    <s v="GBP"/>
    <n v="1489376405"/>
    <x v="1304"/>
    <b v="0"/>
    <n v="104"/>
    <b v="0"/>
    <s v="technology/wearables"/>
    <n v="0.39627499999999999"/>
    <n v="152.41346153846155"/>
    <x v="2"/>
    <s v="wearables"/>
    <x v="1304"/>
    <d v="2017-03-13T03:40:05"/>
  </r>
  <r>
    <n v="30000"/>
    <n v="7793"/>
    <x v="1"/>
    <s v="US"/>
    <s v="USD"/>
    <n v="1469122200"/>
    <x v="1305"/>
    <b v="0"/>
    <n v="86"/>
    <b v="0"/>
    <s v="technology/wearables"/>
    <n v="0.25976666666666665"/>
    <n v="90.616279069767444"/>
    <x v="2"/>
    <s v="wearables"/>
    <x v="1305"/>
    <d v="2016-07-21T17:30:00"/>
  </r>
  <r>
    <n v="110000"/>
    <n v="71771"/>
    <x v="1"/>
    <s v="US"/>
    <s v="USD"/>
    <n v="1417690734"/>
    <x v="1306"/>
    <b v="0"/>
    <n v="356"/>
    <b v="0"/>
    <s v="technology/wearables"/>
    <n v="0.65246363636363636"/>
    <n v="201.60393258426967"/>
    <x v="2"/>
    <s v="wearables"/>
    <x v="1306"/>
    <d v="2014-12-04T10:58:54"/>
  </r>
  <r>
    <n v="50000"/>
    <n v="5757"/>
    <x v="1"/>
    <s v="US"/>
    <s v="USD"/>
    <n v="1455710679"/>
    <x v="1307"/>
    <b v="0"/>
    <n v="45"/>
    <b v="0"/>
    <s v="technology/wearables"/>
    <n v="0.11514000000000001"/>
    <n v="127.93333333333334"/>
    <x v="2"/>
    <s v="wearables"/>
    <x v="1307"/>
    <d v="2016-02-17T12:04:39"/>
  </r>
  <r>
    <n v="10000"/>
    <n v="1136"/>
    <x v="1"/>
    <s v="US"/>
    <s v="USD"/>
    <n v="1475937812"/>
    <x v="1308"/>
    <b v="0"/>
    <n v="38"/>
    <b v="0"/>
    <s v="technology/wearables"/>
    <n v="0.11360000000000001"/>
    <n v="29.894736842105264"/>
    <x v="2"/>
    <s v="wearables"/>
    <x v="1308"/>
    <d v="2016-10-08T14:43:32"/>
  </r>
  <r>
    <n v="11500"/>
    <n v="12879"/>
    <x v="1"/>
    <s v="US"/>
    <s v="USD"/>
    <n v="1444943468"/>
    <x v="1309"/>
    <b v="0"/>
    <n v="35"/>
    <b v="0"/>
    <s v="technology/wearables"/>
    <n v="1.1199130434782609"/>
    <n v="367.97142857142859"/>
    <x v="2"/>
    <s v="wearables"/>
    <x v="1309"/>
    <d v="2015-10-15T21:11:08"/>
  </r>
  <r>
    <n v="20000"/>
    <n v="3100"/>
    <x v="1"/>
    <s v="US"/>
    <s v="USD"/>
    <n v="1471622450"/>
    <x v="1310"/>
    <b v="0"/>
    <n v="24"/>
    <b v="0"/>
    <s v="technology/wearables"/>
    <n v="0.155"/>
    <n v="129.16666666666666"/>
    <x v="2"/>
    <s v="wearables"/>
    <x v="1310"/>
    <d v="2016-08-19T16:00:50"/>
  </r>
  <r>
    <n v="250000"/>
    <n v="80070"/>
    <x v="1"/>
    <s v="US"/>
    <s v="USD"/>
    <n v="1480536919"/>
    <x v="1311"/>
    <b v="0"/>
    <n v="100"/>
    <b v="0"/>
    <s v="technology/wearables"/>
    <n v="0.32028000000000001"/>
    <n v="800.7"/>
    <x v="2"/>
    <s v="wearables"/>
    <x v="1311"/>
    <d v="2016-11-30T20:15:19"/>
  </r>
  <r>
    <n v="4600"/>
    <n v="28"/>
    <x v="1"/>
    <s v="US"/>
    <s v="USD"/>
    <n v="1429375922"/>
    <x v="1312"/>
    <b v="0"/>
    <n v="1"/>
    <b v="0"/>
    <s v="technology/wearables"/>
    <n v="6.0869565217391303E-3"/>
    <n v="28"/>
    <x v="2"/>
    <s v="wearables"/>
    <x v="1312"/>
    <d v="2015-04-18T16:52:02"/>
  </r>
  <r>
    <n v="40000"/>
    <n v="12446"/>
    <x v="1"/>
    <s v="US"/>
    <s v="USD"/>
    <n v="1457024514"/>
    <x v="1313"/>
    <b v="0"/>
    <n v="122"/>
    <b v="0"/>
    <s v="technology/wearables"/>
    <n v="0.31114999999999998"/>
    <n v="102.01639344262296"/>
    <x v="2"/>
    <s v="wearables"/>
    <x v="1313"/>
    <d v="2016-03-03T17:01:54"/>
  </r>
  <r>
    <n v="180000"/>
    <n v="2028"/>
    <x v="1"/>
    <s v="US"/>
    <s v="USD"/>
    <n v="1477065860"/>
    <x v="1314"/>
    <b v="0"/>
    <n v="11"/>
    <b v="0"/>
    <s v="technology/wearables"/>
    <n v="1.1266666666666666E-2"/>
    <n v="184.36363636363637"/>
    <x v="2"/>
    <s v="wearables"/>
    <x v="1314"/>
    <d v="2016-10-21T16:04:20"/>
  </r>
  <r>
    <n v="100000"/>
    <n v="40404"/>
    <x v="1"/>
    <s v="US"/>
    <s v="USD"/>
    <n v="1446771600"/>
    <x v="1315"/>
    <b v="0"/>
    <n v="248"/>
    <b v="0"/>
    <s v="technology/wearables"/>
    <n v="0.40404000000000001"/>
    <n v="162.91935483870967"/>
    <x v="2"/>
    <s v="wearables"/>
    <x v="1315"/>
    <d v="2015-11-06T01:00:00"/>
  </r>
  <r>
    <n v="75000"/>
    <n v="1"/>
    <x v="1"/>
    <s v="US"/>
    <s v="USD"/>
    <n v="1456700709"/>
    <x v="1316"/>
    <b v="0"/>
    <n v="1"/>
    <b v="0"/>
    <s v="technology/wearables"/>
    <n v="1.3333333333333333E-5"/>
    <n v="1"/>
    <x v="2"/>
    <s v="wearables"/>
    <x v="1316"/>
    <d v="2016-02-28T23:05:09"/>
  </r>
  <r>
    <n v="200000"/>
    <n v="11467"/>
    <x v="1"/>
    <s v="DK"/>
    <s v="DKK"/>
    <n v="1469109600"/>
    <x v="1317"/>
    <b v="0"/>
    <n v="19"/>
    <b v="0"/>
    <s v="technology/wearables"/>
    <n v="5.7334999999999997E-2"/>
    <n v="603.52631578947364"/>
    <x v="2"/>
    <s v="wearables"/>
    <x v="1317"/>
    <d v="2016-07-21T14:00:00"/>
  </r>
  <r>
    <n v="40000"/>
    <n v="6130"/>
    <x v="1"/>
    <s v="US"/>
    <s v="USD"/>
    <n v="1420938172"/>
    <x v="1318"/>
    <b v="0"/>
    <n v="135"/>
    <b v="0"/>
    <s v="technology/wearables"/>
    <n v="0.15325"/>
    <n v="45.407407407407405"/>
    <x v="2"/>
    <s v="wearables"/>
    <x v="1318"/>
    <d v="2015-01-11T01:02:52"/>
  </r>
  <r>
    <n v="5800"/>
    <n v="876"/>
    <x v="1"/>
    <s v="GB"/>
    <s v="GBP"/>
    <n v="1405094400"/>
    <x v="1319"/>
    <b v="0"/>
    <n v="9"/>
    <b v="0"/>
    <s v="technology/wearables"/>
    <n v="0.15103448275862069"/>
    <n v="97.333333333333329"/>
    <x v="2"/>
    <s v="wearables"/>
    <x v="1319"/>
    <d v="2014-07-11T16:00:00"/>
  </r>
  <r>
    <n v="100000"/>
    <n v="503"/>
    <x v="1"/>
    <s v="NL"/>
    <s v="EUR"/>
    <n v="1483138800"/>
    <x v="1320"/>
    <b v="0"/>
    <n v="3"/>
    <b v="0"/>
    <s v="technology/wearables"/>
    <n v="5.0299999999999997E-3"/>
    <n v="167.66666666666666"/>
    <x v="2"/>
    <s v="wearables"/>
    <x v="1320"/>
    <d v="2016-12-30T23:00:00"/>
  </r>
  <r>
    <n v="462000"/>
    <n v="6019"/>
    <x v="1"/>
    <s v="SE"/>
    <s v="SEK"/>
    <n v="1482515937"/>
    <x v="1321"/>
    <b v="0"/>
    <n v="7"/>
    <b v="0"/>
    <s v="technology/wearables"/>
    <n v="1.3028138528138528E-2"/>
    <n v="859.85714285714289"/>
    <x v="2"/>
    <s v="wearables"/>
    <x v="1321"/>
    <d v="2016-12-23T17:58:57"/>
  </r>
  <r>
    <n v="35000"/>
    <n v="106"/>
    <x v="1"/>
    <s v="GB"/>
    <s v="GBP"/>
    <n v="1432223125"/>
    <x v="1322"/>
    <b v="0"/>
    <n v="4"/>
    <b v="0"/>
    <s v="technology/wearables"/>
    <n v="3.0285714285714286E-3"/>
    <n v="26.5"/>
    <x v="2"/>
    <s v="wearables"/>
    <x v="1322"/>
    <d v="2015-05-21T15:45:25"/>
  </r>
  <r>
    <n v="15000"/>
    <n v="1332"/>
    <x v="1"/>
    <s v="US"/>
    <s v="USD"/>
    <n v="1461653700"/>
    <x v="1323"/>
    <b v="0"/>
    <n v="44"/>
    <b v="0"/>
    <s v="technology/wearables"/>
    <n v="8.8800000000000004E-2"/>
    <n v="30.272727272727273"/>
    <x v="2"/>
    <s v="wearables"/>
    <x v="1323"/>
    <d v="2016-04-26T06:55:00"/>
  </r>
  <r>
    <n v="50000"/>
    <n v="4920"/>
    <x v="1"/>
    <s v="US"/>
    <s v="USD"/>
    <n v="1476371552"/>
    <x v="1324"/>
    <b v="0"/>
    <n v="90"/>
    <b v="0"/>
    <s v="technology/wearables"/>
    <n v="9.8400000000000001E-2"/>
    <n v="54.666666666666664"/>
    <x v="2"/>
    <s v="wearables"/>
    <x v="1324"/>
    <d v="2016-10-13T15:12:32"/>
  </r>
  <r>
    <n v="20000"/>
    <n v="486"/>
    <x v="1"/>
    <s v="US"/>
    <s v="USD"/>
    <n v="1483063435"/>
    <x v="1325"/>
    <b v="0"/>
    <n v="8"/>
    <b v="0"/>
    <s v="technology/wearables"/>
    <n v="2.4299999999999999E-2"/>
    <n v="60.75"/>
    <x v="2"/>
    <s v="wearables"/>
    <x v="1325"/>
    <d v="2016-12-30T02:03:55"/>
  </r>
  <r>
    <n v="100000"/>
    <n v="1130"/>
    <x v="1"/>
    <s v="US"/>
    <s v="USD"/>
    <n v="1421348428"/>
    <x v="1326"/>
    <b v="0"/>
    <n v="11"/>
    <b v="0"/>
    <s v="technology/wearables"/>
    <n v="1.1299999999999999E-2"/>
    <n v="102.72727272727273"/>
    <x v="2"/>
    <s v="wearables"/>
    <x v="1326"/>
    <d v="2015-01-15T19:00:28"/>
  </r>
  <r>
    <n v="48000"/>
    <n v="1705"/>
    <x v="1"/>
    <s v="US"/>
    <s v="USD"/>
    <n v="1432916235"/>
    <x v="1327"/>
    <b v="0"/>
    <n v="41"/>
    <b v="0"/>
    <s v="technology/wearables"/>
    <n v="3.5520833333333335E-2"/>
    <n v="41.585365853658537"/>
    <x v="2"/>
    <s v="wearables"/>
    <x v="1327"/>
    <d v="2015-05-29T16:17:15"/>
  </r>
  <r>
    <n v="75000"/>
    <n v="1748"/>
    <x v="1"/>
    <s v="US"/>
    <s v="USD"/>
    <n v="1476458734"/>
    <x v="1328"/>
    <b v="0"/>
    <n v="15"/>
    <b v="0"/>
    <s v="technology/wearables"/>
    <n v="2.3306666666666667E-2"/>
    <n v="116.53333333333333"/>
    <x v="2"/>
    <s v="wearables"/>
    <x v="1328"/>
    <d v="2016-10-14T15:25:34"/>
  </r>
  <r>
    <n v="50000"/>
    <n v="408"/>
    <x v="1"/>
    <s v="US"/>
    <s v="USD"/>
    <n v="1417501145"/>
    <x v="1329"/>
    <b v="0"/>
    <n v="9"/>
    <b v="0"/>
    <s v="technology/wearables"/>
    <n v="8.1600000000000006E-3"/>
    <n v="45.333333333333336"/>
    <x v="2"/>
    <s v="wearables"/>
    <x v="1329"/>
    <d v="2014-12-02T06:19:05"/>
  </r>
  <r>
    <n v="35000"/>
    <n v="7873"/>
    <x v="1"/>
    <s v="US"/>
    <s v="USD"/>
    <n v="1467432000"/>
    <x v="1330"/>
    <b v="0"/>
    <n v="50"/>
    <b v="0"/>
    <s v="technology/wearables"/>
    <n v="0.22494285714285714"/>
    <n v="157.46"/>
    <x v="2"/>
    <s v="wearables"/>
    <x v="1330"/>
    <d v="2016-07-02T04:00:00"/>
  </r>
  <r>
    <n v="250000"/>
    <n v="3417"/>
    <x v="1"/>
    <s v="US"/>
    <s v="USD"/>
    <n v="1471435554"/>
    <x v="1331"/>
    <b v="0"/>
    <n v="34"/>
    <b v="0"/>
    <s v="technology/wearables"/>
    <n v="1.3668E-2"/>
    <n v="100.5"/>
    <x v="2"/>
    <s v="wearables"/>
    <x v="1331"/>
    <d v="2016-08-17T12:05:54"/>
  </r>
  <r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d v="2017-01-27T01:26:48"/>
  </r>
  <r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d v="2014-07-16T02:33:45"/>
  </r>
  <r>
    <n v="133000"/>
    <n v="14303"/>
    <x v="1"/>
    <s v="US"/>
    <s v="USD"/>
    <n v="1457721287"/>
    <x v="1334"/>
    <b v="0"/>
    <n v="276"/>
    <b v="0"/>
    <s v="technology/wearables"/>
    <n v="0.10754135338345865"/>
    <n v="51.822463768115945"/>
    <x v="2"/>
    <s v="wearables"/>
    <x v="1334"/>
    <d v="2016-03-11T18:34:47"/>
  </r>
  <r>
    <n v="25000"/>
    <n v="4940"/>
    <x v="1"/>
    <s v="US"/>
    <s v="USD"/>
    <n v="1449354502"/>
    <x v="1335"/>
    <b v="0"/>
    <n v="16"/>
    <b v="0"/>
    <s v="technology/wearables"/>
    <n v="0.1976"/>
    <n v="308.75"/>
    <x v="2"/>
    <s v="wearables"/>
    <x v="1335"/>
    <d v="2015-12-05T22:28:22"/>
  </r>
  <r>
    <n v="100000"/>
    <n v="84947"/>
    <x v="1"/>
    <s v="US"/>
    <s v="USD"/>
    <n v="1418849028"/>
    <x v="1336"/>
    <b v="0"/>
    <n v="224"/>
    <b v="0"/>
    <s v="technology/wearables"/>
    <n v="0.84946999999999995"/>
    <n v="379.22767857142856"/>
    <x v="2"/>
    <s v="wearables"/>
    <x v="1336"/>
    <d v="2014-12-17T20:43:48"/>
  </r>
  <r>
    <n v="50000"/>
    <n v="24691"/>
    <x v="1"/>
    <s v="US"/>
    <s v="USD"/>
    <n v="1488549079"/>
    <x v="1337"/>
    <b v="0"/>
    <n v="140"/>
    <b v="0"/>
    <s v="technology/wearables"/>
    <n v="0.49381999999999998"/>
    <n v="176.36428571428573"/>
    <x v="2"/>
    <s v="wearables"/>
    <x v="1337"/>
    <d v="2017-03-03T13:51:19"/>
  </r>
  <r>
    <n v="30000"/>
    <n v="991"/>
    <x v="1"/>
    <s v="US"/>
    <s v="USD"/>
    <n v="1438543033"/>
    <x v="1338"/>
    <b v="0"/>
    <n v="15"/>
    <b v="0"/>
    <s v="technology/wearables"/>
    <n v="3.3033333333333331E-2"/>
    <n v="66.066666666666663"/>
    <x v="2"/>
    <s v="wearables"/>
    <x v="1338"/>
    <d v="2015-08-02T19:17:13"/>
  </r>
  <r>
    <n v="50000"/>
    <n v="3317"/>
    <x v="1"/>
    <s v="US"/>
    <s v="USD"/>
    <n v="1418056315"/>
    <x v="1339"/>
    <b v="0"/>
    <n v="37"/>
    <b v="0"/>
    <s v="technology/wearables"/>
    <n v="6.6339999999999996E-2"/>
    <n v="89.648648648648646"/>
    <x v="2"/>
    <s v="wearables"/>
    <x v="1339"/>
    <d v="2014-12-08T16:31:55"/>
  </r>
  <r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d v="2014-08-15T14:17:33"/>
  </r>
  <r>
    <n v="25000"/>
    <n v="17590"/>
    <x v="1"/>
    <s v="GB"/>
    <s v="GBP"/>
    <n v="1475333917"/>
    <x v="1341"/>
    <b v="0"/>
    <n v="46"/>
    <b v="0"/>
    <s v="technology/wearables"/>
    <n v="0.7036"/>
    <n v="382.39130434782606"/>
    <x v="2"/>
    <s v="wearables"/>
    <x v="1341"/>
    <d v="2016-10-01T14:58:37"/>
  </r>
  <r>
    <n v="50000"/>
    <n v="100"/>
    <x v="1"/>
    <s v="US"/>
    <s v="USD"/>
    <n v="1437161739"/>
    <x v="1342"/>
    <b v="0"/>
    <n v="1"/>
    <b v="0"/>
    <s v="technology/wearables"/>
    <n v="2E-3"/>
    <n v="100"/>
    <x v="2"/>
    <s v="wearables"/>
    <x v="1342"/>
    <d v="2015-07-17T19:35:39"/>
  </r>
  <r>
    <n v="50000"/>
    <n v="51149"/>
    <x v="1"/>
    <s v="US"/>
    <s v="USD"/>
    <n v="1471579140"/>
    <x v="1343"/>
    <b v="0"/>
    <n v="323"/>
    <b v="0"/>
    <s v="technology/wearables"/>
    <n v="1.02298"/>
    <n v="158.35603715170279"/>
    <x v="2"/>
    <s v="wearables"/>
    <x v="1343"/>
    <d v="2016-08-19T03:59:00"/>
  </r>
  <r>
    <n v="1500"/>
    <n v="5666"/>
    <x v="0"/>
    <s v="CA"/>
    <s v="CAD"/>
    <n v="1467313039"/>
    <x v="1344"/>
    <b v="0"/>
    <n v="139"/>
    <b v="1"/>
    <s v="publishing/nonfiction"/>
    <n v="3.7773333333333334"/>
    <n v="40.762589928057551"/>
    <x v="3"/>
    <s v="nonfiction"/>
    <x v="1344"/>
    <d v="2016-06-30T18:57:19"/>
  </r>
  <r>
    <n v="300"/>
    <n v="375"/>
    <x v="0"/>
    <s v="US"/>
    <s v="USD"/>
    <n v="1405366359"/>
    <x v="1345"/>
    <b v="0"/>
    <n v="7"/>
    <b v="1"/>
    <s v="publishing/nonfiction"/>
    <n v="1.25"/>
    <n v="53.571428571428569"/>
    <x v="3"/>
    <s v="nonfiction"/>
    <x v="1345"/>
    <d v="2014-07-14T19:32:39"/>
  </r>
  <r>
    <n v="4900"/>
    <n v="7219"/>
    <x v="0"/>
    <s v="US"/>
    <s v="USD"/>
    <n v="1372297751"/>
    <x v="1346"/>
    <b v="0"/>
    <n v="149"/>
    <b v="1"/>
    <s v="publishing/nonfiction"/>
    <n v="1.473265306122449"/>
    <n v="48.449664429530202"/>
    <x v="3"/>
    <s v="nonfiction"/>
    <x v="1346"/>
    <d v="2013-06-27T01:49:11"/>
  </r>
  <r>
    <n v="2500"/>
    <n v="2555"/>
    <x v="0"/>
    <s v="US"/>
    <s v="USD"/>
    <n v="1425741525"/>
    <x v="1347"/>
    <b v="0"/>
    <n v="31"/>
    <b v="1"/>
    <s v="publishing/nonfiction"/>
    <n v="1.022"/>
    <n v="82.41935483870968"/>
    <x v="3"/>
    <s v="nonfiction"/>
    <x v="1347"/>
    <d v="2015-03-07T15:18:45"/>
  </r>
  <r>
    <n v="5875"/>
    <n v="5985"/>
    <x v="0"/>
    <s v="US"/>
    <s v="USD"/>
    <n v="1418904533"/>
    <x v="1348"/>
    <b v="0"/>
    <n v="26"/>
    <b v="1"/>
    <s v="publishing/nonfiction"/>
    <n v="1.018723404255319"/>
    <n v="230.19230769230768"/>
    <x v="3"/>
    <s v="nonfiction"/>
    <x v="1348"/>
    <d v="2014-12-18T12:08:53"/>
  </r>
  <r>
    <n v="5000"/>
    <n v="10210"/>
    <x v="0"/>
    <s v="CA"/>
    <s v="CAD"/>
    <n v="1450249140"/>
    <x v="1349"/>
    <b v="0"/>
    <n v="172"/>
    <b v="1"/>
    <s v="publishing/nonfiction"/>
    <n v="2.0419999999999998"/>
    <n v="59.360465116279073"/>
    <x v="3"/>
    <s v="nonfiction"/>
    <x v="1349"/>
    <d v="2015-12-16T06:59:00"/>
  </r>
  <r>
    <n v="5000"/>
    <n v="5202.5"/>
    <x v="0"/>
    <s v="US"/>
    <s v="USD"/>
    <n v="1451089134"/>
    <x v="1350"/>
    <b v="0"/>
    <n v="78"/>
    <b v="1"/>
    <s v="publishing/nonfiction"/>
    <n v="1.0405"/>
    <n v="66.698717948717942"/>
    <x v="3"/>
    <s v="nonfiction"/>
    <x v="1350"/>
    <d v="2015-12-26T00:18:54"/>
  </r>
  <r>
    <n v="20000"/>
    <n v="20253"/>
    <x v="0"/>
    <s v="US"/>
    <s v="USD"/>
    <n v="1455299144"/>
    <x v="1351"/>
    <b v="0"/>
    <n v="120"/>
    <b v="1"/>
    <s v="publishing/nonfiction"/>
    <n v="1.0126500000000001"/>
    <n v="168.77500000000001"/>
    <x v="3"/>
    <s v="nonfiction"/>
    <x v="1351"/>
    <d v="2016-02-12T17:45:44"/>
  </r>
  <r>
    <n v="10000"/>
    <n v="13614"/>
    <x v="0"/>
    <s v="US"/>
    <s v="USD"/>
    <n v="1441425540"/>
    <x v="1352"/>
    <b v="0"/>
    <n v="227"/>
    <b v="1"/>
    <s v="publishing/nonfiction"/>
    <n v="1.3613999999999999"/>
    <n v="59.973568281938327"/>
    <x v="3"/>
    <s v="nonfiction"/>
    <x v="1352"/>
    <d v="2015-09-05T03:59:00"/>
  </r>
  <r>
    <n v="1000"/>
    <n v="1336"/>
    <x v="0"/>
    <s v="US"/>
    <s v="USD"/>
    <n v="1362960000"/>
    <x v="1353"/>
    <b v="0"/>
    <n v="42"/>
    <b v="1"/>
    <s v="publishing/nonfiction"/>
    <n v="1.3360000000000001"/>
    <n v="31.80952380952381"/>
    <x v="3"/>
    <s v="nonfiction"/>
    <x v="1353"/>
    <d v="2013-03-11T00:00:00"/>
  </r>
  <r>
    <n v="1200"/>
    <n v="1563"/>
    <x v="0"/>
    <s v="GB"/>
    <s v="GBP"/>
    <n v="1465672979"/>
    <x v="1354"/>
    <b v="0"/>
    <n v="64"/>
    <b v="1"/>
    <s v="publishing/nonfiction"/>
    <n v="1.3025"/>
    <n v="24.421875"/>
    <x v="3"/>
    <s v="nonfiction"/>
    <x v="1354"/>
    <d v="2016-06-11T19:22:59"/>
  </r>
  <r>
    <n v="2500"/>
    <n v="3067"/>
    <x v="0"/>
    <s v="GB"/>
    <s v="GBP"/>
    <n v="1354269600"/>
    <x v="1355"/>
    <b v="0"/>
    <n v="121"/>
    <b v="1"/>
    <s v="publishing/nonfiction"/>
    <n v="1.2267999999999999"/>
    <n v="25.347107438016529"/>
    <x v="3"/>
    <s v="nonfiction"/>
    <x v="1355"/>
    <d v="2012-11-30T10:00:00"/>
  </r>
  <r>
    <n v="3400"/>
    <n v="6215.56"/>
    <x v="0"/>
    <s v="US"/>
    <s v="USD"/>
    <n v="1372985760"/>
    <x v="1356"/>
    <b v="0"/>
    <n v="87"/>
    <b v="1"/>
    <s v="publishing/nonfiction"/>
    <n v="1.8281058823529412"/>
    <n v="71.443218390804603"/>
    <x v="3"/>
    <s v="nonfiction"/>
    <x v="1356"/>
    <d v="2013-07-05T00:56:00"/>
  </r>
  <r>
    <n v="2000"/>
    <n v="2506"/>
    <x v="0"/>
    <s v="US"/>
    <s v="USD"/>
    <n v="1362117540"/>
    <x v="1357"/>
    <b v="0"/>
    <n v="65"/>
    <b v="1"/>
    <s v="publishing/nonfiction"/>
    <n v="1.2529999999999999"/>
    <n v="38.553846153846152"/>
    <x v="3"/>
    <s v="nonfiction"/>
    <x v="1357"/>
    <d v="2013-03-01T05:59:00"/>
  </r>
  <r>
    <n v="3000"/>
    <n v="3350"/>
    <x v="0"/>
    <s v="US"/>
    <s v="USD"/>
    <n v="1309009323"/>
    <x v="1358"/>
    <b v="0"/>
    <n v="49"/>
    <b v="1"/>
    <s v="publishing/nonfiction"/>
    <n v="1.1166666666666667"/>
    <n v="68.367346938775512"/>
    <x v="3"/>
    <s v="nonfiction"/>
    <x v="1358"/>
    <d v="2011-06-25T13:42:03"/>
  </r>
  <r>
    <n v="660"/>
    <n v="764"/>
    <x v="0"/>
    <s v="US"/>
    <s v="USD"/>
    <n v="1309980790"/>
    <x v="1359"/>
    <b v="0"/>
    <n v="19"/>
    <b v="1"/>
    <s v="publishing/nonfiction"/>
    <n v="1.1575757575757575"/>
    <n v="40.210526315789473"/>
    <x v="3"/>
    <s v="nonfiction"/>
    <x v="1359"/>
    <d v="2011-07-06T19:33:10"/>
  </r>
  <r>
    <n v="1500"/>
    <n v="2598"/>
    <x v="0"/>
    <s v="US"/>
    <s v="USD"/>
    <n v="1343943420"/>
    <x v="1360"/>
    <b v="0"/>
    <n v="81"/>
    <b v="1"/>
    <s v="publishing/nonfiction"/>
    <n v="1.732"/>
    <n v="32.074074074074076"/>
    <x v="3"/>
    <s v="nonfiction"/>
    <x v="1360"/>
    <d v="2012-08-02T21:37:00"/>
  </r>
  <r>
    <n v="6000"/>
    <n v="7559"/>
    <x v="0"/>
    <s v="GB"/>
    <s v="GBP"/>
    <n v="1403370772"/>
    <x v="1361"/>
    <b v="0"/>
    <n v="264"/>
    <b v="1"/>
    <s v="publishing/nonfiction"/>
    <n v="1.2598333333333334"/>
    <n v="28.632575757575758"/>
    <x v="3"/>
    <s v="nonfiction"/>
    <x v="1361"/>
    <d v="2014-06-21T17:12:52"/>
  </r>
  <r>
    <n v="1000"/>
    <n v="1091"/>
    <x v="0"/>
    <s v="US"/>
    <s v="USD"/>
    <n v="1378592731"/>
    <x v="1362"/>
    <b v="0"/>
    <n v="25"/>
    <b v="1"/>
    <s v="publishing/nonfiction"/>
    <n v="1.091"/>
    <n v="43.64"/>
    <x v="3"/>
    <s v="nonfiction"/>
    <x v="1362"/>
    <d v="2013-09-07T22:25:31"/>
  </r>
  <r>
    <n v="200"/>
    <n v="200"/>
    <x v="0"/>
    <s v="US"/>
    <s v="USD"/>
    <n v="1455523140"/>
    <x v="1363"/>
    <b v="0"/>
    <n v="5"/>
    <b v="1"/>
    <s v="publishing/nonfiction"/>
    <n v="1"/>
    <n v="40"/>
    <x v="3"/>
    <s v="nonfiction"/>
    <x v="1363"/>
    <d v="2016-02-15T07:59:00"/>
  </r>
  <r>
    <n v="42000"/>
    <n v="49830"/>
    <x v="0"/>
    <s v="DK"/>
    <s v="DKK"/>
    <n v="1420648906"/>
    <x v="1364"/>
    <b v="0"/>
    <n v="144"/>
    <b v="1"/>
    <s v="music/rock"/>
    <n v="1.1864285714285714"/>
    <n v="346.04166666666669"/>
    <x v="4"/>
    <s v="rock"/>
    <x v="1364"/>
    <d v="2015-01-07T16:41:46"/>
  </r>
  <r>
    <n v="7500"/>
    <n v="7520"/>
    <x v="0"/>
    <s v="US"/>
    <s v="USD"/>
    <n v="1426523752"/>
    <x v="1365"/>
    <b v="0"/>
    <n v="92"/>
    <b v="1"/>
    <s v="music/rock"/>
    <n v="1.0026666666666666"/>
    <n v="81.739130434782609"/>
    <x v="4"/>
    <s v="rock"/>
    <x v="1365"/>
    <d v="2015-03-16T16:35:52"/>
  </r>
  <r>
    <n v="7500"/>
    <n v="9486.69"/>
    <x v="0"/>
    <s v="US"/>
    <s v="USD"/>
    <n v="1417049663"/>
    <x v="1366"/>
    <b v="0"/>
    <n v="147"/>
    <b v="1"/>
    <s v="music/rock"/>
    <n v="1.2648920000000001"/>
    <n v="64.535306122448986"/>
    <x v="4"/>
    <s v="rock"/>
    <x v="1366"/>
    <d v="2014-11-27T00:54:23"/>
  </r>
  <r>
    <n v="5000"/>
    <n v="5713"/>
    <x v="0"/>
    <s v="US"/>
    <s v="USD"/>
    <n v="1447463050"/>
    <x v="1367"/>
    <b v="0"/>
    <n v="90"/>
    <b v="1"/>
    <s v="music/rock"/>
    <n v="1.1426000000000001"/>
    <n v="63.477777777777774"/>
    <x v="4"/>
    <s v="rock"/>
    <x v="1367"/>
    <d v="2015-11-14T01:04:10"/>
  </r>
  <r>
    <n v="5000"/>
    <n v="5535"/>
    <x v="0"/>
    <s v="US"/>
    <s v="USD"/>
    <n v="1434342894"/>
    <x v="1368"/>
    <b v="0"/>
    <n v="87"/>
    <b v="1"/>
    <s v="music/rock"/>
    <n v="1.107"/>
    <n v="63.620689655172413"/>
    <x v="4"/>
    <s v="rock"/>
    <x v="1368"/>
    <d v="2015-06-15T04:34:54"/>
  </r>
  <r>
    <n v="32360"/>
    <n v="34090.629999999997"/>
    <x v="0"/>
    <s v="US"/>
    <s v="USD"/>
    <n v="1397225746"/>
    <x v="1369"/>
    <b v="0"/>
    <n v="406"/>
    <b v="1"/>
    <s v="music/rock"/>
    <n v="1.0534805315203954"/>
    <n v="83.967068965517228"/>
    <x v="4"/>
    <s v="rock"/>
    <x v="1369"/>
    <d v="2014-04-11T14:15:46"/>
  </r>
  <r>
    <n v="1500"/>
    <n v="1555"/>
    <x v="0"/>
    <s v="US"/>
    <s v="USD"/>
    <n v="1381881890"/>
    <x v="1370"/>
    <b v="0"/>
    <n v="20"/>
    <b v="1"/>
    <s v="music/rock"/>
    <n v="1.0366666666666666"/>
    <n v="77.75"/>
    <x v="4"/>
    <s v="rock"/>
    <x v="1370"/>
    <d v="2013-10-16T00:04:50"/>
  </r>
  <r>
    <n v="6999"/>
    <n v="7495"/>
    <x v="0"/>
    <s v="US"/>
    <s v="USD"/>
    <n v="1431022342"/>
    <x v="1371"/>
    <b v="0"/>
    <n v="70"/>
    <b v="1"/>
    <s v="music/rock"/>
    <n v="1.0708672667523933"/>
    <n v="107.07142857142857"/>
    <x v="4"/>
    <s v="rock"/>
    <x v="1371"/>
    <d v="2015-05-07T18:12:22"/>
  </r>
  <r>
    <n v="500"/>
    <n v="620"/>
    <x v="0"/>
    <s v="US"/>
    <s v="USD"/>
    <n v="1342115132"/>
    <x v="1372"/>
    <b v="0"/>
    <n v="16"/>
    <b v="1"/>
    <s v="music/rock"/>
    <n v="1.24"/>
    <n v="38.75"/>
    <x v="4"/>
    <s v="rock"/>
    <x v="1372"/>
    <d v="2012-07-12T17:45:32"/>
  </r>
  <r>
    <n v="10000"/>
    <n v="10501"/>
    <x v="0"/>
    <s v="US"/>
    <s v="USD"/>
    <n v="1483138233"/>
    <x v="1373"/>
    <b v="0"/>
    <n v="52"/>
    <b v="1"/>
    <s v="music/rock"/>
    <n v="1.0501"/>
    <n v="201.94230769230768"/>
    <x v="4"/>
    <s v="rock"/>
    <x v="1373"/>
    <d v="2016-12-30T22:50:33"/>
  </r>
  <r>
    <n v="1500"/>
    <n v="2842"/>
    <x v="0"/>
    <s v="US"/>
    <s v="USD"/>
    <n v="1458874388"/>
    <x v="1374"/>
    <b v="0"/>
    <n v="66"/>
    <b v="1"/>
    <s v="music/rock"/>
    <n v="1.8946666666666667"/>
    <n v="43.060606060606062"/>
    <x v="4"/>
    <s v="rock"/>
    <x v="1374"/>
    <d v="2016-03-25T02:53:08"/>
  </r>
  <r>
    <n v="4000"/>
    <n v="6853"/>
    <x v="0"/>
    <s v="FR"/>
    <s v="EUR"/>
    <n v="1484444119"/>
    <x v="1375"/>
    <b v="0"/>
    <n v="109"/>
    <b v="1"/>
    <s v="music/rock"/>
    <n v="1.7132499999999999"/>
    <n v="62.871559633027523"/>
    <x v="4"/>
    <s v="rock"/>
    <x v="1375"/>
    <d v="2017-01-15T01:35:19"/>
  </r>
  <r>
    <n v="3700"/>
    <n v="9342"/>
    <x v="0"/>
    <s v="GB"/>
    <s v="GBP"/>
    <n v="1480784606"/>
    <x v="1376"/>
    <b v="0"/>
    <n v="168"/>
    <b v="1"/>
    <s v="music/rock"/>
    <n v="2.5248648648648651"/>
    <n v="55.607142857142854"/>
    <x v="4"/>
    <s v="rock"/>
    <x v="1376"/>
    <d v="2016-12-03T17:03:26"/>
  </r>
  <r>
    <n v="1300"/>
    <n v="1510"/>
    <x v="0"/>
    <s v="US"/>
    <s v="USD"/>
    <n v="1486095060"/>
    <x v="1377"/>
    <b v="0"/>
    <n v="31"/>
    <b v="1"/>
    <s v="music/rock"/>
    <n v="1.1615384615384616"/>
    <n v="48.70967741935484"/>
    <x v="4"/>
    <s v="rock"/>
    <x v="1377"/>
    <d v="2017-02-03T04:11:00"/>
  </r>
  <r>
    <n v="2000"/>
    <n v="4067"/>
    <x v="0"/>
    <s v="GB"/>
    <s v="GBP"/>
    <n v="1470075210"/>
    <x v="1378"/>
    <b v="0"/>
    <n v="133"/>
    <b v="1"/>
    <s v="music/rock"/>
    <n v="2.0335000000000001"/>
    <n v="30.578947368421051"/>
    <x v="4"/>
    <s v="rock"/>
    <x v="1378"/>
    <d v="2016-08-01T18:13:30"/>
  </r>
  <r>
    <n v="10000"/>
    <n v="11160"/>
    <x v="0"/>
    <s v="US"/>
    <s v="USD"/>
    <n v="1433504876"/>
    <x v="1379"/>
    <b v="0"/>
    <n v="151"/>
    <b v="1"/>
    <s v="music/rock"/>
    <n v="1.1160000000000001"/>
    <n v="73.907284768211923"/>
    <x v="4"/>
    <s v="rock"/>
    <x v="1379"/>
    <d v="2015-06-05T11:47:56"/>
  </r>
  <r>
    <n v="25"/>
    <n v="106"/>
    <x v="0"/>
    <s v="US"/>
    <s v="USD"/>
    <n v="1433815200"/>
    <x v="1380"/>
    <b v="0"/>
    <n v="5"/>
    <b v="1"/>
    <s v="music/rock"/>
    <n v="4.24"/>
    <n v="21.2"/>
    <x v="4"/>
    <s v="rock"/>
    <x v="1380"/>
    <d v="2015-06-09T02:00:00"/>
  </r>
  <r>
    <n v="5000"/>
    <n v="5355"/>
    <x v="0"/>
    <s v="US"/>
    <s v="USD"/>
    <n v="1482988125"/>
    <x v="1381"/>
    <b v="0"/>
    <n v="73"/>
    <b v="1"/>
    <s v="music/rock"/>
    <n v="1.071"/>
    <n v="73.356164383561648"/>
    <x v="4"/>
    <s v="rock"/>
    <x v="1381"/>
    <d v="2016-12-29T05:08:45"/>
  </r>
  <r>
    <n v="8000"/>
    <n v="8349"/>
    <x v="0"/>
    <s v="US"/>
    <s v="USD"/>
    <n v="1367867536"/>
    <x v="1382"/>
    <b v="0"/>
    <n v="148"/>
    <b v="1"/>
    <s v="music/rock"/>
    <n v="1.043625"/>
    <n v="56.412162162162161"/>
    <x v="4"/>
    <s v="rock"/>
    <x v="1382"/>
    <d v="2013-05-06T19:12:16"/>
  </r>
  <r>
    <n v="2200"/>
    <n v="4673"/>
    <x v="0"/>
    <s v="CA"/>
    <s v="CAD"/>
    <n v="1482457678"/>
    <x v="1383"/>
    <b v="0"/>
    <n v="93"/>
    <b v="1"/>
    <s v="music/rock"/>
    <n v="2.124090909090909"/>
    <n v="50.247311827956992"/>
    <x v="4"/>
    <s v="rock"/>
    <x v="1383"/>
    <d v="2016-12-23T01:47:58"/>
  </r>
  <r>
    <n v="3500"/>
    <n v="4343"/>
    <x v="0"/>
    <s v="US"/>
    <s v="USD"/>
    <n v="1436117922"/>
    <x v="1384"/>
    <b v="0"/>
    <n v="63"/>
    <b v="1"/>
    <s v="music/rock"/>
    <n v="1.2408571428571429"/>
    <n v="68.936507936507937"/>
    <x v="4"/>
    <s v="rock"/>
    <x v="1384"/>
    <d v="2015-07-05T17:38:42"/>
  </r>
  <r>
    <n v="8000"/>
    <n v="8832.49"/>
    <x v="0"/>
    <s v="DE"/>
    <s v="EUR"/>
    <n v="1461931860"/>
    <x v="1385"/>
    <b v="0"/>
    <n v="134"/>
    <b v="1"/>
    <s v="music/rock"/>
    <n v="1.10406125"/>
    <n v="65.914104477611943"/>
    <x v="4"/>
    <s v="rock"/>
    <x v="1385"/>
    <d v="2016-04-29T12:11:00"/>
  </r>
  <r>
    <n v="400"/>
    <n v="875"/>
    <x v="0"/>
    <s v="US"/>
    <s v="USD"/>
    <n v="1438183889"/>
    <x v="1386"/>
    <b v="0"/>
    <n v="14"/>
    <b v="1"/>
    <s v="music/rock"/>
    <n v="2.1875"/>
    <n v="62.5"/>
    <x v="4"/>
    <s v="rock"/>
    <x v="1386"/>
    <d v="2015-07-29T15:31:29"/>
  </r>
  <r>
    <n v="4000"/>
    <n v="5465"/>
    <x v="0"/>
    <s v="US"/>
    <s v="USD"/>
    <n v="1433305800"/>
    <x v="1387"/>
    <b v="0"/>
    <n v="78"/>
    <b v="1"/>
    <s v="music/rock"/>
    <n v="1.36625"/>
    <n v="70.064102564102569"/>
    <x v="4"/>
    <s v="rock"/>
    <x v="1387"/>
    <d v="2015-06-03T04:30:00"/>
  </r>
  <r>
    <n v="5000"/>
    <n v="6740.37"/>
    <x v="0"/>
    <s v="US"/>
    <s v="USD"/>
    <n v="1476720840"/>
    <x v="1388"/>
    <b v="0"/>
    <n v="112"/>
    <b v="1"/>
    <s v="music/rock"/>
    <n v="1.348074"/>
    <n v="60.181874999999998"/>
    <x v="4"/>
    <s v="rock"/>
    <x v="1388"/>
    <d v="2016-10-17T16:14:00"/>
  </r>
  <r>
    <n v="500"/>
    <n v="727"/>
    <x v="0"/>
    <s v="GB"/>
    <s v="GBP"/>
    <n v="1471087957"/>
    <x v="1389"/>
    <b v="0"/>
    <n v="34"/>
    <b v="1"/>
    <s v="music/rock"/>
    <n v="1.454"/>
    <n v="21.382352941176471"/>
    <x v="4"/>
    <s v="rock"/>
    <x v="1389"/>
    <d v="2016-08-13T11:32:37"/>
  </r>
  <r>
    <n v="2800"/>
    <n v="3055"/>
    <x v="0"/>
    <s v="US"/>
    <s v="USD"/>
    <n v="1430154720"/>
    <x v="1390"/>
    <b v="0"/>
    <n v="19"/>
    <b v="1"/>
    <s v="music/rock"/>
    <n v="1.0910714285714285"/>
    <n v="160.78947368421052"/>
    <x v="4"/>
    <s v="rock"/>
    <x v="1390"/>
    <d v="2015-04-27T17:12:00"/>
  </r>
  <r>
    <n v="500"/>
    <n v="551"/>
    <x v="0"/>
    <s v="US"/>
    <s v="USD"/>
    <n v="1440219540"/>
    <x v="1391"/>
    <b v="0"/>
    <n v="13"/>
    <b v="1"/>
    <s v="music/rock"/>
    <n v="1.1020000000000001"/>
    <n v="42.384615384615387"/>
    <x v="4"/>
    <s v="rock"/>
    <x v="1391"/>
    <d v="2015-08-22T04:59:00"/>
  </r>
  <r>
    <n v="2500"/>
    <n v="2841"/>
    <x v="0"/>
    <s v="US"/>
    <s v="USD"/>
    <n v="1456976586"/>
    <x v="1392"/>
    <b v="0"/>
    <n v="104"/>
    <b v="1"/>
    <s v="music/rock"/>
    <n v="1.1364000000000001"/>
    <n v="27.317307692307693"/>
    <x v="4"/>
    <s v="rock"/>
    <x v="1392"/>
    <d v="2016-03-03T03:43:06"/>
  </r>
  <r>
    <n v="10000"/>
    <n v="10235"/>
    <x v="0"/>
    <s v="US"/>
    <s v="USD"/>
    <n v="1470068523"/>
    <x v="1393"/>
    <b v="0"/>
    <n v="52"/>
    <b v="1"/>
    <s v="music/rock"/>
    <n v="1.0235000000000001"/>
    <n v="196.82692307692307"/>
    <x v="4"/>
    <s v="rock"/>
    <x v="1393"/>
    <d v="2016-08-01T16:22:03"/>
  </r>
  <r>
    <n v="750"/>
    <n v="916"/>
    <x v="0"/>
    <s v="US"/>
    <s v="USD"/>
    <n v="1488337200"/>
    <x v="1394"/>
    <b v="0"/>
    <n v="17"/>
    <b v="1"/>
    <s v="music/rock"/>
    <n v="1.2213333333333334"/>
    <n v="53.882352941176471"/>
    <x v="4"/>
    <s v="rock"/>
    <x v="1394"/>
    <d v="2017-03-01T03:00:00"/>
  </r>
  <r>
    <n v="3500"/>
    <n v="3916"/>
    <x v="0"/>
    <s v="US"/>
    <s v="USD"/>
    <n v="1484430481"/>
    <x v="1395"/>
    <b v="0"/>
    <n v="82"/>
    <b v="1"/>
    <s v="music/rock"/>
    <n v="1.1188571428571428"/>
    <n v="47.756097560975611"/>
    <x v="4"/>
    <s v="rock"/>
    <x v="1395"/>
    <d v="2017-01-14T21:48:01"/>
  </r>
  <r>
    <n v="6000"/>
    <n v="6438"/>
    <x v="0"/>
    <s v="US"/>
    <s v="USD"/>
    <n v="1423871882"/>
    <x v="1396"/>
    <b v="0"/>
    <n v="73"/>
    <b v="1"/>
    <s v="music/rock"/>
    <n v="1.073"/>
    <n v="88.191780821917803"/>
    <x v="4"/>
    <s v="rock"/>
    <x v="1396"/>
    <d v="2015-02-13T23:58:02"/>
  </r>
  <r>
    <n v="10000"/>
    <n v="11385"/>
    <x v="0"/>
    <s v="US"/>
    <s v="USD"/>
    <n v="1477603140"/>
    <x v="1397"/>
    <b v="0"/>
    <n v="158"/>
    <b v="1"/>
    <s v="music/rock"/>
    <n v="1.1385000000000001"/>
    <n v="72.056962025316452"/>
    <x v="4"/>
    <s v="rock"/>
    <x v="1397"/>
    <d v="2016-10-27T21:19:00"/>
  </r>
  <r>
    <n v="4400"/>
    <n v="4826"/>
    <x v="0"/>
    <s v="US"/>
    <s v="USD"/>
    <n v="1467752334"/>
    <x v="1398"/>
    <b v="0"/>
    <n v="65"/>
    <b v="1"/>
    <s v="music/rock"/>
    <n v="1.0968181818181819"/>
    <n v="74.246153846153845"/>
    <x v="4"/>
    <s v="rock"/>
    <x v="1398"/>
    <d v="2016-07-05T20:58:54"/>
  </r>
  <r>
    <n v="9000"/>
    <n v="11353"/>
    <x v="0"/>
    <s v="US"/>
    <s v="USD"/>
    <n v="1412640373"/>
    <x v="1399"/>
    <b v="0"/>
    <n v="184"/>
    <b v="1"/>
    <s v="music/rock"/>
    <n v="1.2614444444444444"/>
    <n v="61.701086956521742"/>
    <x v="4"/>
    <s v="rock"/>
    <x v="1399"/>
    <d v="2014-10-07T00:06:13"/>
  </r>
  <r>
    <n v="350"/>
    <n v="586"/>
    <x v="0"/>
    <s v="GB"/>
    <s v="GBP"/>
    <n v="1465709400"/>
    <x v="1400"/>
    <b v="0"/>
    <n v="34"/>
    <b v="1"/>
    <s v="music/rock"/>
    <n v="1.6742857142857144"/>
    <n v="17.235294117647058"/>
    <x v="4"/>
    <s v="rock"/>
    <x v="1400"/>
    <d v="2016-06-12T05:30:00"/>
  </r>
  <r>
    <n v="2500"/>
    <n v="12413"/>
    <x v="0"/>
    <s v="US"/>
    <s v="USD"/>
    <n v="1369612474"/>
    <x v="1401"/>
    <b v="0"/>
    <n v="240"/>
    <b v="1"/>
    <s v="music/rock"/>
    <n v="4.9652000000000003"/>
    <n v="51.720833333333331"/>
    <x v="4"/>
    <s v="rock"/>
    <x v="1401"/>
    <d v="2013-05-26T23:54:34"/>
  </r>
  <r>
    <n v="2500"/>
    <n v="2729"/>
    <x v="0"/>
    <s v="GB"/>
    <s v="GBP"/>
    <n v="1430439411"/>
    <x v="1402"/>
    <b v="0"/>
    <n v="113"/>
    <b v="1"/>
    <s v="music/rock"/>
    <n v="1.0915999999999999"/>
    <n v="24.150442477876105"/>
    <x v="4"/>
    <s v="rock"/>
    <x v="1402"/>
    <d v="2015-05-01T00:16:51"/>
  </r>
  <r>
    <n v="4000"/>
    <n v="4103"/>
    <x v="0"/>
    <s v="US"/>
    <s v="USD"/>
    <n v="1374802235"/>
    <x v="1403"/>
    <b v="0"/>
    <n v="66"/>
    <b v="1"/>
    <s v="music/rock"/>
    <n v="1.0257499999999999"/>
    <n v="62.166666666666664"/>
    <x v="4"/>
    <s v="rock"/>
    <x v="1403"/>
    <d v="2013-07-26T01:30:35"/>
  </r>
  <r>
    <n v="14500"/>
    <n v="241"/>
    <x v="2"/>
    <s v="GB"/>
    <s v="GBP"/>
    <n v="1424607285"/>
    <x v="1404"/>
    <b v="1"/>
    <n v="5"/>
    <b v="0"/>
    <s v="publishing/translations"/>
    <n v="1.6620689655172414E-2"/>
    <n v="48.2"/>
    <x v="3"/>
    <s v="translations"/>
    <x v="1404"/>
    <d v="2015-02-22T12:14:45"/>
  </r>
  <r>
    <n v="25000"/>
    <n v="105"/>
    <x v="2"/>
    <s v="US"/>
    <s v="USD"/>
    <n v="1417195201"/>
    <x v="1405"/>
    <b v="1"/>
    <n v="17"/>
    <b v="0"/>
    <s v="publishing/translations"/>
    <n v="4.1999999999999997E-3"/>
    <n v="6.1764705882352944"/>
    <x v="3"/>
    <s v="translations"/>
    <x v="1405"/>
    <d v="2014-11-28T17:20:01"/>
  </r>
  <r>
    <n v="12000"/>
    <n v="15"/>
    <x v="2"/>
    <s v="IT"/>
    <s v="EUR"/>
    <n v="1449914400"/>
    <x v="1406"/>
    <b v="0"/>
    <n v="3"/>
    <b v="0"/>
    <s v="publishing/translations"/>
    <n v="1.25E-3"/>
    <n v="5"/>
    <x v="3"/>
    <s v="translations"/>
    <x v="1406"/>
    <d v="2015-12-12T10:00:00"/>
  </r>
  <r>
    <n v="3000"/>
    <n v="15"/>
    <x v="2"/>
    <s v="US"/>
    <s v="USD"/>
    <n v="1407847978"/>
    <x v="1407"/>
    <b v="0"/>
    <n v="2"/>
    <b v="0"/>
    <s v="publishing/translations"/>
    <n v="5.0000000000000001E-3"/>
    <n v="7.5"/>
    <x v="3"/>
    <s v="translations"/>
    <x v="1407"/>
    <d v="2014-08-12T12:52:58"/>
  </r>
  <r>
    <n v="1000"/>
    <n v="72"/>
    <x v="2"/>
    <s v="GB"/>
    <s v="GBP"/>
    <n v="1447451756"/>
    <x v="1408"/>
    <b v="0"/>
    <n v="6"/>
    <b v="0"/>
    <s v="publishing/translations"/>
    <n v="7.1999999999999995E-2"/>
    <n v="12"/>
    <x v="3"/>
    <s v="translations"/>
    <x v="1408"/>
    <d v="2015-11-13T21:55:56"/>
  </r>
  <r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d v="2015-01-01T04:12:15"/>
  </r>
  <r>
    <n v="6000"/>
    <n v="1"/>
    <x v="2"/>
    <s v="IT"/>
    <s v="EUR"/>
    <n v="1464939520"/>
    <x v="1410"/>
    <b v="0"/>
    <n v="1"/>
    <b v="0"/>
    <s v="publishing/translations"/>
    <n v="1.6666666666666666E-4"/>
    <n v="1"/>
    <x v="3"/>
    <s v="translations"/>
    <x v="1410"/>
    <d v="2016-06-03T07:38:40"/>
  </r>
  <r>
    <n v="3000"/>
    <n v="7"/>
    <x v="2"/>
    <s v="GB"/>
    <s v="GBP"/>
    <n v="1423185900"/>
    <x v="1411"/>
    <b v="0"/>
    <n v="3"/>
    <b v="0"/>
    <s v="publishing/translations"/>
    <n v="2.3333333333333335E-3"/>
    <n v="2.3333333333333335"/>
    <x v="3"/>
    <s v="translations"/>
    <x v="1411"/>
    <d v="2015-02-06T01:25:00"/>
  </r>
  <r>
    <n v="7000"/>
    <n v="320"/>
    <x v="2"/>
    <s v="US"/>
    <s v="USD"/>
    <n v="1417656699"/>
    <x v="1412"/>
    <b v="0"/>
    <n v="13"/>
    <b v="0"/>
    <s v="publishing/translations"/>
    <n v="4.5714285714285714E-2"/>
    <n v="24.615384615384617"/>
    <x v="3"/>
    <s v="translations"/>
    <x v="1412"/>
    <d v="2014-12-04T01:31:39"/>
  </r>
  <r>
    <n v="2000"/>
    <n v="100"/>
    <x v="2"/>
    <s v="IT"/>
    <s v="EUR"/>
    <n v="1455964170"/>
    <x v="1413"/>
    <b v="0"/>
    <n v="1"/>
    <b v="0"/>
    <s v="publishing/translations"/>
    <n v="0.05"/>
    <n v="100"/>
    <x v="3"/>
    <s v="translations"/>
    <x v="1413"/>
    <d v="2016-02-20T10:29:30"/>
  </r>
  <r>
    <n v="500"/>
    <n v="1"/>
    <x v="2"/>
    <s v="US"/>
    <s v="USD"/>
    <n v="1483423467"/>
    <x v="1414"/>
    <b v="0"/>
    <n v="1"/>
    <b v="0"/>
    <s v="publishing/translations"/>
    <n v="2E-3"/>
    <n v="1"/>
    <x v="3"/>
    <s v="translations"/>
    <x v="1414"/>
    <d v="2017-01-03T06:04:27"/>
  </r>
  <r>
    <n v="4400"/>
    <n v="800"/>
    <x v="2"/>
    <s v="US"/>
    <s v="USD"/>
    <n v="1439741591"/>
    <x v="1415"/>
    <b v="0"/>
    <n v="9"/>
    <b v="0"/>
    <s v="publishing/translations"/>
    <n v="0.18181818181818182"/>
    <n v="88.888888888888886"/>
    <x v="3"/>
    <s v="translations"/>
    <x v="1415"/>
    <d v="2015-08-16T16:13:11"/>
  </r>
  <r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d v="2015-11-21T23:13:39"/>
  </r>
  <r>
    <n v="4500"/>
    <n v="55"/>
    <x v="2"/>
    <s v="US"/>
    <s v="USD"/>
    <n v="1442315460"/>
    <x v="1417"/>
    <b v="0"/>
    <n v="2"/>
    <b v="0"/>
    <s v="publishing/translations"/>
    <n v="1.2222222222222223E-2"/>
    <n v="27.5"/>
    <x v="3"/>
    <s v="translations"/>
    <x v="1417"/>
    <d v="2015-09-15T11:11:00"/>
  </r>
  <r>
    <n v="3000"/>
    <n v="6"/>
    <x v="2"/>
    <s v="ES"/>
    <s v="EUR"/>
    <n v="1456397834"/>
    <x v="1418"/>
    <b v="0"/>
    <n v="1"/>
    <b v="0"/>
    <s v="publishing/translations"/>
    <n v="2E-3"/>
    <n v="6"/>
    <x v="3"/>
    <s v="translations"/>
    <x v="1418"/>
    <d v="2016-02-25T10:57:14"/>
  </r>
  <r>
    <n v="6300"/>
    <n v="445"/>
    <x v="2"/>
    <s v="US"/>
    <s v="USD"/>
    <n v="1476010619"/>
    <x v="1419"/>
    <b v="0"/>
    <n v="10"/>
    <b v="0"/>
    <s v="publishing/translations"/>
    <n v="7.0634920634920634E-2"/>
    <n v="44.5"/>
    <x v="3"/>
    <s v="translations"/>
    <x v="1419"/>
    <d v="2016-10-09T10:56:59"/>
  </r>
  <r>
    <n v="110"/>
    <n v="3"/>
    <x v="2"/>
    <s v="US"/>
    <s v="USD"/>
    <n v="1467129686"/>
    <x v="1420"/>
    <b v="0"/>
    <n v="3"/>
    <b v="0"/>
    <s v="publishing/translations"/>
    <n v="2.7272727272727271E-2"/>
    <n v="1"/>
    <x v="3"/>
    <s v="translations"/>
    <x v="1420"/>
    <d v="2016-06-28T16:01:26"/>
  </r>
  <r>
    <n v="200000"/>
    <n v="200"/>
    <x v="2"/>
    <s v="SE"/>
    <s v="SEK"/>
    <n v="1423432709"/>
    <x v="1421"/>
    <b v="0"/>
    <n v="2"/>
    <b v="0"/>
    <s v="publishing/translations"/>
    <n v="1E-3"/>
    <n v="100"/>
    <x v="3"/>
    <s v="translations"/>
    <x v="1421"/>
    <d v="2015-02-08T21:58:29"/>
  </r>
  <r>
    <n v="25000"/>
    <n v="26"/>
    <x v="2"/>
    <s v="NZ"/>
    <s v="NZD"/>
    <n v="1474436704"/>
    <x v="1422"/>
    <b v="0"/>
    <n v="2"/>
    <b v="0"/>
    <s v="publishing/translations"/>
    <n v="1.0399999999999999E-3"/>
    <n v="13"/>
    <x v="3"/>
    <s v="translations"/>
    <x v="1422"/>
    <d v="2016-09-21T05:45:04"/>
  </r>
  <r>
    <n v="30000"/>
    <n v="100"/>
    <x v="2"/>
    <s v="AU"/>
    <s v="AUD"/>
    <n v="1451637531"/>
    <x v="1423"/>
    <b v="0"/>
    <n v="1"/>
    <b v="0"/>
    <s v="publishing/translations"/>
    <n v="3.3333333333333335E-3"/>
    <n v="100"/>
    <x v="3"/>
    <s v="translations"/>
    <x v="1423"/>
    <d v="2016-01-01T08:38:51"/>
  </r>
  <r>
    <n v="7500"/>
    <n v="1527"/>
    <x v="2"/>
    <s v="US"/>
    <s v="USD"/>
    <n v="1479233602"/>
    <x v="1424"/>
    <b v="0"/>
    <n v="14"/>
    <b v="0"/>
    <s v="publishing/translations"/>
    <n v="0.2036"/>
    <n v="109.07142857142857"/>
    <x v="3"/>
    <s v="translations"/>
    <x v="1424"/>
    <d v="2016-11-15T18:13:22"/>
  </r>
  <r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d v="2015-04-29T03:09:19"/>
  </r>
  <r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d v="2015-08-24T09:22:00"/>
  </r>
  <r>
    <n v="5000"/>
    <n v="419"/>
    <x v="2"/>
    <s v="DE"/>
    <s v="EUR"/>
    <n v="1474230385"/>
    <x v="1427"/>
    <b v="0"/>
    <n v="4"/>
    <b v="0"/>
    <s v="publishing/translations"/>
    <n v="8.3799999999999999E-2"/>
    <n v="104.75"/>
    <x v="3"/>
    <s v="translations"/>
    <x v="1427"/>
    <d v="2016-09-18T20:26:25"/>
  </r>
  <r>
    <n v="1000"/>
    <n v="45"/>
    <x v="2"/>
    <s v="ES"/>
    <s v="EUR"/>
    <n v="1459584417"/>
    <x v="1428"/>
    <b v="0"/>
    <n v="3"/>
    <b v="0"/>
    <s v="publishing/translations"/>
    <n v="4.4999999999999998E-2"/>
    <n v="15"/>
    <x v="3"/>
    <s v="translations"/>
    <x v="1428"/>
    <d v="2016-04-02T08:06:57"/>
  </r>
  <r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d v="2015-04-10T01:27:22"/>
  </r>
  <r>
    <n v="5000"/>
    <n v="403"/>
    <x v="2"/>
    <s v="US"/>
    <s v="USD"/>
    <n v="1419017488"/>
    <x v="1430"/>
    <b v="0"/>
    <n v="5"/>
    <b v="0"/>
    <s v="publishing/translations"/>
    <n v="8.0600000000000005E-2"/>
    <n v="80.599999999999994"/>
    <x v="3"/>
    <s v="translations"/>
    <x v="1430"/>
    <d v="2014-12-19T19:31:28"/>
  </r>
  <r>
    <n v="17000"/>
    <n v="5431"/>
    <x v="2"/>
    <s v="US"/>
    <s v="USD"/>
    <n v="1448517816"/>
    <x v="1431"/>
    <b v="0"/>
    <n v="47"/>
    <b v="0"/>
    <s v="publishing/translations"/>
    <n v="0.31947058823529412"/>
    <n v="115.55319148936171"/>
    <x v="3"/>
    <s v="translations"/>
    <x v="1431"/>
    <d v="2015-11-26T06:03:36"/>
  </r>
  <r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d v="2015-07-20T18:43:48"/>
  </r>
  <r>
    <n v="12000"/>
    <n v="805"/>
    <x v="2"/>
    <s v="IT"/>
    <s v="EUR"/>
    <n v="1481367600"/>
    <x v="1433"/>
    <b v="0"/>
    <n v="10"/>
    <b v="0"/>
    <s v="publishing/translations"/>
    <n v="6.7083333333333328E-2"/>
    <n v="80.5"/>
    <x v="3"/>
    <s v="translations"/>
    <x v="1433"/>
    <d v="2016-12-10T11:00:00"/>
  </r>
  <r>
    <n v="82000"/>
    <n v="8190"/>
    <x v="2"/>
    <s v="DK"/>
    <s v="DKK"/>
    <n v="1433775600"/>
    <x v="1434"/>
    <b v="0"/>
    <n v="11"/>
    <b v="0"/>
    <s v="publishing/translations"/>
    <n v="9.987804878048781E-2"/>
    <n v="744.5454545454545"/>
    <x v="3"/>
    <s v="translations"/>
    <x v="1434"/>
    <d v="2015-06-08T15:00:00"/>
  </r>
  <r>
    <n v="15000"/>
    <n v="15"/>
    <x v="2"/>
    <s v="IT"/>
    <s v="EUR"/>
    <n v="1444589020"/>
    <x v="1435"/>
    <b v="0"/>
    <n v="2"/>
    <b v="0"/>
    <s v="publishing/translations"/>
    <n v="1E-3"/>
    <n v="7.5"/>
    <x v="3"/>
    <s v="translations"/>
    <x v="1435"/>
    <d v="2015-10-11T18:43:40"/>
  </r>
  <r>
    <n v="10000"/>
    <n v="77"/>
    <x v="2"/>
    <s v="DE"/>
    <s v="EUR"/>
    <n v="1456043057"/>
    <x v="1436"/>
    <b v="0"/>
    <n v="2"/>
    <b v="0"/>
    <s v="publishing/translations"/>
    <n v="7.7000000000000002E-3"/>
    <n v="38.5"/>
    <x v="3"/>
    <s v="translations"/>
    <x v="1436"/>
    <d v="2016-02-21T08:24:17"/>
  </r>
  <r>
    <n v="3000"/>
    <n v="807"/>
    <x v="2"/>
    <s v="US"/>
    <s v="USD"/>
    <n v="1405227540"/>
    <x v="1437"/>
    <b v="0"/>
    <n v="22"/>
    <b v="0"/>
    <s v="publishing/translations"/>
    <n v="0.26900000000000002"/>
    <n v="36.68181818181818"/>
    <x v="3"/>
    <s v="translations"/>
    <x v="1437"/>
    <d v="2014-07-13T04:59:00"/>
  </r>
  <r>
    <n v="20000"/>
    <n v="600"/>
    <x v="2"/>
    <s v="DK"/>
    <s v="DKK"/>
    <n v="1461765300"/>
    <x v="1438"/>
    <b v="0"/>
    <n v="8"/>
    <b v="0"/>
    <s v="publishing/translations"/>
    <n v="0.03"/>
    <n v="75"/>
    <x v="3"/>
    <s v="translations"/>
    <x v="1438"/>
    <d v="2016-04-27T13:55:00"/>
  </r>
  <r>
    <n v="2725"/>
    <n v="180"/>
    <x v="2"/>
    <s v="CA"/>
    <s v="CAD"/>
    <n v="1425758101"/>
    <x v="1439"/>
    <b v="0"/>
    <n v="6"/>
    <b v="0"/>
    <s v="publishing/translations"/>
    <n v="6.6055045871559637E-2"/>
    <n v="30"/>
    <x v="3"/>
    <s v="translations"/>
    <x v="1439"/>
    <d v="2015-03-07T19:55:01"/>
  </r>
  <r>
    <n v="13000"/>
    <n v="1"/>
    <x v="2"/>
    <s v="IT"/>
    <s v="EUR"/>
    <n v="1464285463"/>
    <x v="1440"/>
    <b v="0"/>
    <n v="1"/>
    <b v="0"/>
    <s v="publishing/translations"/>
    <n v="7.6923076923076926E-5"/>
    <n v="1"/>
    <x v="3"/>
    <s v="translations"/>
    <x v="1440"/>
    <d v="2016-05-26T17:57:43"/>
  </r>
  <r>
    <n v="180000"/>
    <n v="2020"/>
    <x v="2"/>
    <s v="GB"/>
    <s v="GBP"/>
    <n v="1441995769"/>
    <x v="1441"/>
    <b v="0"/>
    <n v="3"/>
    <b v="0"/>
    <s v="publishing/translations"/>
    <n v="1.1222222222222222E-2"/>
    <n v="673.33333333333337"/>
    <x v="3"/>
    <s v="translations"/>
    <x v="1441"/>
    <d v="2015-09-11T18:22:49"/>
  </r>
  <r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d v="2016-05-25T15:29:18"/>
  </r>
  <r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d v="2017-01-02T22:13:29"/>
  </r>
  <r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d v="2015-09-12T20:57:42"/>
  </r>
  <r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d v="2015-06-14T13:00:55"/>
  </r>
  <r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d v="2016-04-21T10:44:38"/>
  </r>
  <r>
    <n v="500000"/>
    <n v="75"/>
    <x v="2"/>
    <s v="US"/>
    <s v="USD"/>
    <n v="1467999134"/>
    <x v="1447"/>
    <b v="0"/>
    <n v="3"/>
    <b v="0"/>
    <s v="publishing/translations"/>
    <n v="1.4999999999999999E-4"/>
    <n v="25"/>
    <x v="3"/>
    <s v="translations"/>
    <x v="1447"/>
    <d v="2016-07-08T17:32:14"/>
  </r>
  <r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d v="2015-05-22T05:25:00"/>
  </r>
  <r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d v="2015-05-10T19:28:25"/>
  </r>
  <r>
    <n v="100000"/>
    <n v="1"/>
    <x v="2"/>
    <s v="US"/>
    <s v="USD"/>
    <n v="1455941197"/>
    <x v="1450"/>
    <b v="0"/>
    <n v="1"/>
    <b v="0"/>
    <s v="publishing/translations"/>
    <n v="1.0000000000000001E-5"/>
    <n v="1"/>
    <x v="3"/>
    <s v="translations"/>
    <x v="1450"/>
    <d v="2016-02-20T04:06:37"/>
  </r>
  <r>
    <n v="18950"/>
    <n v="2"/>
    <x v="1"/>
    <s v="US"/>
    <s v="USD"/>
    <n v="1416355259"/>
    <x v="1451"/>
    <b v="0"/>
    <n v="2"/>
    <b v="0"/>
    <s v="publishing/translations"/>
    <n v="1.0554089709762533E-4"/>
    <n v="1"/>
    <x v="3"/>
    <s v="translations"/>
    <x v="1451"/>
    <d v="2014-11-19T00:00:59"/>
  </r>
  <r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d v="2014-07-28T16:52:43"/>
  </r>
  <r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d v="2017-04-15T15:42:27"/>
  </r>
  <r>
    <n v="1750"/>
    <n v="15"/>
    <x v="1"/>
    <s v="ES"/>
    <s v="EUR"/>
    <n v="1461535140"/>
    <x v="1454"/>
    <b v="0"/>
    <n v="1"/>
    <b v="0"/>
    <s v="publishing/translations"/>
    <n v="8.5714285714285719E-3"/>
    <n v="15"/>
    <x v="3"/>
    <s v="translations"/>
    <x v="1454"/>
    <d v="2016-04-24T21:59:00"/>
  </r>
  <r>
    <n v="15000"/>
    <n v="1575"/>
    <x v="1"/>
    <s v="US"/>
    <s v="USD"/>
    <n v="1409924340"/>
    <x v="1455"/>
    <b v="0"/>
    <n v="7"/>
    <b v="0"/>
    <s v="publishing/translations"/>
    <n v="0.105"/>
    <n v="225"/>
    <x v="3"/>
    <s v="translations"/>
    <x v="1455"/>
    <d v="2014-09-05T13:39:00"/>
  </r>
  <r>
    <n v="5000"/>
    <n v="145"/>
    <x v="1"/>
    <s v="IT"/>
    <s v="EUR"/>
    <n v="1483459365"/>
    <x v="1456"/>
    <b v="0"/>
    <n v="3"/>
    <b v="0"/>
    <s v="publishing/translations"/>
    <n v="2.9000000000000001E-2"/>
    <n v="48.333333333333336"/>
    <x v="3"/>
    <s v="translations"/>
    <x v="1456"/>
    <d v="2017-01-03T16:02:45"/>
  </r>
  <r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d v="2015-11-11T22:30:44"/>
  </r>
  <r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d v="2014-08-11T04:00:00"/>
  </r>
  <r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d v="2015-12-02T17:25:00"/>
  </r>
  <r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d v="2014-11-30T23:45:00"/>
  </r>
  <r>
    <n v="15000"/>
    <n v="15186.69"/>
    <x v="0"/>
    <s v="US"/>
    <s v="USD"/>
    <n v="1413849600"/>
    <x v="1461"/>
    <b v="1"/>
    <n v="340"/>
    <b v="1"/>
    <s v="publishing/radio &amp; podcasts"/>
    <n v="1.012446"/>
    <n v="44.66673529411765"/>
    <x v="3"/>
    <s v="radio &amp; podcasts"/>
    <x v="1461"/>
    <d v="2014-10-21T00:00:00"/>
  </r>
  <r>
    <n v="4000"/>
    <n v="4340.7"/>
    <x v="0"/>
    <s v="US"/>
    <s v="USD"/>
    <n v="1365609271"/>
    <x v="1462"/>
    <b v="1"/>
    <n v="150"/>
    <b v="1"/>
    <s v="publishing/radio &amp; podcasts"/>
    <n v="1.085175"/>
    <n v="28.937999999999999"/>
    <x v="3"/>
    <s v="radio &amp; podcasts"/>
    <x v="1462"/>
    <d v="2013-04-10T15:54:31"/>
  </r>
  <r>
    <n v="600"/>
    <n v="886"/>
    <x v="0"/>
    <s v="US"/>
    <s v="USD"/>
    <n v="1365367938"/>
    <x v="1463"/>
    <b v="1"/>
    <n v="25"/>
    <b v="1"/>
    <s v="publishing/radio &amp; podcasts"/>
    <n v="1.4766666666666666"/>
    <n v="35.44"/>
    <x v="3"/>
    <s v="radio &amp; podcasts"/>
    <x v="1463"/>
    <d v="2013-04-07T20:52:18"/>
  </r>
  <r>
    <n v="5000"/>
    <n v="8160"/>
    <x v="0"/>
    <s v="US"/>
    <s v="USD"/>
    <n v="1361029958"/>
    <x v="1464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30000"/>
    <n v="136924.35"/>
    <x v="0"/>
    <s v="US"/>
    <s v="USD"/>
    <n v="1332385200"/>
    <x v="1465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6000"/>
    <n v="17260.37"/>
    <x v="0"/>
    <s v="US"/>
    <s v="USD"/>
    <n v="1452574800"/>
    <x v="14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40000"/>
    <n v="46032"/>
    <x v="0"/>
    <s v="US"/>
    <s v="USD"/>
    <n v="1332699285"/>
    <x v="1467"/>
    <b v="1"/>
    <n v="600"/>
    <b v="1"/>
    <s v="publishing/radio &amp; podcasts"/>
    <n v="1.1508"/>
    <n v="76.72"/>
    <x v="3"/>
    <s v="radio &amp; podcasts"/>
    <x v="1467"/>
    <d v="2012-03-25T18:14:45"/>
  </r>
  <r>
    <n v="9500"/>
    <n v="9725"/>
    <x v="0"/>
    <s v="US"/>
    <s v="USD"/>
    <n v="1307838049"/>
    <x v="1468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44250"/>
    <n v="47978"/>
    <x v="0"/>
    <s v="US"/>
    <s v="USD"/>
    <n v="1360938109"/>
    <x v="146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500"/>
    <n v="1877"/>
    <x v="0"/>
    <s v="US"/>
    <s v="USD"/>
    <n v="1356724263"/>
    <x v="1470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32000"/>
    <n v="33229"/>
    <x v="0"/>
    <s v="US"/>
    <s v="USD"/>
    <n v="1428620334"/>
    <x v="1471"/>
    <b v="1"/>
    <n v="343"/>
    <b v="1"/>
    <s v="publishing/radio &amp; podcasts"/>
    <n v="1.03840625"/>
    <n v="96.877551020408163"/>
    <x v="3"/>
    <s v="radio &amp; podcasts"/>
    <x v="1471"/>
    <d v="2015-04-09T22:58:54"/>
  </r>
  <r>
    <n v="25000"/>
    <n v="34676"/>
    <x v="0"/>
    <s v="US"/>
    <s v="USD"/>
    <n v="1381928503"/>
    <x v="1472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500"/>
    <n v="1807.74"/>
    <x v="0"/>
    <s v="US"/>
    <s v="USD"/>
    <n v="1330644639"/>
    <x v="1473"/>
    <b v="1"/>
    <n v="47"/>
    <b v="1"/>
    <s v="publishing/radio &amp; podcasts"/>
    <n v="1.20516"/>
    <n v="38.462553191489363"/>
    <x v="3"/>
    <s v="radio &amp; podcasts"/>
    <x v="1473"/>
    <d v="2012-03-01T23:30:39"/>
  </r>
  <r>
    <n v="3000"/>
    <n v="3368"/>
    <x v="0"/>
    <s v="US"/>
    <s v="USD"/>
    <n v="1379093292"/>
    <x v="1474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5000"/>
    <n v="28300.45"/>
    <x v="0"/>
    <s v="US"/>
    <s v="USD"/>
    <n v="1419051540"/>
    <x v="1475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6000"/>
    <n v="39693.279999999999"/>
    <x v="0"/>
    <s v="US"/>
    <s v="USD"/>
    <n v="1315616422"/>
    <x v="1476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30000"/>
    <n v="33393"/>
    <x v="0"/>
    <s v="US"/>
    <s v="USD"/>
    <n v="1324609200"/>
    <x v="1477"/>
    <b v="1"/>
    <n v="369"/>
    <b v="1"/>
    <s v="publishing/radio &amp; podcasts"/>
    <n v="1.1131"/>
    <n v="90.495934959349597"/>
    <x v="3"/>
    <s v="radio &amp; podcasts"/>
    <x v="1477"/>
    <d v="2011-12-23T03:00:00"/>
  </r>
  <r>
    <n v="50000"/>
    <n v="590807.11"/>
    <x v="0"/>
    <s v="US"/>
    <s v="USD"/>
    <n v="1368564913"/>
    <x v="1478"/>
    <b v="1"/>
    <n v="20242"/>
    <b v="1"/>
    <s v="publishing/radio &amp; podcasts"/>
    <n v="11.8161422"/>
    <n v="29.187190495010373"/>
    <x v="3"/>
    <s v="radio &amp; podcasts"/>
    <x v="1478"/>
    <d v="2013-05-14T20:55:13"/>
  </r>
  <r>
    <n v="1600"/>
    <n v="2198"/>
    <x v="0"/>
    <s v="US"/>
    <s v="USD"/>
    <n v="1399694340"/>
    <x v="1479"/>
    <b v="1"/>
    <n v="71"/>
    <b v="1"/>
    <s v="publishing/radio &amp; podcasts"/>
    <n v="1.37375"/>
    <n v="30.95774647887324"/>
    <x v="3"/>
    <s v="radio &amp; podcasts"/>
    <x v="1479"/>
    <d v="2014-05-10T03:59:00"/>
  </r>
  <r>
    <n v="50000"/>
    <n v="58520.2"/>
    <x v="0"/>
    <s v="US"/>
    <s v="USD"/>
    <n v="1374858000"/>
    <x v="1480"/>
    <b v="1"/>
    <n v="635"/>
    <b v="1"/>
    <s v="publishing/radio &amp; podcasts"/>
    <n v="1.170404"/>
    <n v="92.157795275590544"/>
    <x v="3"/>
    <s v="radio &amp; podcasts"/>
    <x v="1480"/>
    <d v="2013-07-26T17:00:00"/>
  </r>
  <r>
    <n v="5000"/>
    <n v="105"/>
    <x v="2"/>
    <s v="CA"/>
    <s v="CAD"/>
    <n v="1383430145"/>
    <x v="1481"/>
    <b v="0"/>
    <n v="6"/>
    <b v="0"/>
    <s v="publishing/fiction"/>
    <n v="2.1000000000000001E-2"/>
    <n v="17.5"/>
    <x v="3"/>
    <s v="fiction"/>
    <x v="1481"/>
    <d v="2013-11-02T22:09:05"/>
  </r>
  <r>
    <n v="5000"/>
    <n v="5"/>
    <x v="2"/>
    <s v="US"/>
    <s v="USD"/>
    <n v="1347004260"/>
    <x v="1482"/>
    <b v="0"/>
    <n v="1"/>
    <b v="0"/>
    <s v="publishing/fiction"/>
    <n v="1E-3"/>
    <n v="5"/>
    <x v="3"/>
    <s v="fiction"/>
    <x v="1482"/>
    <d v="2012-09-07T07:51:00"/>
  </r>
  <r>
    <n v="7000"/>
    <n v="50"/>
    <x v="2"/>
    <s v="US"/>
    <s v="USD"/>
    <n v="1469162275"/>
    <x v="1483"/>
    <b v="0"/>
    <n v="2"/>
    <b v="0"/>
    <s v="publishing/fiction"/>
    <n v="7.1428571428571426E-3"/>
    <n v="25"/>
    <x v="3"/>
    <s v="fiction"/>
    <x v="1483"/>
    <d v="2016-07-22T04:37:55"/>
  </r>
  <r>
    <n v="2000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d v="2012-07-21T14:51:00"/>
  </r>
  <r>
    <n v="6700"/>
    <n v="150"/>
    <x v="2"/>
    <s v="US"/>
    <s v="USD"/>
    <n v="1434827173"/>
    <x v="1485"/>
    <b v="0"/>
    <n v="3"/>
    <b v="0"/>
    <s v="publishing/fiction"/>
    <n v="2.2388059701492536E-2"/>
    <n v="50"/>
    <x v="3"/>
    <s v="fiction"/>
    <x v="1485"/>
    <d v="2015-06-20T19:06:13"/>
  </r>
  <r>
    <n v="20000"/>
    <n v="48"/>
    <x v="2"/>
    <s v="US"/>
    <s v="USD"/>
    <n v="1425009761"/>
    <x v="1486"/>
    <b v="0"/>
    <n v="3"/>
    <b v="0"/>
    <s v="publishing/fiction"/>
    <n v="2.3999999999999998E-3"/>
    <n v="16"/>
    <x v="3"/>
    <s v="fiction"/>
    <x v="1486"/>
    <d v="2015-02-27T04:02:41"/>
  </r>
  <r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d v="2016-08-02T22:01:11"/>
  </r>
  <r>
    <n v="15000"/>
    <n v="360"/>
    <x v="2"/>
    <s v="AU"/>
    <s v="AUD"/>
    <n v="1388928660"/>
    <x v="1488"/>
    <b v="0"/>
    <n v="6"/>
    <b v="0"/>
    <s v="publishing/fiction"/>
    <n v="2.4E-2"/>
    <n v="60"/>
    <x v="3"/>
    <s v="fiction"/>
    <x v="1488"/>
    <d v="2014-01-05T13:31:00"/>
  </r>
  <r>
    <n v="500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d v="2012-11-15T15:40:52"/>
  </r>
  <r>
    <n v="2900"/>
    <n v="895"/>
    <x v="2"/>
    <s v="US"/>
    <s v="USD"/>
    <n v="1380720474"/>
    <x v="1490"/>
    <b v="0"/>
    <n v="19"/>
    <b v="0"/>
    <s v="publishing/fiction"/>
    <n v="0.30862068965517242"/>
    <n v="47.10526315789474"/>
    <x v="3"/>
    <s v="fiction"/>
    <x v="1490"/>
    <d v="2013-10-02T13:27:54"/>
  </r>
  <r>
    <n v="1200"/>
    <n v="100"/>
    <x v="2"/>
    <s v="US"/>
    <s v="USD"/>
    <n v="1424014680"/>
    <x v="1491"/>
    <b v="0"/>
    <n v="1"/>
    <b v="0"/>
    <s v="publishing/fiction"/>
    <n v="8.3333333333333329E-2"/>
    <n v="100"/>
    <x v="3"/>
    <s v="fiction"/>
    <x v="1491"/>
    <d v="2015-02-15T15:38:00"/>
  </r>
  <r>
    <n v="4000"/>
    <n v="30"/>
    <x v="2"/>
    <s v="US"/>
    <s v="USD"/>
    <n v="1308431646"/>
    <x v="1492"/>
    <b v="0"/>
    <n v="2"/>
    <b v="0"/>
    <s v="publishing/fiction"/>
    <n v="7.4999999999999997E-3"/>
    <n v="15"/>
    <x v="3"/>
    <s v="fiction"/>
    <x v="1492"/>
    <d v="2011-06-18T21:14:06"/>
  </r>
  <r>
    <n v="2400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d v="2013-06-16T20:47:55"/>
  </r>
  <r>
    <n v="5000"/>
    <n v="445"/>
    <x v="2"/>
    <s v="US"/>
    <s v="USD"/>
    <n v="1428075480"/>
    <x v="1494"/>
    <b v="0"/>
    <n v="11"/>
    <b v="0"/>
    <s v="publishing/fiction"/>
    <n v="8.8999999999999996E-2"/>
    <n v="40.454545454545453"/>
    <x v="3"/>
    <s v="fiction"/>
    <x v="1494"/>
    <d v="2015-04-03T15:38:00"/>
  </r>
  <r>
    <n v="2000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d v="2011-08-27T18:57:11"/>
  </r>
  <r>
    <n v="1500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d v="2014-09-16T11:24:19"/>
  </r>
  <r>
    <n v="15000"/>
    <n v="1"/>
    <x v="2"/>
    <s v="US"/>
    <s v="USD"/>
    <n v="1375299780"/>
    <x v="1497"/>
    <b v="0"/>
    <n v="1"/>
    <b v="0"/>
    <s v="publishing/fiction"/>
    <n v="6.666666666666667E-5"/>
    <n v="1"/>
    <x v="3"/>
    <s v="fiction"/>
    <x v="1497"/>
    <d v="2013-07-31T19:43:00"/>
  </r>
  <r>
    <n v="3000"/>
    <n v="57"/>
    <x v="2"/>
    <s v="US"/>
    <s v="USD"/>
    <n v="1409787378"/>
    <x v="1498"/>
    <b v="0"/>
    <n v="3"/>
    <b v="0"/>
    <s v="publishing/fiction"/>
    <n v="1.9E-2"/>
    <n v="19"/>
    <x v="3"/>
    <s v="fiction"/>
    <x v="1498"/>
    <d v="2014-09-03T23:36:18"/>
  </r>
  <r>
    <n v="2000"/>
    <n v="5"/>
    <x v="2"/>
    <s v="US"/>
    <s v="USD"/>
    <n v="1470355833"/>
    <x v="1499"/>
    <b v="0"/>
    <n v="1"/>
    <b v="0"/>
    <s v="publishing/fiction"/>
    <n v="2.5000000000000001E-3"/>
    <n v="5"/>
    <x v="3"/>
    <s v="fiction"/>
    <x v="1499"/>
    <d v="2016-08-05T00:10:33"/>
  </r>
  <r>
    <n v="2800"/>
    <n v="701"/>
    <x v="2"/>
    <s v="US"/>
    <s v="USD"/>
    <n v="1367444557"/>
    <x v="1500"/>
    <b v="0"/>
    <n v="15"/>
    <b v="0"/>
    <s v="publishing/fiction"/>
    <n v="0.25035714285714283"/>
    <n v="46.733333333333334"/>
    <x v="3"/>
    <s v="fiction"/>
    <x v="1500"/>
    <d v="2013-05-01T21:42:37"/>
  </r>
  <r>
    <n v="52000"/>
    <n v="86492"/>
    <x v="0"/>
    <s v="CA"/>
    <s v="CAD"/>
    <n v="1436364023"/>
    <x v="1501"/>
    <b v="1"/>
    <n v="885"/>
    <b v="1"/>
    <s v="photography/photobooks"/>
    <n v="1.6633076923076924"/>
    <n v="97.731073446327684"/>
    <x v="8"/>
    <s v="photobooks"/>
    <x v="1501"/>
    <d v="2015-07-08T14:00:23"/>
  </r>
  <r>
    <n v="22000"/>
    <n v="22318"/>
    <x v="0"/>
    <s v="GB"/>
    <s v="GBP"/>
    <n v="1458943200"/>
    <x v="1502"/>
    <b v="1"/>
    <n v="329"/>
    <b v="1"/>
    <s v="photography/photobooks"/>
    <n v="1.0144545454545455"/>
    <n v="67.835866261398181"/>
    <x v="8"/>
    <s v="photobooks"/>
    <x v="1502"/>
    <d v="2016-03-25T22:00:00"/>
  </r>
  <r>
    <n v="3750"/>
    <n v="4045.93"/>
    <x v="0"/>
    <s v="BE"/>
    <s v="EUR"/>
    <n v="1477210801"/>
    <x v="1503"/>
    <b v="1"/>
    <n v="71"/>
    <b v="1"/>
    <s v="photography/photobooks"/>
    <n v="1.0789146666666667"/>
    <n v="56.98492957746479"/>
    <x v="8"/>
    <s v="photobooks"/>
    <x v="1503"/>
    <d v="2016-10-23T08:20:01"/>
  </r>
  <r>
    <n v="6500"/>
    <n v="18066"/>
    <x v="0"/>
    <s v="GB"/>
    <s v="GBP"/>
    <n v="1402389180"/>
    <x v="1504"/>
    <b v="1"/>
    <n v="269"/>
    <b v="1"/>
    <s v="photography/photobooks"/>
    <n v="2.7793846153846156"/>
    <n v="67.159851301115239"/>
    <x v="8"/>
    <s v="photobooks"/>
    <x v="1504"/>
    <d v="2014-06-10T08:33:00"/>
  </r>
  <r>
    <n v="16000"/>
    <n v="16573"/>
    <x v="0"/>
    <s v="DE"/>
    <s v="EUR"/>
    <n v="1458676860"/>
    <x v="1505"/>
    <b v="1"/>
    <n v="345"/>
    <b v="1"/>
    <s v="photography/photobooks"/>
    <n v="1.0358125"/>
    <n v="48.037681159420288"/>
    <x v="8"/>
    <s v="photobooks"/>
    <x v="1505"/>
    <d v="2016-03-22T20:01:00"/>
  </r>
  <r>
    <n v="1500"/>
    <n v="1671"/>
    <x v="0"/>
    <s v="GB"/>
    <s v="GBP"/>
    <n v="1406227904"/>
    <x v="1506"/>
    <b v="1"/>
    <n v="43"/>
    <b v="1"/>
    <s v="photography/photobooks"/>
    <n v="1.1140000000000001"/>
    <n v="38.860465116279073"/>
    <x v="8"/>
    <s v="photobooks"/>
    <x v="1506"/>
    <d v="2014-07-24T18:51:44"/>
  </r>
  <r>
    <n v="1200"/>
    <n v="2580"/>
    <x v="0"/>
    <s v="US"/>
    <s v="USD"/>
    <n v="1273911000"/>
    <x v="1507"/>
    <b v="1"/>
    <n v="33"/>
    <b v="1"/>
    <s v="photography/photobooks"/>
    <n v="2.15"/>
    <n v="78.181818181818187"/>
    <x v="8"/>
    <s v="photobooks"/>
    <x v="1507"/>
    <d v="2010-05-15T08:10:00"/>
  </r>
  <r>
    <n v="18500"/>
    <n v="20491"/>
    <x v="0"/>
    <s v="US"/>
    <s v="USD"/>
    <n v="1403880281"/>
    <x v="1508"/>
    <b v="1"/>
    <n v="211"/>
    <b v="1"/>
    <s v="photography/photobooks"/>
    <n v="1.1076216216216217"/>
    <n v="97.113744075829388"/>
    <x v="8"/>
    <s v="photobooks"/>
    <x v="1508"/>
    <d v="2014-06-27T14:44:41"/>
  </r>
  <r>
    <n v="17500"/>
    <n v="21637.22"/>
    <x v="0"/>
    <s v="DE"/>
    <s v="EUR"/>
    <n v="1487113140"/>
    <x v="1509"/>
    <b v="1"/>
    <n v="196"/>
    <b v="1"/>
    <s v="photography/photobooks"/>
    <n v="1.2364125714285714"/>
    <n v="110.39397959183674"/>
    <x v="8"/>
    <s v="photobooks"/>
    <x v="1509"/>
    <d v="2017-02-14T22:59:00"/>
  </r>
  <r>
    <n v="16000"/>
    <n v="16165.6"/>
    <x v="0"/>
    <s v="GB"/>
    <s v="GBP"/>
    <n v="1405761278"/>
    <x v="1510"/>
    <b v="1"/>
    <n v="405"/>
    <b v="1"/>
    <s v="photography/photobooks"/>
    <n v="1.0103500000000001"/>
    <n v="39.91506172839506"/>
    <x v="8"/>
    <s v="photobooks"/>
    <x v="1510"/>
    <d v="2014-07-19T09:14:38"/>
  </r>
  <r>
    <n v="14000"/>
    <n v="15651"/>
    <x v="0"/>
    <s v="US"/>
    <s v="USD"/>
    <n v="1447858804"/>
    <x v="1511"/>
    <b v="1"/>
    <n v="206"/>
    <b v="1"/>
    <s v="photography/photobooks"/>
    <n v="1.1179285714285714"/>
    <n v="75.975728155339809"/>
    <x v="8"/>
    <s v="photobooks"/>
    <x v="1511"/>
    <d v="2015-11-18T15:00:04"/>
  </r>
  <r>
    <n v="3500"/>
    <n v="19557"/>
    <x v="0"/>
    <s v="US"/>
    <s v="USD"/>
    <n v="1486311939"/>
    <x v="1512"/>
    <b v="1"/>
    <n v="335"/>
    <b v="1"/>
    <s v="photography/photobooks"/>
    <n v="5.5877142857142861"/>
    <n v="58.379104477611939"/>
    <x v="8"/>
    <s v="photobooks"/>
    <x v="1512"/>
    <d v="2017-02-05T16:25:39"/>
  </r>
  <r>
    <n v="8000"/>
    <n v="12001.5"/>
    <x v="0"/>
    <s v="GB"/>
    <s v="GBP"/>
    <n v="1405523866"/>
    <x v="1513"/>
    <b v="1"/>
    <n v="215"/>
    <b v="1"/>
    <s v="photography/photobooks"/>
    <n v="1.5001875"/>
    <n v="55.82093023255814"/>
    <x v="8"/>
    <s v="photobooks"/>
    <x v="1513"/>
    <d v="2014-07-16T15:17:46"/>
  </r>
  <r>
    <n v="25000"/>
    <n v="26619"/>
    <x v="0"/>
    <s v="US"/>
    <s v="USD"/>
    <n v="1443363640"/>
    <x v="1514"/>
    <b v="1"/>
    <n v="176"/>
    <b v="1"/>
    <s v="photography/photobooks"/>
    <n v="1.0647599999999999"/>
    <n v="151.24431818181819"/>
    <x v="8"/>
    <s v="photobooks"/>
    <x v="1514"/>
    <d v="2015-09-27T14:20:40"/>
  </r>
  <r>
    <n v="300000"/>
    <n v="471567"/>
    <x v="0"/>
    <s v="NO"/>
    <s v="NOK"/>
    <n v="1458104697"/>
    <x v="1515"/>
    <b v="1"/>
    <n v="555"/>
    <b v="1"/>
    <s v="photography/photobooks"/>
    <n v="1.57189"/>
    <n v="849.67027027027029"/>
    <x v="8"/>
    <s v="photobooks"/>
    <x v="1515"/>
    <d v="2016-03-16T05:04:57"/>
  </r>
  <r>
    <n v="17000"/>
    <n v="18472"/>
    <x v="0"/>
    <s v="US"/>
    <s v="USD"/>
    <n v="1475762400"/>
    <x v="1516"/>
    <b v="1"/>
    <n v="116"/>
    <b v="1"/>
    <s v="photography/photobooks"/>
    <n v="1.0865882352941176"/>
    <n v="159.24137931034483"/>
    <x v="8"/>
    <s v="photobooks"/>
    <x v="1516"/>
    <d v="2016-10-06T14:00:00"/>
  </r>
  <r>
    <n v="15000"/>
    <n v="24297"/>
    <x v="0"/>
    <s v="US"/>
    <s v="USD"/>
    <n v="1417845600"/>
    <x v="1517"/>
    <b v="1"/>
    <n v="615"/>
    <b v="1"/>
    <s v="photography/photobooks"/>
    <n v="1.6197999999999999"/>
    <n v="39.507317073170732"/>
    <x v="8"/>
    <s v="photobooks"/>
    <x v="1517"/>
    <d v="2014-12-06T06:00:00"/>
  </r>
  <r>
    <n v="15000"/>
    <n v="30805"/>
    <x v="0"/>
    <s v="US"/>
    <s v="USD"/>
    <n v="1401565252"/>
    <x v="1518"/>
    <b v="1"/>
    <n v="236"/>
    <b v="1"/>
    <s v="photography/photobooks"/>
    <n v="2.0536666666666665"/>
    <n v="130.52966101694915"/>
    <x v="8"/>
    <s v="photobooks"/>
    <x v="1518"/>
    <d v="2014-05-31T19:40:52"/>
  </r>
  <r>
    <n v="9000"/>
    <n v="9302.75"/>
    <x v="0"/>
    <s v="US"/>
    <s v="USD"/>
    <n v="1403301540"/>
    <x v="1519"/>
    <b v="1"/>
    <n v="145"/>
    <b v="1"/>
    <s v="photography/photobooks"/>
    <n v="1.033638888888889"/>
    <n v="64.156896551724131"/>
    <x v="8"/>
    <s v="photobooks"/>
    <x v="1519"/>
    <d v="2014-06-20T21:59:00"/>
  </r>
  <r>
    <n v="18000"/>
    <n v="18625"/>
    <x v="0"/>
    <s v="US"/>
    <s v="USD"/>
    <n v="1418961600"/>
    <x v="1520"/>
    <b v="1"/>
    <n v="167"/>
    <b v="1"/>
    <s v="photography/photobooks"/>
    <n v="1.0347222222222223"/>
    <n v="111.52694610778443"/>
    <x v="8"/>
    <s v="photobooks"/>
    <x v="1520"/>
    <d v="2014-12-19T04:00:00"/>
  </r>
  <r>
    <n v="37500"/>
    <n v="40055"/>
    <x v="0"/>
    <s v="US"/>
    <s v="USD"/>
    <n v="1465272091"/>
    <x v="1521"/>
    <b v="1"/>
    <n v="235"/>
    <b v="1"/>
    <s v="photography/photobooks"/>
    <n v="1.0681333333333334"/>
    <n v="170.44680851063831"/>
    <x v="8"/>
    <s v="photobooks"/>
    <x v="1521"/>
    <d v="2016-06-07T04:01:31"/>
  </r>
  <r>
    <n v="43500"/>
    <n v="60450.1"/>
    <x v="0"/>
    <s v="US"/>
    <s v="USD"/>
    <n v="1413575739"/>
    <x v="1522"/>
    <b v="1"/>
    <n v="452"/>
    <b v="1"/>
    <s v="photography/photobooks"/>
    <n v="1.3896574712643677"/>
    <n v="133.7391592920354"/>
    <x v="8"/>
    <s v="photobooks"/>
    <x v="1522"/>
    <d v="2014-10-17T19:55:39"/>
  </r>
  <r>
    <n v="18500"/>
    <n v="23096"/>
    <x v="0"/>
    <s v="US"/>
    <s v="USD"/>
    <n v="1419292800"/>
    <x v="1523"/>
    <b v="1"/>
    <n v="241"/>
    <b v="1"/>
    <s v="photography/photobooks"/>
    <n v="1.2484324324324325"/>
    <n v="95.834024896265561"/>
    <x v="8"/>
    <s v="photobooks"/>
    <x v="1523"/>
    <d v="2014-12-23T00:00:00"/>
  </r>
  <r>
    <n v="3000"/>
    <n v="6210"/>
    <x v="0"/>
    <s v="SE"/>
    <s v="SEK"/>
    <n v="1487592090"/>
    <x v="1524"/>
    <b v="1"/>
    <n v="28"/>
    <b v="1"/>
    <s v="photography/photobooks"/>
    <n v="2.0699999999999998"/>
    <n v="221.78571428571428"/>
    <x v="8"/>
    <s v="photobooks"/>
    <x v="1524"/>
    <d v="2017-02-20T12:01:30"/>
  </r>
  <r>
    <n v="2600"/>
    <n v="4524.1499999999996"/>
    <x v="0"/>
    <s v="US"/>
    <s v="USD"/>
    <n v="1471539138"/>
    <x v="1525"/>
    <b v="1"/>
    <n v="140"/>
    <b v="1"/>
    <s v="photography/photobooks"/>
    <n v="1.7400576923076922"/>
    <n v="32.315357142857138"/>
    <x v="8"/>
    <s v="photobooks"/>
    <x v="1525"/>
    <d v="2016-08-18T16:52:18"/>
  </r>
  <r>
    <n v="23000"/>
    <n v="27675"/>
    <x v="0"/>
    <s v="US"/>
    <s v="USD"/>
    <n v="1453185447"/>
    <x v="1526"/>
    <b v="1"/>
    <n v="280"/>
    <b v="1"/>
    <s v="photography/photobooks"/>
    <n v="1.2032608695652174"/>
    <n v="98.839285714285708"/>
    <x v="8"/>
    <s v="photobooks"/>
    <x v="1526"/>
    <d v="2016-01-19T06:37:27"/>
  </r>
  <r>
    <n v="3500"/>
    <n v="3865.55"/>
    <x v="0"/>
    <s v="US"/>
    <s v="USD"/>
    <n v="1489497886"/>
    <x v="1527"/>
    <b v="1"/>
    <n v="70"/>
    <b v="1"/>
    <s v="photography/photobooks"/>
    <n v="1.1044428571428573"/>
    <n v="55.222142857142863"/>
    <x v="8"/>
    <s v="photobooks"/>
    <x v="1527"/>
    <d v="2017-03-14T13:24:46"/>
  </r>
  <r>
    <n v="3000"/>
    <n v="8447"/>
    <x v="0"/>
    <s v="US"/>
    <s v="USD"/>
    <n v="1485907200"/>
    <x v="1528"/>
    <b v="1"/>
    <n v="160"/>
    <b v="1"/>
    <s v="photography/photobooks"/>
    <n v="2.8156666666666665"/>
    <n v="52.793750000000003"/>
    <x v="8"/>
    <s v="photobooks"/>
    <x v="1528"/>
    <d v="2017-02-01T00:00:00"/>
  </r>
  <r>
    <n v="19000"/>
    <n v="19129"/>
    <x v="0"/>
    <s v="US"/>
    <s v="USD"/>
    <n v="1426773920"/>
    <x v="1529"/>
    <b v="1"/>
    <n v="141"/>
    <b v="1"/>
    <s v="photography/photobooks"/>
    <n v="1.0067894736842105"/>
    <n v="135.66666666666666"/>
    <x v="8"/>
    <s v="photobooks"/>
    <x v="1529"/>
    <d v="2015-03-19T14:05:20"/>
  </r>
  <r>
    <n v="35000"/>
    <n v="47189"/>
    <x v="0"/>
    <s v="US"/>
    <s v="USD"/>
    <n v="1445624695"/>
    <x v="1530"/>
    <b v="1"/>
    <n v="874"/>
    <b v="1"/>
    <s v="photography/photobooks"/>
    <n v="1.3482571428571428"/>
    <n v="53.991990846681922"/>
    <x v="8"/>
    <s v="photobooks"/>
    <x v="1530"/>
    <d v="2015-10-23T18:24:55"/>
  </r>
  <r>
    <n v="2350"/>
    <n v="4135"/>
    <x v="0"/>
    <s v="US"/>
    <s v="USD"/>
    <n v="1417402800"/>
    <x v="1531"/>
    <b v="1"/>
    <n v="73"/>
    <b v="1"/>
    <s v="photography/photobooks"/>
    <n v="1.7595744680851064"/>
    <n v="56.643835616438359"/>
    <x v="8"/>
    <s v="photobooks"/>
    <x v="1531"/>
    <d v="2014-12-01T03:00:00"/>
  </r>
  <r>
    <n v="5000"/>
    <n v="24201"/>
    <x v="0"/>
    <s v="AU"/>
    <s v="AUD"/>
    <n v="1455548400"/>
    <x v="1532"/>
    <b v="1"/>
    <n v="294"/>
    <b v="1"/>
    <s v="photography/photobooks"/>
    <n v="4.8402000000000003"/>
    <n v="82.316326530612244"/>
    <x v="8"/>
    <s v="photobooks"/>
    <x v="1532"/>
    <d v="2016-02-15T15:00:00"/>
  </r>
  <r>
    <n v="45000"/>
    <n v="65313"/>
    <x v="0"/>
    <s v="US"/>
    <s v="USD"/>
    <n v="1462161540"/>
    <x v="1533"/>
    <b v="1"/>
    <n v="740"/>
    <b v="1"/>
    <s v="photography/photobooks"/>
    <n v="1.4514"/>
    <n v="88.26081081081081"/>
    <x v="8"/>
    <s v="photobooks"/>
    <x v="1533"/>
    <d v="2016-05-02T03:59:00"/>
  </r>
  <r>
    <n v="7500"/>
    <n v="31330"/>
    <x v="0"/>
    <s v="US"/>
    <s v="USD"/>
    <n v="1441383062"/>
    <x v="1534"/>
    <b v="1"/>
    <n v="369"/>
    <b v="1"/>
    <s v="photography/photobooks"/>
    <n v="4.1773333333333333"/>
    <n v="84.905149051490511"/>
    <x v="8"/>
    <s v="photobooks"/>
    <x v="1534"/>
    <d v="2015-09-04T16:11:02"/>
  </r>
  <r>
    <n v="4000"/>
    <n v="5297"/>
    <x v="0"/>
    <s v="US"/>
    <s v="USD"/>
    <n v="1464040800"/>
    <x v="1535"/>
    <b v="1"/>
    <n v="110"/>
    <b v="1"/>
    <s v="photography/photobooks"/>
    <n v="1.3242499999999999"/>
    <n v="48.154545454545456"/>
    <x v="8"/>
    <s v="photobooks"/>
    <x v="1535"/>
    <d v="2016-05-23T22:00:00"/>
  </r>
  <r>
    <n v="12000"/>
    <n v="30037.01"/>
    <x v="0"/>
    <s v="US"/>
    <s v="USD"/>
    <n v="1440702910"/>
    <x v="1536"/>
    <b v="1"/>
    <n v="455"/>
    <b v="1"/>
    <s v="photography/photobooks"/>
    <n v="2.5030841666666666"/>
    <n v="66.015406593406595"/>
    <x v="8"/>
    <s v="photobooks"/>
    <x v="1536"/>
    <d v="2015-08-27T19:15:10"/>
  </r>
  <r>
    <n v="12000"/>
    <n v="21588"/>
    <x v="0"/>
    <s v="DE"/>
    <s v="EUR"/>
    <n v="1470506400"/>
    <x v="1537"/>
    <b v="1"/>
    <n v="224"/>
    <b v="1"/>
    <s v="photography/photobooks"/>
    <n v="1.7989999999999999"/>
    <n v="96.375"/>
    <x v="8"/>
    <s v="photobooks"/>
    <x v="1537"/>
    <d v="2016-08-06T18:00:00"/>
  </r>
  <r>
    <n v="7000"/>
    <n v="7184"/>
    <x v="0"/>
    <s v="US"/>
    <s v="USD"/>
    <n v="1421952370"/>
    <x v="1538"/>
    <b v="1"/>
    <n v="46"/>
    <b v="1"/>
    <s v="photography/photobooks"/>
    <n v="1.0262857142857142"/>
    <n v="156.17391304347825"/>
    <x v="8"/>
    <s v="photobooks"/>
    <x v="1538"/>
    <d v="2015-01-22T18:46:10"/>
  </r>
  <r>
    <n v="20000"/>
    <n v="27197.22"/>
    <x v="0"/>
    <s v="US"/>
    <s v="USD"/>
    <n v="1483481019"/>
    <x v="1539"/>
    <b v="0"/>
    <n v="284"/>
    <b v="1"/>
    <s v="photography/photobooks"/>
    <n v="1.359861"/>
    <n v="95.764859154929582"/>
    <x v="8"/>
    <s v="photobooks"/>
    <x v="1539"/>
    <d v="2017-01-03T22:03:39"/>
  </r>
  <r>
    <n v="15000"/>
    <n v="17680"/>
    <x v="0"/>
    <s v="US"/>
    <s v="USD"/>
    <n v="1416964500"/>
    <x v="1540"/>
    <b v="1"/>
    <n v="98"/>
    <b v="1"/>
    <s v="photography/photobooks"/>
    <n v="1.1786666666666668"/>
    <n v="180.40816326530611"/>
    <x v="8"/>
    <s v="photobooks"/>
    <x v="1540"/>
    <d v="2014-11-26T01:15:00"/>
  </r>
  <r>
    <n v="18000"/>
    <n v="6"/>
    <x v="2"/>
    <s v="US"/>
    <s v="USD"/>
    <n v="1420045538"/>
    <x v="1541"/>
    <b v="0"/>
    <n v="2"/>
    <b v="0"/>
    <s v="photography/nature"/>
    <n v="3.3333333333333332E-4"/>
    <n v="3"/>
    <x v="8"/>
    <s v="nature"/>
    <x v="1541"/>
    <d v="2014-12-31T17:05:38"/>
  </r>
  <r>
    <n v="500"/>
    <n v="20"/>
    <x v="2"/>
    <s v="CA"/>
    <s v="CAD"/>
    <n v="1435708500"/>
    <x v="1542"/>
    <b v="0"/>
    <n v="1"/>
    <b v="0"/>
    <s v="photography/nature"/>
    <n v="0.04"/>
    <n v="20"/>
    <x v="8"/>
    <s v="nature"/>
    <x v="1542"/>
    <d v="2015-06-30T23:55:00"/>
  </r>
  <r>
    <n v="2250"/>
    <n v="10"/>
    <x v="2"/>
    <s v="US"/>
    <s v="USD"/>
    <n v="1416662034"/>
    <x v="1543"/>
    <b v="0"/>
    <n v="1"/>
    <b v="0"/>
    <s v="photography/nature"/>
    <n v="4.4444444444444444E-3"/>
    <n v="10"/>
    <x v="8"/>
    <s v="nature"/>
    <x v="1543"/>
    <d v="2014-11-22T13:13:54"/>
  </r>
  <r>
    <n v="1000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d v="2015-04-01T00:18:00"/>
  </r>
  <r>
    <n v="3000"/>
    <n v="1"/>
    <x v="2"/>
    <s v="US"/>
    <s v="USD"/>
    <n v="1425330960"/>
    <x v="1545"/>
    <b v="0"/>
    <n v="1"/>
    <b v="0"/>
    <s v="photography/nature"/>
    <n v="3.3333333333333332E-4"/>
    <n v="1"/>
    <x v="8"/>
    <s v="nature"/>
    <x v="1545"/>
    <d v="2015-03-02T21:16:00"/>
  </r>
  <r>
    <n v="1000"/>
    <n v="289"/>
    <x v="2"/>
    <s v="GB"/>
    <s v="GBP"/>
    <n v="1410930399"/>
    <x v="1546"/>
    <b v="0"/>
    <n v="11"/>
    <b v="0"/>
    <s v="photography/nature"/>
    <n v="0.28899999999999998"/>
    <n v="26.272727272727273"/>
    <x v="8"/>
    <s v="nature"/>
    <x v="1546"/>
    <d v="2014-09-17T05:06:39"/>
  </r>
  <r>
    <n v="20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d v="2017-02-23T10:14:42"/>
  </r>
  <r>
    <n v="700"/>
    <n v="60"/>
    <x v="2"/>
    <s v="US"/>
    <s v="USD"/>
    <n v="1447020620"/>
    <x v="1548"/>
    <b v="0"/>
    <n v="1"/>
    <b v="0"/>
    <s v="photography/nature"/>
    <n v="8.5714285714285715E-2"/>
    <n v="60"/>
    <x v="8"/>
    <s v="nature"/>
    <x v="1548"/>
    <d v="2015-11-08T22:10:20"/>
  </r>
  <r>
    <n v="500"/>
    <n v="170"/>
    <x v="2"/>
    <s v="US"/>
    <s v="USD"/>
    <n v="1446524159"/>
    <x v="1549"/>
    <b v="0"/>
    <n v="6"/>
    <b v="0"/>
    <s v="photography/nature"/>
    <n v="0.34"/>
    <n v="28.333333333333332"/>
    <x v="8"/>
    <s v="nature"/>
    <x v="1549"/>
    <d v="2015-11-03T04:15:59"/>
  </r>
  <r>
    <n v="750"/>
    <n v="101"/>
    <x v="2"/>
    <s v="GB"/>
    <s v="GBP"/>
    <n v="1463050034"/>
    <x v="1550"/>
    <b v="0"/>
    <n v="7"/>
    <b v="0"/>
    <s v="photography/nature"/>
    <n v="0.13466666666666666"/>
    <n v="14.428571428571429"/>
    <x v="8"/>
    <s v="nature"/>
    <x v="1550"/>
    <d v="2016-05-12T10:47:14"/>
  </r>
  <r>
    <n v="3500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d v="2015-05-27T19:47:19"/>
  </r>
  <r>
    <n v="4300"/>
    <n v="2115"/>
    <x v="2"/>
    <s v="US"/>
    <s v="USD"/>
    <n v="1412135940"/>
    <x v="1552"/>
    <b v="0"/>
    <n v="16"/>
    <b v="0"/>
    <s v="photography/nature"/>
    <n v="0.49186046511627907"/>
    <n v="132.1875"/>
    <x v="8"/>
    <s v="nature"/>
    <x v="1552"/>
    <d v="2014-10-01T03:59:00"/>
  </r>
  <r>
    <n v="6000"/>
    <n v="0"/>
    <x v="2"/>
    <s v="US"/>
    <s v="USD"/>
    <n v="1441176447"/>
    <x v="1553"/>
    <b v="0"/>
    <n v="0"/>
    <b v="0"/>
    <s v="photography/nature"/>
    <n v="0"/>
    <e v="#DIV/0!"/>
    <x v="8"/>
    <s v="nature"/>
    <x v="1553"/>
    <d v="2015-09-02T06:47:27"/>
  </r>
  <r>
    <n v="20000"/>
    <n v="0"/>
    <x v="2"/>
    <s v="AU"/>
    <s v="AUD"/>
    <n v="1438495390"/>
    <x v="1554"/>
    <b v="0"/>
    <n v="0"/>
    <b v="0"/>
    <s v="photography/nature"/>
    <n v="0"/>
    <e v="#DIV/0!"/>
    <x v="8"/>
    <s v="nature"/>
    <x v="1554"/>
    <d v="2015-08-02T06:03:10"/>
  </r>
  <r>
    <n v="750"/>
    <n v="0"/>
    <x v="2"/>
    <s v="US"/>
    <s v="USD"/>
    <n v="1442509200"/>
    <x v="1555"/>
    <b v="0"/>
    <n v="0"/>
    <b v="0"/>
    <s v="photography/nature"/>
    <n v="0"/>
    <e v="#DIV/0!"/>
    <x v="8"/>
    <s v="nature"/>
    <x v="1555"/>
    <d v="2015-09-17T17:00:00"/>
  </r>
  <r>
    <n v="1500"/>
    <n v="677"/>
    <x v="2"/>
    <s v="CA"/>
    <s v="CAD"/>
    <n v="1467603624"/>
    <x v="1556"/>
    <b v="0"/>
    <n v="12"/>
    <b v="0"/>
    <s v="photography/nature"/>
    <n v="0.45133333333333331"/>
    <n v="56.416666666666664"/>
    <x v="8"/>
    <s v="nature"/>
    <x v="1556"/>
    <d v="2016-07-04T03:40:24"/>
  </r>
  <r>
    <n v="2500"/>
    <n v="100"/>
    <x v="2"/>
    <s v="US"/>
    <s v="USD"/>
    <n v="1411227633"/>
    <x v="1557"/>
    <b v="0"/>
    <n v="1"/>
    <b v="0"/>
    <s v="photography/nature"/>
    <n v="0.04"/>
    <n v="100"/>
    <x v="8"/>
    <s v="nature"/>
    <x v="1557"/>
    <d v="2014-09-20T15:40:33"/>
  </r>
  <r>
    <n v="750"/>
    <n v="35"/>
    <x v="2"/>
    <s v="GB"/>
    <s v="GBP"/>
    <n v="1440763920"/>
    <x v="1558"/>
    <b v="0"/>
    <n v="3"/>
    <b v="0"/>
    <s v="photography/nature"/>
    <n v="4.6666666666666669E-2"/>
    <n v="11.666666666666666"/>
    <x v="8"/>
    <s v="nature"/>
    <x v="1558"/>
    <d v="2015-08-28T12:12:00"/>
  </r>
  <r>
    <n v="15000"/>
    <n v="50"/>
    <x v="2"/>
    <s v="US"/>
    <s v="USD"/>
    <n v="1430270199"/>
    <x v="1559"/>
    <b v="0"/>
    <n v="1"/>
    <b v="0"/>
    <s v="photography/nature"/>
    <n v="3.3333333333333335E-3"/>
    <n v="50"/>
    <x v="8"/>
    <s v="nature"/>
    <x v="1559"/>
    <d v="2015-04-29T01:16:39"/>
  </r>
  <r>
    <n v="2500"/>
    <n v="94"/>
    <x v="2"/>
    <s v="US"/>
    <s v="USD"/>
    <n v="1415842193"/>
    <x v="1560"/>
    <b v="0"/>
    <n v="4"/>
    <b v="0"/>
    <s v="photography/nature"/>
    <n v="3.7600000000000001E-2"/>
    <n v="23.5"/>
    <x v="8"/>
    <s v="nature"/>
    <x v="1560"/>
    <d v="2014-11-13T01:29:53"/>
  </r>
  <r>
    <n v="10000"/>
    <n v="67"/>
    <x v="1"/>
    <s v="US"/>
    <s v="USD"/>
    <n v="1383789603"/>
    <x v="1561"/>
    <b v="0"/>
    <n v="1"/>
    <b v="0"/>
    <s v="publishing/art books"/>
    <n v="6.7000000000000002E-3"/>
    <n v="67"/>
    <x v="3"/>
    <s v="art books"/>
    <x v="1561"/>
    <d v="2013-11-07T02:00:03"/>
  </r>
  <r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x v="1562"/>
    <d v="2009-12-02T00:50:00"/>
  </r>
  <r>
    <n v="6000"/>
    <n v="85"/>
    <x v="1"/>
    <s v="GB"/>
    <s v="GBP"/>
    <n v="1394815751"/>
    <x v="1563"/>
    <b v="0"/>
    <n v="2"/>
    <b v="0"/>
    <s v="publishing/art books"/>
    <n v="1.4166666666666666E-2"/>
    <n v="42.5"/>
    <x v="3"/>
    <s v="art books"/>
    <x v="1563"/>
    <d v="2014-03-14T16:49:11"/>
  </r>
  <r>
    <n v="10000"/>
    <n v="10"/>
    <x v="1"/>
    <s v="US"/>
    <s v="USD"/>
    <n v="1432843500"/>
    <x v="1564"/>
    <b v="0"/>
    <n v="1"/>
    <b v="0"/>
    <s v="publishing/art books"/>
    <n v="1E-3"/>
    <n v="10"/>
    <x v="3"/>
    <s v="art books"/>
    <x v="1564"/>
    <d v="2015-05-28T20:05:00"/>
  </r>
  <r>
    <n v="4000"/>
    <n v="100"/>
    <x v="1"/>
    <s v="US"/>
    <s v="USD"/>
    <n v="1307554261"/>
    <x v="1565"/>
    <b v="0"/>
    <n v="1"/>
    <b v="0"/>
    <s v="publishing/art books"/>
    <n v="2.5000000000000001E-2"/>
    <n v="100"/>
    <x v="3"/>
    <s v="art books"/>
    <x v="1565"/>
    <d v="2011-06-08T17:31:01"/>
  </r>
  <r>
    <n v="30000"/>
    <n v="6375"/>
    <x v="1"/>
    <s v="US"/>
    <s v="USD"/>
    <n v="1469656800"/>
    <x v="1566"/>
    <b v="0"/>
    <n v="59"/>
    <b v="0"/>
    <s v="publishing/art books"/>
    <n v="0.21249999999999999"/>
    <n v="108.05084745762711"/>
    <x v="3"/>
    <s v="art books"/>
    <x v="1566"/>
    <d v="2016-07-27T22:00:00"/>
  </r>
  <r>
    <n v="8500"/>
    <n v="350"/>
    <x v="1"/>
    <s v="US"/>
    <s v="USD"/>
    <n v="1392595200"/>
    <x v="1567"/>
    <b v="0"/>
    <n v="13"/>
    <b v="0"/>
    <s v="publishing/art books"/>
    <n v="4.1176470588235294E-2"/>
    <n v="26.923076923076923"/>
    <x v="3"/>
    <s v="art books"/>
    <x v="1567"/>
    <d v="2014-02-17T00:00:00"/>
  </r>
  <r>
    <n v="25000"/>
    <n v="3410"/>
    <x v="1"/>
    <s v="US"/>
    <s v="USD"/>
    <n v="1419384585"/>
    <x v="1568"/>
    <b v="0"/>
    <n v="22"/>
    <b v="0"/>
    <s v="publishing/art books"/>
    <n v="0.13639999999999999"/>
    <n v="155"/>
    <x v="3"/>
    <s v="art books"/>
    <x v="1568"/>
    <d v="2014-12-24T01:29:45"/>
  </r>
  <r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x v="1569"/>
    <d v="2013-05-25T16:18:34"/>
  </r>
  <r>
    <n v="6000"/>
    <n v="2484"/>
    <x v="1"/>
    <s v="US"/>
    <s v="USD"/>
    <n v="1460140282"/>
    <x v="1570"/>
    <b v="0"/>
    <n v="52"/>
    <b v="0"/>
    <s v="publishing/art books"/>
    <n v="0.41399999999999998"/>
    <n v="47.769230769230766"/>
    <x v="3"/>
    <s v="art books"/>
    <x v="1570"/>
    <d v="2016-04-08T18:31:22"/>
  </r>
  <r>
    <n v="12100"/>
    <n v="80"/>
    <x v="1"/>
    <s v="GB"/>
    <s v="GBP"/>
    <n v="1434738483"/>
    <x v="1571"/>
    <b v="0"/>
    <n v="4"/>
    <b v="0"/>
    <s v="publishing/art books"/>
    <n v="6.6115702479338841E-3"/>
    <n v="20"/>
    <x v="3"/>
    <s v="art books"/>
    <x v="1571"/>
    <d v="2015-06-19T18:28:03"/>
  </r>
  <r>
    <n v="2500"/>
    <n v="125"/>
    <x v="1"/>
    <s v="GB"/>
    <s v="GBP"/>
    <n v="1456703940"/>
    <x v="1572"/>
    <b v="0"/>
    <n v="3"/>
    <b v="0"/>
    <s v="publishing/art books"/>
    <n v="0.05"/>
    <n v="41.666666666666664"/>
    <x v="3"/>
    <s v="art books"/>
    <x v="1572"/>
    <d v="2016-02-28T23:59:00"/>
  </r>
  <r>
    <n v="9000"/>
    <n v="223"/>
    <x v="1"/>
    <s v="CA"/>
    <s v="CAD"/>
    <n v="1491019140"/>
    <x v="1573"/>
    <b v="0"/>
    <n v="3"/>
    <b v="0"/>
    <s v="publishing/art books"/>
    <n v="2.4777777777777777E-2"/>
    <n v="74.333333333333329"/>
    <x v="3"/>
    <s v="art books"/>
    <x v="1573"/>
    <d v="2017-04-01T03:59:00"/>
  </r>
  <r>
    <n v="10000"/>
    <n v="506"/>
    <x v="1"/>
    <s v="US"/>
    <s v="USD"/>
    <n v="1424211329"/>
    <x v="1574"/>
    <b v="0"/>
    <n v="6"/>
    <b v="0"/>
    <s v="publishing/art books"/>
    <n v="5.0599999999999999E-2"/>
    <n v="84.333333333333329"/>
    <x v="3"/>
    <s v="art books"/>
    <x v="1574"/>
    <d v="2015-02-17T22:15:29"/>
  </r>
  <r>
    <n v="10000"/>
    <n v="2291"/>
    <x v="1"/>
    <s v="US"/>
    <s v="USD"/>
    <n v="1404909296"/>
    <x v="1575"/>
    <b v="0"/>
    <n v="35"/>
    <b v="0"/>
    <s v="publishing/art books"/>
    <n v="0.2291"/>
    <n v="65.457142857142856"/>
    <x v="3"/>
    <s v="art books"/>
    <x v="1575"/>
    <d v="2014-07-09T12:34:56"/>
  </r>
  <r>
    <n v="5000"/>
    <n v="650"/>
    <x v="1"/>
    <s v="US"/>
    <s v="USD"/>
    <n v="1435698368"/>
    <x v="1576"/>
    <b v="0"/>
    <n v="10"/>
    <b v="0"/>
    <s v="publishing/art books"/>
    <n v="0.13"/>
    <n v="65"/>
    <x v="3"/>
    <s v="art books"/>
    <x v="1576"/>
    <d v="2015-06-30T21:06:08"/>
  </r>
  <r>
    <n v="10000"/>
    <n v="55"/>
    <x v="1"/>
    <s v="US"/>
    <s v="USD"/>
    <n v="1343161248"/>
    <x v="1577"/>
    <b v="0"/>
    <n v="2"/>
    <b v="0"/>
    <s v="publishing/art books"/>
    <n v="5.4999999999999997E-3"/>
    <n v="27.5"/>
    <x v="3"/>
    <s v="art books"/>
    <x v="1577"/>
    <d v="2012-07-24T20:20:48"/>
  </r>
  <r>
    <n v="1897"/>
    <n v="205"/>
    <x v="1"/>
    <s v="US"/>
    <s v="USD"/>
    <n v="1283392800"/>
    <x v="1578"/>
    <b v="0"/>
    <n v="4"/>
    <b v="0"/>
    <s v="publishing/art books"/>
    <n v="0.10806536636794939"/>
    <n v="51.25"/>
    <x v="3"/>
    <s v="art books"/>
    <x v="1578"/>
    <d v="2010-09-02T02:00:00"/>
  </r>
  <r>
    <n v="3333"/>
    <n v="28"/>
    <x v="1"/>
    <s v="US"/>
    <s v="USD"/>
    <n v="1377734091"/>
    <x v="1579"/>
    <b v="0"/>
    <n v="2"/>
    <b v="0"/>
    <s v="publishing/art books"/>
    <n v="8.4008400840084006E-3"/>
    <n v="14"/>
    <x v="3"/>
    <s v="art books"/>
    <x v="1579"/>
    <d v="2013-08-28T23:54:51"/>
  </r>
  <r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x v="1580"/>
    <d v="2012-05-21T01:12:06"/>
  </r>
  <r>
    <n v="1000"/>
    <n v="5"/>
    <x v="2"/>
    <s v="GB"/>
    <s v="GBP"/>
    <n v="1450521990"/>
    <x v="1581"/>
    <b v="0"/>
    <n v="1"/>
    <b v="0"/>
    <s v="photography/places"/>
    <n v="5.0000000000000001E-3"/>
    <n v="5"/>
    <x v="8"/>
    <s v="places"/>
    <x v="1581"/>
    <d v="2015-12-19T10:46:30"/>
  </r>
  <r>
    <n v="1000"/>
    <n v="93"/>
    <x v="2"/>
    <s v="US"/>
    <s v="USD"/>
    <n v="1445894400"/>
    <x v="1582"/>
    <b v="0"/>
    <n v="3"/>
    <b v="0"/>
    <s v="photography/places"/>
    <n v="9.2999999999999999E-2"/>
    <n v="31"/>
    <x v="8"/>
    <s v="places"/>
    <x v="1582"/>
    <d v="2015-10-26T21:20:00"/>
  </r>
  <r>
    <n v="20000"/>
    <n v="15"/>
    <x v="2"/>
    <s v="GB"/>
    <s v="GBP"/>
    <n v="1411681391"/>
    <x v="1583"/>
    <b v="0"/>
    <n v="1"/>
    <b v="0"/>
    <s v="photography/places"/>
    <n v="7.5000000000000002E-4"/>
    <n v="15"/>
    <x v="8"/>
    <s v="places"/>
    <x v="1583"/>
    <d v="2014-09-25T21:43:11"/>
  </r>
  <r>
    <n v="1200"/>
    <n v="0"/>
    <x v="2"/>
    <s v="US"/>
    <s v="USD"/>
    <n v="1401464101"/>
    <x v="1584"/>
    <b v="0"/>
    <n v="0"/>
    <b v="0"/>
    <s v="photography/places"/>
    <n v="0"/>
    <e v="#DIV/0!"/>
    <x v="8"/>
    <s v="places"/>
    <x v="1584"/>
    <d v="2014-05-30T15:35:01"/>
  </r>
  <r>
    <n v="2000"/>
    <n v="1580"/>
    <x v="2"/>
    <s v="CA"/>
    <s v="CAD"/>
    <n v="1482663600"/>
    <x v="1585"/>
    <b v="0"/>
    <n v="12"/>
    <b v="0"/>
    <s v="photography/places"/>
    <n v="0.79"/>
    <n v="131.66666666666666"/>
    <x v="8"/>
    <s v="places"/>
    <x v="1585"/>
    <d v="2016-12-25T11:00:00"/>
  </r>
  <r>
    <n v="1500"/>
    <n v="0"/>
    <x v="2"/>
    <s v="US"/>
    <s v="USD"/>
    <n v="1428197422"/>
    <x v="1586"/>
    <b v="0"/>
    <n v="0"/>
    <b v="0"/>
    <s v="photography/places"/>
    <n v="0"/>
    <e v="#DIV/0!"/>
    <x v="8"/>
    <s v="places"/>
    <x v="1586"/>
    <d v="2015-04-05T01:30:22"/>
  </r>
  <r>
    <n v="7500"/>
    <n v="1"/>
    <x v="2"/>
    <s v="US"/>
    <s v="USD"/>
    <n v="1418510965"/>
    <x v="1587"/>
    <b v="0"/>
    <n v="1"/>
    <b v="0"/>
    <s v="photography/places"/>
    <n v="1.3333333333333334E-4"/>
    <n v="1"/>
    <x v="8"/>
    <s v="places"/>
    <x v="1587"/>
    <d v="2014-12-13T22:49:25"/>
  </r>
  <r>
    <n v="516"/>
    <n v="0"/>
    <x v="2"/>
    <s v="US"/>
    <s v="USD"/>
    <n v="1422735120"/>
    <x v="1588"/>
    <b v="0"/>
    <n v="0"/>
    <b v="0"/>
    <s v="photography/places"/>
    <n v="0"/>
    <e v="#DIV/0!"/>
    <x v="8"/>
    <s v="places"/>
    <x v="1588"/>
    <d v="2015-01-31T20:12:00"/>
  </r>
  <r>
    <n v="1200"/>
    <n v="0"/>
    <x v="2"/>
    <s v="US"/>
    <s v="USD"/>
    <n v="1444433886"/>
    <x v="1589"/>
    <b v="0"/>
    <n v="0"/>
    <b v="0"/>
    <s v="photography/places"/>
    <n v="0"/>
    <e v="#DIV/0!"/>
    <x v="8"/>
    <s v="places"/>
    <x v="1589"/>
    <d v="2015-10-09T23:38:06"/>
  </r>
  <r>
    <n v="60000"/>
    <n v="1020"/>
    <x v="2"/>
    <s v="IT"/>
    <s v="EUR"/>
    <n v="1443040464"/>
    <x v="1590"/>
    <b v="0"/>
    <n v="2"/>
    <b v="0"/>
    <s v="photography/places"/>
    <n v="1.7000000000000001E-2"/>
    <n v="510"/>
    <x v="8"/>
    <s v="places"/>
    <x v="1590"/>
    <d v="2015-09-23T20:34:24"/>
  </r>
  <r>
    <n v="14000"/>
    <n v="4092"/>
    <x v="2"/>
    <s v="GB"/>
    <s v="GBP"/>
    <n v="1459700741"/>
    <x v="1591"/>
    <b v="0"/>
    <n v="92"/>
    <b v="0"/>
    <s v="photography/places"/>
    <n v="0.29228571428571426"/>
    <n v="44.478260869565219"/>
    <x v="8"/>
    <s v="places"/>
    <x v="1591"/>
    <d v="2016-04-03T16:25:41"/>
  </r>
  <r>
    <n v="25"/>
    <n v="0"/>
    <x v="2"/>
    <s v="US"/>
    <s v="USD"/>
    <n v="1427503485"/>
    <x v="1592"/>
    <b v="0"/>
    <n v="0"/>
    <b v="0"/>
    <s v="photography/places"/>
    <n v="0"/>
    <e v="#DIV/0!"/>
    <x v="8"/>
    <s v="places"/>
    <x v="1592"/>
    <d v="2015-03-28T00:44:45"/>
  </r>
  <r>
    <n v="22000"/>
    <n v="3"/>
    <x v="2"/>
    <s v="US"/>
    <s v="USD"/>
    <n v="1425154655"/>
    <x v="1593"/>
    <b v="0"/>
    <n v="3"/>
    <b v="0"/>
    <s v="photography/places"/>
    <n v="1.3636363636363637E-4"/>
    <n v="1"/>
    <x v="8"/>
    <s v="places"/>
    <x v="1593"/>
    <d v="2015-02-28T20:17:35"/>
  </r>
  <r>
    <n v="1000"/>
    <n v="205"/>
    <x v="2"/>
    <s v="US"/>
    <s v="USD"/>
    <n v="1463329260"/>
    <x v="1594"/>
    <b v="0"/>
    <n v="10"/>
    <b v="0"/>
    <s v="photography/places"/>
    <n v="0.20499999999999999"/>
    <n v="20.5"/>
    <x v="8"/>
    <s v="places"/>
    <x v="1594"/>
    <d v="2016-05-15T16:21:00"/>
  </r>
  <r>
    <n v="100000"/>
    <n v="280"/>
    <x v="2"/>
    <s v="US"/>
    <s v="USD"/>
    <n v="1403122380"/>
    <x v="1595"/>
    <b v="0"/>
    <n v="7"/>
    <b v="0"/>
    <s v="photography/places"/>
    <n v="2.8E-3"/>
    <n v="40"/>
    <x v="8"/>
    <s v="places"/>
    <x v="1595"/>
    <d v="2014-06-18T20:13:00"/>
  </r>
  <r>
    <n v="3250"/>
    <n v="75"/>
    <x v="2"/>
    <s v="GB"/>
    <s v="GBP"/>
    <n v="1418469569"/>
    <x v="1596"/>
    <b v="0"/>
    <n v="3"/>
    <b v="0"/>
    <s v="photography/places"/>
    <n v="2.3076923076923078E-2"/>
    <n v="25"/>
    <x v="8"/>
    <s v="places"/>
    <x v="1596"/>
    <d v="2014-12-13T11:19:29"/>
  </r>
  <r>
    <n v="15000"/>
    <n v="0"/>
    <x v="2"/>
    <s v="US"/>
    <s v="USD"/>
    <n v="1474360197"/>
    <x v="1597"/>
    <b v="0"/>
    <n v="0"/>
    <b v="0"/>
    <s v="photography/places"/>
    <n v="0"/>
    <e v="#DIV/0!"/>
    <x v="8"/>
    <s v="places"/>
    <x v="1597"/>
    <d v="2016-09-20T08:29:57"/>
  </r>
  <r>
    <n v="800"/>
    <n v="1"/>
    <x v="2"/>
    <s v="US"/>
    <s v="USD"/>
    <n v="1437926458"/>
    <x v="1598"/>
    <b v="0"/>
    <n v="1"/>
    <b v="0"/>
    <s v="photography/places"/>
    <n v="1.25E-3"/>
    <n v="1"/>
    <x v="8"/>
    <s v="places"/>
    <x v="1598"/>
    <d v="2015-07-26T16:00:58"/>
  </r>
  <r>
    <n v="500"/>
    <n v="0"/>
    <x v="2"/>
    <s v="GB"/>
    <s v="GBP"/>
    <n v="1460116576"/>
    <x v="1599"/>
    <b v="0"/>
    <n v="0"/>
    <b v="0"/>
    <s v="photography/places"/>
    <n v="0"/>
    <e v="#DIV/0!"/>
    <x v="8"/>
    <s v="places"/>
    <x v="1599"/>
    <d v="2016-04-08T11:56:16"/>
  </r>
  <r>
    <n v="5000"/>
    <n v="367"/>
    <x v="2"/>
    <s v="US"/>
    <s v="USD"/>
    <n v="1405401060"/>
    <x v="1600"/>
    <b v="0"/>
    <n v="9"/>
    <b v="0"/>
    <s v="photography/places"/>
    <n v="7.3400000000000007E-2"/>
    <n v="40.777777777777779"/>
    <x v="8"/>
    <s v="places"/>
    <x v="1600"/>
    <d v="2014-07-15T05:11:00"/>
  </r>
  <r>
    <n v="2500"/>
    <n v="2706.23"/>
    <x v="0"/>
    <s v="US"/>
    <s v="USD"/>
    <n v="1304561633"/>
    <x v="1601"/>
    <b v="0"/>
    <n v="56"/>
    <b v="1"/>
    <s v="music/rock"/>
    <n v="1.082492"/>
    <n v="48.325535714285714"/>
    <x v="4"/>
    <s v="rock"/>
    <x v="1601"/>
    <d v="2011-05-05T02:13:53"/>
  </r>
  <r>
    <n v="1500"/>
    <n v="1502.5"/>
    <x v="0"/>
    <s v="US"/>
    <s v="USD"/>
    <n v="1318633200"/>
    <x v="1602"/>
    <b v="0"/>
    <n v="32"/>
    <b v="1"/>
    <s v="music/rock"/>
    <n v="1.0016666666666667"/>
    <n v="46.953125"/>
    <x v="4"/>
    <s v="rock"/>
    <x v="1602"/>
    <d v="2011-10-14T23:00:00"/>
  </r>
  <r>
    <n v="2000"/>
    <n v="2000.66"/>
    <x v="0"/>
    <s v="US"/>
    <s v="USD"/>
    <n v="1327723459"/>
    <x v="1603"/>
    <b v="0"/>
    <n v="30"/>
    <b v="1"/>
    <s v="music/rock"/>
    <n v="1.0003299999999999"/>
    <n v="66.688666666666663"/>
    <x v="4"/>
    <s v="rock"/>
    <x v="1603"/>
    <d v="2012-01-28T04:04:19"/>
  </r>
  <r>
    <n v="2800"/>
    <n v="3419"/>
    <x v="0"/>
    <s v="US"/>
    <s v="USD"/>
    <n v="1332011835"/>
    <x v="1604"/>
    <b v="0"/>
    <n v="70"/>
    <b v="1"/>
    <s v="music/rock"/>
    <n v="1.2210714285714286"/>
    <n v="48.842857142857142"/>
    <x v="4"/>
    <s v="rock"/>
    <x v="1604"/>
    <d v="2012-03-17T19:17:15"/>
  </r>
  <r>
    <n v="6000"/>
    <n v="6041.6"/>
    <x v="0"/>
    <s v="US"/>
    <s v="USD"/>
    <n v="1312182000"/>
    <x v="1605"/>
    <b v="0"/>
    <n v="44"/>
    <b v="1"/>
    <s v="music/rock"/>
    <n v="1.0069333333333335"/>
    <n v="137.30909090909091"/>
    <x v="4"/>
    <s v="rock"/>
    <x v="1605"/>
    <d v="2011-08-01T07:00:00"/>
  </r>
  <r>
    <n v="8000"/>
    <n v="8080.33"/>
    <x v="0"/>
    <s v="US"/>
    <s v="USD"/>
    <n v="1300930838"/>
    <x v="1606"/>
    <b v="0"/>
    <n v="92"/>
    <b v="1"/>
    <s v="music/rock"/>
    <n v="1.01004125"/>
    <n v="87.829673913043479"/>
    <x v="4"/>
    <s v="rock"/>
    <x v="1606"/>
    <d v="2011-03-24T01:40:38"/>
  </r>
  <r>
    <n v="10000"/>
    <n v="14511"/>
    <x v="0"/>
    <s v="US"/>
    <s v="USD"/>
    <n v="1339701851"/>
    <x v="1607"/>
    <b v="0"/>
    <n v="205"/>
    <b v="1"/>
    <s v="music/rock"/>
    <n v="1.4511000000000001"/>
    <n v="70.785365853658533"/>
    <x v="4"/>
    <s v="rock"/>
    <x v="1607"/>
    <d v="2012-06-14T19:24:11"/>
  </r>
  <r>
    <n v="1200"/>
    <n v="1215"/>
    <x v="0"/>
    <s v="US"/>
    <s v="USD"/>
    <n v="1388553960"/>
    <x v="1608"/>
    <b v="0"/>
    <n v="23"/>
    <b v="1"/>
    <s v="music/rock"/>
    <n v="1.0125"/>
    <n v="52.826086956521742"/>
    <x v="4"/>
    <s v="rock"/>
    <x v="1608"/>
    <d v="2014-01-01T05:26:00"/>
  </r>
  <r>
    <n v="1500"/>
    <n v="1775"/>
    <x v="0"/>
    <s v="US"/>
    <s v="USD"/>
    <n v="1320220800"/>
    <x v="1609"/>
    <b v="0"/>
    <n v="4"/>
    <b v="1"/>
    <s v="music/rock"/>
    <n v="1.1833333333333333"/>
    <n v="443.75"/>
    <x v="4"/>
    <s v="rock"/>
    <x v="1609"/>
    <d v="2011-11-02T08:00:00"/>
  </r>
  <r>
    <n v="2000"/>
    <n v="5437"/>
    <x v="0"/>
    <s v="US"/>
    <s v="USD"/>
    <n v="1355609510"/>
    <x v="1610"/>
    <b v="0"/>
    <n v="112"/>
    <b v="1"/>
    <s v="music/rock"/>
    <n v="2.7185000000000001"/>
    <n v="48.544642857142854"/>
    <x v="4"/>
    <s v="rock"/>
    <x v="1610"/>
    <d v="2012-12-15T22:11:50"/>
  </r>
  <r>
    <n v="800"/>
    <n v="1001"/>
    <x v="0"/>
    <s v="US"/>
    <s v="USD"/>
    <n v="1370390432"/>
    <x v="1611"/>
    <b v="0"/>
    <n v="27"/>
    <b v="1"/>
    <s v="music/rock"/>
    <n v="1.25125"/>
    <n v="37.074074074074076"/>
    <x v="4"/>
    <s v="rock"/>
    <x v="1611"/>
    <d v="2013-06-05T00:00:32"/>
  </r>
  <r>
    <n v="500"/>
    <n v="550"/>
    <x v="0"/>
    <s v="US"/>
    <s v="USD"/>
    <n v="1357160384"/>
    <x v="1612"/>
    <b v="0"/>
    <n v="11"/>
    <b v="1"/>
    <s v="music/rock"/>
    <n v="1.1000000000000001"/>
    <n v="50"/>
    <x v="4"/>
    <s v="rock"/>
    <x v="1612"/>
    <d v="2013-01-02T20:59:44"/>
  </r>
  <r>
    <n v="1000"/>
    <n v="1015"/>
    <x v="0"/>
    <s v="US"/>
    <s v="USD"/>
    <n v="1342921202"/>
    <x v="1613"/>
    <b v="0"/>
    <n v="26"/>
    <b v="1"/>
    <s v="music/rock"/>
    <n v="1.0149999999999999"/>
    <n v="39.03846153846154"/>
    <x v="4"/>
    <s v="rock"/>
    <x v="1613"/>
    <d v="2012-07-22T01:40:02"/>
  </r>
  <r>
    <n v="5000"/>
    <n v="5135"/>
    <x v="0"/>
    <s v="US"/>
    <s v="USD"/>
    <n v="1407085200"/>
    <x v="1614"/>
    <b v="0"/>
    <n v="77"/>
    <b v="1"/>
    <s v="music/rock"/>
    <n v="1.0269999999999999"/>
    <n v="66.688311688311686"/>
    <x v="4"/>
    <s v="rock"/>
    <x v="1614"/>
    <d v="2014-08-03T17:00:00"/>
  </r>
  <r>
    <n v="8000"/>
    <n v="9130"/>
    <x v="0"/>
    <s v="US"/>
    <s v="USD"/>
    <n v="1323742396"/>
    <x v="1615"/>
    <b v="0"/>
    <n v="136"/>
    <b v="1"/>
    <s v="music/rock"/>
    <n v="1.1412500000000001"/>
    <n v="67.132352941176464"/>
    <x v="4"/>
    <s v="rock"/>
    <x v="1615"/>
    <d v="2011-12-13T02:13:16"/>
  </r>
  <r>
    <n v="10000"/>
    <n v="10420"/>
    <x v="0"/>
    <s v="US"/>
    <s v="USD"/>
    <n v="1353621600"/>
    <x v="1616"/>
    <b v="0"/>
    <n v="157"/>
    <b v="1"/>
    <s v="music/rock"/>
    <n v="1.042"/>
    <n v="66.369426751592357"/>
    <x v="4"/>
    <s v="rock"/>
    <x v="1616"/>
    <d v="2012-11-22T22:00:00"/>
  </r>
  <r>
    <n v="7000"/>
    <n v="10210"/>
    <x v="0"/>
    <s v="US"/>
    <s v="USD"/>
    <n v="1383332400"/>
    <x v="1617"/>
    <b v="0"/>
    <n v="158"/>
    <b v="1"/>
    <s v="music/rock"/>
    <n v="1.4585714285714286"/>
    <n v="64.620253164556956"/>
    <x v="4"/>
    <s v="rock"/>
    <x v="1617"/>
    <d v="2013-11-01T19:00:00"/>
  </r>
  <r>
    <n v="1500"/>
    <n v="1576"/>
    <x v="0"/>
    <s v="US"/>
    <s v="USD"/>
    <n v="1362757335"/>
    <x v="1618"/>
    <b v="0"/>
    <n v="27"/>
    <b v="1"/>
    <s v="music/rock"/>
    <n v="1.0506666666666666"/>
    <n v="58.370370370370374"/>
    <x v="4"/>
    <s v="rock"/>
    <x v="1618"/>
    <d v="2013-03-08T15:42:15"/>
  </r>
  <r>
    <n v="1500"/>
    <n v="2000"/>
    <x v="0"/>
    <s v="US"/>
    <s v="USD"/>
    <n v="1410755286"/>
    <x v="1619"/>
    <b v="0"/>
    <n v="23"/>
    <b v="1"/>
    <s v="music/rock"/>
    <n v="1.3333333333333333"/>
    <n v="86.956521739130437"/>
    <x v="4"/>
    <s v="rock"/>
    <x v="1619"/>
    <d v="2014-09-15T04:28:06"/>
  </r>
  <r>
    <n v="1000"/>
    <n v="1130"/>
    <x v="0"/>
    <s v="US"/>
    <s v="USD"/>
    <n v="1361606940"/>
    <x v="1620"/>
    <b v="0"/>
    <n v="17"/>
    <b v="1"/>
    <s v="music/rock"/>
    <n v="1.1299999999999999"/>
    <n v="66.470588235294116"/>
    <x v="4"/>
    <s v="rock"/>
    <x v="1620"/>
    <d v="2013-02-23T08:09:00"/>
  </r>
  <r>
    <n v="5000"/>
    <n v="6060"/>
    <x v="0"/>
    <s v="US"/>
    <s v="USD"/>
    <n v="1338177540"/>
    <x v="1621"/>
    <b v="0"/>
    <n v="37"/>
    <b v="1"/>
    <s v="music/rock"/>
    <n v="1.212"/>
    <n v="163.78378378378378"/>
    <x v="4"/>
    <s v="rock"/>
    <x v="1621"/>
    <d v="2012-05-28T03:59:00"/>
  </r>
  <r>
    <n v="6900"/>
    <n v="7019"/>
    <x v="0"/>
    <s v="US"/>
    <s v="USD"/>
    <n v="1418803140"/>
    <x v="1622"/>
    <b v="0"/>
    <n v="65"/>
    <b v="1"/>
    <s v="music/rock"/>
    <n v="1.0172463768115942"/>
    <n v="107.98461538461538"/>
    <x v="4"/>
    <s v="rock"/>
    <x v="1622"/>
    <d v="2014-12-17T07:59:00"/>
  </r>
  <r>
    <n v="750"/>
    <n v="758"/>
    <x v="0"/>
    <s v="GB"/>
    <s v="GBP"/>
    <n v="1377621089"/>
    <x v="1623"/>
    <b v="0"/>
    <n v="18"/>
    <b v="1"/>
    <s v="music/rock"/>
    <n v="1.0106666666666666"/>
    <n v="42.111111111111114"/>
    <x v="4"/>
    <s v="rock"/>
    <x v="1623"/>
    <d v="2013-08-27T16:31:29"/>
  </r>
  <r>
    <n v="1000"/>
    <n v="1180"/>
    <x v="0"/>
    <s v="US"/>
    <s v="USD"/>
    <n v="1357721335"/>
    <x v="1624"/>
    <b v="0"/>
    <n v="25"/>
    <b v="1"/>
    <s v="music/rock"/>
    <n v="1.18"/>
    <n v="47.2"/>
    <x v="4"/>
    <s v="rock"/>
    <x v="1624"/>
    <d v="2013-01-09T08:48:55"/>
  </r>
  <r>
    <n v="7500"/>
    <n v="11650"/>
    <x v="0"/>
    <s v="US"/>
    <s v="USD"/>
    <n v="1347382053"/>
    <x v="1625"/>
    <b v="0"/>
    <n v="104"/>
    <b v="1"/>
    <s v="music/rock"/>
    <n v="1.5533333333333332"/>
    <n v="112.01923076923077"/>
    <x v="4"/>
    <s v="rock"/>
    <x v="1625"/>
    <d v="2012-09-11T16:47:33"/>
  </r>
  <r>
    <n v="8000"/>
    <n v="8095"/>
    <x v="0"/>
    <s v="US"/>
    <s v="USD"/>
    <n v="1385932867"/>
    <x v="1626"/>
    <b v="0"/>
    <n v="108"/>
    <b v="1"/>
    <s v="music/rock"/>
    <n v="1.0118750000000001"/>
    <n v="74.953703703703709"/>
    <x v="4"/>
    <s v="rock"/>
    <x v="1626"/>
    <d v="2013-12-01T21:21:07"/>
  </r>
  <r>
    <n v="2000"/>
    <n v="2340"/>
    <x v="0"/>
    <s v="US"/>
    <s v="USD"/>
    <n v="1353905940"/>
    <x v="1627"/>
    <b v="0"/>
    <n v="38"/>
    <b v="1"/>
    <s v="music/rock"/>
    <n v="1.17"/>
    <n v="61.578947368421055"/>
    <x v="4"/>
    <s v="rock"/>
    <x v="1627"/>
    <d v="2012-11-26T04:59:00"/>
  </r>
  <r>
    <n v="4000"/>
    <n v="4037"/>
    <x v="0"/>
    <s v="US"/>
    <s v="USD"/>
    <n v="1403026882"/>
    <x v="1628"/>
    <b v="0"/>
    <n v="88"/>
    <b v="1"/>
    <s v="music/rock"/>
    <n v="1.00925"/>
    <n v="45.875"/>
    <x v="4"/>
    <s v="rock"/>
    <x v="1628"/>
    <d v="2014-06-17T17:41:22"/>
  </r>
  <r>
    <n v="6000"/>
    <n v="6220"/>
    <x v="0"/>
    <s v="US"/>
    <s v="USD"/>
    <n v="1392929333"/>
    <x v="1629"/>
    <b v="0"/>
    <n v="82"/>
    <b v="1"/>
    <s v="music/rock"/>
    <n v="1.0366666666666666"/>
    <n v="75.853658536585371"/>
    <x v="4"/>
    <s v="rock"/>
    <x v="1629"/>
    <d v="2014-02-20T20:48:53"/>
  </r>
  <r>
    <n v="4000"/>
    <n v="10610"/>
    <x v="0"/>
    <s v="US"/>
    <s v="USD"/>
    <n v="1330671540"/>
    <x v="1630"/>
    <b v="0"/>
    <n v="126"/>
    <b v="1"/>
    <s v="music/rock"/>
    <n v="2.6524999999999999"/>
    <n v="84.206349206349202"/>
    <x v="4"/>
    <s v="rock"/>
    <x v="1630"/>
    <d v="2012-03-02T06:59:00"/>
  </r>
  <r>
    <n v="10000"/>
    <n v="15591"/>
    <x v="0"/>
    <s v="US"/>
    <s v="USD"/>
    <n v="1350074261"/>
    <x v="1631"/>
    <b v="0"/>
    <n v="133"/>
    <b v="1"/>
    <s v="music/rock"/>
    <n v="1.5590999999999999"/>
    <n v="117.22556390977444"/>
    <x v="4"/>
    <s v="rock"/>
    <x v="1631"/>
    <d v="2012-10-12T20:37:41"/>
  </r>
  <r>
    <n v="4000"/>
    <n v="4065"/>
    <x v="0"/>
    <s v="US"/>
    <s v="USD"/>
    <n v="1316851854"/>
    <x v="1632"/>
    <b v="0"/>
    <n v="47"/>
    <b v="1"/>
    <s v="music/rock"/>
    <n v="1.0162500000000001"/>
    <n v="86.489361702127653"/>
    <x v="4"/>
    <s v="rock"/>
    <x v="1632"/>
    <d v="2011-09-24T08:10:54"/>
  </r>
  <r>
    <n v="10000"/>
    <n v="10000"/>
    <x v="0"/>
    <s v="US"/>
    <s v="USD"/>
    <n v="1326690000"/>
    <x v="1633"/>
    <b v="0"/>
    <n v="58"/>
    <b v="1"/>
    <s v="music/rock"/>
    <n v="1"/>
    <n v="172.41379310344828"/>
    <x v="4"/>
    <s v="rock"/>
    <x v="1633"/>
    <d v="2012-01-16T05:00:00"/>
  </r>
  <r>
    <n v="2000"/>
    <n v="2010"/>
    <x v="0"/>
    <s v="US"/>
    <s v="USD"/>
    <n v="1306994340"/>
    <x v="1634"/>
    <b v="0"/>
    <n v="32"/>
    <b v="1"/>
    <s v="music/rock"/>
    <n v="1.0049999999999999"/>
    <n v="62.8125"/>
    <x v="4"/>
    <s v="rock"/>
    <x v="1634"/>
    <d v="2011-06-02T05:59:00"/>
  </r>
  <r>
    <n v="2000"/>
    <n v="2506"/>
    <x v="0"/>
    <s v="US"/>
    <s v="USD"/>
    <n v="1468270261"/>
    <x v="1635"/>
    <b v="0"/>
    <n v="37"/>
    <b v="1"/>
    <s v="music/rock"/>
    <n v="1.2529999999999999"/>
    <n v="67.729729729729726"/>
    <x v="4"/>
    <s v="rock"/>
    <x v="1635"/>
    <d v="2016-07-11T20:51:01"/>
  </r>
  <r>
    <n v="4500"/>
    <n v="4660"/>
    <x v="0"/>
    <s v="US"/>
    <s v="USD"/>
    <n v="1307851200"/>
    <x v="1636"/>
    <b v="0"/>
    <n v="87"/>
    <b v="1"/>
    <s v="music/rock"/>
    <n v="1.0355555555555556"/>
    <n v="53.5632183908046"/>
    <x v="4"/>
    <s v="rock"/>
    <x v="1636"/>
    <d v="2011-06-12T04:00:00"/>
  </r>
  <r>
    <n v="500"/>
    <n v="519"/>
    <x v="0"/>
    <s v="US"/>
    <s v="USD"/>
    <n v="1262302740"/>
    <x v="1637"/>
    <b v="0"/>
    <n v="15"/>
    <b v="1"/>
    <s v="music/rock"/>
    <n v="1.038"/>
    <n v="34.6"/>
    <x v="4"/>
    <s v="rock"/>
    <x v="1637"/>
    <d v="2009-12-31T23:39:00"/>
  </r>
  <r>
    <n v="1000"/>
    <n v="1050"/>
    <x v="0"/>
    <s v="US"/>
    <s v="USD"/>
    <n v="1362086700"/>
    <x v="1638"/>
    <b v="0"/>
    <n v="27"/>
    <b v="1"/>
    <s v="music/rock"/>
    <n v="1.05"/>
    <n v="38.888888888888886"/>
    <x v="4"/>
    <s v="rock"/>
    <x v="1638"/>
    <d v="2013-02-28T21:25:00"/>
  </r>
  <r>
    <n v="1800"/>
    <n v="1800"/>
    <x v="0"/>
    <s v="US"/>
    <s v="USD"/>
    <n v="1330789165"/>
    <x v="1639"/>
    <b v="0"/>
    <n v="19"/>
    <b v="1"/>
    <s v="music/rock"/>
    <n v="1"/>
    <n v="94.736842105263165"/>
    <x v="4"/>
    <s v="rock"/>
    <x v="1639"/>
    <d v="2012-03-03T15:39:25"/>
  </r>
  <r>
    <n v="400"/>
    <n v="679.44"/>
    <x v="0"/>
    <s v="US"/>
    <s v="USD"/>
    <n v="1280800740"/>
    <x v="1640"/>
    <b v="0"/>
    <n v="17"/>
    <b v="1"/>
    <s v="music/rock"/>
    <n v="1.6986000000000001"/>
    <n v="39.967058823529413"/>
    <x v="4"/>
    <s v="rock"/>
    <x v="1640"/>
    <d v="2010-08-03T01:59:00"/>
  </r>
  <r>
    <n v="2500"/>
    <n v="2535"/>
    <x v="0"/>
    <s v="US"/>
    <s v="USD"/>
    <n v="1418998744"/>
    <x v="1641"/>
    <b v="0"/>
    <n v="26"/>
    <b v="1"/>
    <s v="music/pop"/>
    <n v="1.014"/>
    <n v="97.5"/>
    <x v="4"/>
    <s v="pop"/>
    <x v="1641"/>
    <d v="2014-12-19T14:19:04"/>
  </r>
  <r>
    <n v="1200"/>
    <n v="1200"/>
    <x v="0"/>
    <s v="US"/>
    <s v="USD"/>
    <n v="1308011727"/>
    <x v="1642"/>
    <b v="0"/>
    <n v="28"/>
    <b v="1"/>
    <s v="music/pop"/>
    <n v="1"/>
    <n v="42.857142857142854"/>
    <x v="4"/>
    <s v="pop"/>
    <x v="1642"/>
    <d v="2011-06-14T00:35:27"/>
  </r>
  <r>
    <n v="5000"/>
    <n v="6235"/>
    <x v="0"/>
    <s v="US"/>
    <s v="USD"/>
    <n v="1348516012"/>
    <x v="1643"/>
    <b v="0"/>
    <n v="37"/>
    <b v="1"/>
    <s v="music/pop"/>
    <n v="1.2470000000000001"/>
    <n v="168.51351351351352"/>
    <x v="4"/>
    <s v="pop"/>
    <x v="1643"/>
    <d v="2012-09-24T19:46:52"/>
  </r>
  <r>
    <n v="10000"/>
    <n v="10950"/>
    <x v="0"/>
    <s v="US"/>
    <s v="USD"/>
    <n v="1353551160"/>
    <x v="1644"/>
    <b v="0"/>
    <n v="128"/>
    <b v="1"/>
    <s v="music/pop"/>
    <n v="1.095"/>
    <n v="85.546875"/>
    <x v="4"/>
    <s v="pop"/>
    <x v="1644"/>
    <d v="2012-11-22T02:26:00"/>
  </r>
  <r>
    <n v="5000"/>
    <n v="5540"/>
    <x v="0"/>
    <s v="US"/>
    <s v="USD"/>
    <n v="1379515740"/>
    <x v="1645"/>
    <b v="0"/>
    <n v="10"/>
    <b v="1"/>
    <s v="music/pop"/>
    <n v="1.1080000000000001"/>
    <n v="554"/>
    <x v="4"/>
    <s v="pop"/>
    <x v="1645"/>
    <d v="2013-09-18T14:49:00"/>
  </r>
  <r>
    <n v="2000"/>
    <n v="2204"/>
    <x v="0"/>
    <s v="GB"/>
    <s v="GBP"/>
    <n v="1408039860"/>
    <x v="1646"/>
    <b v="0"/>
    <n v="83"/>
    <b v="1"/>
    <s v="music/pop"/>
    <n v="1.1020000000000001"/>
    <n v="26.554216867469879"/>
    <x v="4"/>
    <s v="pop"/>
    <x v="1646"/>
    <d v="2014-08-14T18:11:00"/>
  </r>
  <r>
    <n v="5000"/>
    <n v="5236"/>
    <x v="0"/>
    <s v="US"/>
    <s v="USD"/>
    <n v="1339235377"/>
    <x v="1647"/>
    <b v="0"/>
    <n v="46"/>
    <b v="1"/>
    <s v="music/pop"/>
    <n v="1.0471999999999999"/>
    <n v="113.82608695652173"/>
    <x v="4"/>
    <s v="pop"/>
    <x v="1647"/>
    <d v="2012-06-09T09:49:37"/>
  </r>
  <r>
    <n v="2300"/>
    <n v="2881"/>
    <x v="0"/>
    <s v="US"/>
    <s v="USD"/>
    <n v="1300636482"/>
    <x v="1648"/>
    <b v="0"/>
    <n v="90"/>
    <b v="1"/>
    <s v="music/pop"/>
    <n v="1.2526086956521738"/>
    <n v="32.011111111111113"/>
    <x v="4"/>
    <s v="pop"/>
    <x v="1648"/>
    <d v="2011-03-20T15:54:42"/>
  </r>
  <r>
    <n v="3800"/>
    <n v="3822.33"/>
    <x v="0"/>
    <s v="US"/>
    <s v="USD"/>
    <n v="1400862355"/>
    <x v="1649"/>
    <b v="0"/>
    <n v="81"/>
    <b v="1"/>
    <s v="music/pop"/>
    <n v="1.0058763157894737"/>
    <n v="47.189259259259259"/>
    <x v="4"/>
    <s v="pop"/>
    <x v="1649"/>
    <d v="2014-05-23T16:25:55"/>
  </r>
  <r>
    <n v="2000"/>
    <n v="2831"/>
    <x v="0"/>
    <s v="US"/>
    <s v="USD"/>
    <n v="1381314437"/>
    <x v="1650"/>
    <b v="0"/>
    <n v="32"/>
    <b v="1"/>
    <s v="music/pop"/>
    <n v="1.4155"/>
    <n v="88.46875"/>
    <x v="4"/>
    <s v="pop"/>
    <x v="1650"/>
    <d v="2013-10-09T10:27:17"/>
  </r>
  <r>
    <n v="2000"/>
    <n v="2015"/>
    <x v="0"/>
    <s v="US"/>
    <s v="USD"/>
    <n v="1303801140"/>
    <x v="1651"/>
    <b v="0"/>
    <n v="20"/>
    <b v="1"/>
    <s v="music/pop"/>
    <n v="1.0075000000000001"/>
    <n v="100.75"/>
    <x v="4"/>
    <s v="pop"/>
    <x v="1651"/>
    <d v="2011-04-26T06:59:00"/>
  </r>
  <r>
    <n v="4500"/>
    <n v="4530"/>
    <x v="0"/>
    <s v="US"/>
    <s v="USD"/>
    <n v="1385297393"/>
    <x v="1652"/>
    <b v="0"/>
    <n v="70"/>
    <b v="1"/>
    <s v="music/pop"/>
    <n v="1.0066666666666666"/>
    <n v="64.714285714285708"/>
    <x v="4"/>
    <s v="pop"/>
    <x v="1652"/>
    <d v="2013-11-24T12:49:53"/>
  </r>
  <r>
    <n v="5000"/>
    <n v="8711.52"/>
    <x v="0"/>
    <s v="US"/>
    <s v="USD"/>
    <n v="1303675296"/>
    <x v="1653"/>
    <b v="0"/>
    <n v="168"/>
    <b v="1"/>
    <s v="music/pop"/>
    <n v="1.7423040000000001"/>
    <n v="51.854285714285716"/>
    <x v="4"/>
    <s v="pop"/>
    <x v="1653"/>
    <d v="2011-04-24T20:01:36"/>
  </r>
  <r>
    <n v="1100"/>
    <n v="1319"/>
    <x v="0"/>
    <s v="US"/>
    <s v="USD"/>
    <n v="1334784160"/>
    <x v="1654"/>
    <b v="0"/>
    <n v="34"/>
    <b v="1"/>
    <s v="music/pop"/>
    <n v="1.199090909090909"/>
    <n v="38.794117647058826"/>
    <x v="4"/>
    <s v="pop"/>
    <x v="1654"/>
    <d v="2012-04-18T21:22:40"/>
  </r>
  <r>
    <n v="1500"/>
    <n v="2143"/>
    <x v="0"/>
    <s v="US"/>
    <s v="USD"/>
    <n v="1333648820"/>
    <x v="1655"/>
    <b v="0"/>
    <n v="48"/>
    <b v="1"/>
    <s v="music/pop"/>
    <n v="1.4286666666666668"/>
    <n v="44.645833333333336"/>
    <x v="4"/>
    <s v="pop"/>
    <x v="1655"/>
    <d v="2012-04-05T18:00:20"/>
  </r>
  <r>
    <n v="7500"/>
    <n v="7525.12"/>
    <x v="0"/>
    <s v="US"/>
    <s v="USD"/>
    <n v="1355437052"/>
    <x v="1656"/>
    <b v="0"/>
    <n v="48"/>
    <b v="1"/>
    <s v="music/pop"/>
    <n v="1.0033493333333334"/>
    <n v="156.77333333333334"/>
    <x v="4"/>
    <s v="pop"/>
    <x v="1656"/>
    <d v="2012-12-13T22:17:32"/>
  </r>
  <r>
    <n v="25000"/>
    <n v="26233.45"/>
    <x v="0"/>
    <s v="US"/>
    <s v="USD"/>
    <n v="1337885168"/>
    <x v="1657"/>
    <b v="0"/>
    <n v="221"/>
    <b v="1"/>
    <s v="music/pop"/>
    <n v="1.0493380000000001"/>
    <n v="118.70339366515837"/>
    <x v="4"/>
    <s v="pop"/>
    <x v="1657"/>
    <d v="2012-05-24T18:46:08"/>
  </r>
  <r>
    <n v="6000"/>
    <n v="7934"/>
    <x v="0"/>
    <s v="US"/>
    <s v="USD"/>
    <n v="1355840400"/>
    <x v="1658"/>
    <b v="0"/>
    <n v="107"/>
    <b v="1"/>
    <s v="music/pop"/>
    <n v="1.3223333333333334"/>
    <n v="74.149532710280369"/>
    <x v="4"/>
    <s v="pop"/>
    <x v="1658"/>
    <d v="2012-12-18T14:20:00"/>
  </r>
  <r>
    <n v="500"/>
    <n v="564"/>
    <x v="0"/>
    <s v="GB"/>
    <s v="GBP"/>
    <n v="1387281600"/>
    <x v="1659"/>
    <b v="0"/>
    <n v="45"/>
    <b v="1"/>
    <s v="music/pop"/>
    <n v="1.1279999999999999"/>
    <n v="12.533333333333333"/>
    <x v="4"/>
    <s v="pop"/>
    <x v="1659"/>
    <d v="2013-12-17T12:00:00"/>
  </r>
  <r>
    <n v="80"/>
    <n v="1003"/>
    <x v="0"/>
    <s v="IT"/>
    <s v="EUR"/>
    <n v="1462053540"/>
    <x v="1660"/>
    <b v="0"/>
    <n v="36"/>
    <b v="1"/>
    <s v="music/pop"/>
    <n v="12.5375"/>
    <n v="27.861111111111111"/>
    <x v="4"/>
    <s v="pop"/>
    <x v="1660"/>
    <d v="2016-04-30T21:59:00"/>
  </r>
  <r>
    <n v="7900"/>
    <n v="8098"/>
    <x v="0"/>
    <s v="AT"/>
    <s v="EUR"/>
    <n v="1453064400"/>
    <x v="1661"/>
    <b v="0"/>
    <n v="101"/>
    <b v="1"/>
    <s v="music/pop"/>
    <n v="1.0250632911392406"/>
    <n v="80.178217821782184"/>
    <x v="4"/>
    <s v="pop"/>
    <x v="1661"/>
    <d v="2016-01-17T21:00:00"/>
  </r>
  <r>
    <n v="8000"/>
    <n v="8211"/>
    <x v="0"/>
    <s v="US"/>
    <s v="USD"/>
    <n v="1325310336"/>
    <x v="1662"/>
    <b v="0"/>
    <n v="62"/>
    <b v="1"/>
    <s v="music/pop"/>
    <n v="1.026375"/>
    <n v="132.43548387096774"/>
    <x v="4"/>
    <s v="pop"/>
    <x v="1662"/>
    <d v="2011-12-31T05:45:36"/>
  </r>
  <r>
    <n v="1000"/>
    <n v="1080"/>
    <x v="0"/>
    <s v="US"/>
    <s v="USD"/>
    <n v="1422750707"/>
    <x v="1663"/>
    <b v="0"/>
    <n v="32"/>
    <b v="1"/>
    <s v="music/pop"/>
    <n v="1.08"/>
    <n v="33.75"/>
    <x v="4"/>
    <s v="pop"/>
    <x v="1663"/>
    <d v="2015-02-01T00:31:47"/>
  </r>
  <r>
    <n v="2500"/>
    <n v="3060.22"/>
    <x v="0"/>
    <s v="US"/>
    <s v="USD"/>
    <n v="1331870340"/>
    <x v="1664"/>
    <b v="0"/>
    <n v="89"/>
    <b v="1"/>
    <s v="music/pop"/>
    <n v="1.2240879999999998"/>
    <n v="34.384494382022467"/>
    <x v="4"/>
    <s v="pop"/>
    <x v="1664"/>
    <d v="2012-03-16T03:59:00"/>
  </r>
  <r>
    <n v="3500"/>
    <n v="4181"/>
    <x v="0"/>
    <s v="US"/>
    <s v="USD"/>
    <n v="1298343600"/>
    <x v="1665"/>
    <b v="0"/>
    <n v="93"/>
    <b v="1"/>
    <s v="music/pop"/>
    <n v="1.1945714285714286"/>
    <n v="44.956989247311824"/>
    <x v="4"/>
    <s v="pop"/>
    <x v="1665"/>
    <d v="2011-02-22T03:00:00"/>
  </r>
  <r>
    <n v="2500"/>
    <n v="4022"/>
    <x v="0"/>
    <s v="US"/>
    <s v="USD"/>
    <n v="1364447073"/>
    <x v="1666"/>
    <b v="0"/>
    <n v="98"/>
    <b v="1"/>
    <s v="music/pop"/>
    <n v="1.6088"/>
    <n v="41.04081632653061"/>
    <x v="4"/>
    <s v="pop"/>
    <x v="1666"/>
    <d v="2013-03-28T05:04:33"/>
  </r>
  <r>
    <n v="3400"/>
    <n v="4313"/>
    <x v="0"/>
    <s v="US"/>
    <s v="USD"/>
    <n v="1394521140"/>
    <x v="1667"/>
    <b v="0"/>
    <n v="82"/>
    <b v="1"/>
    <s v="music/pop"/>
    <n v="1.2685294117647059"/>
    <n v="52.597560975609753"/>
    <x v="4"/>
    <s v="pop"/>
    <x v="1667"/>
    <d v="2014-03-11T06:59:00"/>
  </r>
  <r>
    <n v="8000"/>
    <n v="8211"/>
    <x v="0"/>
    <s v="US"/>
    <s v="USD"/>
    <n v="1322454939"/>
    <x v="1668"/>
    <b v="0"/>
    <n v="116"/>
    <b v="1"/>
    <s v="music/pop"/>
    <n v="1.026375"/>
    <n v="70.784482758620683"/>
    <x v="4"/>
    <s v="pop"/>
    <x v="1668"/>
    <d v="2011-11-28T04:35:39"/>
  </r>
  <r>
    <n v="2000"/>
    <n v="2795"/>
    <x v="0"/>
    <s v="US"/>
    <s v="USD"/>
    <n v="1464729276"/>
    <x v="1669"/>
    <b v="0"/>
    <n v="52"/>
    <b v="1"/>
    <s v="music/pop"/>
    <n v="1.3975"/>
    <n v="53.75"/>
    <x v="4"/>
    <s v="pop"/>
    <x v="1669"/>
    <d v="2016-05-31T21:14:36"/>
  </r>
  <r>
    <n v="1000"/>
    <n v="1026"/>
    <x v="0"/>
    <s v="US"/>
    <s v="USD"/>
    <n v="1278302400"/>
    <x v="1670"/>
    <b v="0"/>
    <n v="23"/>
    <b v="1"/>
    <s v="music/pop"/>
    <n v="1.026"/>
    <n v="44.608695652173914"/>
    <x v="4"/>
    <s v="pop"/>
    <x v="1670"/>
    <d v="2010-07-05T04:00:00"/>
  </r>
  <r>
    <n v="2000"/>
    <n v="2013.47"/>
    <x v="0"/>
    <s v="US"/>
    <s v="USD"/>
    <n v="1470056614"/>
    <x v="1671"/>
    <b v="0"/>
    <n v="77"/>
    <b v="1"/>
    <s v="music/pop"/>
    <n v="1.0067349999999999"/>
    <n v="26.148961038961041"/>
    <x v="4"/>
    <s v="pop"/>
    <x v="1671"/>
    <d v="2016-08-01T13:03:34"/>
  </r>
  <r>
    <n v="1700"/>
    <n v="1920"/>
    <x v="0"/>
    <s v="US"/>
    <s v="USD"/>
    <n v="1338824730"/>
    <x v="1672"/>
    <b v="0"/>
    <n v="49"/>
    <b v="1"/>
    <s v="music/pop"/>
    <n v="1.1294117647058823"/>
    <n v="39.183673469387756"/>
    <x v="4"/>
    <s v="pop"/>
    <x v="1672"/>
    <d v="2012-06-04T15:45:30"/>
  </r>
  <r>
    <n v="2100"/>
    <n v="2690"/>
    <x v="0"/>
    <s v="US"/>
    <s v="USD"/>
    <n v="1425675892"/>
    <x v="1673"/>
    <b v="0"/>
    <n v="59"/>
    <b v="1"/>
    <s v="music/pop"/>
    <n v="1.2809523809523808"/>
    <n v="45.593220338983052"/>
    <x v="4"/>
    <s v="pop"/>
    <x v="1673"/>
    <d v="2015-03-06T21:04:52"/>
  </r>
  <r>
    <n v="5000"/>
    <n v="10085"/>
    <x v="0"/>
    <s v="US"/>
    <s v="USD"/>
    <n v="1471503540"/>
    <x v="1674"/>
    <b v="0"/>
    <n v="113"/>
    <b v="1"/>
    <s v="music/pop"/>
    <n v="2.0169999999999999"/>
    <n v="89.247787610619469"/>
    <x v="4"/>
    <s v="pop"/>
    <x v="1674"/>
    <d v="2016-08-18T06:59:00"/>
  </r>
  <r>
    <n v="1000"/>
    <n v="1374.16"/>
    <x v="0"/>
    <s v="US"/>
    <s v="USD"/>
    <n v="1318802580"/>
    <x v="1675"/>
    <b v="0"/>
    <n v="34"/>
    <b v="1"/>
    <s v="music/pop"/>
    <n v="1.37416"/>
    <n v="40.416470588235299"/>
    <x v="4"/>
    <s v="pop"/>
    <x v="1675"/>
    <d v="2011-10-16T22:03:00"/>
  </r>
  <r>
    <n v="3000"/>
    <n v="3460"/>
    <x v="0"/>
    <s v="US"/>
    <s v="USD"/>
    <n v="1334980740"/>
    <x v="1676"/>
    <b v="0"/>
    <n v="42"/>
    <b v="1"/>
    <s v="music/pop"/>
    <n v="1.1533333333333333"/>
    <n v="82.38095238095238"/>
    <x v="4"/>
    <s v="pop"/>
    <x v="1676"/>
    <d v="2012-04-21T03:59:00"/>
  </r>
  <r>
    <n v="6000"/>
    <n v="6700"/>
    <x v="0"/>
    <s v="ES"/>
    <s v="EUR"/>
    <n v="1460786340"/>
    <x v="1677"/>
    <b v="0"/>
    <n v="42"/>
    <b v="1"/>
    <s v="music/pop"/>
    <n v="1.1166666666666667"/>
    <n v="159.52380952380952"/>
    <x v="4"/>
    <s v="pop"/>
    <x v="1677"/>
    <d v="2016-04-16T05:59:00"/>
  </r>
  <r>
    <n v="1500"/>
    <n v="1776"/>
    <x v="0"/>
    <s v="US"/>
    <s v="USD"/>
    <n v="1391718671"/>
    <x v="1678"/>
    <b v="0"/>
    <n v="49"/>
    <b v="1"/>
    <s v="music/pop"/>
    <n v="1.1839999999999999"/>
    <n v="36.244897959183675"/>
    <x v="4"/>
    <s v="pop"/>
    <x v="1678"/>
    <d v="2014-02-06T20:31:11"/>
  </r>
  <r>
    <n v="2000"/>
    <n v="3500"/>
    <x v="0"/>
    <s v="US"/>
    <s v="USD"/>
    <n v="1311298745"/>
    <x v="1679"/>
    <b v="0"/>
    <n v="56"/>
    <b v="1"/>
    <s v="music/pop"/>
    <n v="1.75"/>
    <n v="62.5"/>
    <x v="4"/>
    <s v="pop"/>
    <x v="1679"/>
    <d v="2011-07-22T01:39:05"/>
  </r>
  <r>
    <n v="1000"/>
    <n v="1175"/>
    <x v="0"/>
    <s v="US"/>
    <s v="USD"/>
    <n v="1405188667"/>
    <x v="1680"/>
    <b v="0"/>
    <n v="25"/>
    <b v="1"/>
    <s v="music/pop"/>
    <n v="1.175"/>
    <n v="47"/>
    <x v="4"/>
    <s v="pop"/>
    <x v="1680"/>
    <d v="2014-07-12T18:11:07"/>
  </r>
  <r>
    <n v="65000"/>
    <n v="65924.38"/>
    <x v="3"/>
    <s v="US"/>
    <s v="USD"/>
    <n v="1490752800"/>
    <x v="1681"/>
    <b v="0"/>
    <n v="884"/>
    <b v="0"/>
    <s v="music/faith"/>
    <n v="1.0142212307692309"/>
    <n v="74.575090497737563"/>
    <x v="4"/>
    <s v="faith"/>
    <x v="1681"/>
    <d v="2017-03-29T02:00:00"/>
  </r>
  <r>
    <n v="6000"/>
    <n v="0"/>
    <x v="3"/>
    <s v="US"/>
    <s v="USD"/>
    <n v="1492142860"/>
    <x v="1682"/>
    <b v="0"/>
    <n v="0"/>
    <b v="0"/>
    <s v="music/faith"/>
    <n v="0"/>
    <e v="#DIV/0!"/>
    <x v="4"/>
    <s v="faith"/>
    <x v="1682"/>
    <d v="2017-04-14T04:07:40"/>
  </r>
  <r>
    <n v="3500"/>
    <n v="760"/>
    <x v="3"/>
    <s v="FR"/>
    <s v="EUR"/>
    <n v="1491590738"/>
    <x v="1683"/>
    <b v="0"/>
    <n v="10"/>
    <b v="0"/>
    <s v="music/faith"/>
    <n v="0.21714285714285714"/>
    <n v="76"/>
    <x v="4"/>
    <s v="faith"/>
    <x v="1683"/>
    <d v="2017-04-07T18:45:38"/>
  </r>
  <r>
    <n v="8000"/>
    <n v="8730"/>
    <x v="3"/>
    <s v="US"/>
    <s v="USD"/>
    <n v="1489775641"/>
    <x v="1684"/>
    <b v="0"/>
    <n v="101"/>
    <b v="0"/>
    <s v="music/faith"/>
    <n v="1.0912500000000001"/>
    <n v="86.43564356435644"/>
    <x v="4"/>
    <s v="faith"/>
    <x v="1684"/>
    <d v="2017-03-17T18:34:01"/>
  </r>
  <r>
    <n v="350"/>
    <n v="360"/>
    <x v="3"/>
    <s v="US"/>
    <s v="USD"/>
    <n v="1490331623"/>
    <x v="1685"/>
    <b v="0"/>
    <n v="15"/>
    <b v="0"/>
    <s v="music/faith"/>
    <n v="1.0285714285714285"/>
    <n v="24"/>
    <x v="4"/>
    <s v="faith"/>
    <x v="1685"/>
    <d v="2017-03-24T05:00:23"/>
  </r>
  <r>
    <n v="5000"/>
    <n v="18"/>
    <x v="3"/>
    <s v="CA"/>
    <s v="CAD"/>
    <n v="1493320519"/>
    <x v="1686"/>
    <b v="0"/>
    <n v="1"/>
    <b v="0"/>
    <s v="music/faith"/>
    <n v="3.5999999999999999E-3"/>
    <n v="18"/>
    <x v="4"/>
    <s v="faith"/>
    <x v="1686"/>
    <d v="2017-04-27T19:15:19"/>
  </r>
  <r>
    <n v="10000"/>
    <n v="3125"/>
    <x v="3"/>
    <s v="US"/>
    <s v="USD"/>
    <n v="1491855300"/>
    <x v="1687"/>
    <b v="0"/>
    <n v="39"/>
    <b v="0"/>
    <s v="music/faith"/>
    <n v="0.3125"/>
    <n v="80.128205128205124"/>
    <x v="4"/>
    <s v="faith"/>
    <x v="1687"/>
    <d v="2017-04-10T20:15:00"/>
  </r>
  <r>
    <n v="4000"/>
    <n v="1772"/>
    <x v="3"/>
    <s v="US"/>
    <s v="USD"/>
    <n v="1491738594"/>
    <x v="1688"/>
    <b v="0"/>
    <n v="7"/>
    <b v="0"/>
    <s v="music/faith"/>
    <n v="0.443"/>
    <n v="253.14285714285714"/>
    <x v="4"/>
    <s v="faith"/>
    <x v="1688"/>
    <d v="2017-04-09T11:49:54"/>
  </r>
  <r>
    <n v="2400"/>
    <n v="2400"/>
    <x v="3"/>
    <s v="US"/>
    <s v="USD"/>
    <n v="1489700230"/>
    <x v="1689"/>
    <b v="0"/>
    <n v="14"/>
    <b v="0"/>
    <s v="music/faith"/>
    <n v="1"/>
    <n v="171.42857142857142"/>
    <x v="4"/>
    <s v="faith"/>
    <x v="1689"/>
    <d v="2017-03-16T21:37:10"/>
  </r>
  <r>
    <n v="2500"/>
    <n v="635"/>
    <x v="3"/>
    <s v="US"/>
    <s v="USD"/>
    <n v="1491470442"/>
    <x v="1690"/>
    <b v="0"/>
    <n v="11"/>
    <b v="0"/>
    <s v="music/faith"/>
    <n v="0.254"/>
    <n v="57.727272727272727"/>
    <x v="4"/>
    <s v="faith"/>
    <x v="1690"/>
    <d v="2017-04-06T09:20:42"/>
  </r>
  <r>
    <n v="30000"/>
    <n v="10042"/>
    <x v="3"/>
    <s v="US"/>
    <s v="USD"/>
    <n v="1491181200"/>
    <x v="1691"/>
    <b v="0"/>
    <n v="38"/>
    <b v="0"/>
    <s v="music/faith"/>
    <n v="0.33473333333333333"/>
    <n v="264.26315789473682"/>
    <x v="4"/>
    <s v="faith"/>
    <x v="1691"/>
    <d v="2017-04-03T01:00:00"/>
  </r>
  <r>
    <n v="5000"/>
    <n v="2390"/>
    <x v="3"/>
    <s v="US"/>
    <s v="USD"/>
    <n v="1490572740"/>
    <x v="1692"/>
    <b v="0"/>
    <n v="15"/>
    <b v="0"/>
    <s v="music/faith"/>
    <n v="0.47799999999999998"/>
    <n v="159.33333333333334"/>
    <x v="4"/>
    <s v="faith"/>
    <x v="1692"/>
    <d v="2017-03-26T23:59:00"/>
  </r>
  <r>
    <n v="3000"/>
    <n v="280"/>
    <x v="3"/>
    <s v="GB"/>
    <s v="GBP"/>
    <n v="1491768000"/>
    <x v="1693"/>
    <b v="0"/>
    <n v="8"/>
    <b v="0"/>
    <s v="music/faith"/>
    <n v="9.3333333333333338E-2"/>
    <n v="35"/>
    <x v="4"/>
    <s v="faith"/>
    <x v="1693"/>
    <d v="2017-04-09T20:00:00"/>
  </r>
  <r>
    <n v="10000"/>
    <n v="5"/>
    <x v="3"/>
    <s v="US"/>
    <s v="USD"/>
    <n v="1490589360"/>
    <x v="1694"/>
    <b v="0"/>
    <n v="1"/>
    <b v="0"/>
    <s v="music/faith"/>
    <n v="5.0000000000000001E-4"/>
    <n v="5"/>
    <x v="4"/>
    <s v="faith"/>
    <x v="1694"/>
    <d v="2017-03-27T04:36:00"/>
  </r>
  <r>
    <n v="12000"/>
    <n v="1405"/>
    <x v="3"/>
    <s v="US"/>
    <s v="USD"/>
    <n v="1491786000"/>
    <x v="1695"/>
    <b v="0"/>
    <n v="23"/>
    <b v="0"/>
    <s v="music/faith"/>
    <n v="0.11708333333333333"/>
    <n v="61.086956521739133"/>
    <x v="4"/>
    <s v="faith"/>
    <x v="1695"/>
    <d v="2017-04-10T01:00:00"/>
  </r>
  <r>
    <n v="300000"/>
    <n v="0"/>
    <x v="3"/>
    <s v="US"/>
    <s v="USD"/>
    <n v="1491007211"/>
    <x v="1696"/>
    <b v="0"/>
    <n v="0"/>
    <b v="0"/>
    <s v="music/faith"/>
    <n v="0"/>
    <e v="#DIV/0!"/>
    <x v="4"/>
    <s v="faith"/>
    <x v="1696"/>
    <d v="2017-04-01T00:40:11"/>
  </r>
  <r>
    <n v="12500"/>
    <n v="2526"/>
    <x v="3"/>
    <s v="US"/>
    <s v="USD"/>
    <n v="1491781648"/>
    <x v="1697"/>
    <b v="0"/>
    <n v="22"/>
    <b v="0"/>
    <s v="music/faith"/>
    <n v="0.20208000000000001"/>
    <n v="114.81818181818181"/>
    <x v="4"/>
    <s v="faith"/>
    <x v="1697"/>
    <d v="2017-04-09T23:47:28"/>
  </r>
  <r>
    <n v="125000"/>
    <n v="0"/>
    <x v="3"/>
    <s v="US"/>
    <s v="USD"/>
    <n v="1490499180"/>
    <x v="1698"/>
    <b v="0"/>
    <n v="0"/>
    <b v="0"/>
    <s v="music/faith"/>
    <n v="0"/>
    <e v="#DIV/0!"/>
    <x v="4"/>
    <s v="faith"/>
    <x v="1698"/>
    <d v="2017-03-26T03:33:00"/>
  </r>
  <r>
    <n v="5105"/>
    <n v="216"/>
    <x v="3"/>
    <s v="US"/>
    <s v="USD"/>
    <n v="1491943445"/>
    <x v="1699"/>
    <b v="0"/>
    <n v="4"/>
    <b v="0"/>
    <s v="music/faith"/>
    <n v="4.2311459353574929E-2"/>
    <n v="54"/>
    <x v="4"/>
    <s v="faith"/>
    <x v="1699"/>
    <d v="2017-04-11T20:44:05"/>
  </r>
  <r>
    <n v="20000"/>
    <n v="5212"/>
    <x v="3"/>
    <s v="US"/>
    <s v="USD"/>
    <n v="1491019200"/>
    <x v="1700"/>
    <b v="0"/>
    <n v="79"/>
    <b v="0"/>
    <s v="music/faith"/>
    <n v="0.2606"/>
    <n v="65.974683544303801"/>
    <x v="4"/>
    <s v="faith"/>
    <x v="1700"/>
    <d v="2017-04-01T04:00:00"/>
  </r>
  <r>
    <n v="5050"/>
    <n v="10"/>
    <x v="2"/>
    <s v="US"/>
    <s v="USD"/>
    <n v="1421337405"/>
    <x v="1701"/>
    <b v="0"/>
    <n v="2"/>
    <b v="0"/>
    <s v="music/faith"/>
    <n v="1.9801980198019802E-3"/>
    <n v="5"/>
    <x v="4"/>
    <s v="faith"/>
    <x v="1701"/>
    <d v="2015-01-15T15:56:45"/>
  </r>
  <r>
    <n v="16500"/>
    <n v="1"/>
    <x v="2"/>
    <s v="US"/>
    <s v="USD"/>
    <n v="1427745150"/>
    <x v="1702"/>
    <b v="0"/>
    <n v="1"/>
    <b v="0"/>
    <s v="music/faith"/>
    <n v="6.0606060606060605E-5"/>
    <n v="1"/>
    <x v="4"/>
    <s v="faith"/>
    <x v="1702"/>
    <d v="2015-03-30T19:52:30"/>
  </r>
  <r>
    <n v="5000"/>
    <n v="51"/>
    <x v="2"/>
    <s v="US"/>
    <s v="USD"/>
    <n v="1441003537"/>
    <x v="1703"/>
    <b v="0"/>
    <n v="2"/>
    <b v="0"/>
    <s v="music/faith"/>
    <n v="1.0200000000000001E-2"/>
    <n v="25.5"/>
    <x v="4"/>
    <s v="faith"/>
    <x v="1703"/>
    <d v="2015-08-31T06:45:37"/>
  </r>
  <r>
    <n v="2000"/>
    <n v="1302"/>
    <x v="2"/>
    <s v="US"/>
    <s v="USD"/>
    <n v="1424056873"/>
    <x v="1704"/>
    <b v="0"/>
    <n v="11"/>
    <b v="0"/>
    <s v="music/faith"/>
    <n v="0.65100000000000002"/>
    <n v="118.36363636363636"/>
    <x v="4"/>
    <s v="faith"/>
    <x v="1704"/>
    <d v="2015-02-16T03:21:13"/>
  </r>
  <r>
    <n v="2000"/>
    <n v="0"/>
    <x v="2"/>
    <s v="US"/>
    <s v="USD"/>
    <n v="1441814400"/>
    <x v="1705"/>
    <b v="0"/>
    <n v="0"/>
    <b v="0"/>
    <s v="music/faith"/>
    <n v="0"/>
    <e v="#DIV/0!"/>
    <x v="4"/>
    <s v="faith"/>
    <x v="1705"/>
    <d v="2015-09-09T16:00:00"/>
  </r>
  <r>
    <n v="5500"/>
    <n v="0"/>
    <x v="2"/>
    <s v="DE"/>
    <s v="EUR"/>
    <n v="1440314472"/>
    <x v="1706"/>
    <b v="0"/>
    <n v="0"/>
    <b v="0"/>
    <s v="music/faith"/>
    <n v="0"/>
    <e v="#DIV/0!"/>
    <x v="4"/>
    <s v="faith"/>
    <x v="1706"/>
    <d v="2015-08-23T07:21:12"/>
  </r>
  <r>
    <n v="5000"/>
    <n v="487"/>
    <x v="2"/>
    <s v="US"/>
    <s v="USD"/>
    <n v="1459181895"/>
    <x v="1707"/>
    <b v="0"/>
    <n v="9"/>
    <b v="0"/>
    <s v="music/faith"/>
    <n v="9.74E-2"/>
    <n v="54.111111111111114"/>
    <x v="4"/>
    <s v="faith"/>
    <x v="1707"/>
    <d v="2016-03-28T16:18:15"/>
  </r>
  <r>
    <n v="7000"/>
    <n v="0"/>
    <x v="2"/>
    <s v="US"/>
    <s v="USD"/>
    <n v="1462135706"/>
    <x v="1708"/>
    <b v="0"/>
    <n v="0"/>
    <b v="0"/>
    <s v="music/faith"/>
    <n v="0"/>
    <e v="#DIV/0!"/>
    <x v="4"/>
    <s v="faith"/>
    <x v="1708"/>
    <d v="2016-05-01T20:48:26"/>
  </r>
  <r>
    <n v="1750"/>
    <n v="85"/>
    <x v="2"/>
    <s v="US"/>
    <s v="USD"/>
    <n v="1409513940"/>
    <x v="1709"/>
    <b v="0"/>
    <n v="4"/>
    <b v="0"/>
    <s v="music/faith"/>
    <n v="4.8571428571428571E-2"/>
    <n v="21.25"/>
    <x v="4"/>
    <s v="faith"/>
    <x v="1709"/>
    <d v="2014-08-31T19:39:00"/>
  </r>
  <r>
    <n v="5000"/>
    <n v="34"/>
    <x v="2"/>
    <s v="DE"/>
    <s v="EUR"/>
    <n v="1453122000"/>
    <x v="1710"/>
    <b v="0"/>
    <n v="1"/>
    <b v="0"/>
    <s v="music/faith"/>
    <n v="6.7999999999999996E-3"/>
    <n v="34"/>
    <x v="4"/>
    <s v="faith"/>
    <x v="1710"/>
    <d v="2016-01-18T13:00:00"/>
  </r>
  <r>
    <n v="10000"/>
    <n v="1050"/>
    <x v="2"/>
    <s v="US"/>
    <s v="USD"/>
    <n v="1409585434"/>
    <x v="1711"/>
    <b v="0"/>
    <n v="2"/>
    <b v="0"/>
    <s v="music/faith"/>
    <n v="0.105"/>
    <n v="525"/>
    <x v="4"/>
    <s v="faith"/>
    <x v="1711"/>
    <d v="2014-09-01T15:30:34"/>
  </r>
  <r>
    <n v="5000"/>
    <n v="0"/>
    <x v="2"/>
    <s v="US"/>
    <s v="USD"/>
    <n v="1435701353"/>
    <x v="1712"/>
    <b v="0"/>
    <n v="0"/>
    <b v="0"/>
    <s v="music/faith"/>
    <n v="0"/>
    <e v="#DIV/0!"/>
    <x v="4"/>
    <s v="faith"/>
    <x v="1712"/>
    <d v="2015-06-30T21:55:53"/>
  </r>
  <r>
    <n v="3000"/>
    <n v="50"/>
    <x v="2"/>
    <s v="US"/>
    <s v="USD"/>
    <n v="1412536412"/>
    <x v="1713"/>
    <b v="0"/>
    <n v="1"/>
    <b v="0"/>
    <s v="music/faith"/>
    <n v="1.6666666666666666E-2"/>
    <n v="50"/>
    <x v="4"/>
    <s v="faith"/>
    <x v="1713"/>
    <d v="2014-10-05T19:13:32"/>
  </r>
  <r>
    <n v="25000"/>
    <n v="1967"/>
    <x v="2"/>
    <s v="US"/>
    <s v="USD"/>
    <n v="1430517761"/>
    <x v="1714"/>
    <b v="0"/>
    <n v="17"/>
    <b v="0"/>
    <s v="music/faith"/>
    <n v="7.868E-2"/>
    <n v="115.70588235294117"/>
    <x v="4"/>
    <s v="faith"/>
    <x v="1714"/>
    <d v="2015-05-01T22:02:41"/>
  </r>
  <r>
    <n v="5000"/>
    <n v="11"/>
    <x v="2"/>
    <s v="US"/>
    <s v="USD"/>
    <n v="1427772120"/>
    <x v="1715"/>
    <b v="0"/>
    <n v="2"/>
    <b v="0"/>
    <s v="music/faith"/>
    <n v="2.2000000000000001E-3"/>
    <n v="5.5"/>
    <x v="4"/>
    <s v="faith"/>
    <x v="1715"/>
    <d v="2015-03-31T03:22:00"/>
  </r>
  <r>
    <n v="2000"/>
    <n v="150"/>
    <x v="2"/>
    <s v="US"/>
    <s v="USD"/>
    <n v="1481295099"/>
    <x v="1716"/>
    <b v="0"/>
    <n v="3"/>
    <b v="0"/>
    <s v="music/faith"/>
    <n v="7.4999999999999997E-2"/>
    <n v="50"/>
    <x v="4"/>
    <s v="faith"/>
    <x v="1716"/>
    <d v="2016-12-09T14:51:39"/>
  </r>
  <r>
    <n v="3265"/>
    <n v="1395"/>
    <x v="2"/>
    <s v="US"/>
    <s v="USD"/>
    <n v="1461211200"/>
    <x v="1717"/>
    <b v="0"/>
    <n v="41"/>
    <b v="0"/>
    <s v="music/faith"/>
    <n v="0.42725880551301687"/>
    <n v="34.024390243902438"/>
    <x v="4"/>
    <s v="faith"/>
    <x v="1717"/>
    <d v="2016-04-21T04:00:00"/>
  </r>
  <r>
    <n v="35000"/>
    <n v="75"/>
    <x v="2"/>
    <s v="US"/>
    <s v="USD"/>
    <n v="1463201940"/>
    <x v="1718"/>
    <b v="0"/>
    <n v="2"/>
    <b v="0"/>
    <s v="music/faith"/>
    <n v="2.142857142857143E-3"/>
    <n v="37.5"/>
    <x v="4"/>
    <s v="faith"/>
    <x v="1718"/>
    <d v="2016-05-14T04:59:00"/>
  </r>
  <r>
    <n v="4000"/>
    <n v="35"/>
    <x v="2"/>
    <s v="US"/>
    <s v="USD"/>
    <n v="1410958191"/>
    <x v="1719"/>
    <b v="0"/>
    <n v="3"/>
    <b v="0"/>
    <s v="music/faith"/>
    <n v="8.7500000000000008E-3"/>
    <n v="11.666666666666666"/>
    <x v="4"/>
    <s v="faith"/>
    <x v="1719"/>
    <d v="2014-09-17T12:49:51"/>
  </r>
  <r>
    <n v="4000"/>
    <n v="225"/>
    <x v="2"/>
    <s v="US"/>
    <s v="USD"/>
    <n v="1415562471"/>
    <x v="1720"/>
    <b v="0"/>
    <n v="8"/>
    <b v="0"/>
    <s v="music/faith"/>
    <n v="5.6250000000000001E-2"/>
    <n v="28.125"/>
    <x v="4"/>
    <s v="faith"/>
    <x v="1720"/>
    <d v="2014-11-09T19:47:51"/>
  </r>
  <r>
    <n v="5000"/>
    <n v="0"/>
    <x v="2"/>
    <s v="US"/>
    <s v="USD"/>
    <n v="1449831863"/>
    <x v="1721"/>
    <b v="0"/>
    <n v="0"/>
    <b v="0"/>
    <s v="music/faith"/>
    <n v="0"/>
    <e v="#DIV/0!"/>
    <x v="4"/>
    <s v="faith"/>
    <x v="1721"/>
    <d v="2015-12-11T11:04:23"/>
  </r>
  <r>
    <n v="2880"/>
    <n v="1"/>
    <x v="2"/>
    <s v="US"/>
    <s v="USD"/>
    <n v="1459642200"/>
    <x v="1722"/>
    <b v="0"/>
    <n v="1"/>
    <b v="0"/>
    <s v="music/faith"/>
    <n v="3.4722222222222224E-4"/>
    <n v="1"/>
    <x v="4"/>
    <s v="faith"/>
    <x v="1722"/>
    <d v="2016-04-03T00:10:00"/>
  </r>
  <r>
    <n v="10000"/>
    <n v="650"/>
    <x v="2"/>
    <s v="US"/>
    <s v="USD"/>
    <n v="1435730400"/>
    <x v="1723"/>
    <b v="0"/>
    <n v="3"/>
    <b v="0"/>
    <s v="music/faith"/>
    <n v="6.5000000000000002E-2"/>
    <n v="216.66666666666666"/>
    <x v="4"/>
    <s v="faith"/>
    <x v="1723"/>
    <d v="2015-07-01T06:00:00"/>
  </r>
  <r>
    <n v="6000"/>
    <n v="35"/>
    <x v="2"/>
    <s v="US"/>
    <s v="USD"/>
    <n v="1414707762"/>
    <x v="1724"/>
    <b v="0"/>
    <n v="4"/>
    <b v="0"/>
    <s v="music/faith"/>
    <n v="5.8333333333333336E-3"/>
    <n v="8.75"/>
    <x v="4"/>
    <s v="faith"/>
    <x v="1724"/>
    <d v="2014-10-30T22:22:42"/>
  </r>
  <r>
    <n v="5500"/>
    <n v="560"/>
    <x v="2"/>
    <s v="US"/>
    <s v="USD"/>
    <n v="1408922049"/>
    <x v="1725"/>
    <b v="0"/>
    <n v="9"/>
    <b v="0"/>
    <s v="music/faith"/>
    <n v="0.10181818181818182"/>
    <n v="62.222222222222221"/>
    <x v="4"/>
    <s v="faith"/>
    <x v="1725"/>
    <d v="2014-08-24T23:14:09"/>
  </r>
  <r>
    <n v="6500"/>
    <n v="2196"/>
    <x v="2"/>
    <s v="US"/>
    <s v="USD"/>
    <n v="1403906664"/>
    <x v="1726"/>
    <b v="0"/>
    <n v="16"/>
    <b v="0"/>
    <s v="music/faith"/>
    <n v="0.33784615384615385"/>
    <n v="137.25"/>
    <x v="4"/>
    <s v="faith"/>
    <x v="1726"/>
    <d v="2014-06-27T22:04:24"/>
  </r>
  <r>
    <n v="3000"/>
    <n v="1"/>
    <x v="2"/>
    <s v="GB"/>
    <s v="GBP"/>
    <n v="1428231600"/>
    <x v="1727"/>
    <b v="0"/>
    <n v="1"/>
    <b v="0"/>
    <s v="music/faith"/>
    <n v="3.3333333333333332E-4"/>
    <n v="1"/>
    <x v="4"/>
    <s v="faith"/>
    <x v="1727"/>
    <d v="2015-04-05T11:00:00"/>
  </r>
  <r>
    <n v="1250"/>
    <n v="855"/>
    <x v="2"/>
    <s v="US"/>
    <s v="USD"/>
    <n v="1445439674"/>
    <x v="1728"/>
    <b v="0"/>
    <n v="7"/>
    <b v="0"/>
    <s v="music/faith"/>
    <n v="0.68400000000000005"/>
    <n v="122.14285714285714"/>
    <x v="4"/>
    <s v="faith"/>
    <x v="1728"/>
    <d v="2015-10-21T15:01:14"/>
  </r>
  <r>
    <n v="10000"/>
    <n v="0"/>
    <x v="2"/>
    <s v="US"/>
    <s v="USD"/>
    <n v="1465521306"/>
    <x v="1729"/>
    <b v="0"/>
    <n v="0"/>
    <b v="0"/>
    <s v="music/faith"/>
    <n v="0"/>
    <e v="#DIV/0!"/>
    <x v="4"/>
    <s v="faith"/>
    <x v="1729"/>
    <d v="2016-06-10T01:15:06"/>
  </r>
  <r>
    <n v="3000"/>
    <n v="0"/>
    <x v="2"/>
    <s v="US"/>
    <s v="USD"/>
    <n v="1445738783"/>
    <x v="1730"/>
    <b v="0"/>
    <n v="0"/>
    <b v="0"/>
    <s v="music/faith"/>
    <n v="0"/>
    <e v="#DIV/0!"/>
    <x v="4"/>
    <s v="faith"/>
    <x v="1730"/>
    <d v="2015-10-25T02:06:23"/>
  </r>
  <r>
    <n v="1000"/>
    <n v="0"/>
    <x v="2"/>
    <s v="US"/>
    <s v="USD"/>
    <n v="1434034800"/>
    <x v="1731"/>
    <b v="0"/>
    <n v="0"/>
    <b v="0"/>
    <s v="music/faith"/>
    <n v="0"/>
    <e v="#DIV/0!"/>
    <x v="4"/>
    <s v="faith"/>
    <x v="1731"/>
    <d v="2015-06-11T15:00:00"/>
  </r>
  <r>
    <n v="4000"/>
    <n v="0"/>
    <x v="2"/>
    <s v="US"/>
    <s v="USD"/>
    <n v="1452920400"/>
    <x v="1732"/>
    <b v="0"/>
    <n v="0"/>
    <b v="0"/>
    <s v="music/faith"/>
    <n v="0"/>
    <e v="#DIV/0!"/>
    <x v="4"/>
    <s v="faith"/>
    <x v="1732"/>
    <d v="2016-01-16T05:00:00"/>
  </r>
  <r>
    <n v="10000"/>
    <n v="0"/>
    <x v="2"/>
    <s v="US"/>
    <s v="USD"/>
    <n v="1473802200"/>
    <x v="1733"/>
    <b v="0"/>
    <n v="0"/>
    <b v="0"/>
    <s v="music/faith"/>
    <n v="0"/>
    <e v="#DIV/0!"/>
    <x v="4"/>
    <s v="faith"/>
    <x v="1733"/>
    <d v="2016-09-13T21:30:00"/>
  </r>
  <r>
    <n v="4500"/>
    <n v="1"/>
    <x v="2"/>
    <s v="US"/>
    <s v="USD"/>
    <n v="1431046356"/>
    <x v="1734"/>
    <b v="0"/>
    <n v="1"/>
    <b v="0"/>
    <s v="music/faith"/>
    <n v="2.2222222222222223E-4"/>
    <n v="1"/>
    <x v="4"/>
    <s v="faith"/>
    <x v="1734"/>
    <d v="2015-05-08T00:52:36"/>
  </r>
  <r>
    <n v="1000"/>
    <n v="110"/>
    <x v="2"/>
    <s v="US"/>
    <s v="USD"/>
    <n v="1470598345"/>
    <x v="1735"/>
    <b v="0"/>
    <n v="2"/>
    <b v="0"/>
    <s v="music/faith"/>
    <n v="0.11"/>
    <n v="55"/>
    <x v="4"/>
    <s v="faith"/>
    <x v="1735"/>
    <d v="2016-08-07T19:32:25"/>
  </r>
  <r>
    <n v="3000"/>
    <n v="22"/>
    <x v="2"/>
    <s v="US"/>
    <s v="USD"/>
    <n v="1447018833"/>
    <x v="1736"/>
    <b v="0"/>
    <n v="1"/>
    <b v="0"/>
    <s v="music/faith"/>
    <n v="7.3333333333333332E-3"/>
    <n v="22"/>
    <x v="4"/>
    <s v="faith"/>
    <x v="1736"/>
    <d v="2015-11-08T21:40:33"/>
  </r>
  <r>
    <n v="4000"/>
    <n v="850"/>
    <x v="2"/>
    <s v="US"/>
    <s v="USD"/>
    <n v="1437432392"/>
    <x v="1737"/>
    <b v="0"/>
    <n v="15"/>
    <b v="0"/>
    <s v="music/faith"/>
    <n v="0.21249999999999999"/>
    <n v="56.666666666666664"/>
    <x v="4"/>
    <s v="faith"/>
    <x v="1737"/>
    <d v="2015-07-20T22:46:32"/>
  </r>
  <r>
    <n v="5000"/>
    <n v="20"/>
    <x v="2"/>
    <s v="US"/>
    <s v="USD"/>
    <n v="1412283542"/>
    <x v="1738"/>
    <b v="0"/>
    <n v="1"/>
    <b v="0"/>
    <s v="music/faith"/>
    <n v="4.0000000000000001E-3"/>
    <n v="20"/>
    <x v="4"/>
    <s v="faith"/>
    <x v="1738"/>
    <d v="2014-10-02T20:59:02"/>
  </r>
  <r>
    <n v="1000"/>
    <n v="1"/>
    <x v="2"/>
    <s v="US"/>
    <s v="USD"/>
    <n v="1462391932"/>
    <x v="1739"/>
    <b v="0"/>
    <n v="1"/>
    <b v="0"/>
    <s v="music/faith"/>
    <n v="1E-3"/>
    <n v="1"/>
    <x v="4"/>
    <s v="faith"/>
    <x v="1739"/>
    <d v="2016-05-04T19:58:52"/>
  </r>
  <r>
    <n v="3000"/>
    <n v="0"/>
    <x v="2"/>
    <s v="US"/>
    <s v="USD"/>
    <n v="1437075422"/>
    <x v="1740"/>
    <b v="0"/>
    <n v="0"/>
    <b v="0"/>
    <s v="music/faith"/>
    <n v="0"/>
    <e v="#DIV/0!"/>
    <x v="4"/>
    <s v="faith"/>
    <x v="1740"/>
    <d v="2015-07-16T19:37:02"/>
  </r>
  <r>
    <n v="1200"/>
    <n v="1330"/>
    <x v="0"/>
    <s v="GB"/>
    <s v="GBP"/>
    <n v="1433948671"/>
    <x v="1741"/>
    <b v="0"/>
    <n v="52"/>
    <b v="1"/>
    <s v="photography/photobooks"/>
    <n v="1.1083333333333334"/>
    <n v="25.576923076923077"/>
    <x v="8"/>
    <s v="photobooks"/>
    <x v="1741"/>
    <d v="2015-06-10T15:04:31"/>
  </r>
  <r>
    <n v="2000"/>
    <n v="2175"/>
    <x v="0"/>
    <s v="US"/>
    <s v="USD"/>
    <n v="1483822800"/>
    <x v="1742"/>
    <b v="0"/>
    <n v="34"/>
    <b v="1"/>
    <s v="photography/photobooks"/>
    <n v="1.0874999999999999"/>
    <n v="63.970588235294116"/>
    <x v="8"/>
    <s v="photobooks"/>
    <x v="1742"/>
    <d v="2017-01-07T21:00:00"/>
  </r>
  <r>
    <n v="6000"/>
    <n v="6025"/>
    <x v="0"/>
    <s v="US"/>
    <s v="USD"/>
    <n v="1472270340"/>
    <x v="1743"/>
    <b v="0"/>
    <n v="67"/>
    <b v="1"/>
    <s v="photography/photobooks"/>
    <n v="1.0041666666666667"/>
    <n v="89.925373134328353"/>
    <x v="8"/>
    <s v="photobooks"/>
    <x v="1743"/>
    <d v="2016-08-27T03:59:00"/>
  </r>
  <r>
    <n v="5500"/>
    <n v="6515"/>
    <x v="0"/>
    <s v="GB"/>
    <s v="GBP"/>
    <n v="1425821477"/>
    <x v="1744"/>
    <b v="0"/>
    <n v="70"/>
    <b v="1"/>
    <s v="photography/photobooks"/>
    <n v="1.1845454545454546"/>
    <n v="93.071428571428569"/>
    <x v="8"/>
    <s v="photobooks"/>
    <x v="1744"/>
    <d v="2015-03-08T13:31:17"/>
  </r>
  <r>
    <n v="7000"/>
    <n v="7981"/>
    <x v="0"/>
    <s v="US"/>
    <s v="USD"/>
    <n v="1482372000"/>
    <x v="1745"/>
    <b v="0"/>
    <n v="89"/>
    <b v="1"/>
    <s v="photography/photobooks"/>
    <n v="1.1401428571428571"/>
    <n v="89.674157303370791"/>
    <x v="8"/>
    <s v="photobooks"/>
    <x v="1745"/>
    <d v="2016-12-22T02:00:00"/>
  </r>
  <r>
    <n v="15000"/>
    <n v="22215"/>
    <x v="0"/>
    <s v="US"/>
    <s v="USD"/>
    <n v="1479952800"/>
    <x v="1746"/>
    <b v="0"/>
    <n v="107"/>
    <b v="1"/>
    <s v="photography/photobooks"/>
    <n v="1.4810000000000001"/>
    <n v="207.61682242990653"/>
    <x v="8"/>
    <s v="photobooks"/>
    <x v="1746"/>
    <d v="2016-11-24T02:00:00"/>
  </r>
  <r>
    <n v="9000"/>
    <n v="9446"/>
    <x v="0"/>
    <s v="GB"/>
    <s v="GBP"/>
    <n v="1447426800"/>
    <x v="1747"/>
    <b v="0"/>
    <n v="159"/>
    <b v="1"/>
    <s v="photography/photobooks"/>
    <n v="1.0495555555555556"/>
    <n v="59.408805031446541"/>
    <x v="8"/>
    <s v="photobooks"/>
    <x v="1747"/>
    <d v="2015-11-13T15:00:00"/>
  </r>
  <r>
    <n v="50000"/>
    <n v="64974"/>
    <x v="0"/>
    <s v="CA"/>
    <s v="CAD"/>
    <n v="1441234143"/>
    <x v="1748"/>
    <b v="0"/>
    <n v="181"/>
    <b v="1"/>
    <s v="photography/photobooks"/>
    <n v="1.29948"/>
    <n v="358.97237569060775"/>
    <x v="8"/>
    <s v="photobooks"/>
    <x v="1748"/>
    <d v="2015-09-02T22:49:03"/>
  </r>
  <r>
    <n v="10050"/>
    <n v="12410.5"/>
    <x v="0"/>
    <s v="LU"/>
    <s v="EUR"/>
    <n v="1488394800"/>
    <x v="1749"/>
    <b v="0"/>
    <n v="131"/>
    <b v="1"/>
    <s v="photography/photobooks"/>
    <n v="1.2348756218905472"/>
    <n v="94.736641221374043"/>
    <x v="8"/>
    <s v="photobooks"/>
    <x v="1749"/>
    <d v="2017-03-01T19:00:00"/>
  </r>
  <r>
    <n v="5000"/>
    <n v="10081"/>
    <x v="0"/>
    <s v="US"/>
    <s v="USD"/>
    <n v="1461096304"/>
    <x v="1750"/>
    <b v="0"/>
    <n v="125"/>
    <b v="1"/>
    <s v="photography/photobooks"/>
    <n v="2.0162"/>
    <n v="80.647999999999996"/>
    <x v="8"/>
    <s v="photobooks"/>
    <x v="1750"/>
    <d v="2016-04-19T20:05:04"/>
  </r>
  <r>
    <n v="10000"/>
    <n v="10290"/>
    <x v="0"/>
    <s v="US"/>
    <s v="USD"/>
    <n v="1426787123"/>
    <x v="1751"/>
    <b v="0"/>
    <n v="61"/>
    <b v="1"/>
    <s v="photography/photobooks"/>
    <n v="1.0289999999999999"/>
    <n v="168.68852459016392"/>
    <x v="8"/>
    <s v="photobooks"/>
    <x v="1751"/>
    <d v="2015-03-19T17:45:23"/>
  </r>
  <r>
    <n v="1200"/>
    <n v="3122"/>
    <x v="0"/>
    <s v="GB"/>
    <s v="GBP"/>
    <n v="1476425082"/>
    <x v="1752"/>
    <b v="0"/>
    <n v="90"/>
    <b v="1"/>
    <s v="photography/photobooks"/>
    <n v="2.6016666666666666"/>
    <n v="34.68888888888889"/>
    <x v="8"/>
    <s v="photobooks"/>
    <x v="1752"/>
    <d v="2016-10-14T06:04:42"/>
  </r>
  <r>
    <n v="15000"/>
    <n v="16200"/>
    <x v="0"/>
    <s v="DK"/>
    <s v="DKK"/>
    <n v="1458579568"/>
    <x v="1753"/>
    <b v="0"/>
    <n v="35"/>
    <b v="1"/>
    <s v="photography/photobooks"/>
    <n v="1.08"/>
    <n v="462.85714285714283"/>
    <x v="8"/>
    <s v="photobooks"/>
    <x v="1753"/>
    <d v="2016-03-21T16:59:28"/>
  </r>
  <r>
    <n v="8500"/>
    <n v="9395"/>
    <x v="0"/>
    <s v="CA"/>
    <s v="CAD"/>
    <n v="1428091353"/>
    <x v="1754"/>
    <b v="0"/>
    <n v="90"/>
    <b v="1"/>
    <s v="photography/photobooks"/>
    <n v="1.1052941176470588"/>
    <n v="104.38888888888889"/>
    <x v="8"/>
    <s v="photobooks"/>
    <x v="1754"/>
    <d v="2015-04-03T20:02:33"/>
  </r>
  <r>
    <n v="25"/>
    <n v="30"/>
    <x v="0"/>
    <s v="US"/>
    <s v="USD"/>
    <n v="1444071361"/>
    <x v="1755"/>
    <b v="0"/>
    <n v="4"/>
    <b v="1"/>
    <s v="photography/photobooks"/>
    <n v="1.2"/>
    <n v="7.5"/>
    <x v="8"/>
    <s v="photobooks"/>
    <x v="1755"/>
    <d v="2015-10-05T18:56:01"/>
  </r>
  <r>
    <n v="5500"/>
    <n v="5655.6"/>
    <x v="0"/>
    <s v="US"/>
    <s v="USD"/>
    <n v="1472443269"/>
    <x v="1756"/>
    <b v="0"/>
    <n v="120"/>
    <b v="1"/>
    <s v="photography/photobooks"/>
    <n v="1.0282909090909091"/>
    <n v="47.13"/>
    <x v="8"/>
    <s v="photobooks"/>
    <x v="1756"/>
    <d v="2016-08-29T04:01:09"/>
  </r>
  <r>
    <n v="5000"/>
    <n v="5800"/>
    <x v="0"/>
    <s v="US"/>
    <s v="USD"/>
    <n v="1485631740"/>
    <x v="1757"/>
    <b v="0"/>
    <n v="14"/>
    <b v="1"/>
    <s v="photography/photobooks"/>
    <n v="1.1599999999999999"/>
    <n v="414.28571428571428"/>
    <x v="8"/>
    <s v="photobooks"/>
    <x v="1757"/>
    <d v="2017-01-28T19:29:00"/>
  </r>
  <r>
    <n v="1000"/>
    <n v="1147"/>
    <x v="0"/>
    <s v="US"/>
    <s v="USD"/>
    <n v="1468536992"/>
    <x v="1758"/>
    <b v="0"/>
    <n v="27"/>
    <b v="1"/>
    <s v="photography/photobooks"/>
    <n v="1.147"/>
    <n v="42.481481481481481"/>
    <x v="8"/>
    <s v="photobooks"/>
    <x v="1758"/>
    <d v="2016-07-14T22:56:32"/>
  </r>
  <r>
    <n v="5000"/>
    <n v="5330"/>
    <x v="0"/>
    <s v="US"/>
    <s v="USD"/>
    <n v="1427309629"/>
    <x v="1759"/>
    <b v="0"/>
    <n v="49"/>
    <b v="1"/>
    <s v="photography/photobooks"/>
    <n v="1.0660000000000001"/>
    <n v="108.77551020408163"/>
    <x v="8"/>
    <s v="photobooks"/>
    <x v="1759"/>
    <d v="2015-03-25T18:53:49"/>
  </r>
  <r>
    <n v="5000"/>
    <n v="8272"/>
    <x v="0"/>
    <s v="US"/>
    <s v="USD"/>
    <n v="1456416513"/>
    <x v="1760"/>
    <b v="0"/>
    <n v="102"/>
    <b v="1"/>
    <s v="photography/photobooks"/>
    <n v="1.6544000000000001"/>
    <n v="81.098039215686271"/>
    <x v="8"/>
    <s v="photobooks"/>
    <x v="1760"/>
    <d v="2016-02-25T16:08:33"/>
  </r>
  <r>
    <n v="100"/>
    <n v="155"/>
    <x v="0"/>
    <s v="GB"/>
    <s v="GBP"/>
    <n v="1442065060"/>
    <x v="1761"/>
    <b v="0"/>
    <n v="3"/>
    <b v="1"/>
    <s v="photography/photobooks"/>
    <n v="1.55"/>
    <n v="51.666666666666664"/>
    <x v="8"/>
    <s v="photobooks"/>
    <x v="1761"/>
    <d v="2015-09-12T13:37:40"/>
  </r>
  <r>
    <n v="100"/>
    <n v="885"/>
    <x v="0"/>
    <s v="US"/>
    <s v="USD"/>
    <n v="1457739245"/>
    <x v="1762"/>
    <b v="0"/>
    <n v="25"/>
    <b v="1"/>
    <s v="photography/photobooks"/>
    <n v="8.85"/>
    <n v="35.4"/>
    <x v="8"/>
    <s v="photobooks"/>
    <x v="1762"/>
    <d v="2016-03-11T23:34:05"/>
  </r>
  <r>
    <n v="12000"/>
    <n v="12229"/>
    <x v="0"/>
    <s v="US"/>
    <s v="USD"/>
    <n v="1477255840"/>
    <x v="1763"/>
    <b v="0"/>
    <n v="118"/>
    <b v="1"/>
    <s v="photography/photobooks"/>
    <n v="1.0190833333333333"/>
    <n v="103.63559322033899"/>
    <x v="8"/>
    <s v="photobooks"/>
    <x v="1763"/>
    <d v="2016-10-23T20:50:40"/>
  </r>
  <r>
    <n v="11000"/>
    <n v="2156"/>
    <x v="2"/>
    <s v="GB"/>
    <s v="GBP"/>
    <n v="1407065979"/>
    <x v="1764"/>
    <b v="1"/>
    <n v="39"/>
    <b v="0"/>
    <s v="photography/photobooks"/>
    <n v="0.19600000000000001"/>
    <n v="55.282051282051285"/>
    <x v="8"/>
    <s v="photobooks"/>
    <x v="1764"/>
    <d v="2014-08-03T11:39:39"/>
  </r>
  <r>
    <n v="12500"/>
    <n v="7433.48"/>
    <x v="2"/>
    <s v="US"/>
    <s v="USD"/>
    <n v="1407972712"/>
    <x v="1765"/>
    <b v="1"/>
    <n v="103"/>
    <b v="0"/>
    <s v="photography/photobooks"/>
    <n v="0.59467839999999994"/>
    <n v="72.16970873786407"/>
    <x v="8"/>
    <s v="photobooks"/>
    <x v="1765"/>
    <d v="2014-08-13T23:31:52"/>
  </r>
  <r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x v="1766"/>
    <d v="2014-08-25T20:38:08"/>
  </r>
  <r>
    <n v="5000"/>
    <n v="2286"/>
    <x v="2"/>
    <s v="US"/>
    <s v="USD"/>
    <n v="1407080884"/>
    <x v="1767"/>
    <b v="1"/>
    <n v="39"/>
    <b v="0"/>
    <s v="photography/photobooks"/>
    <n v="0.4572"/>
    <n v="58.615384615384613"/>
    <x v="8"/>
    <s v="photobooks"/>
    <x v="1767"/>
    <d v="2014-08-03T15:48:04"/>
  </r>
  <r>
    <n v="5000"/>
    <n v="187"/>
    <x v="2"/>
    <s v="US"/>
    <s v="USD"/>
    <n v="1411824444"/>
    <x v="1768"/>
    <b v="1"/>
    <n v="15"/>
    <b v="0"/>
    <s v="photography/photobooks"/>
    <n v="3.7400000000000003E-2"/>
    <n v="12.466666666666667"/>
    <x v="8"/>
    <s v="photobooks"/>
    <x v="1768"/>
    <d v="2014-09-27T13:27:24"/>
  </r>
  <r>
    <n v="40000"/>
    <n v="1081"/>
    <x v="2"/>
    <s v="US"/>
    <s v="USD"/>
    <n v="1421177959"/>
    <x v="1769"/>
    <b v="1"/>
    <n v="22"/>
    <b v="0"/>
    <s v="photography/photobooks"/>
    <n v="2.7025E-2"/>
    <n v="49.136363636363633"/>
    <x v="8"/>
    <s v="photobooks"/>
    <x v="1769"/>
    <d v="2015-01-13T19:39:19"/>
  </r>
  <r>
    <n v="24500"/>
    <n v="13846"/>
    <x v="2"/>
    <s v="US"/>
    <s v="USD"/>
    <n v="1413312194"/>
    <x v="1770"/>
    <b v="1"/>
    <n v="92"/>
    <b v="0"/>
    <s v="photography/photobooks"/>
    <n v="0.56514285714285717"/>
    <n v="150.5"/>
    <x v="8"/>
    <s v="photobooks"/>
    <x v="1770"/>
    <d v="2014-10-14T18:43:14"/>
  </r>
  <r>
    <n v="4200"/>
    <n v="895"/>
    <x v="2"/>
    <s v="GB"/>
    <s v="GBP"/>
    <n v="1414107040"/>
    <x v="1771"/>
    <b v="1"/>
    <n v="25"/>
    <b v="0"/>
    <s v="photography/photobooks"/>
    <n v="0.21309523809523809"/>
    <n v="35.799999999999997"/>
    <x v="8"/>
    <s v="photobooks"/>
    <x v="1771"/>
    <d v="2014-10-23T23:30:40"/>
  </r>
  <r>
    <n v="5500"/>
    <n v="858"/>
    <x v="2"/>
    <s v="GB"/>
    <s v="GBP"/>
    <n v="1404666836"/>
    <x v="1772"/>
    <b v="1"/>
    <n v="19"/>
    <b v="0"/>
    <s v="photography/photobooks"/>
    <n v="0.156"/>
    <n v="45.157894736842103"/>
    <x v="8"/>
    <s v="photobooks"/>
    <x v="1772"/>
    <d v="2014-07-06T17:13:56"/>
  </r>
  <r>
    <n v="30000"/>
    <n v="1877"/>
    <x v="2"/>
    <s v="US"/>
    <s v="USD"/>
    <n v="1421691298"/>
    <x v="1773"/>
    <b v="1"/>
    <n v="19"/>
    <b v="0"/>
    <s v="photography/photobooks"/>
    <n v="6.2566666666666673E-2"/>
    <n v="98.78947368421052"/>
    <x v="8"/>
    <s v="photobooks"/>
    <x v="1773"/>
    <d v="2015-01-19T18:14:58"/>
  </r>
  <r>
    <n v="2500"/>
    <n v="1148"/>
    <x v="2"/>
    <s v="US"/>
    <s v="USD"/>
    <n v="1417273140"/>
    <x v="1774"/>
    <b v="1"/>
    <n v="13"/>
    <b v="0"/>
    <s v="photography/photobooks"/>
    <n v="0.4592"/>
    <n v="88.307692307692307"/>
    <x v="8"/>
    <s v="photobooks"/>
    <x v="1774"/>
    <d v="2014-11-29T14:59:00"/>
  </r>
  <r>
    <n v="32500"/>
    <n v="21158"/>
    <x v="2"/>
    <s v="US"/>
    <s v="USD"/>
    <n v="1414193160"/>
    <x v="1775"/>
    <b v="1"/>
    <n v="124"/>
    <b v="0"/>
    <s v="photography/photobooks"/>
    <n v="0.65101538461538466"/>
    <n v="170.62903225806451"/>
    <x v="8"/>
    <s v="photobooks"/>
    <x v="1775"/>
    <d v="2014-10-24T23:26:00"/>
  </r>
  <r>
    <n v="5000"/>
    <n v="335"/>
    <x v="2"/>
    <s v="GB"/>
    <s v="GBP"/>
    <n v="1414623471"/>
    <x v="1776"/>
    <b v="1"/>
    <n v="4"/>
    <b v="0"/>
    <s v="photography/photobooks"/>
    <n v="6.7000000000000004E-2"/>
    <n v="83.75"/>
    <x v="8"/>
    <s v="photobooks"/>
    <x v="1776"/>
    <d v="2014-10-29T22:57:51"/>
  </r>
  <r>
    <n v="4800"/>
    <n v="651"/>
    <x v="2"/>
    <s v="NL"/>
    <s v="EUR"/>
    <n v="1424421253"/>
    <x v="1777"/>
    <b v="1"/>
    <n v="10"/>
    <b v="0"/>
    <s v="photography/photobooks"/>
    <n v="0.135625"/>
    <n v="65.099999999999994"/>
    <x v="8"/>
    <s v="photobooks"/>
    <x v="1777"/>
    <d v="2015-02-20T08:34:13"/>
  </r>
  <r>
    <n v="50000"/>
    <n v="995"/>
    <x v="2"/>
    <s v="US"/>
    <s v="USD"/>
    <n v="1427485395"/>
    <x v="1778"/>
    <b v="1"/>
    <n v="15"/>
    <b v="0"/>
    <s v="photography/photobooks"/>
    <n v="1.9900000000000001E-2"/>
    <n v="66.333333333333329"/>
    <x v="8"/>
    <s v="photobooks"/>
    <x v="1778"/>
    <d v="2015-03-27T19:43:15"/>
  </r>
  <r>
    <n v="11000"/>
    <n v="3986"/>
    <x v="2"/>
    <s v="US"/>
    <s v="USD"/>
    <n v="1472834180"/>
    <x v="1779"/>
    <b v="1"/>
    <n v="38"/>
    <b v="0"/>
    <s v="photography/photobooks"/>
    <n v="0.36236363636363639"/>
    <n v="104.89473684210526"/>
    <x v="8"/>
    <s v="photobooks"/>
    <x v="1779"/>
    <d v="2016-09-02T16:36:20"/>
  </r>
  <r>
    <n v="30000"/>
    <n v="11923"/>
    <x v="2"/>
    <s v="US"/>
    <s v="USD"/>
    <n v="1467469510"/>
    <x v="1780"/>
    <b v="1"/>
    <n v="152"/>
    <b v="0"/>
    <s v="photography/photobooks"/>
    <n v="0.39743333333333336"/>
    <n v="78.440789473684205"/>
    <x v="8"/>
    <s v="photobooks"/>
    <x v="1780"/>
    <d v="2016-07-02T14:25:10"/>
  </r>
  <r>
    <n v="5500"/>
    <n v="1417"/>
    <x v="2"/>
    <s v="US"/>
    <s v="USD"/>
    <n v="1473950945"/>
    <x v="1781"/>
    <b v="1"/>
    <n v="24"/>
    <b v="0"/>
    <s v="photography/photobooks"/>
    <n v="0.25763636363636366"/>
    <n v="59.041666666666664"/>
    <x v="8"/>
    <s v="photobooks"/>
    <x v="1781"/>
    <d v="2016-09-15T14:49:05"/>
  </r>
  <r>
    <n v="35000"/>
    <n v="5422"/>
    <x v="2"/>
    <s v="US"/>
    <s v="USD"/>
    <n v="1456062489"/>
    <x v="1782"/>
    <b v="1"/>
    <n v="76"/>
    <b v="0"/>
    <s v="photography/photobooks"/>
    <n v="0.15491428571428573"/>
    <n v="71.34210526315789"/>
    <x v="8"/>
    <s v="photobooks"/>
    <x v="1782"/>
    <d v="2016-02-21T13:48:09"/>
  </r>
  <r>
    <n v="40000"/>
    <n v="9477"/>
    <x v="2"/>
    <s v="US"/>
    <s v="USD"/>
    <n v="1432248478"/>
    <x v="1783"/>
    <b v="1"/>
    <n v="185"/>
    <b v="0"/>
    <s v="photography/photobooks"/>
    <n v="0.236925"/>
    <n v="51.227027027027027"/>
    <x v="8"/>
    <s v="photobooks"/>
    <x v="1783"/>
    <d v="2015-05-21T22:47:58"/>
  </r>
  <r>
    <n v="5000"/>
    <n v="1988"/>
    <x v="2"/>
    <s v="US"/>
    <s v="USD"/>
    <n v="1422674700"/>
    <x v="1784"/>
    <b v="1"/>
    <n v="33"/>
    <b v="0"/>
    <s v="photography/photobooks"/>
    <n v="0.39760000000000001"/>
    <n v="60.242424242424242"/>
    <x v="8"/>
    <s v="photobooks"/>
    <x v="1784"/>
    <d v="2015-01-31T03:25:00"/>
  </r>
  <r>
    <n v="24000"/>
    <n v="4853"/>
    <x v="2"/>
    <s v="US"/>
    <s v="USD"/>
    <n v="1413417600"/>
    <x v="1785"/>
    <b v="1"/>
    <n v="108"/>
    <b v="0"/>
    <s v="photography/photobooks"/>
    <n v="0.20220833333333332"/>
    <n v="44.935185185185183"/>
    <x v="8"/>
    <s v="photobooks"/>
    <x v="1785"/>
    <d v="2014-10-16T00:00:00"/>
  </r>
  <r>
    <n v="1900"/>
    <n v="905"/>
    <x v="2"/>
    <s v="NL"/>
    <s v="EUR"/>
    <n v="1418649177"/>
    <x v="1786"/>
    <b v="1"/>
    <n v="29"/>
    <b v="0"/>
    <s v="photography/photobooks"/>
    <n v="0.47631578947368419"/>
    <n v="31.206896551724139"/>
    <x v="8"/>
    <s v="photobooks"/>
    <x v="1786"/>
    <d v="2014-12-15T13:12:57"/>
  </r>
  <r>
    <n v="10000"/>
    <n v="1533"/>
    <x v="2"/>
    <s v="US"/>
    <s v="USD"/>
    <n v="1428158637"/>
    <x v="1787"/>
    <b v="1"/>
    <n v="24"/>
    <b v="0"/>
    <s v="photography/photobooks"/>
    <n v="0.15329999999999999"/>
    <n v="63.875"/>
    <x v="8"/>
    <s v="photobooks"/>
    <x v="1787"/>
    <d v="2015-04-04T14:43:57"/>
  </r>
  <r>
    <n v="5500"/>
    <n v="76"/>
    <x v="2"/>
    <s v="GB"/>
    <s v="GBP"/>
    <n v="1414795542"/>
    <x v="1788"/>
    <b v="1"/>
    <n v="4"/>
    <b v="0"/>
    <s v="photography/photobooks"/>
    <n v="1.3818181818181818E-2"/>
    <n v="19"/>
    <x v="8"/>
    <s v="photobooks"/>
    <x v="1788"/>
    <d v="2014-10-31T22:45:42"/>
  </r>
  <r>
    <n v="8000"/>
    <n v="40"/>
    <x v="2"/>
    <s v="US"/>
    <s v="USD"/>
    <n v="1421042403"/>
    <x v="1789"/>
    <b v="1"/>
    <n v="4"/>
    <b v="0"/>
    <s v="photography/photobooks"/>
    <n v="5.0000000000000001E-3"/>
    <n v="10"/>
    <x v="8"/>
    <s v="photobooks"/>
    <x v="1789"/>
    <d v="2015-01-12T06:00:03"/>
  </r>
  <r>
    <n v="33000"/>
    <n v="1636"/>
    <x v="2"/>
    <s v="US"/>
    <s v="USD"/>
    <n v="1423152678"/>
    <x v="1790"/>
    <b v="1"/>
    <n v="15"/>
    <b v="0"/>
    <s v="photography/photobooks"/>
    <n v="4.9575757575757579E-2"/>
    <n v="109.06666666666666"/>
    <x v="8"/>
    <s v="photobooks"/>
    <x v="1790"/>
    <d v="2015-02-05T16:11:18"/>
  </r>
  <r>
    <n v="3000"/>
    <n v="107"/>
    <x v="2"/>
    <s v="GB"/>
    <s v="GBP"/>
    <n v="1422553565"/>
    <x v="1791"/>
    <b v="1"/>
    <n v="4"/>
    <b v="0"/>
    <s v="photography/photobooks"/>
    <n v="3.5666666666666666E-2"/>
    <n v="26.75"/>
    <x v="8"/>
    <s v="photobooks"/>
    <x v="1791"/>
    <d v="2015-01-29T17:46:05"/>
  </r>
  <r>
    <n v="25000"/>
    <n v="15281"/>
    <x v="2"/>
    <s v="US"/>
    <s v="USD"/>
    <n v="1439189940"/>
    <x v="1792"/>
    <b v="1"/>
    <n v="139"/>
    <b v="0"/>
    <s v="photography/photobooks"/>
    <n v="0.61124000000000001"/>
    <n v="109.93525179856115"/>
    <x v="8"/>
    <s v="photobooks"/>
    <x v="1792"/>
    <d v="2015-08-10T06:59:00"/>
  </r>
  <r>
    <n v="3000"/>
    <n v="40"/>
    <x v="2"/>
    <s v="AU"/>
    <s v="AUD"/>
    <n v="1417127040"/>
    <x v="1793"/>
    <b v="1"/>
    <n v="2"/>
    <b v="0"/>
    <s v="photography/photobooks"/>
    <n v="1.3333333333333334E-2"/>
    <n v="20"/>
    <x v="8"/>
    <s v="photobooks"/>
    <x v="1793"/>
    <d v="2014-11-27T22:24:00"/>
  </r>
  <r>
    <n v="9000"/>
    <n v="997"/>
    <x v="2"/>
    <s v="US"/>
    <s v="USD"/>
    <n v="1423660422"/>
    <x v="1794"/>
    <b v="1"/>
    <n v="18"/>
    <b v="0"/>
    <s v="photography/photobooks"/>
    <n v="0.11077777777777778"/>
    <n v="55.388888888888886"/>
    <x v="8"/>
    <s v="photobooks"/>
    <x v="1794"/>
    <d v="2015-02-11T13:13:42"/>
  </r>
  <r>
    <n v="28000"/>
    <n v="10846"/>
    <x v="2"/>
    <s v="DE"/>
    <s v="EUR"/>
    <n v="1476460800"/>
    <x v="1795"/>
    <b v="1"/>
    <n v="81"/>
    <b v="0"/>
    <s v="photography/photobooks"/>
    <n v="0.38735714285714284"/>
    <n v="133.90123456790124"/>
    <x v="8"/>
    <s v="photobooks"/>
    <x v="1795"/>
    <d v="2016-10-14T16:00:00"/>
  </r>
  <r>
    <n v="19000"/>
    <n v="4190"/>
    <x v="2"/>
    <s v="GB"/>
    <s v="GBP"/>
    <n v="1469356366"/>
    <x v="1796"/>
    <b v="1"/>
    <n v="86"/>
    <b v="0"/>
    <s v="photography/photobooks"/>
    <n v="0.22052631578947368"/>
    <n v="48.720930232558139"/>
    <x v="8"/>
    <s v="photobooks"/>
    <x v="1796"/>
    <d v="2016-07-24T10:32:46"/>
  </r>
  <r>
    <n v="10000"/>
    <n v="6755"/>
    <x v="2"/>
    <s v="US"/>
    <s v="USD"/>
    <n v="1481809189"/>
    <x v="1797"/>
    <b v="1"/>
    <n v="140"/>
    <b v="0"/>
    <s v="photography/photobooks"/>
    <n v="0.67549999999999999"/>
    <n v="48.25"/>
    <x v="8"/>
    <s v="photobooks"/>
    <x v="1797"/>
    <d v="2016-12-15T13:39:49"/>
  </r>
  <r>
    <n v="16000"/>
    <n v="2182"/>
    <x v="2"/>
    <s v="US"/>
    <s v="USD"/>
    <n v="1454572233"/>
    <x v="1798"/>
    <b v="1"/>
    <n v="37"/>
    <b v="0"/>
    <s v="photography/photobooks"/>
    <n v="0.136375"/>
    <n v="58.972972972972975"/>
    <x v="8"/>
    <s v="photobooks"/>
    <x v="1798"/>
    <d v="2016-02-04T07:50:33"/>
  </r>
  <r>
    <n v="4000"/>
    <n v="69.83"/>
    <x v="2"/>
    <s v="GB"/>
    <s v="GBP"/>
    <n v="1415740408"/>
    <x v="1799"/>
    <b v="1"/>
    <n v="6"/>
    <b v="0"/>
    <s v="photography/photobooks"/>
    <n v="1.7457500000000001E-2"/>
    <n v="11.638333333333334"/>
    <x v="8"/>
    <s v="photobooks"/>
    <x v="1799"/>
    <d v="2014-11-11T21:13:28"/>
  </r>
  <r>
    <n v="46260"/>
    <n v="9460"/>
    <x v="2"/>
    <s v="GB"/>
    <s v="GBP"/>
    <n v="1476109970"/>
    <x v="1800"/>
    <b v="1"/>
    <n v="113"/>
    <b v="0"/>
    <s v="photography/photobooks"/>
    <n v="0.20449632511889321"/>
    <n v="83.716814159292042"/>
    <x v="8"/>
    <s v="photobooks"/>
    <x v="1800"/>
    <d v="2016-10-10T14:32:50"/>
  </r>
  <r>
    <n v="17000"/>
    <n v="2355"/>
    <x v="2"/>
    <s v="GB"/>
    <s v="GBP"/>
    <n v="1450181400"/>
    <x v="1801"/>
    <b v="1"/>
    <n v="37"/>
    <b v="0"/>
    <s v="photography/photobooks"/>
    <n v="0.13852941176470587"/>
    <n v="63.648648648648646"/>
    <x v="8"/>
    <s v="photobooks"/>
    <x v="1801"/>
    <d v="2015-12-15T12:10:00"/>
  </r>
  <r>
    <n v="3500"/>
    <n v="1697"/>
    <x v="2"/>
    <s v="DE"/>
    <s v="EUR"/>
    <n v="1435442340"/>
    <x v="1802"/>
    <b v="1"/>
    <n v="18"/>
    <b v="0"/>
    <s v="photography/photobooks"/>
    <n v="0.48485714285714288"/>
    <n v="94.277777777777771"/>
    <x v="8"/>
    <s v="photobooks"/>
    <x v="1802"/>
    <d v="2015-06-27T21:59:00"/>
  </r>
  <r>
    <n v="17500"/>
    <n v="5390"/>
    <x v="2"/>
    <s v="US"/>
    <s v="USD"/>
    <n v="1423878182"/>
    <x v="1803"/>
    <b v="1"/>
    <n v="75"/>
    <b v="0"/>
    <s v="photography/photobooks"/>
    <n v="0.308"/>
    <n v="71.86666666666666"/>
    <x v="8"/>
    <s v="photobooks"/>
    <x v="1803"/>
    <d v="2015-02-14T01:43:02"/>
  </r>
  <r>
    <n v="15500"/>
    <n v="5452"/>
    <x v="2"/>
    <s v="US"/>
    <s v="USD"/>
    <n v="1447521404"/>
    <x v="1804"/>
    <b v="1"/>
    <n v="52"/>
    <b v="0"/>
    <s v="photography/photobooks"/>
    <n v="0.35174193548387095"/>
    <n v="104.84615384615384"/>
    <x v="8"/>
    <s v="photobooks"/>
    <x v="1804"/>
    <d v="2015-11-14T17:16:44"/>
  </r>
  <r>
    <n v="22500"/>
    <n v="8191"/>
    <x v="2"/>
    <s v="DE"/>
    <s v="EUR"/>
    <n v="1443808800"/>
    <x v="1805"/>
    <b v="1"/>
    <n v="122"/>
    <b v="0"/>
    <s v="photography/photobooks"/>
    <n v="0.36404444444444445"/>
    <n v="67.139344262295083"/>
    <x v="8"/>
    <s v="photobooks"/>
    <x v="1805"/>
    <d v="2015-10-02T18:00:00"/>
  </r>
  <r>
    <n v="20000"/>
    <n v="591"/>
    <x v="2"/>
    <s v="GB"/>
    <s v="GBP"/>
    <n v="1412090349"/>
    <x v="1806"/>
    <b v="1"/>
    <n v="8"/>
    <b v="0"/>
    <s v="photography/photobooks"/>
    <n v="2.955E-2"/>
    <n v="73.875"/>
    <x v="8"/>
    <s v="photobooks"/>
    <x v="1806"/>
    <d v="2014-09-30T15:19:09"/>
  </r>
  <r>
    <n v="5000"/>
    <n v="553"/>
    <x v="2"/>
    <s v="US"/>
    <s v="USD"/>
    <n v="1411868313"/>
    <x v="1807"/>
    <b v="1"/>
    <n v="8"/>
    <b v="0"/>
    <s v="photography/photobooks"/>
    <n v="0.1106"/>
    <n v="69.125"/>
    <x v="8"/>
    <s v="photobooks"/>
    <x v="1807"/>
    <d v="2014-09-28T01:38:33"/>
  </r>
  <r>
    <n v="28000"/>
    <n v="11594"/>
    <x v="2"/>
    <s v="US"/>
    <s v="USD"/>
    <n v="1486830030"/>
    <x v="1808"/>
    <b v="1"/>
    <n v="96"/>
    <b v="0"/>
    <s v="photography/photobooks"/>
    <n v="0.41407142857142859"/>
    <n v="120.77083333333333"/>
    <x v="8"/>
    <s v="photobooks"/>
    <x v="1808"/>
    <d v="2017-02-11T16:20:30"/>
  </r>
  <r>
    <n v="3500"/>
    <n v="380"/>
    <x v="2"/>
    <s v="CA"/>
    <s v="CAD"/>
    <n v="1425246439"/>
    <x v="1809"/>
    <b v="1"/>
    <n v="9"/>
    <b v="0"/>
    <s v="photography/photobooks"/>
    <n v="0.10857142857142857"/>
    <n v="42.222222222222221"/>
    <x v="8"/>
    <s v="photobooks"/>
    <x v="1809"/>
    <d v="2015-03-01T21:47:19"/>
  </r>
  <r>
    <n v="450"/>
    <n v="15"/>
    <x v="2"/>
    <s v="US"/>
    <s v="USD"/>
    <n v="1408657826"/>
    <x v="1810"/>
    <b v="0"/>
    <n v="2"/>
    <b v="0"/>
    <s v="photography/photobooks"/>
    <n v="3.3333333333333333E-2"/>
    <n v="7.5"/>
    <x v="8"/>
    <s v="photobooks"/>
    <x v="1810"/>
    <d v="2014-08-21T21:50:26"/>
  </r>
  <r>
    <n v="54000"/>
    <n v="40"/>
    <x v="2"/>
    <s v="US"/>
    <s v="USD"/>
    <n v="1414123200"/>
    <x v="1811"/>
    <b v="0"/>
    <n v="26"/>
    <b v="0"/>
    <s v="photography/photobooks"/>
    <n v="7.407407407407407E-4"/>
    <n v="1.5384615384615385"/>
    <x v="8"/>
    <s v="photobooks"/>
    <x v="1811"/>
    <d v="2014-10-24T04:00:00"/>
  </r>
  <r>
    <n v="6500"/>
    <n v="865"/>
    <x v="2"/>
    <s v="GB"/>
    <s v="GBP"/>
    <n v="1467531536"/>
    <x v="1812"/>
    <b v="0"/>
    <n v="23"/>
    <b v="0"/>
    <s v="photography/photobooks"/>
    <n v="0.13307692307692306"/>
    <n v="37.608695652173914"/>
    <x v="8"/>
    <s v="photobooks"/>
    <x v="1812"/>
    <d v="2016-07-03T07:38:56"/>
  </r>
  <r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x v="1813"/>
    <d v="2014-08-08T21:20:12"/>
  </r>
  <r>
    <n v="12000"/>
    <n v="5902"/>
    <x v="2"/>
    <s v="GB"/>
    <s v="GBP"/>
    <n v="1425108736"/>
    <x v="1814"/>
    <b v="0"/>
    <n v="140"/>
    <b v="0"/>
    <s v="photography/photobooks"/>
    <n v="0.49183333333333334"/>
    <n v="42.157142857142858"/>
    <x v="8"/>
    <s v="photobooks"/>
    <x v="1814"/>
    <d v="2015-02-28T07:32:16"/>
  </r>
  <r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x v="1815"/>
    <d v="2015-07-01T21:45:37"/>
  </r>
  <r>
    <n v="25000"/>
    <n v="509"/>
    <x v="2"/>
    <s v="CH"/>
    <s v="CHF"/>
    <n v="1469473200"/>
    <x v="1816"/>
    <b v="0"/>
    <n v="6"/>
    <b v="0"/>
    <s v="photography/photobooks"/>
    <n v="2.036E-2"/>
    <n v="84.833333333333329"/>
    <x v="8"/>
    <s v="photobooks"/>
    <x v="1816"/>
    <d v="2016-07-25T19:00:00"/>
  </r>
  <r>
    <n v="18000"/>
    <n v="9419"/>
    <x v="2"/>
    <s v="US"/>
    <s v="USD"/>
    <n v="1485759540"/>
    <x v="1817"/>
    <b v="0"/>
    <n v="100"/>
    <b v="0"/>
    <s v="photography/photobooks"/>
    <n v="0.52327777777777773"/>
    <n v="94.19"/>
    <x v="8"/>
    <s v="photobooks"/>
    <x v="1817"/>
    <d v="2017-01-30T06:59:00"/>
  </r>
  <r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x v="1818"/>
    <d v="2015-04-03T04:37:30"/>
  </r>
  <r>
    <n v="1200"/>
    <n v="25"/>
    <x v="2"/>
    <s v="US"/>
    <s v="USD"/>
    <n v="1406743396"/>
    <x v="1819"/>
    <b v="0"/>
    <n v="4"/>
    <b v="0"/>
    <s v="photography/photobooks"/>
    <n v="2.0833333333333332E-2"/>
    <n v="6.25"/>
    <x v="8"/>
    <s v="photobooks"/>
    <x v="1819"/>
    <d v="2014-07-30T18:03:16"/>
  </r>
  <r>
    <n v="26000"/>
    <n v="1707"/>
    <x v="2"/>
    <s v="US"/>
    <s v="USD"/>
    <n v="1427850090"/>
    <x v="1820"/>
    <b v="0"/>
    <n v="8"/>
    <b v="0"/>
    <s v="photography/photobooks"/>
    <n v="6.565384615384616E-2"/>
    <n v="213.375"/>
    <x v="8"/>
    <s v="photobooks"/>
    <x v="1820"/>
    <d v="2015-04-01T01:01:30"/>
  </r>
  <r>
    <n v="2500"/>
    <n v="3372.25"/>
    <x v="0"/>
    <s v="US"/>
    <s v="USD"/>
    <n v="1330760367"/>
    <x v="1821"/>
    <b v="0"/>
    <n v="57"/>
    <b v="1"/>
    <s v="music/rock"/>
    <n v="1.3489"/>
    <n v="59.162280701754383"/>
    <x v="4"/>
    <s v="rock"/>
    <x v="1821"/>
    <d v="2012-03-03T07:39:27"/>
  </r>
  <r>
    <n v="300"/>
    <n v="300"/>
    <x v="0"/>
    <s v="CA"/>
    <s v="CAD"/>
    <n v="1391194860"/>
    <x v="1822"/>
    <b v="0"/>
    <n v="11"/>
    <b v="1"/>
    <s v="music/rock"/>
    <n v="1"/>
    <n v="27.272727272727273"/>
    <x v="4"/>
    <s v="rock"/>
    <x v="1822"/>
    <d v="2014-01-31T19:01:00"/>
  </r>
  <r>
    <n v="700"/>
    <n v="811"/>
    <x v="0"/>
    <s v="US"/>
    <s v="USD"/>
    <n v="1351095976"/>
    <x v="1823"/>
    <b v="0"/>
    <n v="33"/>
    <b v="1"/>
    <s v="music/rock"/>
    <n v="1.1585714285714286"/>
    <n v="24.575757575757574"/>
    <x v="4"/>
    <s v="rock"/>
    <x v="1823"/>
    <d v="2012-10-24T16:26:16"/>
  </r>
  <r>
    <n v="3000"/>
    <n v="3002"/>
    <x v="0"/>
    <s v="US"/>
    <s v="USD"/>
    <n v="1389146880"/>
    <x v="1824"/>
    <b v="0"/>
    <n v="40"/>
    <b v="1"/>
    <s v="music/rock"/>
    <n v="1.0006666666666666"/>
    <n v="75.05"/>
    <x v="4"/>
    <s v="rock"/>
    <x v="1824"/>
    <d v="2014-01-08T02:08:00"/>
  </r>
  <r>
    <n v="2000"/>
    <n v="2101"/>
    <x v="0"/>
    <s v="US"/>
    <s v="USD"/>
    <n v="1373572903"/>
    <x v="1825"/>
    <b v="0"/>
    <n v="50"/>
    <b v="1"/>
    <s v="music/rock"/>
    <n v="1.0505"/>
    <n v="42.02"/>
    <x v="4"/>
    <s v="rock"/>
    <x v="1825"/>
    <d v="2013-07-11T20:01:43"/>
  </r>
  <r>
    <n v="2000"/>
    <n v="2020"/>
    <x v="0"/>
    <s v="US"/>
    <s v="USD"/>
    <n v="1392675017"/>
    <x v="1826"/>
    <b v="0"/>
    <n v="38"/>
    <b v="1"/>
    <s v="music/rock"/>
    <n v="1.01"/>
    <n v="53.157894736842103"/>
    <x v="4"/>
    <s v="rock"/>
    <x v="1826"/>
    <d v="2014-02-17T22:10:17"/>
  </r>
  <r>
    <n v="8000"/>
    <n v="8053"/>
    <x v="0"/>
    <s v="US"/>
    <s v="USD"/>
    <n v="1299138561"/>
    <x v="1827"/>
    <b v="0"/>
    <n v="96"/>
    <b v="1"/>
    <s v="music/rock"/>
    <n v="1.0066250000000001"/>
    <n v="83.885416666666671"/>
    <x v="4"/>
    <s v="rock"/>
    <x v="1827"/>
    <d v="2011-03-03T07:49:21"/>
  </r>
  <r>
    <n v="20000"/>
    <n v="20032"/>
    <x v="0"/>
    <s v="US"/>
    <s v="USD"/>
    <n v="1399672800"/>
    <x v="1828"/>
    <b v="0"/>
    <n v="48"/>
    <b v="1"/>
    <s v="music/rock"/>
    <n v="1.0016"/>
    <n v="417.33333333333331"/>
    <x v="4"/>
    <s v="rock"/>
    <x v="1828"/>
    <d v="2014-05-09T22:00:00"/>
  </r>
  <r>
    <n v="1500"/>
    <n v="2500.25"/>
    <x v="0"/>
    <s v="US"/>
    <s v="USD"/>
    <n v="1295647200"/>
    <x v="1829"/>
    <b v="0"/>
    <n v="33"/>
    <b v="1"/>
    <s v="music/rock"/>
    <n v="1.6668333333333334"/>
    <n v="75.765151515151516"/>
    <x v="4"/>
    <s v="rock"/>
    <x v="1829"/>
    <d v="2011-01-21T22:00:00"/>
  </r>
  <r>
    <n v="15000"/>
    <n v="15230"/>
    <x v="0"/>
    <s v="US"/>
    <s v="USD"/>
    <n v="1393259107"/>
    <x v="1830"/>
    <b v="0"/>
    <n v="226"/>
    <b v="1"/>
    <s v="music/rock"/>
    <n v="1.0153333333333334"/>
    <n v="67.389380530973455"/>
    <x v="4"/>
    <s v="rock"/>
    <x v="1830"/>
    <d v="2014-02-24T16:25:07"/>
  </r>
  <r>
    <n v="1000"/>
    <n v="1030"/>
    <x v="0"/>
    <s v="US"/>
    <s v="USD"/>
    <n v="1336866863"/>
    <x v="1831"/>
    <b v="0"/>
    <n v="14"/>
    <b v="1"/>
    <s v="music/rock"/>
    <n v="1.03"/>
    <n v="73.571428571428569"/>
    <x v="4"/>
    <s v="rock"/>
    <x v="1831"/>
    <d v="2012-05-12T23:54:23"/>
  </r>
  <r>
    <n v="350"/>
    <n v="500"/>
    <x v="0"/>
    <s v="US"/>
    <s v="USD"/>
    <n v="1299243427"/>
    <x v="1832"/>
    <b v="0"/>
    <n v="20"/>
    <b v="1"/>
    <s v="music/rock"/>
    <n v="1.4285714285714286"/>
    <n v="25"/>
    <x v="4"/>
    <s v="rock"/>
    <x v="1832"/>
    <d v="2011-03-04T12:57:07"/>
  </r>
  <r>
    <n v="400"/>
    <n v="1050"/>
    <x v="0"/>
    <s v="US"/>
    <s v="USD"/>
    <n v="1362211140"/>
    <x v="1833"/>
    <b v="0"/>
    <n v="25"/>
    <b v="1"/>
    <s v="music/rock"/>
    <n v="2.625"/>
    <n v="42"/>
    <x v="4"/>
    <s v="rock"/>
    <x v="1833"/>
    <d v="2013-03-02T07:59:00"/>
  </r>
  <r>
    <n v="10000"/>
    <n v="11805"/>
    <x v="0"/>
    <s v="US"/>
    <s v="USD"/>
    <n v="1422140895"/>
    <x v="1834"/>
    <b v="0"/>
    <n v="90"/>
    <b v="1"/>
    <s v="music/rock"/>
    <n v="1.1805000000000001"/>
    <n v="131.16666666666666"/>
    <x v="4"/>
    <s v="rock"/>
    <x v="1834"/>
    <d v="2015-01-24T23:08:15"/>
  </r>
  <r>
    <n v="500"/>
    <n v="520"/>
    <x v="0"/>
    <s v="GB"/>
    <s v="GBP"/>
    <n v="1459439471"/>
    <x v="1835"/>
    <b v="0"/>
    <n v="11"/>
    <b v="1"/>
    <s v="music/rock"/>
    <n v="1.04"/>
    <n v="47.272727272727273"/>
    <x v="4"/>
    <s v="rock"/>
    <x v="1835"/>
    <d v="2016-03-31T15:51:11"/>
  </r>
  <r>
    <n v="5000"/>
    <n v="10017"/>
    <x v="0"/>
    <s v="US"/>
    <s v="USD"/>
    <n v="1361129129"/>
    <x v="1836"/>
    <b v="0"/>
    <n v="55"/>
    <b v="1"/>
    <s v="music/rock"/>
    <n v="2.0034000000000001"/>
    <n v="182.12727272727273"/>
    <x v="4"/>
    <s v="rock"/>
    <x v="1836"/>
    <d v="2013-02-17T19:25:29"/>
  </r>
  <r>
    <n v="600"/>
    <n v="1841"/>
    <x v="0"/>
    <s v="US"/>
    <s v="USD"/>
    <n v="1332029335"/>
    <x v="1837"/>
    <b v="0"/>
    <n v="30"/>
    <b v="1"/>
    <s v="music/rock"/>
    <n v="3.0683333333333334"/>
    <n v="61.366666666666667"/>
    <x v="4"/>
    <s v="rock"/>
    <x v="1837"/>
    <d v="2012-03-18T00:08:55"/>
  </r>
  <r>
    <n v="1000"/>
    <n v="1001.49"/>
    <x v="0"/>
    <s v="US"/>
    <s v="USD"/>
    <n v="1317438000"/>
    <x v="1838"/>
    <b v="0"/>
    <n v="28"/>
    <b v="1"/>
    <s v="music/rock"/>
    <n v="1.00149"/>
    <n v="35.767499999999998"/>
    <x v="4"/>
    <s v="rock"/>
    <x v="1838"/>
    <d v="2011-10-01T03:00:00"/>
  </r>
  <r>
    <n v="1000"/>
    <n v="2053"/>
    <x v="0"/>
    <s v="US"/>
    <s v="USD"/>
    <n v="1475342382"/>
    <x v="1839"/>
    <b v="0"/>
    <n v="45"/>
    <b v="1"/>
    <s v="music/rock"/>
    <n v="2.0529999999999999"/>
    <n v="45.62222222222222"/>
    <x v="4"/>
    <s v="rock"/>
    <x v="1839"/>
    <d v="2016-10-01T17:19:42"/>
  </r>
  <r>
    <n v="900"/>
    <n v="980"/>
    <x v="0"/>
    <s v="US"/>
    <s v="USD"/>
    <n v="1367902740"/>
    <x v="1840"/>
    <b v="0"/>
    <n v="13"/>
    <b v="1"/>
    <s v="music/rock"/>
    <n v="1.0888888888888888"/>
    <n v="75.384615384615387"/>
    <x v="4"/>
    <s v="rock"/>
    <x v="1840"/>
    <d v="2013-05-07T04:59:00"/>
  </r>
  <r>
    <n v="2000"/>
    <n v="2035"/>
    <x v="0"/>
    <s v="US"/>
    <s v="USD"/>
    <n v="1400561940"/>
    <x v="1841"/>
    <b v="0"/>
    <n v="40"/>
    <b v="1"/>
    <s v="music/rock"/>
    <n v="1.0175000000000001"/>
    <n v="50.875"/>
    <x v="4"/>
    <s v="rock"/>
    <x v="1841"/>
    <d v="2014-05-20T04:59:00"/>
  </r>
  <r>
    <n v="2000"/>
    <n v="2505"/>
    <x v="0"/>
    <s v="US"/>
    <s v="USD"/>
    <n v="1425275940"/>
    <x v="1842"/>
    <b v="0"/>
    <n v="21"/>
    <b v="1"/>
    <s v="music/rock"/>
    <n v="1.2524999999999999"/>
    <n v="119.28571428571429"/>
    <x v="4"/>
    <s v="rock"/>
    <x v="1842"/>
    <d v="2015-03-02T05:59:00"/>
  </r>
  <r>
    <n v="10000"/>
    <n v="12400.61"/>
    <x v="0"/>
    <s v="US"/>
    <s v="USD"/>
    <n v="1298245954"/>
    <x v="1843"/>
    <b v="0"/>
    <n v="134"/>
    <b v="1"/>
    <s v="music/rock"/>
    <n v="1.2400610000000001"/>
    <n v="92.541865671641801"/>
    <x v="4"/>
    <s v="rock"/>
    <x v="1843"/>
    <d v="2011-02-20T23:52:34"/>
  </r>
  <r>
    <n v="1500"/>
    <n v="1521"/>
    <x v="0"/>
    <s v="US"/>
    <s v="USD"/>
    <n v="1307761200"/>
    <x v="1844"/>
    <b v="0"/>
    <n v="20"/>
    <b v="1"/>
    <s v="music/rock"/>
    <n v="1.014"/>
    <n v="76.05"/>
    <x v="4"/>
    <s v="rock"/>
    <x v="1844"/>
    <d v="2011-06-11T03:00:00"/>
  </r>
  <r>
    <n v="1000"/>
    <n v="1000"/>
    <x v="0"/>
    <s v="US"/>
    <s v="USD"/>
    <n v="1466139300"/>
    <x v="1845"/>
    <b v="0"/>
    <n v="19"/>
    <b v="1"/>
    <s v="music/rock"/>
    <n v="1"/>
    <n v="52.631578947368418"/>
    <x v="4"/>
    <s v="rock"/>
    <x v="1845"/>
    <d v="2016-06-17T04:55:00"/>
  </r>
  <r>
    <n v="15000"/>
    <n v="20689"/>
    <x v="0"/>
    <s v="US"/>
    <s v="USD"/>
    <n v="1355585777"/>
    <x v="1846"/>
    <b v="0"/>
    <n v="209"/>
    <b v="1"/>
    <s v="music/rock"/>
    <n v="1.3792666666666666"/>
    <n v="98.990430622009569"/>
    <x v="4"/>
    <s v="rock"/>
    <x v="1846"/>
    <d v="2012-12-15T15:36:17"/>
  </r>
  <r>
    <n v="2500"/>
    <n v="3022"/>
    <x v="0"/>
    <s v="US"/>
    <s v="USD"/>
    <n v="1429594832"/>
    <x v="1847"/>
    <b v="0"/>
    <n v="38"/>
    <b v="1"/>
    <s v="music/rock"/>
    <n v="1.2088000000000001"/>
    <n v="79.526315789473685"/>
    <x v="4"/>
    <s v="rock"/>
    <x v="1847"/>
    <d v="2015-04-21T05:40:32"/>
  </r>
  <r>
    <n v="3000"/>
    <n v="3221"/>
    <x v="0"/>
    <s v="US"/>
    <s v="USD"/>
    <n v="1312095540"/>
    <x v="1848"/>
    <b v="0"/>
    <n v="24"/>
    <b v="1"/>
    <s v="music/rock"/>
    <n v="1.0736666666666668"/>
    <n v="134.20833333333334"/>
    <x v="4"/>
    <s v="rock"/>
    <x v="1848"/>
    <d v="2011-07-31T06:59:00"/>
  </r>
  <r>
    <n v="300"/>
    <n v="301"/>
    <x v="0"/>
    <s v="US"/>
    <s v="USD"/>
    <n v="1350505059"/>
    <x v="1849"/>
    <b v="0"/>
    <n v="8"/>
    <b v="1"/>
    <s v="music/rock"/>
    <n v="1.0033333333333334"/>
    <n v="37.625"/>
    <x v="4"/>
    <s v="rock"/>
    <x v="1849"/>
    <d v="2012-10-17T20:17:39"/>
  </r>
  <r>
    <n v="9000"/>
    <n v="9137"/>
    <x v="0"/>
    <s v="US"/>
    <s v="USD"/>
    <n v="1405033300"/>
    <x v="1850"/>
    <b v="0"/>
    <n v="179"/>
    <b v="1"/>
    <s v="music/rock"/>
    <n v="1.0152222222222222"/>
    <n v="51.044692737430168"/>
    <x v="4"/>
    <s v="rock"/>
    <x v="1850"/>
    <d v="2014-07-10T23:01:40"/>
  </r>
  <r>
    <n v="1300"/>
    <n v="1301"/>
    <x v="0"/>
    <s v="US"/>
    <s v="USD"/>
    <n v="1406509200"/>
    <x v="1851"/>
    <b v="0"/>
    <n v="26"/>
    <b v="1"/>
    <s v="music/rock"/>
    <n v="1.0007692307692309"/>
    <n v="50.03846153846154"/>
    <x v="4"/>
    <s v="rock"/>
    <x v="1851"/>
    <d v="2014-07-28T01:00:00"/>
  </r>
  <r>
    <n v="15000"/>
    <n v="17545"/>
    <x v="0"/>
    <s v="US"/>
    <s v="USD"/>
    <n v="1429920000"/>
    <x v="1852"/>
    <b v="0"/>
    <n v="131"/>
    <b v="1"/>
    <s v="music/rock"/>
    <n v="1.1696666666666666"/>
    <n v="133.93129770992365"/>
    <x v="4"/>
    <s v="rock"/>
    <x v="1852"/>
    <d v="2015-04-25T00:00:00"/>
  </r>
  <r>
    <n v="800"/>
    <n v="815"/>
    <x v="0"/>
    <s v="US"/>
    <s v="USD"/>
    <n v="1352860017"/>
    <x v="1853"/>
    <b v="0"/>
    <n v="14"/>
    <b v="1"/>
    <s v="music/rock"/>
    <n v="1.01875"/>
    <n v="58.214285714285715"/>
    <x v="4"/>
    <s v="rock"/>
    <x v="1853"/>
    <d v="2012-11-14T02:26:57"/>
  </r>
  <r>
    <n v="15000"/>
    <n v="15318.55"/>
    <x v="0"/>
    <s v="US"/>
    <s v="USD"/>
    <n v="1369355437"/>
    <x v="1854"/>
    <b v="0"/>
    <n v="174"/>
    <b v="1"/>
    <s v="music/rock"/>
    <n v="1.0212366666666666"/>
    <n v="88.037643678160919"/>
    <x v="4"/>
    <s v="rock"/>
    <x v="1854"/>
    <d v="2013-05-24T00:30:37"/>
  </r>
  <r>
    <n v="8750"/>
    <n v="13480.16"/>
    <x v="0"/>
    <s v="CA"/>
    <s v="CAD"/>
    <n v="1389012940"/>
    <x v="1855"/>
    <b v="0"/>
    <n v="191"/>
    <b v="1"/>
    <s v="music/rock"/>
    <n v="1.5405897142857143"/>
    <n v="70.576753926701571"/>
    <x v="4"/>
    <s v="rock"/>
    <x v="1855"/>
    <d v="2014-01-06T12:55:40"/>
  </r>
  <r>
    <n v="2000"/>
    <n v="2025"/>
    <x v="0"/>
    <s v="US"/>
    <s v="USD"/>
    <n v="1405715472"/>
    <x v="1856"/>
    <b v="0"/>
    <n v="38"/>
    <b v="1"/>
    <s v="music/rock"/>
    <n v="1.0125"/>
    <n v="53.289473684210527"/>
    <x v="4"/>
    <s v="rock"/>
    <x v="1856"/>
    <d v="2014-07-18T20:31:12"/>
  </r>
  <r>
    <n v="3000"/>
    <n v="3000"/>
    <x v="0"/>
    <s v="US"/>
    <s v="USD"/>
    <n v="1410546413"/>
    <x v="1857"/>
    <b v="0"/>
    <n v="22"/>
    <b v="1"/>
    <s v="music/rock"/>
    <n v="1"/>
    <n v="136.36363636363637"/>
    <x v="4"/>
    <s v="rock"/>
    <x v="1857"/>
    <d v="2014-09-12T18:26:53"/>
  </r>
  <r>
    <n v="5555.55"/>
    <n v="6041.55"/>
    <x v="0"/>
    <s v="US"/>
    <s v="USD"/>
    <n v="1324014521"/>
    <x v="1858"/>
    <b v="0"/>
    <n v="149"/>
    <b v="1"/>
    <s v="music/rock"/>
    <n v="1.0874800874800874"/>
    <n v="40.547315436241611"/>
    <x v="4"/>
    <s v="rock"/>
    <x v="1858"/>
    <d v="2011-12-16T05:48:41"/>
  </r>
  <r>
    <n v="3000"/>
    <n v="3955"/>
    <x v="0"/>
    <s v="US"/>
    <s v="USD"/>
    <n v="1316716129"/>
    <x v="1859"/>
    <b v="0"/>
    <n v="56"/>
    <b v="1"/>
    <s v="music/rock"/>
    <n v="1.3183333333333334"/>
    <n v="70.625"/>
    <x v="4"/>
    <s v="rock"/>
    <x v="1859"/>
    <d v="2011-09-22T18:28:49"/>
  </r>
  <r>
    <n v="750"/>
    <n v="1001"/>
    <x v="0"/>
    <s v="US"/>
    <s v="USD"/>
    <n v="1391706084"/>
    <x v="1860"/>
    <b v="0"/>
    <n v="19"/>
    <b v="1"/>
    <s v="music/rock"/>
    <n v="1.3346666666666667"/>
    <n v="52.684210526315788"/>
    <x v="4"/>
    <s v="rock"/>
    <x v="1860"/>
    <d v="2014-02-06T17:01:24"/>
  </r>
  <r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x v="1861"/>
    <d v="2015-01-26T07:12:21"/>
  </r>
  <r>
    <n v="18000"/>
    <n v="1455"/>
    <x v="2"/>
    <s v="US"/>
    <s v="USD"/>
    <n v="1488958200"/>
    <x v="1862"/>
    <b v="0"/>
    <n v="16"/>
    <b v="0"/>
    <s v="games/mobile games"/>
    <n v="8.0833333333333326E-2"/>
    <n v="90.9375"/>
    <x v="6"/>
    <s v="mobile games"/>
    <x v="1862"/>
    <d v="2017-03-08T07:30:00"/>
  </r>
  <r>
    <n v="2500"/>
    <n v="10"/>
    <x v="2"/>
    <s v="US"/>
    <s v="USD"/>
    <n v="1402600085"/>
    <x v="1863"/>
    <b v="0"/>
    <n v="2"/>
    <b v="0"/>
    <s v="games/mobile games"/>
    <n v="4.0000000000000001E-3"/>
    <n v="5"/>
    <x v="6"/>
    <s v="mobile games"/>
    <x v="1863"/>
    <d v="2014-06-12T19:08:05"/>
  </r>
  <r>
    <n v="6500"/>
    <n v="2788"/>
    <x v="2"/>
    <s v="US"/>
    <s v="USD"/>
    <n v="1399223500"/>
    <x v="1864"/>
    <b v="0"/>
    <n v="48"/>
    <b v="0"/>
    <s v="games/mobile games"/>
    <n v="0.42892307692307691"/>
    <n v="58.083333333333336"/>
    <x v="6"/>
    <s v="mobile games"/>
    <x v="1864"/>
    <d v="2014-05-04T17:11:40"/>
  </r>
  <r>
    <n v="110000"/>
    <n v="4"/>
    <x v="2"/>
    <s v="GB"/>
    <s v="GBP"/>
    <n v="1478425747"/>
    <x v="1865"/>
    <b v="0"/>
    <n v="2"/>
    <b v="0"/>
    <s v="games/mobile games"/>
    <n v="3.6363636363636364E-5"/>
    <n v="2"/>
    <x v="6"/>
    <s v="mobile games"/>
    <x v="1865"/>
    <d v="2016-11-06T09:49:07"/>
  </r>
  <r>
    <n v="25000"/>
    <n v="125"/>
    <x v="2"/>
    <s v="US"/>
    <s v="USD"/>
    <n v="1488340800"/>
    <x v="1866"/>
    <b v="0"/>
    <n v="2"/>
    <b v="0"/>
    <s v="games/mobile games"/>
    <n v="5.0000000000000001E-3"/>
    <n v="62.5"/>
    <x v="6"/>
    <s v="mobile games"/>
    <x v="1866"/>
    <d v="2017-03-01T04:00:00"/>
  </r>
  <r>
    <n v="20000"/>
    <n v="10"/>
    <x v="2"/>
    <s v="US"/>
    <s v="USD"/>
    <n v="1478383912"/>
    <x v="1867"/>
    <b v="0"/>
    <n v="1"/>
    <b v="0"/>
    <s v="games/mobile games"/>
    <n v="5.0000000000000001E-4"/>
    <n v="10"/>
    <x v="6"/>
    <s v="mobile games"/>
    <x v="1867"/>
    <d v="2016-11-05T22:11:52"/>
  </r>
  <r>
    <n v="25000"/>
    <n v="1217"/>
    <x v="2"/>
    <s v="US"/>
    <s v="USD"/>
    <n v="1450166340"/>
    <x v="1868"/>
    <b v="0"/>
    <n v="17"/>
    <b v="0"/>
    <s v="games/mobile games"/>
    <n v="4.8680000000000001E-2"/>
    <n v="71.588235294117652"/>
    <x v="6"/>
    <s v="mobile games"/>
    <x v="1868"/>
    <d v="2015-12-15T07:59:00"/>
  </r>
  <r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x v="1869"/>
    <d v="2017-01-04T00:04:09"/>
  </r>
  <r>
    <n v="3500"/>
    <n v="361"/>
    <x v="2"/>
    <s v="US"/>
    <s v="USD"/>
    <n v="1454213820"/>
    <x v="1870"/>
    <b v="0"/>
    <n v="11"/>
    <b v="0"/>
    <s v="games/mobile games"/>
    <n v="0.10314285714285715"/>
    <n v="32.81818181818182"/>
    <x v="6"/>
    <s v="mobile games"/>
    <x v="1870"/>
    <d v="2016-01-31T04:17:00"/>
  </r>
  <r>
    <n v="6500"/>
    <n v="4666"/>
    <x v="2"/>
    <s v="US"/>
    <s v="USD"/>
    <n v="1416512901"/>
    <x v="1871"/>
    <b v="0"/>
    <n v="95"/>
    <b v="0"/>
    <s v="games/mobile games"/>
    <n v="0.7178461538461538"/>
    <n v="49.11578947368421"/>
    <x v="6"/>
    <s v="mobile games"/>
    <x v="1871"/>
    <d v="2014-11-20T19:48:21"/>
  </r>
  <r>
    <n v="20000"/>
    <n v="212"/>
    <x v="2"/>
    <s v="US"/>
    <s v="USD"/>
    <n v="1435633602"/>
    <x v="1872"/>
    <b v="0"/>
    <n v="13"/>
    <b v="0"/>
    <s v="games/mobile games"/>
    <n v="1.06E-2"/>
    <n v="16.307692307692307"/>
    <x v="6"/>
    <s v="mobile games"/>
    <x v="1872"/>
    <d v="2015-06-30T03:06:42"/>
  </r>
  <r>
    <n v="8000"/>
    <n v="36"/>
    <x v="2"/>
    <s v="CA"/>
    <s v="CAD"/>
    <n v="1436373900"/>
    <x v="1873"/>
    <b v="0"/>
    <n v="2"/>
    <b v="0"/>
    <s v="games/mobile games"/>
    <n v="4.4999999999999997E-3"/>
    <n v="18"/>
    <x v="6"/>
    <s v="mobile games"/>
    <x v="1873"/>
    <d v="2015-07-08T16:45:00"/>
  </r>
  <r>
    <n v="160000"/>
    <n v="26"/>
    <x v="2"/>
    <s v="US"/>
    <s v="USD"/>
    <n v="1467155733"/>
    <x v="1874"/>
    <b v="0"/>
    <n v="2"/>
    <b v="0"/>
    <s v="games/mobile games"/>
    <n v="1.6249999999999999E-4"/>
    <n v="13"/>
    <x v="6"/>
    <s v="mobile games"/>
    <x v="1874"/>
    <d v="2016-06-28T23:15:33"/>
  </r>
  <r>
    <n v="10000"/>
    <n v="51"/>
    <x v="2"/>
    <s v="US"/>
    <s v="USD"/>
    <n v="1470519308"/>
    <x v="1875"/>
    <b v="0"/>
    <n v="3"/>
    <b v="0"/>
    <s v="games/mobile games"/>
    <n v="5.1000000000000004E-3"/>
    <n v="17"/>
    <x v="6"/>
    <s v="mobile games"/>
    <x v="1875"/>
    <d v="2016-08-06T21:35:08"/>
  </r>
  <r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x v="1876"/>
    <d v="2014-06-16T06:50:05"/>
  </r>
  <r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x v="1877"/>
    <d v="2015-03-01T00:42:05"/>
  </r>
  <r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x v="1878"/>
    <d v="2014-06-13T00:12:35"/>
  </r>
  <r>
    <n v="5000"/>
    <n v="6"/>
    <x v="2"/>
    <s v="ES"/>
    <s v="EUR"/>
    <n v="1457966129"/>
    <x v="1879"/>
    <b v="0"/>
    <n v="2"/>
    <b v="0"/>
    <s v="games/mobile games"/>
    <n v="1.1999999999999999E-3"/>
    <n v="3"/>
    <x v="6"/>
    <s v="mobile games"/>
    <x v="1879"/>
    <d v="2016-03-14T14:35:29"/>
  </r>
  <r>
    <n v="5000"/>
    <n v="1004"/>
    <x v="2"/>
    <s v="GB"/>
    <s v="GBP"/>
    <n v="1459341380"/>
    <x v="1880"/>
    <b v="0"/>
    <n v="24"/>
    <b v="0"/>
    <s v="games/mobile games"/>
    <n v="0.20080000000000001"/>
    <n v="41.833333333333336"/>
    <x v="6"/>
    <s v="mobile games"/>
    <x v="1880"/>
    <d v="2016-03-30T12:36:20"/>
  </r>
  <r>
    <n v="2000"/>
    <n v="3453.69"/>
    <x v="0"/>
    <s v="US"/>
    <s v="USD"/>
    <n v="1425955189"/>
    <x v="1881"/>
    <b v="0"/>
    <n v="70"/>
    <b v="1"/>
    <s v="music/indie rock"/>
    <n v="1.726845"/>
    <n v="49.338428571428572"/>
    <x v="4"/>
    <s v="indie rock"/>
    <x v="1881"/>
    <d v="2015-03-10T02:39:49"/>
  </r>
  <r>
    <n v="3350"/>
    <n v="3380"/>
    <x v="0"/>
    <s v="US"/>
    <s v="USD"/>
    <n v="1341964080"/>
    <x v="1882"/>
    <b v="0"/>
    <n v="81"/>
    <b v="1"/>
    <s v="music/indie rock"/>
    <n v="1.008955223880597"/>
    <n v="41.728395061728392"/>
    <x v="4"/>
    <s v="indie rock"/>
    <x v="1882"/>
    <d v="2012-07-10T23:48:00"/>
  </r>
  <r>
    <n v="999"/>
    <n v="1047"/>
    <x v="0"/>
    <s v="US"/>
    <s v="USD"/>
    <n v="1333921508"/>
    <x v="1883"/>
    <b v="0"/>
    <n v="32"/>
    <b v="1"/>
    <s v="music/indie rock"/>
    <n v="1.0480480480480481"/>
    <n v="32.71875"/>
    <x v="4"/>
    <s v="indie rock"/>
    <x v="1883"/>
    <d v="2012-04-08T21:45:08"/>
  </r>
  <r>
    <n v="1000"/>
    <n v="1351"/>
    <x v="0"/>
    <s v="US"/>
    <s v="USD"/>
    <n v="1354017600"/>
    <x v="1884"/>
    <b v="0"/>
    <n v="26"/>
    <b v="1"/>
    <s v="music/indie rock"/>
    <n v="1.351"/>
    <n v="51.96153846153846"/>
    <x v="4"/>
    <s v="indie rock"/>
    <x v="1884"/>
    <d v="2012-11-27T12:00:00"/>
  </r>
  <r>
    <n v="4575"/>
    <n v="5322"/>
    <x v="0"/>
    <s v="US"/>
    <s v="USD"/>
    <n v="1344636000"/>
    <x v="1885"/>
    <b v="0"/>
    <n v="105"/>
    <b v="1"/>
    <s v="music/indie rock"/>
    <n v="1.1632786885245903"/>
    <n v="50.685714285714283"/>
    <x v="4"/>
    <s v="indie rock"/>
    <x v="1885"/>
    <d v="2012-08-10T22:00:00"/>
  </r>
  <r>
    <n v="1200"/>
    <n v="1225"/>
    <x v="0"/>
    <s v="US"/>
    <s v="USD"/>
    <n v="1415832338"/>
    <x v="1886"/>
    <b v="0"/>
    <n v="29"/>
    <b v="1"/>
    <s v="music/indie rock"/>
    <n v="1.0208333333333333"/>
    <n v="42.241379310344826"/>
    <x v="4"/>
    <s v="indie rock"/>
    <x v="1886"/>
    <d v="2014-11-12T22:45:38"/>
  </r>
  <r>
    <n v="3000"/>
    <n v="3335"/>
    <x v="0"/>
    <s v="ES"/>
    <s v="EUR"/>
    <n v="1449178200"/>
    <x v="1887"/>
    <b v="0"/>
    <n v="8"/>
    <b v="1"/>
    <s v="music/indie rock"/>
    <n v="1.1116666666666666"/>
    <n v="416.875"/>
    <x v="4"/>
    <s v="indie rock"/>
    <x v="1887"/>
    <d v="2015-12-03T21:30:00"/>
  </r>
  <r>
    <n v="2500"/>
    <n v="4152"/>
    <x v="0"/>
    <s v="US"/>
    <s v="USD"/>
    <n v="1275368340"/>
    <x v="1888"/>
    <b v="0"/>
    <n v="89"/>
    <b v="1"/>
    <s v="music/indie rock"/>
    <n v="1.6608000000000001"/>
    <n v="46.651685393258425"/>
    <x v="4"/>
    <s v="indie rock"/>
    <x v="1888"/>
    <d v="2010-06-01T04:59:00"/>
  </r>
  <r>
    <n v="2000"/>
    <n v="2132"/>
    <x v="0"/>
    <s v="US"/>
    <s v="USD"/>
    <n v="1363024946"/>
    <x v="1889"/>
    <b v="0"/>
    <n v="44"/>
    <b v="1"/>
    <s v="music/indie rock"/>
    <n v="1.0660000000000001"/>
    <n v="48.454545454545453"/>
    <x v="4"/>
    <s v="indie rock"/>
    <x v="1889"/>
    <d v="2013-03-11T18:02:26"/>
  </r>
  <r>
    <n v="12000"/>
    <n v="17350.13"/>
    <x v="0"/>
    <s v="US"/>
    <s v="USD"/>
    <n v="1355597528"/>
    <x v="1890"/>
    <b v="0"/>
    <n v="246"/>
    <b v="1"/>
    <s v="music/indie rock"/>
    <n v="1.4458441666666668"/>
    <n v="70.5289837398374"/>
    <x v="4"/>
    <s v="indie rock"/>
    <x v="1890"/>
    <d v="2012-12-15T18:52:08"/>
  </r>
  <r>
    <n v="10000"/>
    <n v="10555"/>
    <x v="0"/>
    <s v="US"/>
    <s v="USD"/>
    <n v="1279778400"/>
    <x v="1891"/>
    <b v="0"/>
    <n v="120"/>
    <b v="1"/>
    <s v="music/indie rock"/>
    <n v="1.0555000000000001"/>
    <n v="87.958333333333329"/>
    <x v="4"/>
    <s v="indie rock"/>
    <x v="1891"/>
    <d v="2010-07-22T06:00:00"/>
  </r>
  <r>
    <n v="500"/>
    <n v="683"/>
    <x v="0"/>
    <s v="US"/>
    <s v="USD"/>
    <n v="1307459881"/>
    <x v="1892"/>
    <b v="0"/>
    <n v="26"/>
    <b v="1"/>
    <s v="music/indie rock"/>
    <n v="1.3660000000000001"/>
    <n v="26.26923076923077"/>
    <x v="4"/>
    <s v="indie rock"/>
    <x v="1892"/>
    <d v="2011-06-07T15:18:01"/>
  </r>
  <r>
    <n v="2500"/>
    <n v="2600"/>
    <x v="0"/>
    <s v="US"/>
    <s v="USD"/>
    <n v="1302926340"/>
    <x v="1893"/>
    <b v="0"/>
    <n v="45"/>
    <b v="1"/>
    <s v="music/indie rock"/>
    <n v="1.04"/>
    <n v="57.777777777777779"/>
    <x v="4"/>
    <s v="indie rock"/>
    <x v="1893"/>
    <d v="2011-04-16T03:59:00"/>
  </r>
  <r>
    <n v="1000"/>
    <n v="1145"/>
    <x v="0"/>
    <s v="US"/>
    <s v="USD"/>
    <n v="1329082983"/>
    <x v="1894"/>
    <b v="0"/>
    <n v="20"/>
    <b v="1"/>
    <s v="music/indie rock"/>
    <n v="1.145"/>
    <n v="57.25"/>
    <x v="4"/>
    <s v="indie rock"/>
    <x v="1894"/>
    <d v="2012-02-12T21:43:03"/>
  </r>
  <r>
    <n v="9072"/>
    <n v="9228"/>
    <x v="0"/>
    <s v="US"/>
    <s v="USD"/>
    <n v="1445363722"/>
    <x v="1895"/>
    <b v="0"/>
    <n v="47"/>
    <b v="1"/>
    <s v="music/indie rock"/>
    <n v="1.0171957671957672"/>
    <n v="196.34042553191489"/>
    <x v="4"/>
    <s v="indie rock"/>
    <x v="1895"/>
    <d v="2015-10-20T17:55:22"/>
  </r>
  <r>
    <n v="451"/>
    <n v="559"/>
    <x v="0"/>
    <s v="US"/>
    <s v="USD"/>
    <n v="1334250165"/>
    <x v="1896"/>
    <b v="0"/>
    <n v="13"/>
    <b v="1"/>
    <s v="music/indie rock"/>
    <n v="1.2394678492239468"/>
    <n v="43"/>
    <x v="4"/>
    <s v="indie rock"/>
    <x v="1896"/>
    <d v="2012-04-12T17:02:45"/>
  </r>
  <r>
    <n v="6350"/>
    <n v="6506"/>
    <x v="0"/>
    <s v="US"/>
    <s v="USD"/>
    <n v="1393966800"/>
    <x v="1897"/>
    <b v="0"/>
    <n v="183"/>
    <b v="1"/>
    <s v="music/indie rock"/>
    <n v="1.0245669291338582"/>
    <n v="35.551912568306008"/>
    <x v="4"/>
    <s v="indie rock"/>
    <x v="1897"/>
    <d v="2014-03-04T21:00:00"/>
  </r>
  <r>
    <n v="1000"/>
    <n v="1445"/>
    <x v="0"/>
    <s v="US"/>
    <s v="USD"/>
    <n v="1454349600"/>
    <x v="1898"/>
    <b v="0"/>
    <n v="21"/>
    <b v="1"/>
    <s v="music/indie rock"/>
    <n v="1.4450000000000001"/>
    <n v="68.80952380952381"/>
    <x v="4"/>
    <s v="indie rock"/>
    <x v="1898"/>
    <d v="2016-02-01T18:00:00"/>
  </r>
  <r>
    <n v="900"/>
    <n v="1200"/>
    <x v="0"/>
    <s v="US"/>
    <s v="USD"/>
    <n v="1427319366"/>
    <x v="1899"/>
    <b v="0"/>
    <n v="42"/>
    <b v="1"/>
    <s v="music/indie rock"/>
    <n v="1.3333333333333333"/>
    <n v="28.571428571428573"/>
    <x v="4"/>
    <s v="indie rock"/>
    <x v="1899"/>
    <d v="2015-03-25T21:36:06"/>
  </r>
  <r>
    <n v="2500"/>
    <n v="2734.11"/>
    <x v="0"/>
    <s v="US"/>
    <s v="USD"/>
    <n v="1349517540"/>
    <x v="1900"/>
    <b v="0"/>
    <n v="54"/>
    <b v="1"/>
    <s v="music/indie rock"/>
    <n v="1.0936440000000001"/>
    <n v="50.631666666666668"/>
    <x v="4"/>
    <s v="indie rock"/>
    <x v="1900"/>
    <d v="2012-10-06T09:59:00"/>
  </r>
  <r>
    <n v="99000"/>
    <n v="2670"/>
    <x v="2"/>
    <s v="GB"/>
    <s v="GBP"/>
    <n v="1432299600"/>
    <x v="1901"/>
    <b v="0"/>
    <n v="25"/>
    <b v="0"/>
    <s v="technology/gadgets"/>
    <n v="2.696969696969697E-2"/>
    <n v="106.8"/>
    <x v="2"/>
    <s v="gadgets"/>
    <x v="1901"/>
    <d v="2015-05-22T13:00:00"/>
  </r>
  <r>
    <n v="1000"/>
    <n v="12"/>
    <x v="2"/>
    <s v="NL"/>
    <s v="EUR"/>
    <n v="1425495447"/>
    <x v="1902"/>
    <b v="0"/>
    <n v="3"/>
    <b v="0"/>
    <s v="technology/gadgets"/>
    <n v="1.2E-2"/>
    <n v="4"/>
    <x v="2"/>
    <s v="gadgets"/>
    <x v="1902"/>
    <d v="2015-03-04T18:57:27"/>
  </r>
  <r>
    <n v="3000"/>
    <n v="1398"/>
    <x v="2"/>
    <s v="US"/>
    <s v="USD"/>
    <n v="1485541791"/>
    <x v="1903"/>
    <b v="0"/>
    <n v="41"/>
    <b v="0"/>
    <s v="technology/gadgets"/>
    <n v="0.46600000000000003"/>
    <n v="34.097560975609753"/>
    <x v="2"/>
    <s v="gadgets"/>
    <x v="1903"/>
    <d v="2017-01-27T18:29:51"/>
  </r>
  <r>
    <n v="50000"/>
    <n v="50"/>
    <x v="2"/>
    <s v="US"/>
    <s v="USD"/>
    <n v="1451752021"/>
    <x v="1904"/>
    <b v="0"/>
    <n v="2"/>
    <b v="0"/>
    <s v="technology/gadgets"/>
    <n v="1E-3"/>
    <n v="25"/>
    <x v="2"/>
    <s v="gadgets"/>
    <x v="1904"/>
    <d v="2016-01-02T16:27:01"/>
  </r>
  <r>
    <n v="25000"/>
    <n v="42"/>
    <x v="2"/>
    <s v="US"/>
    <s v="USD"/>
    <n v="1410127994"/>
    <x v="1905"/>
    <b v="0"/>
    <n v="4"/>
    <b v="0"/>
    <s v="technology/gadgets"/>
    <n v="1.6800000000000001E-3"/>
    <n v="10.5"/>
    <x v="2"/>
    <s v="gadgets"/>
    <x v="1905"/>
    <d v="2014-09-07T22:13:14"/>
  </r>
  <r>
    <n v="50000"/>
    <n v="21380"/>
    <x v="2"/>
    <s v="US"/>
    <s v="USD"/>
    <n v="1466697983"/>
    <x v="1906"/>
    <b v="0"/>
    <n v="99"/>
    <b v="0"/>
    <s v="technology/gadgets"/>
    <n v="0.42759999999999998"/>
    <n v="215.95959595959596"/>
    <x v="2"/>
    <s v="gadgets"/>
    <x v="1906"/>
    <d v="2016-06-23T16:06:23"/>
  </r>
  <r>
    <n v="30000"/>
    <n v="85"/>
    <x v="2"/>
    <s v="US"/>
    <s v="USD"/>
    <n v="1400853925"/>
    <x v="1907"/>
    <b v="0"/>
    <n v="4"/>
    <b v="0"/>
    <s v="technology/gadgets"/>
    <n v="2.8333333333333335E-3"/>
    <n v="21.25"/>
    <x v="2"/>
    <s v="gadgets"/>
    <x v="1907"/>
    <d v="2014-05-23T14:05:25"/>
  </r>
  <r>
    <n v="25000"/>
    <n v="433"/>
    <x v="2"/>
    <s v="US"/>
    <s v="USD"/>
    <n v="1483048900"/>
    <x v="1908"/>
    <b v="0"/>
    <n v="4"/>
    <b v="0"/>
    <s v="technology/gadgets"/>
    <n v="1.7319999999999999E-2"/>
    <n v="108.25"/>
    <x v="2"/>
    <s v="gadgets"/>
    <x v="1908"/>
    <d v="2016-12-29T22:01:40"/>
  </r>
  <r>
    <n v="35000"/>
    <n v="4939"/>
    <x v="2"/>
    <s v="US"/>
    <s v="USD"/>
    <n v="1414059479"/>
    <x v="1909"/>
    <b v="0"/>
    <n v="38"/>
    <b v="0"/>
    <s v="technology/gadgets"/>
    <n v="0.14111428571428572"/>
    <n v="129.97368421052633"/>
    <x v="2"/>
    <s v="gadgets"/>
    <x v="1909"/>
    <d v="2014-10-23T10:17:59"/>
  </r>
  <r>
    <n v="85000"/>
    <n v="33486"/>
    <x v="2"/>
    <s v="NL"/>
    <s v="EUR"/>
    <n v="1446331500"/>
    <x v="1910"/>
    <b v="0"/>
    <n v="285"/>
    <b v="0"/>
    <s v="technology/gadgets"/>
    <n v="0.39395294117647056"/>
    <n v="117.49473684210527"/>
    <x v="2"/>
    <s v="gadgets"/>
    <x v="1910"/>
    <d v="2015-10-31T22:45:00"/>
  </r>
  <r>
    <n v="42500"/>
    <n v="10"/>
    <x v="2"/>
    <s v="NZ"/>
    <s v="NZD"/>
    <n v="1407545334"/>
    <x v="1911"/>
    <b v="0"/>
    <n v="1"/>
    <b v="0"/>
    <s v="technology/gadgets"/>
    <n v="2.3529411764705883E-4"/>
    <n v="10"/>
    <x v="2"/>
    <s v="gadgets"/>
    <x v="1911"/>
    <d v="2014-08-09T00:48:54"/>
  </r>
  <r>
    <n v="5000"/>
    <n v="2965"/>
    <x v="2"/>
    <s v="US"/>
    <s v="USD"/>
    <n v="1433395560"/>
    <x v="1912"/>
    <b v="0"/>
    <n v="42"/>
    <b v="0"/>
    <s v="technology/gadgets"/>
    <n v="0.59299999999999997"/>
    <n v="70.595238095238102"/>
    <x v="2"/>
    <s v="gadgets"/>
    <x v="1912"/>
    <d v="2015-06-04T05:26:00"/>
  </r>
  <r>
    <n v="48000"/>
    <n v="637"/>
    <x v="2"/>
    <s v="GB"/>
    <s v="GBP"/>
    <n v="1412770578"/>
    <x v="1913"/>
    <b v="0"/>
    <n v="26"/>
    <b v="0"/>
    <s v="technology/gadgets"/>
    <n v="1.3270833333333334E-2"/>
    <n v="24.5"/>
    <x v="2"/>
    <s v="gadgets"/>
    <x v="1913"/>
    <d v="2014-10-08T12:16:18"/>
  </r>
  <r>
    <n v="666"/>
    <n v="60"/>
    <x v="2"/>
    <s v="US"/>
    <s v="USD"/>
    <n v="1414814340"/>
    <x v="1914"/>
    <b v="0"/>
    <n v="2"/>
    <b v="0"/>
    <s v="technology/gadgets"/>
    <n v="9.0090090090090086E-2"/>
    <n v="30"/>
    <x v="2"/>
    <s v="gadgets"/>
    <x v="1914"/>
    <d v="2014-11-01T03:59:00"/>
  </r>
  <r>
    <n v="500"/>
    <n v="8"/>
    <x v="2"/>
    <s v="US"/>
    <s v="USD"/>
    <n v="1409620222"/>
    <x v="1915"/>
    <b v="0"/>
    <n v="4"/>
    <b v="0"/>
    <s v="technology/gadgets"/>
    <n v="1.6E-2"/>
    <n v="2"/>
    <x v="2"/>
    <s v="gadgets"/>
    <x v="1915"/>
    <d v="2014-09-02T01:10:22"/>
  </r>
  <r>
    <n v="20000"/>
    <n v="102"/>
    <x v="2"/>
    <s v="US"/>
    <s v="USD"/>
    <n v="1478542375"/>
    <x v="1916"/>
    <b v="0"/>
    <n v="6"/>
    <b v="0"/>
    <s v="technology/gadgets"/>
    <n v="5.1000000000000004E-3"/>
    <n v="17"/>
    <x v="2"/>
    <s v="gadgets"/>
    <x v="1916"/>
    <d v="2016-11-07T18:12:55"/>
  </r>
  <r>
    <n v="390000"/>
    <n v="205025"/>
    <x v="2"/>
    <s v="HK"/>
    <s v="HKD"/>
    <n v="1486708133"/>
    <x v="1917"/>
    <b v="0"/>
    <n v="70"/>
    <b v="0"/>
    <s v="technology/gadgets"/>
    <n v="0.52570512820512816"/>
    <n v="2928.9285714285716"/>
    <x v="2"/>
    <s v="gadgets"/>
    <x v="1917"/>
    <d v="2017-02-10T06:28:53"/>
  </r>
  <r>
    <n v="25000"/>
    <n v="260"/>
    <x v="2"/>
    <s v="US"/>
    <s v="USD"/>
    <n v="1407869851"/>
    <x v="1918"/>
    <b v="0"/>
    <n v="9"/>
    <b v="0"/>
    <s v="technology/gadgets"/>
    <n v="1.04E-2"/>
    <n v="28.888888888888889"/>
    <x v="2"/>
    <s v="gadgets"/>
    <x v="1918"/>
    <d v="2014-08-12T18:57:31"/>
  </r>
  <r>
    <n v="500"/>
    <n v="237"/>
    <x v="2"/>
    <s v="US"/>
    <s v="USD"/>
    <n v="1432069249"/>
    <x v="1919"/>
    <b v="0"/>
    <n v="8"/>
    <b v="0"/>
    <s v="technology/gadgets"/>
    <n v="0.47399999999999998"/>
    <n v="29.625"/>
    <x v="2"/>
    <s v="gadgets"/>
    <x v="1919"/>
    <d v="2015-05-19T21:00:49"/>
  </r>
  <r>
    <n v="10000"/>
    <n v="4303"/>
    <x v="2"/>
    <s v="GB"/>
    <s v="GBP"/>
    <n v="1445468400"/>
    <x v="1920"/>
    <b v="0"/>
    <n v="105"/>
    <b v="0"/>
    <s v="technology/gadgets"/>
    <n v="0.43030000000000002"/>
    <n v="40.980952380952381"/>
    <x v="2"/>
    <s v="gadgets"/>
    <x v="1920"/>
    <d v="2015-10-21T23:00:00"/>
  </r>
  <r>
    <n v="1500"/>
    <n v="2052"/>
    <x v="0"/>
    <s v="US"/>
    <s v="USD"/>
    <n v="1342243143"/>
    <x v="1921"/>
    <b v="0"/>
    <n v="38"/>
    <b v="1"/>
    <s v="music/indie rock"/>
    <n v="1.3680000000000001"/>
    <n v="54"/>
    <x v="4"/>
    <s v="indie rock"/>
    <x v="1921"/>
    <d v="2012-07-14T05:19:03"/>
  </r>
  <r>
    <n v="2000"/>
    <n v="2311"/>
    <x v="0"/>
    <s v="US"/>
    <s v="USD"/>
    <n v="1386828507"/>
    <x v="1922"/>
    <b v="0"/>
    <n v="64"/>
    <b v="1"/>
    <s v="music/indie rock"/>
    <n v="1.1555"/>
    <n v="36.109375"/>
    <x v="4"/>
    <s v="indie rock"/>
    <x v="1922"/>
    <d v="2013-12-12T06:08:27"/>
  </r>
  <r>
    <n v="125"/>
    <n v="301"/>
    <x v="0"/>
    <s v="US"/>
    <s v="USD"/>
    <n v="1317099540"/>
    <x v="1923"/>
    <b v="0"/>
    <n v="13"/>
    <b v="1"/>
    <s v="music/indie rock"/>
    <n v="2.4079999999999999"/>
    <n v="23.153846153846153"/>
    <x v="4"/>
    <s v="indie rock"/>
    <x v="1923"/>
    <d v="2011-09-27T04:59:00"/>
  </r>
  <r>
    <n v="3000"/>
    <n v="3432"/>
    <x v="0"/>
    <s v="US"/>
    <s v="USD"/>
    <n v="1389814380"/>
    <x v="1924"/>
    <b v="0"/>
    <n v="33"/>
    <b v="1"/>
    <s v="music/indie rock"/>
    <n v="1.1439999999999999"/>
    <n v="104"/>
    <x v="4"/>
    <s v="indie rock"/>
    <x v="1924"/>
    <d v="2014-01-15T19:33:00"/>
  </r>
  <r>
    <n v="1500"/>
    <n v="1655"/>
    <x v="0"/>
    <s v="US"/>
    <s v="USD"/>
    <n v="1381449600"/>
    <x v="1925"/>
    <b v="0"/>
    <n v="52"/>
    <b v="1"/>
    <s v="music/indie rock"/>
    <n v="1.1033333333333333"/>
    <n v="31.826923076923077"/>
    <x v="4"/>
    <s v="indie rock"/>
    <x v="1925"/>
    <d v="2013-10-11T00:00:00"/>
  </r>
  <r>
    <n v="1500"/>
    <n v="2930.69"/>
    <x v="0"/>
    <s v="US"/>
    <s v="USD"/>
    <n v="1288657560"/>
    <x v="1926"/>
    <b v="0"/>
    <n v="107"/>
    <b v="1"/>
    <s v="music/indie rock"/>
    <n v="1.9537933333333333"/>
    <n v="27.3896261682243"/>
    <x v="4"/>
    <s v="indie rock"/>
    <x v="1926"/>
    <d v="2010-11-02T00:26:00"/>
  </r>
  <r>
    <n v="600"/>
    <n v="620"/>
    <x v="0"/>
    <s v="US"/>
    <s v="USD"/>
    <n v="1331182740"/>
    <x v="1927"/>
    <b v="0"/>
    <n v="11"/>
    <b v="1"/>
    <s v="music/indie rock"/>
    <n v="1.0333333333333334"/>
    <n v="56.363636363636367"/>
    <x v="4"/>
    <s v="indie rock"/>
    <x v="1927"/>
    <d v="2012-03-08T04:59:00"/>
  </r>
  <r>
    <n v="2550"/>
    <n v="2630"/>
    <x v="0"/>
    <s v="US"/>
    <s v="USD"/>
    <n v="1367940794"/>
    <x v="1928"/>
    <b v="0"/>
    <n v="34"/>
    <b v="1"/>
    <s v="music/indie rock"/>
    <n v="1.031372549019608"/>
    <n v="77.352941176470594"/>
    <x v="4"/>
    <s v="indie rock"/>
    <x v="1928"/>
    <d v="2013-05-07T15:33:14"/>
  </r>
  <r>
    <n v="3200"/>
    <n v="3210"/>
    <x v="0"/>
    <s v="US"/>
    <s v="USD"/>
    <n v="1309825866"/>
    <x v="1929"/>
    <b v="0"/>
    <n v="75"/>
    <b v="1"/>
    <s v="music/indie rock"/>
    <n v="1.003125"/>
    <n v="42.8"/>
    <x v="4"/>
    <s v="indie rock"/>
    <x v="1929"/>
    <d v="2011-07-05T00:31:06"/>
  </r>
  <r>
    <n v="1000"/>
    <n v="1270"/>
    <x v="0"/>
    <s v="US"/>
    <s v="USD"/>
    <n v="1373203482"/>
    <x v="1930"/>
    <b v="0"/>
    <n v="26"/>
    <b v="1"/>
    <s v="music/indie rock"/>
    <n v="1.27"/>
    <n v="48.846153846153847"/>
    <x v="4"/>
    <s v="indie rock"/>
    <x v="1930"/>
    <d v="2013-07-07T13:24:42"/>
  </r>
  <r>
    <n v="2000"/>
    <n v="2412.02"/>
    <x v="0"/>
    <s v="US"/>
    <s v="USD"/>
    <n v="1337657400"/>
    <x v="1931"/>
    <b v="0"/>
    <n v="50"/>
    <b v="1"/>
    <s v="music/indie rock"/>
    <n v="1.20601"/>
    <n v="48.240400000000001"/>
    <x v="4"/>
    <s v="indie rock"/>
    <x v="1931"/>
    <d v="2012-05-22T03:30:00"/>
  </r>
  <r>
    <n v="5250"/>
    <n v="5617"/>
    <x v="0"/>
    <s v="US"/>
    <s v="USD"/>
    <n v="1327433173"/>
    <x v="1932"/>
    <b v="0"/>
    <n v="80"/>
    <b v="1"/>
    <s v="music/indie rock"/>
    <n v="1.0699047619047619"/>
    <n v="70.212500000000006"/>
    <x v="4"/>
    <s v="indie rock"/>
    <x v="1932"/>
    <d v="2012-01-24T19:26:13"/>
  </r>
  <r>
    <n v="6000"/>
    <n v="10346"/>
    <x v="0"/>
    <s v="US"/>
    <s v="USD"/>
    <n v="1411787307"/>
    <x v="1933"/>
    <b v="0"/>
    <n v="110"/>
    <b v="1"/>
    <s v="music/indie rock"/>
    <n v="1.7243333333333333"/>
    <n v="94.054545454545448"/>
    <x v="4"/>
    <s v="indie rock"/>
    <x v="1933"/>
    <d v="2014-09-27T03:08:27"/>
  </r>
  <r>
    <n v="5000"/>
    <n v="6181"/>
    <x v="0"/>
    <s v="US"/>
    <s v="USD"/>
    <n v="1324789200"/>
    <x v="1934"/>
    <b v="0"/>
    <n v="77"/>
    <b v="1"/>
    <s v="music/indie rock"/>
    <n v="1.2362"/>
    <n v="80.272727272727266"/>
    <x v="4"/>
    <s v="indie rock"/>
    <x v="1934"/>
    <d v="2011-12-25T05:00:00"/>
  </r>
  <r>
    <n v="2500"/>
    <n v="2710"/>
    <x v="0"/>
    <s v="US"/>
    <s v="USD"/>
    <n v="1403326740"/>
    <x v="1935"/>
    <b v="0"/>
    <n v="50"/>
    <b v="1"/>
    <s v="music/indie rock"/>
    <n v="1.0840000000000001"/>
    <n v="54.2"/>
    <x v="4"/>
    <s v="indie rock"/>
    <x v="1935"/>
    <d v="2014-06-21T04:59:00"/>
  </r>
  <r>
    <n v="7500"/>
    <n v="8739.01"/>
    <x v="0"/>
    <s v="US"/>
    <s v="USD"/>
    <n v="1323151140"/>
    <x v="1936"/>
    <b v="0"/>
    <n v="145"/>
    <b v="1"/>
    <s v="music/indie rock"/>
    <n v="1.1652013333333333"/>
    <n v="60.26903448275862"/>
    <x v="4"/>
    <s v="indie rock"/>
    <x v="1936"/>
    <d v="2011-12-06T05:59:00"/>
  </r>
  <r>
    <n v="600"/>
    <n v="1123.47"/>
    <x v="0"/>
    <s v="US"/>
    <s v="USD"/>
    <n v="1339732740"/>
    <x v="1937"/>
    <b v="0"/>
    <n v="29"/>
    <b v="1"/>
    <s v="music/indie rock"/>
    <n v="1.8724499999999999"/>
    <n v="38.740344827586206"/>
    <x v="4"/>
    <s v="indie rock"/>
    <x v="1937"/>
    <d v="2012-06-15T03:59:00"/>
  </r>
  <r>
    <n v="15000"/>
    <n v="17390"/>
    <x v="0"/>
    <s v="US"/>
    <s v="USD"/>
    <n v="1372741200"/>
    <x v="1938"/>
    <b v="0"/>
    <n v="114"/>
    <b v="1"/>
    <s v="music/indie rock"/>
    <n v="1.1593333333333333"/>
    <n v="152.54385964912279"/>
    <x v="4"/>
    <s v="indie rock"/>
    <x v="1938"/>
    <d v="2013-07-02T05:00:00"/>
  </r>
  <r>
    <n v="10000"/>
    <n v="11070"/>
    <x v="0"/>
    <s v="US"/>
    <s v="USD"/>
    <n v="1362955108"/>
    <x v="1939"/>
    <b v="0"/>
    <n v="96"/>
    <b v="1"/>
    <s v="music/indie rock"/>
    <n v="1.107"/>
    <n v="115.3125"/>
    <x v="4"/>
    <s v="indie rock"/>
    <x v="1939"/>
    <d v="2013-03-10T22:38:28"/>
  </r>
  <r>
    <n v="650"/>
    <n v="1111"/>
    <x v="0"/>
    <s v="US"/>
    <s v="USD"/>
    <n v="1308110340"/>
    <x v="1940"/>
    <b v="0"/>
    <n v="31"/>
    <b v="1"/>
    <s v="music/indie rock"/>
    <n v="1.7092307692307693"/>
    <n v="35.838709677419352"/>
    <x v="4"/>
    <s v="indie rock"/>
    <x v="1940"/>
    <d v="2011-06-15T03:59:00"/>
  </r>
  <r>
    <n v="250000"/>
    <n v="315295.89"/>
    <x v="0"/>
    <s v="US"/>
    <s v="USD"/>
    <n v="1400137131"/>
    <x v="1941"/>
    <b v="1"/>
    <n v="4883"/>
    <b v="1"/>
    <s v="technology/hardware"/>
    <n v="1.2611835600000001"/>
    <n v="64.570118779438872"/>
    <x v="2"/>
    <s v="hardware"/>
    <x v="1941"/>
    <d v="2014-05-15T06:58:51"/>
  </r>
  <r>
    <n v="6000"/>
    <n v="8306.42"/>
    <x v="0"/>
    <s v="US"/>
    <s v="USD"/>
    <n v="1309809140"/>
    <x v="1942"/>
    <b v="1"/>
    <n v="95"/>
    <b v="1"/>
    <s v="technology/hardware"/>
    <n v="1.3844033333333334"/>
    <n v="87.436000000000007"/>
    <x v="2"/>
    <s v="hardware"/>
    <x v="1942"/>
    <d v="2011-07-04T19:52:20"/>
  </r>
  <r>
    <n v="10000"/>
    <n v="170525"/>
    <x v="0"/>
    <s v="US"/>
    <s v="USD"/>
    <n v="1470896916"/>
    <x v="1943"/>
    <b v="1"/>
    <n v="2478"/>
    <b v="1"/>
    <s v="technology/hardware"/>
    <n v="17.052499999999998"/>
    <n v="68.815577078288939"/>
    <x v="2"/>
    <s v="hardware"/>
    <x v="1943"/>
    <d v="2016-08-11T06:28:36"/>
  </r>
  <r>
    <n v="40000"/>
    <n v="315222.2"/>
    <x v="0"/>
    <s v="US"/>
    <s v="USD"/>
    <n v="1398952890"/>
    <x v="1944"/>
    <b v="1"/>
    <n v="1789"/>
    <b v="1"/>
    <s v="technology/hardware"/>
    <n v="7.8805550000000002"/>
    <n v="176.200223588597"/>
    <x v="2"/>
    <s v="hardware"/>
    <x v="1944"/>
    <d v="2014-05-01T14:01:30"/>
  </r>
  <r>
    <n v="100000"/>
    <n v="348018"/>
    <x v="0"/>
    <s v="ES"/>
    <s v="EUR"/>
    <n v="1436680958"/>
    <x v="1945"/>
    <b v="1"/>
    <n v="680"/>
    <b v="1"/>
    <s v="technology/hardware"/>
    <n v="3.4801799999999998"/>
    <n v="511.79117647058825"/>
    <x v="2"/>
    <s v="hardware"/>
    <x v="1945"/>
    <d v="2015-07-12T06:02:38"/>
  </r>
  <r>
    <n v="7500"/>
    <n v="11231"/>
    <x v="0"/>
    <s v="US"/>
    <s v="USD"/>
    <n v="1397961361"/>
    <x v="1946"/>
    <b v="1"/>
    <n v="70"/>
    <b v="1"/>
    <s v="technology/hardware"/>
    <n v="1.4974666666666667"/>
    <n v="160.44285714285715"/>
    <x v="2"/>
    <s v="hardware"/>
    <x v="1946"/>
    <d v="2014-04-20T02:36:01"/>
  </r>
  <r>
    <n v="800"/>
    <n v="805.07"/>
    <x v="0"/>
    <s v="US"/>
    <s v="USD"/>
    <n v="1258955940"/>
    <x v="1947"/>
    <b v="1"/>
    <n v="23"/>
    <b v="1"/>
    <s v="technology/hardware"/>
    <n v="1.0063375000000001"/>
    <n v="35.003043478260871"/>
    <x v="2"/>
    <s v="hardware"/>
    <x v="1947"/>
    <d v="2009-11-23T05:59:00"/>
  </r>
  <r>
    <n v="100000"/>
    <n v="800211"/>
    <x v="0"/>
    <s v="US"/>
    <s v="USD"/>
    <n v="1465232520"/>
    <x v="1948"/>
    <b v="1"/>
    <n v="4245"/>
    <b v="1"/>
    <s v="technology/hardware"/>
    <n v="8.0021100000000001"/>
    <n v="188.50671378091872"/>
    <x v="2"/>
    <s v="hardware"/>
    <x v="1948"/>
    <d v="2016-06-06T17:02:00"/>
  </r>
  <r>
    <n v="50000"/>
    <n v="53001.3"/>
    <x v="0"/>
    <s v="GB"/>
    <s v="GBP"/>
    <n v="1404986951"/>
    <x v="1949"/>
    <b v="1"/>
    <n v="943"/>
    <b v="1"/>
    <s v="technology/hardware"/>
    <n v="1.0600260000000001"/>
    <n v="56.204984093319197"/>
    <x v="2"/>
    <s v="hardware"/>
    <x v="1949"/>
    <d v="2014-07-10T10:09:11"/>
  </r>
  <r>
    <n v="48000"/>
    <n v="96248.960000000006"/>
    <x v="0"/>
    <s v="US"/>
    <s v="USD"/>
    <n v="1303446073"/>
    <x v="1950"/>
    <b v="1"/>
    <n v="1876"/>
    <b v="1"/>
    <s v="technology/hardware"/>
    <n v="2.0051866666666669"/>
    <n v="51.3054157782516"/>
    <x v="2"/>
    <s v="hardware"/>
    <x v="1950"/>
    <d v="2011-04-22T04:21:13"/>
  </r>
  <r>
    <n v="50000"/>
    <n v="106222"/>
    <x v="0"/>
    <s v="US"/>
    <s v="USD"/>
    <n v="1478516737"/>
    <x v="1951"/>
    <b v="1"/>
    <n v="834"/>
    <b v="1"/>
    <s v="technology/hardware"/>
    <n v="2.1244399999999999"/>
    <n v="127.36450839328538"/>
    <x v="2"/>
    <s v="hardware"/>
    <x v="1951"/>
    <d v="2016-11-07T11:05:37"/>
  </r>
  <r>
    <n v="35000"/>
    <n v="69465.33"/>
    <x v="0"/>
    <s v="CA"/>
    <s v="CAD"/>
    <n v="1381934015"/>
    <x v="1952"/>
    <b v="1"/>
    <n v="682"/>
    <b v="1"/>
    <s v="technology/hardware"/>
    <n v="1.9847237142857144"/>
    <n v="101.85532258064516"/>
    <x v="2"/>
    <s v="hardware"/>
    <x v="1952"/>
    <d v="2013-10-16T14:33:35"/>
  </r>
  <r>
    <n v="15000"/>
    <n v="33892"/>
    <x v="0"/>
    <s v="US"/>
    <s v="USD"/>
    <n v="1330657200"/>
    <x v="1953"/>
    <b v="1"/>
    <n v="147"/>
    <b v="1"/>
    <s v="technology/hardware"/>
    <n v="2.2594666666666665"/>
    <n v="230.55782312925169"/>
    <x v="2"/>
    <s v="hardware"/>
    <x v="1953"/>
    <d v="2012-03-02T03:00:00"/>
  </r>
  <r>
    <n v="50000"/>
    <n v="349474"/>
    <x v="0"/>
    <s v="US"/>
    <s v="USD"/>
    <n v="1457758800"/>
    <x v="1954"/>
    <b v="1"/>
    <n v="415"/>
    <b v="1"/>
    <s v="technology/hardware"/>
    <n v="6.9894800000000004"/>
    <n v="842.10602409638557"/>
    <x v="2"/>
    <s v="hardware"/>
    <x v="1954"/>
    <d v="2016-03-12T05:00:00"/>
  </r>
  <r>
    <n v="42000"/>
    <n v="167410.01999999999"/>
    <x v="0"/>
    <s v="US"/>
    <s v="USD"/>
    <n v="1337799600"/>
    <x v="1955"/>
    <b v="1"/>
    <n v="290"/>
    <b v="1"/>
    <s v="technology/hardware"/>
    <n v="3.9859528571428569"/>
    <n v="577.27593103448271"/>
    <x v="2"/>
    <s v="hardware"/>
    <x v="1955"/>
    <d v="2012-05-23T19:00:00"/>
  </r>
  <r>
    <n v="60000"/>
    <n v="176420"/>
    <x v="0"/>
    <s v="US"/>
    <s v="USD"/>
    <n v="1429391405"/>
    <x v="1956"/>
    <b v="1"/>
    <n v="365"/>
    <b v="1"/>
    <s v="technology/hardware"/>
    <n v="2.9403333333333332"/>
    <n v="483.34246575342468"/>
    <x v="2"/>
    <s v="hardware"/>
    <x v="1956"/>
    <d v="2015-04-18T21:10:05"/>
  </r>
  <r>
    <n v="30000"/>
    <n v="50251.41"/>
    <x v="0"/>
    <s v="US"/>
    <s v="USD"/>
    <n v="1351304513"/>
    <x v="1957"/>
    <b v="1"/>
    <n v="660"/>
    <b v="1"/>
    <s v="technology/hardware"/>
    <n v="1.6750470000000002"/>
    <n v="76.138500000000008"/>
    <x v="2"/>
    <s v="hardware"/>
    <x v="1957"/>
    <d v="2012-10-27T02:21:53"/>
  </r>
  <r>
    <n v="7000"/>
    <n v="100490.02"/>
    <x v="0"/>
    <s v="US"/>
    <s v="USD"/>
    <n v="1364078561"/>
    <x v="1958"/>
    <b v="1"/>
    <n v="1356"/>
    <b v="1"/>
    <s v="technology/hardware"/>
    <n v="14.355717142857143"/>
    <n v="74.107684365781708"/>
    <x v="2"/>
    <s v="hardware"/>
    <x v="1958"/>
    <d v="2013-03-23T22:42:41"/>
  </r>
  <r>
    <n v="10000"/>
    <n v="15673.44"/>
    <x v="0"/>
    <s v="US"/>
    <s v="USD"/>
    <n v="1412121600"/>
    <x v="1959"/>
    <b v="1"/>
    <n v="424"/>
    <b v="1"/>
    <s v="technology/hardware"/>
    <n v="1.5673440000000001"/>
    <n v="36.965660377358489"/>
    <x v="2"/>
    <s v="hardware"/>
    <x v="1959"/>
    <d v="2014-10-01T00:00:00"/>
  </r>
  <r>
    <n v="70000"/>
    <n v="82532"/>
    <x v="0"/>
    <s v="SE"/>
    <s v="SEK"/>
    <n v="1419151341"/>
    <x v="1960"/>
    <b v="1"/>
    <n v="33"/>
    <b v="1"/>
    <s v="technology/hardware"/>
    <n v="1.1790285714285715"/>
    <n v="2500.969696969697"/>
    <x v="2"/>
    <s v="hardware"/>
    <x v="1960"/>
    <d v="2014-12-21T08:42:21"/>
  </r>
  <r>
    <n v="10000"/>
    <n v="110538.12"/>
    <x v="0"/>
    <s v="US"/>
    <s v="USD"/>
    <n v="1349495940"/>
    <x v="1961"/>
    <b v="1"/>
    <n v="1633"/>
    <b v="1"/>
    <s v="technology/hardware"/>
    <n v="11.053811999999999"/>
    <n v="67.690214329454989"/>
    <x v="2"/>
    <s v="hardware"/>
    <x v="1961"/>
    <d v="2012-10-06T03:59:00"/>
  </r>
  <r>
    <n v="10000"/>
    <n v="19292.5"/>
    <x v="0"/>
    <s v="US"/>
    <s v="USD"/>
    <n v="1400006636"/>
    <x v="1962"/>
    <b v="1"/>
    <n v="306"/>
    <b v="1"/>
    <s v="technology/hardware"/>
    <n v="1.9292499999999999"/>
    <n v="63.04738562091503"/>
    <x v="2"/>
    <s v="hardware"/>
    <x v="1962"/>
    <d v="2014-05-13T18:43:56"/>
  </r>
  <r>
    <n v="19000"/>
    <n v="24108"/>
    <x v="0"/>
    <s v="GB"/>
    <s v="GBP"/>
    <n v="1410862734"/>
    <x v="1963"/>
    <b v="1"/>
    <n v="205"/>
    <b v="1"/>
    <s v="technology/hardware"/>
    <n v="1.268842105263158"/>
    <n v="117.6"/>
    <x v="2"/>
    <s v="hardware"/>
    <x v="1963"/>
    <d v="2014-09-16T10:18:54"/>
  </r>
  <r>
    <n v="89200"/>
    <n v="231543.12"/>
    <x v="0"/>
    <s v="IT"/>
    <s v="EUR"/>
    <n v="1461306772"/>
    <x v="1964"/>
    <b v="1"/>
    <n v="1281"/>
    <b v="1"/>
    <s v="technology/hardware"/>
    <n v="2.5957748878923765"/>
    <n v="180.75185011709601"/>
    <x v="2"/>
    <s v="hardware"/>
    <x v="1964"/>
    <d v="2016-04-22T06:32:52"/>
  </r>
  <r>
    <n v="5000"/>
    <n v="13114"/>
    <x v="0"/>
    <s v="US"/>
    <s v="USD"/>
    <n v="1326330000"/>
    <x v="1965"/>
    <b v="1"/>
    <n v="103"/>
    <b v="1"/>
    <s v="technology/hardware"/>
    <n v="2.6227999999999998"/>
    <n v="127.32038834951456"/>
    <x v="2"/>
    <s v="hardware"/>
    <x v="1965"/>
    <d v="2012-01-12T01:00:00"/>
  </r>
  <r>
    <n v="100000"/>
    <n v="206743.09"/>
    <x v="0"/>
    <s v="US"/>
    <s v="USD"/>
    <n v="1408021098"/>
    <x v="1966"/>
    <b v="1"/>
    <n v="1513"/>
    <b v="1"/>
    <s v="technology/hardware"/>
    <n v="2.0674309000000002"/>
    <n v="136.6444745538665"/>
    <x v="2"/>
    <s v="hardware"/>
    <x v="1966"/>
    <d v="2014-08-14T12:58:18"/>
  </r>
  <r>
    <n v="20000"/>
    <n v="74026"/>
    <x v="0"/>
    <s v="US"/>
    <s v="USD"/>
    <n v="1398959729"/>
    <x v="1967"/>
    <b v="1"/>
    <n v="405"/>
    <b v="1"/>
    <s v="technology/hardware"/>
    <n v="3.7012999999999998"/>
    <n v="182.78024691358024"/>
    <x v="2"/>
    <s v="hardware"/>
    <x v="1967"/>
    <d v="2014-05-01T15:55:29"/>
  </r>
  <r>
    <n v="50000"/>
    <n v="142483"/>
    <x v="0"/>
    <s v="US"/>
    <s v="USD"/>
    <n v="1480777515"/>
    <x v="1968"/>
    <b v="1"/>
    <n v="510"/>
    <b v="1"/>
    <s v="technology/hardware"/>
    <n v="2.8496600000000001"/>
    <n v="279.37843137254902"/>
    <x v="2"/>
    <s v="hardware"/>
    <x v="1968"/>
    <d v="2016-12-03T15:05:15"/>
  </r>
  <r>
    <n v="20000"/>
    <n v="115816"/>
    <x v="0"/>
    <s v="GB"/>
    <s v="GBP"/>
    <n v="1470423668"/>
    <x v="1969"/>
    <b v="1"/>
    <n v="1887"/>
    <b v="1"/>
    <s v="technology/hardware"/>
    <n v="5.7907999999999999"/>
    <n v="61.375728669846318"/>
    <x v="2"/>
    <s v="hardware"/>
    <x v="1969"/>
    <d v="2016-08-05T19:01:08"/>
  </r>
  <r>
    <n v="5000"/>
    <n v="56590"/>
    <x v="0"/>
    <s v="US"/>
    <s v="USD"/>
    <n v="1366429101"/>
    <x v="1970"/>
    <b v="1"/>
    <n v="701"/>
    <b v="1"/>
    <s v="technology/hardware"/>
    <n v="11.318"/>
    <n v="80.727532097004286"/>
    <x v="2"/>
    <s v="hardware"/>
    <x v="1970"/>
    <d v="2013-04-20T03:38:21"/>
  </r>
  <r>
    <n v="400000"/>
    <n v="1052110.8700000001"/>
    <x v="0"/>
    <s v="US"/>
    <s v="USD"/>
    <n v="1384488000"/>
    <x v="1971"/>
    <b v="1"/>
    <n v="3863"/>
    <b v="1"/>
    <s v="technology/hardware"/>
    <n v="2.6302771750000002"/>
    <n v="272.35590732591254"/>
    <x v="2"/>
    <s v="hardware"/>
    <x v="1971"/>
    <d v="2013-11-15T04:00:00"/>
  </r>
  <r>
    <n v="2500"/>
    <n v="16862"/>
    <x v="0"/>
    <s v="US"/>
    <s v="USD"/>
    <n v="1353201444"/>
    <x v="1972"/>
    <b v="1"/>
    <n v="238"/>
    <b v="1"/>
    <s v="technology/hardware"/>
    <n v="6.7447999999999997"/>
    <n v="70.848739495798313"/>
    <x v="2"/>
    <s v="hardware"/>
    <x v="1972"/>
    <d v="2012-11-18T01:17:24"/>
  </r>
  <r>
    <n v="198000"/>
    <n v="508525.01"/>
    <x v="0"/>
    <s v="US"/>
    <s v="USD"/>
    <n v="1470466800"/>
    <x v="1973"/>
    <b v="1"/>
    <n v="2051"/>
    <b v="1"/>
    <s v="technology/hardware"/>
    <n v="2.5683081313131315"/>
    <n v="247.94003412969283"/>
    <x v="2"/>
    <s v="hardware"/>
    <x v="1973"/>
    <d v="2016-08-06T07:00:00"/>
  </r>
  <r>
    <n v="20000"/>
    <n v="75099.199999999997"/>
    <x v="0"/>
    <s v="GB"/>
    <s v="GBP"/>
    <n v="1376899269"/>
    <x v="1974"/>
    <b v="1"/>
    <n v="402"/>
    <b v="1"/>
    <s v="technology/hardware"/>
    <n v="3.7549600000000001"/>
    <n v="186.81393034825871"/>
    <x v="2"/>
    <s v="hardware"/>
    <x v="1974"/>
    <d v="2013-08-19T08:01:09"/>
  </r>
  <r>
    <n v="16000"/>
    <n v="33393.339999999997"/>
    <x v="0"/>
    <s v="US"/>
    <s v="USD"/>
    <n v="1362938851"/>
    <x v="1975"/>
    <b v="1"/>
    <n v="253"/>
    <b v="1"/>
    <s v="technology/hardware"/>
    <n v="2.0870837499999997"/>
    <n v="131.98948616600788"/>
    <x v="2"/>
    <s v="hardware"/>
    <x v="1975"/>
    <d v="2013-03-10T18:07:31"/>
  </r>
  <r>
    <n v="4000"/>
    <n v="13864"/>
    <x v="0"/>
    <s v="GB"/>
    <s v="GBP"/>
    <n v="1373751325"/>
    <x v="1976"/>
    <b v="1"/>
    <n v="473"/>
    <b v="1"/>
    <s v="technology/hardware"/>
    <n v="3.4660000000000002"/>
    <n v="29.310782241014799"/>
    <x v="2"/>
    <s v="hardware"/>
    <x v="1976"/>
    <d v="2013-07-13T21:35:25"/>
  </r>
  <r>
    <n v="50000"/>
    <n v="201165"/>
    <x v="0"/>
    <s v="US"/>
    <s v="USD"/>
    <n v="1450511940"/>
    <x v="1977"/>
    <b v="1"/>
    <n v="821"/>
    <b v="1"/>
    <s v="technology/hardware"/>
    <n v="4.0232999999999999"/>
    <n v="245.02436053593178"/>
    <x v="2"/>
    <s v="hardware"/>
    <x v="1977"/>
    <d v="2015-12-19T07:59:00"/>
  </r>
  <r>
    <n v="50000"/>
    <n v="513422.57"/>
    <x v="0"/>
    <s v="US"/>
    <s v="USD"/>
    <n v="1339484400"/>
    <x v="1978"/>
    <b v="1"/>
    <n v="388"/>
    <b v="1"/>
    <s v="technology/hardware"/>
    <n v="10.2684514"/>
    <n v="1323.2540463917526"/>
    <x v="2"/>
    <s v="hardware"/>
    <x v="1978"/>
    <d v="2012-06-12T07:00:00"/>
  </r>
  <r>
    <n v="200000"/>
    <n v="229802.31"/>
    <x v="0"/>
    <s v="US"/>
    <s v="USD"/>
    <n v="1447909140"/>
    <x v="1979"/>
    <b v="1"/>
    <n v="813"/>
    <b v="1"/>
    <s v="technology/hardware"/>
    <n v="1.14901155"/>
    <n v="282.65966789667897"/>
    <x v="2"/>
    <s v="hardware"/>
    <x v="1979"/>
    <d v="2015-11-19T04:59:00"/>
  </r>
  <r>
    <n v="50000"/>
    <n v="177412.01"/>
    <x v="0"/>
    <s v="DE"/>
    <s v="EUR"/>
    <n v="1459684862"/>
    <x v="1980"/>
    <b v="1"/>
    <n v="1945"/>
    <b v="1"/>
    <s v="technology/hardware"/>
    <n v="3.5482402000000004"/>
    <n v="91.214401028277635"/>
    <x v="2"/>
    <s v="hardware"/>
    <x v="1980"/>
    <d v="2016-04-03T12:01:02"/>
  </r>
  <r>
    <n v="7500"/>
    <n v="381"/>
    <x v="2"/>
    <s v="CA"/>
    <s v="CAD"/>
    <n v="1404926665"/>
    <x v="1981"/>
    <b v="0"/>
    <n v="12"/>
    <b v="0"/>
    <s v="photography/people"/>
    <n v="5.0799999999999998E-2"/>
    <n v="31.75"/>
    <x v="8"/>
    <s v="people"/>
    <x v="1981"/>
    <d v="2014-07-09T17:24:25"/>
  </r>
  <r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x v="1982"/>
    <d v="2016-12-04T15:04:47"/>
  </r>
  <r>
    <n v="33000"/>
    <n v="1419"/>
    <x v="2"/>
    <s v="US"/>
    <s v="USD"/>
    <n v="1472799600"/>
    <x v="1983"/>
    <b v="0"/>
    <n v="16"/>
    <b v="0"/>
    <s v="photography/people"/>
    <n v="4.2999999999999997E-2"/>
    <n v="88.6875"/>
    <x v="8"/>
    <s v="people"/>
    <x v="1983"/>
    <d v="2016-09-02T07:00:00"/>
  </r>
  <r>
    <n v="15000"/>
    <n v="3172"/>
    <x v="2"/>
    <s v="US"/>
    <s v="USD"/>
    <n v="1417377481"/>
    <x v="1984"/>
    <b v="0"/>
    <n v="7"/>
    <b v="0"/>
    <s v="photography/people"/>
    <n v="0.21146666666666666"/>
    <n v="453.14285714285717"/>
    <x v="8"/>
    <s v="people"/>
    <x v="1984"/>
    <d v="2014-11-30T19:58:01"/>
  </r>
  <r>
    <n v="1600"/>
    <n v="51"/>
    <x v="2"/>
    <s v="GB"/>
    <s v="GBP"/>
    <n v="1470178800"/>
    <x v="1985"/>
    <b v="0"/>
    <n v="4"/>
    <b v="0"/>
    <s v="photography/people"/>
    <n v="3.1875000000000001E-2"/>
    <n v="12.75"/>
    <x v="8"/>
    <s v="people"/>
    <x v="1985"/>
    <d v="2016-08-02T23:00:00"/>
  </r>
  <r>
    <n v="2000"/>
    <n v="1"/>
    <x v="2"/>
    <s v="GB"/>
    <s v="GBP"/>
    <n v="1457947483"/>
    <x v="1986"/>
    <b v="0"/>
    <n v="1"/>
    <b v="0"/>
    <s v="photography/people"/>
    <n v="5.0000000000000001E-4"/>
    <n v="1"/>
    <x v="8"/>
    <s v="people"/>
    <x v="1986"/>
    <d v="2016-03-14T09:24:43"/>
  </r>
  <r>
    <n v="5500"/>
    <n v="2336"/>
    <x v="2"/>
    <s v="GB"/>
    <s v="GBP"/>
    <n v="1425223276"/>
    <x v="1987"/>
    <b v="0"/>
    <n v="28"/>
    <b v="0"/>
    <s v="photography/people"/>
    <n v="0.42472727272727273"/>
    <n v="83.428571428571431"/>
    <x v="8"/>
    <s v="people"/>
    <x v="1987"/>
    <d v="2015-03-01T15:21:16"/>
  </r>
  <r>
    <n v="6000"/>
    <n v="25"/>
    <x v="2"/>
    <s v="US"/>
    <s v="USD"/>
    <n v="1440094742"/>
    <x v="1988"/>
    <b v="0"/>
    <n v="1"/>
    <b v="0"/>
    <s v="photography/people"/>
    <n v="4.1666666666666666E-3"/>
    <n v="25"/>
    <x v="8"/>
    <s v="people"/>
    <x v="1988"/>
    <d v="2015-08-20T18:19:02"/>
  </r>
  <r>
    <n v="5000"/>
    <n v="50"/>
    <x v="2"/>
    <s v="US"/>
    <s v="USD"/>
    <n v="1481473208"/>
    <x v="1989"/>
    <b v="0"/>
    <n v="1"/>
    <b v="0"/>
    <s v="photography/people"/>
    <n v="0.01"/>
    <n v="50"/>
    <x v="8"/>
    <s v="people"/>
    <x v="1989"/>
    <d v="2016-12-11T16:20:08"/>
  </r>
  <r>
    <n v="3000"/>
    <n v="509"/>
    <x v="2"/>
    <s v="US"/>
    <s v="USD"/>
    <n v="1455338532"/>
    <x v="1990"/>
    <b v="0"/>
    <n v="5"/>
    <b v="0"/>
    <s v="photography/people"/>
    <n v="0.16966666666666666"/>
    <n v="101.8"/>
    <x v="8"/>
    <s v="people"/>
    <x v="1990"/>
    <d v="2016-02-13T04:42:12"/>
  </r>
  <r>
    <n v="2000"/>
    <n v="140"/>
    <x v="2"/>
    <s v="US"/>
    <s v="USD"/>
    <n v="1435958786"/>
    <x v="1991"/>
    <b v="0"/>
    <n v="3"/>
    <b v="0"/>
    <s v="photography/people"/>
    <n v="7.0000000000000007E-2"/>
    <n v="46.666666666666664"/>
    <x v="8"/>
    <s v="people"/>
    <x v="1991"/>
    <d v="2015-07-03T21:26:26"/>
  </r>
  <r>
    <n v="1500"/>
    <n v="2"/>
    <x v="2"/>
    <s v="US"/>
    <s v="USD"/>
    <n v="1424229991"/>
    <x v="1992"/>
    <b v="0"/>
    <n v="2"/>
    <b v="0"/>
    <s v="photography/people"/>
    <n v="1.3333333333333333E-3"/>
    <n v="1"/>
    <x v="8"/>
    <s v="people"/>
    <x v="1992"/>
    <d v="2015-02-18T03:26:31"/>
  </r>
  <r>
    <n v="2000"/>
    <n v="0"/>
    <x v="2"/>
    <s v="GB"/>
    <s v="GBP"/>
    <n v="1450706837"/>
    <x v="1993"/>
    <b v="0"/>
    <n v="0"/>
    <b v="0"/>
    <s v="photography/people"/>
    <n v="0"/>
    <e v="#DIV/0!"/>
    <x v="8"/>
    <s v="people"/>
    <x v="1993"/>
    <d v="2015-12-21T14:07:17"/>
  </r>
  <r>
    <n v="3200"/>
    <n v="0"/>
    <x v="2"/>
    <s v="US"/>
    <s v="USD"/>
    <n v="1481072942"/>
    <x v="1994"/>
    <b v="0"/>
    <n v="0"/>
    <b v="0"/>
    <s v="photography/people"/>
    <n v="0"/>
    <e v="#DIV/0!"/>
    <x v="8"/>
    <s v="people"/>
    <x v="1994"/>
    <d v="2016-12-07T01:09:02"/>
  </r>
  <r>
    <n v="1000"/>
    <n v="78"/>
    <x v="2"/>
    <s v="CA"/>
    <s v="CAD"/>
    <n v="1437082736"/>
    <x v="1995"/>
    <b v="0"/>
    <n v="3"/>
    <b v="0"/>
    <s v="photography/people"/>
    <n v="7.8E-2"/>
    <n v="26"/>
    <x v="8"/>
    <s v="people"/>
    <x v="1995"/>
    <d v="2015-07-16T21:38:56"/>
  </r>
  <r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x v="1996"/>
    <d v="2014-07-10T19:40:11"/>
  </r>
  <r>
    <n v="6500"/>
    <n v="0"/>
    <x v="2"/>
    <s v="US"/>
    <s v="USD"/>
    <n v="1409091612"/>
    <x v="1997"/>
    <b v="0"/>
    <n v="0"/>
    <b v="0"/>
    <s v="photography/people"/>
    <n v="0"/>
    <e v="#DIV/0!"/>
    <x v="8"/>
    <s v="people"/>
    <x v="1997"/>
    <d v="2014-08-26T22:20:12"/>
  </r>
  <r>
    <n v="2500"/>
    <n v="655"/>
    <x v="2"/>
    <s v="US"/>
    <s v="USD"/>
    <n v="1406861438"/>
    <x v="1998"/>
    <b v="0"/>
    <n v="3"/>
    <b v="0"/>
    <s v="photography/people"/>
    <n v="0.26200000000000001"/>
    <n v="218.33333333333334"/>
    <x v="8"/>
    <s v="people"/>
    <x v="1998"/>
    <d v="2014-08-01T02:50:38"/>
  </r>
  <r>
    <n v="31000"/>
    <n v="236"/>
    <x v="2"/>
    <s v="GB"/>
    <s v="GBP"/>
    <n v="1415882108"/>
    <x v="1999"/>
    <b v="0"/>
    <n v="7"/>
    <b v="0"/>
    <s v="photography/people"/>
    <n v="7.6129032258064515E-3"/>
    <n v="33.714285714285715"/>
    <x v="8"/>
    <s v="people"/>
    <x v="1999"/>
    <d v="2014-11-13T12:35:08"/>
  </r>
  <r>
    <n v="5000"/>
    <n v="625"/>
    <x v="2"/>
    <s v="CA"/>
    <s v="CAD"/>
    <n v="1452120613"/>
    <x v="2000"/>
    <b v="0"/>
    <n v="25"/>
    <b v="0"/>
    <s v="photography/people"/>
    <n v="0.125"/>
    <n v="25"/>
    <x v="8"/>
    <s v="people"/>
    <x v="2000"/>
    <d v="2016-01-06T22:50:13"/>
  </r>
  <r>
    <n v="55000"/>
    <n v="210171"/>
    <x v="0"/>
    <s v="DE"/>
    <s v="EUR"/>
    <n v="1434139200"/>
    <x v="2001"/>
    <b v="1"/>
    <n v="1637"/>
    <b v="1"/>
    <s v="technology/hardware"/>
    <n v="3.8212909090909091"/>
    <n v="128.38790470372632"/>
    <x v="2"/>
    <s v="hardware"/>
    <x v="2001"/>
    <d v="2015-06-12T20:00:00"/>
  </r>
  <r>
    <n v="50000"/>
    <n v="108397.11"/>
    <x v="0"/>
    <s v="US"/>
    <s v="USD"/>
    <n v="1485191143"/>
    <x v="2002"/>
    <b v="1"/>
    <n v="1375"/>
    <b v="1"/>
    <s v="technology/hardware"/>
    <n v="2.1679422000000002"/>
    <n v="78.834261818181815"/>
    <x v="2"/>
    <s v="hardware"/>
    <x v="2002"/>
    <d v="2017-01-23T17:05:43"/>
  </r>
  <r>
    <n v="500"/>
    <n v="1560"/>
    <x v="0"/>
    <s v="US"/>
    <s v="USD"/>
    <n v="1278111600"/>
    <x v="2003"/>
    <b v="1"/>
    <n v="17"/>
    <b v="1"/>
    <s v="technology/hardware"/>
    <n v="3.12"/>
    <n v="91.764705882352942"/>
    <x v="2"/>
    <s v="hardware"/>
    <x v="2003"/>
    <d v="2010-07-02T23:00:00"/>
  </r>
  <r>
    <n v="50000"/>
    <n v="117210.24000000001"/>
    <x v="0"/>
    <s v="US"/>
    <s v="USD"/>
    <n v="1405002663"/>
    <x v="2004"/>
    <b v="1"/>
    <n v="354"/>
    <b v="1"/>
    <s v="technology/hardware"/>
    <n v="2.3442048"/>
    <n v="331.10237288135596"/>
    <x v="2"/>
    <s v="hardware"/>
    <x v="2004"/>
    <d v="2014-07-10T14:31:03"/>
  </r>
  <r>
    <n v="30000"/>
    <n v="37104.03"/>
    <x v="0"/>
    <s v="US"/>
    <s v="USD"/>
    <n v="1381895940"/>
    <x v="2005"/>
    <b v="1"/>
    <n v="191"/>
    <b v="1"/>
    <s v="technology/hardware"/>
    <n v="1.236801"/>
    <n v="194.26193717277485"/>
    <x v="2"/>
    <s v="hardware"/>
    <x v="2005"/>
    <d v="2013-10-16T03:59:00"/>
  </r>
  <r>
    <n v="50000"/>
    <n v="123920"/>
    <x v="0"/>
    <s v="US"/>
    <s v="USD"/>
    <n v="1417611645"/>
    <x v="2006"/>
    <b v="1"/>
    <n v="303"/>
    <b v="1"/>
    <s v="technology/hardware"/>
    <n v="2.4784000000000002"/>
    <n v="408.97689768976898"/>
    <x v="2"/>
    <s v="hardware"/>
    <x v="2006"/>
    <d v="2014-12-03T13:00:45"/>
  </r>
  <r>
    <n v="10000"/>
    <n v="11570.92"/>
    <x v="0"/>
    <s v="US"/>
    <s v="USD"/>
    <n v="1282622400"/>
    <x v="2007"/>
    <b v="1"/>
    <n v="137"/>
    <b v="1"/>
    <s v="technology/hardware"/>
    <n v="1.157092"/>
    <n v="84.459270072992695"/>
    <x v="2"/>
    <s v="hardware"/>
    <x v="2007"/>
    <d v="2010-08-24T04:00:00"/>
  </r>
  <r>
    <n v="1570.79"/>
    <n v="1839"/>
    <x v="0"/>
    <s v="US"/>
    <s v="USD"/>
    <n v="1316442622"/>
    <x v="2008"/>
    <b v="1"/>
    <n v="41"/>
    <b v="1"/>
    <s v="technology/hardware"/>
    <n v="1.1707484768810599"/>
    <n v="44.853658536585364"/>
    <x v="2"/>
    <s v="hardware"/>
    <x v="2008"/>
    <d v="2011-09-19T14:30:22"/>
  </r>
  <r>
    <n v="50000"/>
    <n v="152579"/>
    <x v="0"/>
    <s v="DE"/>
    <s v="EUR"/>
    <n v="1479890743"/>
    <x v="2009"/>
    <b v="1"/>
    <n v="398"/>
    <b v="1"/>
    <s v="technology/hardware"/>
    <n v="3.05158"/>
    <n v="383.3643216080402"/>
    <x v="2"/>
    <s v="hardware"/>
    <x v="2009"/>
    <d v="2016-11-23T08:45:43"/>
  </r>
  <r>
    <n v="30000"/>
    <n v="96015.9"/>
    <x v="0"/>
    <s v="US"/>
    <s v="USD"/>
    <n v="1471564491"/>
    <x v="2010"/>
    <b v="1"/>
    <n v="1737"/>
    <b v="1"/>
    <s v="technology/hardware"/>
    <n v="3.2005299999999997"/>
    <n v="55.276856649395505"/>
    <x v="2"/>
    <s v="hardware"/>
    <x v="2010"/>
    <d v="2016-08-18T23:54:51"/>
  </r>
  <r>
    <n v="50000"/>
    <n v="409782"/>
    <x v="0"/>
    <s v="AT"/>
    <s v="EUR"/>
    <n v="1452553200"/>
    <x v="2011"/>
    <b v="1"/>
    <n v="971"/>
    <b v="1"/>
    <s v="technology/hardware"/>
    <n v="8.1956399999999991"/>
    <n v="422.02059732234807"/>
    <x v="2"/>
    <s v="hardware"/>
    <x v="2011"/>
    <d v="2016-01-11T23:00:00"/>
  </r>
  <r>
    <n v="5000"/>
    <n v="11745"/>
    <x v="0"/>
    <s v="US"/>
    <s v="USD"/>
    <n v="1423165441"/>
    <x v="2012"/>
    <b v="1"/>
    <n v="183"/>
    <b v="1"/>
    <s v="technology/hardware"/>
    <n v="2.3490000000000002"/>
    <n v="64.180327868852459"/>
    <x v="2"/>
    <s v="hardware"/>
    <x v="2012"/>
    <d v="2015-02-05T19:44:01"/>
  </r>
  <r>
    <n v="160000"/>
    <n v="791862"/>
    <x v="0"/>
    <s v="US"/>
    <s v="USD"/>
    <n v="1468019014"/>
    <x v="2013"/>
    <b v="1"/>
    <n v="4562"/>
    <b v="1"/>
    <s v="technology/hardware"/>
    <n v="4.9491375"/>
    <n v="173.57781674704077"/>
    <x v="2"/>
    <s v="hardware"/>
    <x v="2013"/>
    <d v="2016-07-08T23:03:34"/>
  </r>
  <r>
    <n v="30000"/>
    <n v="2344134.67"/>
    <x v="0"/>
    <s v="US"/>
    <s v="USD"/>
    <n v="1364184539"/>
    <x v="2014"/>
    <b v="1"/>
    <n v="26457"/>
    <b v="1"/>
    <s v="technology/hardware"/>
    <n v="78.137822333333332"/>
    <n v="88.601680840609291"/>
    <x v="2"/>
    <s v="hardware"/>
    <x v="2014"/>
    <d v="2013-03-25T04:08:59"/>
  </r>
  <r>
    <n v="7200"/>
    <n v="8136.01"/>
    <x v="0"/>
    <s v="US"/>
    <s v="USD"/>
    <n v="1315602163"/>
    <x v="2015"/>
    <b v="1"/>
    <n v="162"/>
    <b v="1"/>
    <s v="technology/hardware"/>
    <n v="1.1300013888888889"/>
    <n v="50.222283950617282"/>
    <x v="2"/>
    <s v="hardware"/>
    <x v="2015"/>
    <d v="2011-09-09T21:02:43"/>
  </r>
  <r>
    <n v="10000"/>
    <n v="92154.22"/>
    <x v="0"/>
    <s v="US"/>
    <s v="USD"/>
    <n v="1362863299"/>
    <x v="2016"/>
    <b v="1"/>
    <n v="479"/>
    <b v="1"/>
    <s v="technology/hardware"/>
    <n v="9.2154220000000002"/>
    <n v="192.38876826722338"/>
    <x v="2"/>
    <s v="hardware"/>
    <x v="2016"/>
    <d v="2013-03-09T21:08:19"/>
  </r>
  <r>
    <n v="25000"/>
    <n v="31275.599999999999"/>
    <x v="0"/>
    <s v="US"/>
    <s v="USD"/>
    <n v="1332561600"/>
    <x v="2017"/>
    <b v="1"/>
    <n v="426"/>
    <b v="1"/>
    <s v="technology/hardware"/>
    <n v="1.2510239999999999"/>
    <n v="73.416901408450698"/>
    <x v="2"/>
    <s v="hardware"/>
    <x v="2017"/>
    <d v="2012-03-24T04:00:00"/>
  </r>
  <r>
    <n v="65000"/>
    <n v="66458.23"/>
    <x v="0"/>
    <s v="IE"/>
    <s v="EUR"/>
    <n v="1439455609"/>
    <x v="2018"/>
    <b v="1"/>
    <n v="450"/>
    <b v="1"/>
    <s v="technology/hardware"/>
    <n v="1.0224343076923077"/>
    <n v="147.68495555555555"/>
    <x v="2"/>
    <s v="hardware"/>
    <x v="2018"/>
    <d v="2015-08-13T08:46:49"/>
  </r>
  <r>
    <n v="40000"/>
    <n v="193963.9"/>
    <x v="0"/>
    <s v="US"/>
    <s v="USD"/>
    <n v="1474563621"/>
    <x v="2019"/>
    <b v="1"/>
    <n v="1780"/>
    <b v="1"/>
    <s v="technology/hardware"/>
    <n v="4.8490975000000001"/>
    <n v="108.96848314606741"/>
    <x v="2"/>
    <s v="hardware"/>
    <x v="2019"/>
    <d v="2016-09-22T17:00:21"/>
  </r>
  <r>
    <n v="1500"/>
    <n v="2885"/>
    <x v="0"/>
    <s v="US"/>
    <s v="USD"/>
    <n v="1400108640"/>
    <x v="2020"/>
    <b v="1"/>
    <n v="122"/>
    <b v="1"/>
    <s v="technology/hardware"/>
    <n v="1.9233333333333333"/>
    <n v="23.647540983606557"/>
    <x v="2"/>
    <s v="hardware"/>
    <x v="2020"/>
    <d v="2014-05-14T23:04:00"/>
  </r>
  <r>
    <n v="5000"/>
    <n v="14055"/>
    <x v="0"/>
    <s v="US"/>
    <s v="USD"/>
    <n v="1411522897"/>
    <x v="2021"/>
    <b v="1"/>
    <n v="95"/>
    <b v="1"/>
    <s v="technology/hardware"/>
    <n v="2.8109999999999999"/>
    <n v="147.94736842105263"/>
    <x v="2"/>
    <s v="hardware"/>
    <x v="2021"/>
    <d v="2014-09-24T01:41:37"/>
  </r>
  <r>
    <n v="100000"/>
    <n v="125137"/>
    <x v="0"/>
    <s v="US"/>
    <s v="USD"/>
    <n v="1465652372"/>
    <x v="2022"/>
    <b v="1"/>
    <n v="325"/>
    <b v="1"/>
    <s v="technology/hardware"/>
    <n v="1.2513700000000001"/>
    <n v="385.03692307692307"/>
    <x v="2"/>
    <s v="hardware"/>
    <x v="2022"/>
    <d v="2016-06-11T13:39:32"/>
  </r>
  <r>
    <n v="100000"/>
    <n v="161459"/>
    <x v="0"/>
    <s v="US"/>
    <s v="USD"/>
    <n v="1434017153"/>
    <x v="2023"/>
    <b v="1"/>
    <n v="353"/>
    <b v="1"/>
    <s v="technology/hardware"/>
    <n v="1.61459"/>
    <n v="457.39093484419266"/>
    <x v="2"/>
    <s v="hardware"/>
    <x v="2023"/>
    <d v="2015-06-11T10:05:53"/>
  </r>
  <r>
    <n v="4000"/>
    <n v="23414"/>
    <x v="0"/>
    <s v="US"/>
    <s v="USD"/>
    <n v="1344826800"/>
    <x v="2024"/>
    <b v="1"/>
    <n v="105"/>
    <b v="1"/>
    <s v="technology/hardware"/>
    <n v="5.8535000000000004"/>
    <n v="222.99047619047619"/>
    <x v="2"/>
    <s v="hardware"/>
    <x v="2024"/>
    <d v="2012-08-13T03:00:00"/>
  </r>
  <r>
    <n v="80000"/>
    <n v="160920"/>
    <x v="0"/>
    <s v="DE"/>
    <s v="EUR"/>
    <n v="1433996746"/>
    <x v="2025"/>
    <b v="1"/>
    <n v="729"/>
    <b v="1"/>
    <s v="technology/hardware"/>
    <n v="2.0114999999999998"/>
    <n v="220.74074074074073"/>
    <x v="2"/>
    <s v="hardware"/>
    <x v="2025"/>
    <d v="2015-06-11T04:25:46"/>
  </r>
  <r>
    <n v="25000"/>
    <n v="33370.769999999997"/>
    <x v="0"/>
    <s v="US"/>
    <s v="USD"/>
    <n v="1398052740"/>
    <x v="2026"/>
    <b v="1"/>
    <n v="454"/>
    <b v="1"/>
    <s v="technology/hardware"/>
    <n v="1.3348307999999998"/>
    <n v="73.503898678414089"/>
    <x v="2"/>
    <s v="hardware"/>
    <x v="2026"/>
    <d v="2014-04-21T03:59:00"/>
  </r>
  <r>
    <n v="100000"/>
    <n v="120249"/>
    <x v="0"/>
    <s v="US"/>
    <s v="USD"/>
    <n v="1427740319"/>
    <x v="2027"/>
    <b v="1"/>
    <n v="539"/>
    <b v="1"/>
    <s v="technology/hardware"/>
    <n v="1.2024900000000001"/>
    <n v="223.09647495361781"/>
    <x v="2"/>
    <s v="hardware"/>
    <x v="2027"/>
    <d v="2015-03-30T18:31:59"/>
  </r>
  <r>
    <n v="3000"/>
    <n v="3785"/>
    <x v="0"/>
    <s v="US"/>
    <s v="USD"/>
    <n v="1268690100"/>
    <x v="2028"/>
    <b v="1"/>
    <n v="79"/>
    <b v="1"/>
    <s v="technology/hardware"/>
    <n v="1.2616666666666667"/>
    <n v="47.911392405063289"/>
    <x v="2"/>
    <s v="hardware"/>
    <x v="2028"/>
    <d v="2010-03-15T21:55:00"/>
  </r>
  <r>
    <n v="2500"/>
    <n v="9030"/>
    <x v="0"/>
    <s v="US"/>
    <s v="USD"/>
    <n v="1409099481"/>
    <x v="2029"/>
    <b v="1"/>
    <n v="94"/>
    <b v="1"/>
    <s v="technology/hardware"/>
    <n v="3.6120000000000001"/>
    <n v="96.063829787234042"/>
    <x v="2"/>
    <s v="hardware"/>
    <x v="2029"/>
    <d v="2014-08-27T00:31:21"/>
  </r>
  <r>
    <n v="32768"/>
    <n v="74134"/>
    <x v="0"/>
    <s v="GB"/>
    <s v="GBP"/>
    <n v="1354233296"/>
    <x v="2030"/>
    <b v="1"/>
    <n v="625"/>
    <b v="1"/>
    <s v="technology/hardware"/>
    <n v="2.26239013671875"/>
    <n v="118.6144"/>
    <x v="2"/>
    <s v="hardware"/>
    <x v="2030"/>
    <d v="2012-11-29T23:54:56"/>
  </r>
  <r>
    <n v="50000"/>
    <n v="60175"/>
    <x v="0"/>
    <s v="NL"/>
    <s v="EUR"/>
    <n v="1420765200"/>
    <x v="2031"/>
    <b v="1"/>
    <n v="508"/>
    <b v="1"/>
    <s v="technology/hardware"/>
    <n v="1.2035"/>
    <n v="118.45472440944881"/>
    <x v="2"/>
    <s v="hardware"/>
    <x v="2031"/>
    <d v="2015-01-09T01:00:00"/>
  </r>
  <r>
    <n v="25000"/>
    <n v="76047"/>
    <x v="0"/>
    <s v="US"/>
    <s v="USD"/>
    <n v="1481778000"/>
    <x v="2032"/>
    <b v="1"/>
    <n v="531"/>
    <b v="1"/>
    <s v="technology/hardware"/>
    <n v="3.0418799999999999"/>
    <n v="143.21468926553672"/>
    <x v="2"/>
    <s v="hardware"/>
    <x v="2032"/>
    <d v="2016-12-15T05:00:00"/>
  </r>
  <r>
    <n v="25000"/>
    <n v="44669"/>
    <x v="0"/>
    <s v="US"/>
    <s v="USD"/>
    <n v="1398477518"/>
    <x v="2033"/>
    <b v="1"/>
    <n v="158"/>
    <b v="1"/>
    <s v="technology/hardware"/>
    <n v="1.7867599999999999"/>
    <n v="282.71518987341773"/>
    <x v="2"/>
    <s v="hardware"/>
    <x v="2033"/>
    <d v="2014-04-26T01:58:38"/>
  </r>
  <r>
    <n v="78000"/>
    <n v="301719.59000000003"/>
    <x v="0"/>
    <s v="US"/>
    <s v="USD"/>
    <n v="1430981880"/>
    <x v="2034"/>
    <b v="1"/>
    <n v="508"/>
    <b v="1"/>
    <s v="technology/hardware"/>
    <n v="3.868199871794872"/>
    <n v="593.93620078740162"/>
    <x v="2"/>
    <s v="hardware"/>
    <x v="2034"/>
    <d v="2015-05-07T06:58:00"/>
  </r>
  <r>
    <n v="80000"/>
    <n v="168829.14"/>
    <x v="0"/>
    <s v="US"/>
    <s v="USD"/>
    <n v="1450486800"/>
    <x v="2035"/>
    <b v="1"/>
    <n v="644"/>
    <b v="1"/>
    <s v="technology/hardware"/>
    <n v="2.1103642500000004"/>
    <n v="262.15704968944101"/>
    <x v="2"/>
    <s v="hardware"/>
    <x v="2035"/>
    <d v="2015-12-19T01:00:00"/>
  </r>
  <r>
    <n v="30000"/>
    <n v="39500.5"/>
    <x v="0"/>
    <s v="US"/>
    <s v="USD"/>
    <n v="1399668319"/>
    <x v="2036"/>
    <b v="1"/>
    <n v="848"/>
    <b v="1"/>
    <s v="technology/hardware"/>
    <n v="1.3166833333333334"/>
    <n v="46.580778301886795"/>
    <x v="2"/>
    <s v="hardware"/>
    <x v="2036"/>
    <d v="2014-05-09T20:45:19"/>
  </r>
  <r>
    <n v="10000"/>
    <n v="30047.64"/>
    <x v="0"/>
    <s v="US"/>
    <s v="USD"/>
    <n v="1388383353"/>
    <x v="2037"/>
    <b v="1"/>
    <n v="429"/>
    <b v="1"/>
    <s v="technology/hardware"/>
    <n v="3.0047639999999998"/>
    <n v="70.041118881118877"/>
    <x v="2"/>
    <s v="hardware"/>
    <x v="2037"/>
    <d v="2013-12-30T06:02:33"/>
  </r>
  <r>
    <n v="8000"/>
    <n v="33641"/>
    <x v="0"/>
    <s v="GB"/>
    <s v="GBP"/>
    <n v="1372701600"/>
    <x v="2038"/>
    <b v="1"/>
    <n v="204"/>
    <b v="1"/>
    <s v="technology/hardware"/>
    <n v="4.2051249999999998"/>
    <n v="164.90686274509804"/>
    <x v="2"/>
    <s v="hardware"/>
    <x v="2038"/>
    <d v="2013-07-01T18:00:00"/>
  </r>
  <r>
    <n v="125000"/>
    <n v="170271"/>
    <x v="0"/>
    <s v="US"/>
    <s v="USD"/>
    <n v="1480568340"/>
    <x v="2039"/>
    <b v="1"/>
    <n v="379"/>
    <b v="1"/>
    <s v="technology/hardware"/>
    <n v="1.362168"/>
    <n v="449.26385224274406"/>
    <x v="2"/>
    <s v="hardware"/>
    <x v="2039"/>
    <d v="2016-12-01T04:59:00"/>
  </r>
  <r>
    <n v="3000"/>
    <n v="7445.14"/>
    <x v="0"/>
    <s v="US"/>
    <s v="USD"/>
    <n v="1384557303"/>
    <x v="2040"/>
    <b v="1"/>
    <n v="271"/>
    <b v="1"/>
    <s v="technology/hardware"/>
    <n v="2.4817133333333334"/>
    <n v="27.472841328413285"/>
    <x v="2"/>
    <s v="hardware"/>
    <x v="2040"/>
    <d v="2013-11-15T23:15:03"/>
  </r>
  <r>
    <n v="9500"/>
    <n v="17277"/>
    <x v="0"/>
    <s v="US"/>
    <s v="USD"/>
    <n v="1478785027"/>
    <x v="2041"/>
    <b v="0"/>
    <n v="120"/>
    <b v="1"/>
    <s v="technology/hardware"/>
    <n v="1.8186315789473684"/>
    <n v="143.97499999999999"/>
    <x v="2"/>
    <s v="hardware"/>
    <x v="2041"/>
    <d v="2016-11-10T13:37:07"/>
  </r>
  <r>
    <n v="10000"/>
    <n v="12353"/>
    <x v="0"/>
    <s v="US"/>
    <s v="USD"/>
    <n v="1453481974"/>
    <x v="2042"/>
    <b v="0"/>
    <n v="140"/>
    <b v="1"/>
    <s v="technology/hardware"/>
    <n v="1.2353000000000001"/>
    <n v="88.23571428571428"/>
    <x v="2"/>
    <s v="hardware"/>
    <x v="2042"/>
    <d v="2016-01-22T16:59:34"/>
  </r>
  <r>
    <n v="1385"/>
    <n v="7011"/>
    <x v="0"/>
    <s v="US"/>
    <s v="USD"/>
    <n v="1481432340"/>
    <x v="2043"/>
    <b v="0"/>
    <n v="193"/>
    <b v="1"/>
    <s v="technology/hardware"/>
    <n v="5.0620938628158845"/>
    <n v="36.326424870466319"/>
    <x v="2"/>
    <s v="hardware"/>
    <x v="2043"/>
    <d v="2016-12-11T04:59:00"/>
  </r>
  <r>
    <n v="15000"/>
    <n v="16232"/>
    <x v="0"/>
    <s v="US"/>
    <s v="USD"/>
    <n v="1434212714"/>
    <x v="2044"/>
    <b v="0"/>
    <n v="180"/>
    <b v="1"/>
    <s v="technology/hardware"/>
    <n v="1.0821333333333334"/>
    <n v="90.177777777777777"/>
    <x v="2"/>
    <s v="hardware"/>
    <x v="2044"/>
    <d v="2015-06-13T16:25:14"/>
  </r>
  <r>
    <n v="4900"/>
    <n v="40140.01"/>
    <x v="0"/>
    <s v="US"/>
    <s v="USD"/>
    <n v="1341799647"/>
    <x v="2045"/>
    <b v="0"/>
    <n v="263"/>
    <b v="1"/>
    <s v="technology/hardware"/>
    <n v="8.1918387755102042"/>
    <n v="152.62361216730039"/>
    <x v="2"/>
    <s v="hardware"/>
    <x v="2045"/>
    <d v="2012-07-09T02:07:27"/>
  </r>
  <r>
    <n v="10000"/>
    <n v="12110"/>
    <x v="0"/>
    <s v="US"/>
    <s v="USD"/>
    <n v="1369282044"/>
    <x v="2046"/>
    <b v="0"/>
    <n v="217"/>
    <b v="1"/>
    <s v="technology/hardware"/>
    <n v="1.2110000000000001"/>
    <n v="55.806451612903224"/>
    <x v="2"/>
    <s v="hardware"/>
    <x v="2046"/>
    <d v="2013-05-23T04:07:24"/>
  </r>
  <r>
    <n v="98000"/>
    <n v="100939"/>
    <x v="0"/>
    <s v="AU"/>
    <s v="AUD"/>
    <n v="1429228800"/>
    <x v="2047"/>
    <b v="0"/>
    <n v="443"/>
    <b v="1"/>
    <s v="technology/hardware"/>
    <n v="1.0299897959183673"/>
    <n v="227.85327313769753"/>
    <x v="2"/>
    <s v="hardware"/>
    <x v="2047"/>
    <d v="2015-04-17T00:00:00"/>
  </r>
  <r>
    <n v="85000"/>
    <n v="126082.45"/>
    <x v="0"/>
    <s v="US"/>
    <s v="USD"/>
    <n v="1369323491"/>
    <x v="2048"/>
    <b v="0"/>
    <n v="1373"/>
    <b v="1"/>
    <s v="technology/hardware"/>
    <n v="1.4833229411764706"/>
    <n v="91.82989803350327"/>
    <x v="2"/>
    <s v="hardware"/>
    <x v="2048"/>
    <d v="2013-05-23T15:38:11"/>
  </r>
  <r>
    <n v="50000"/>
    <n v="60095.35"/>
    <x v="0"/>
    <s v="GB"/>
    <s v="GBP"/>
    <n v="1386025140"/>
    <x v="2049"/>
    <b v="0"/>
    <n v="742"/>
    <b v="1"/>
    <s v="technology/hardware"/>
    <n v="1.2019070000000001"/>
    <n v="80.991037735849048"/>
    <x v="2"/>
    <s v="hardware"/>
    <x v="2049"/>
    <d v="2013-12-02T22:59:00"/>
  </r>
  <r>
    <n v="10000"/>
    <n v="47327"/>
    <x v="0"/>
    <s v="US"/>
    <s v="USD"/>
    <n v="1433036578"/>
    <x v="2050"/>
    <b v="0"/>
    <n v="170"/>
    <b v="1"/>
    <s v="technology/hardware"/>
    <n v="4.7327000000000004"/>
    <n v="278.39411764705881"/>
    <x v="2"/>
    <s v="hardware"/>
    <x v="2050"/>
    <d v="2015-05-31T01:42:58"/>
  </r>
  <r>
    <n v="8000"/>
    <n v="10429"/>
    <x v="0"/>
    <s v="US"/>
    <s v="USD"/>
    <n v="1388017937"/>
    <x v="2051"/>
    <b v="0"/>
    <n v="242"/>
    <b v="1"/>
    <s v="technology/hardware"/>
    <n v="1.303625"/>
    <n v="43.095041322314053"/>
    <x v="2"/>
    <s v="hardware"/>
    <x v="2051"/>
    <d v="2013-12-26T00:32:17"/>
  </r>
  <r>
    <n v="50000"/>
    <n v="176524"/>
    <x v="0"/>
    <s v="US"/>
    <s v="USD"/>
    <n v="1455933653"/>
    <x v="2052"/>
    <b v="0"/>
    <n v="541"/>
    <b v="1"/>
    <s v="technology/hardware"/>
    <n v="3.5304799999999998"/>
    <n v="326.29205175600737"/>
    <x v="2"/>
    <s v="hardware"/>
    <x v="2052"/>
    <d v="2016-02-20T02:00:53"/>
  </r>
  <r>
    <n v="5000"/>
    <n v="5051"/>
    <x v="0"/>
    <s v="US"/>
    <s v="USD"/>
    <n v="1448466551"/>
    <x v="2053"/>
    <b v="0"/>
    <n v="121"/>
    <b v="1"/>
    <s v="technology/hardware"/>
    <n v="1.0102"/>
    <n v="41.743801652892564"/>
    <x v="2"/>
    <s v="hardware"/>
    <x v="2053"/>
    <d v="2015-11-25T15:49:11"/>
  </r>
  <r>
    <n v="35000"/>
    <n v="39757"/>
    <x v="0"/>
    <s v="GB"/>
    <s v="GBP"/>
    <n v="1399033810"/>
    <x v="2054"/>
    <b v="0"/>
    <n v="621"/>
    <b v="1"/>
    <s v="technology/hardware"/>
    <n v="1.1359142857142857"/>
    <n v="64.020933977455712"/>
    <x v="2"/>
    <s v="hardware"/>
    <x v="2054"/>
    <d v="2014-05-02T12:30:10"/>
  </r>
  <r>
    <n v="6000"/>
    <n v="10045"/>
    <x v="0"/>
    <s v="US"/>
    <s v="USD"/>
    <n v="1417579200"/>
    <x v="2055"/>
    <b v="0"/>
    <n v="101"/>
    <b v="1"/>
    <s v="technology/hardware"/>
    <n v="1.6741666666666666"/>
    <n v="99.455445544554451"/>
    <x v="2"/>
    <s v="hardware"/>
    <x v="2055"/>
    <d v="2014-12-03T04:00:00"/>
  </r>
  <r>
    <n v="50000"/>
    <n v="76726"/>
    <x v="0"/>
    <s v="US"/>
    <s v="USD"/>
    <n v="1366222542"/>
    <x v="2056"/>
    <b v="0"/>
    <n v="554"/>
    <b v="1"/>
    <s v="technology/hardware"/>
    <n v="1.5345200000000001"/>
    <n v="138.49458483754512"/>
    <x v="2"/>
    <s v="hardware"/>
    <x v="2056"/>
    <d v="2013-04-17T18:15:42"/>
  </r>
  <r>
    <n v="15000"/>
    <n v="30334.83"/>
    <x v="0"/>
    <s v="GB"/>
    <s v="GBP"/>
    <n v="1456487532"/>
    <x v="2057"/>
    <b v="0"/>
    <n v="666"/>
    <b v="1"/>
    <s v="technology/hardware"/>
    <n v="2.022322"/>
    <n v="45.547792792792798"/>
    <x v="2"/>
    <s v="hardware"/>
    <x v="2057"/>
    <d v="2016-02-26T11:52:12"/>
  </r>
  <r>
    <n v="2560"/>
    <n v="4308"/>
    <x v="0"/>
    <s v="GB"/>
    <s v="GBP"/>
    <n v="1425326400"/>
    <x v="2058"/>
    <b v="0"/>
    <n v="410"/>
    <b v="1"/>
    <s v="technology/hardware"/>
    <n v="1.6828125"/>
    <n v="10.507317073170732"/>
    <x v="2"/>
    <s v="hardware"/>
    <x v="2058"/>
    <d v="2015-03-02T20:00:00"/>
  </r>
  <r>
    <n v="30000"/>
    <n v="43037"/>
    <x v="0"/>
    <s v="US"/>
    <s v="USD"/>
    <n v="1454277540"/>
    <x v="2059"/>
    <b v="0"/>
    <n v="375"/>
    <b v="1"/>
    <s v="technology/hardware"/>
    <n v="1.4345666666666668"/>
    <n v="114.76533333333333"/>
    <x v="2"/>
    <s v="hardware"/>
    <x v="2059"/>
    <d v="2016-01-31T21:59:00"/>
  </r>
  <r>
    <n v="25000"/>
    <n v="49100"/>
    <x v="0"/>
    <s v="US"/>
    <s v="USD"/>
    <n v="1406129150"/>
    <x v="2060"/>
    <b v="0"/>
    <n v="1364"/>
    <b v="1"/>
    <s v="technology/hardware"/>
    <n v="1.964"/>
    <n v="35.997067448680355"/>
    <x v="2"/>
    <s v="hardware"/>
    <x v="2060"/>
    <d v="2014-07-23T15:25:50"/>
  </r>
  <r>
    <n v="5000"/>
    <n v="5396"/>
    <x v="0"/>
    <s v="US"/>
    <s v="USD"/>
    <n v="1483208454"/>
    <x v="2061"/>
    <b v="0"/>
    <n v="35"/>
    <b v="1"/>
    <s v="technology/hardware"/>
    <n v="1.0791999999999999"/>
    <n v="154.17142857142858"/>
    <x v="2"/>
    <s v="hardware"/>
    <x v="2061"/>
    <d v="2016-12-31T18:20:54"/>
  </r>
  <r>
    <n v="100000"/>
    <n v="114977"/>
    <x v="0"/>
    <s v="DK"/>
    <s v="DKK"/>
    <n v="1458807098"/>
    <x v="2062"/>
    <b v="0"/>
    <n v="203"/>
    <b v="1"/>
    <s v="technology/hardware"/>
    <n v="1.14977"/>
    <n v="566.38916256157631"/>
    <x v="2"/>
    <s v="hardware"/>
    <x v="2062"/>
    <d v="2016-03-24T08:11:38"/>
  </r>
  <r>
    <n v="4000"/>
    <n v="5922"/>
    <x v="0"/>
    <s v="DE"/>
    <s v="EUR"/>
    <n v="1463333701"/>
    <x v="2063"/>
    <b v="0"/>
    <n v="49"/>
    <b v="1"/>
    <s v="technology/hardware"/>
    <n v="1.4804999999999999"/>
    <n v="120.85714285714286"/>
    <x v="2"/>
    <s v="hardware"/>
    <x v="2063"/>
    <d v="2016-05-15T17:35:01"/>
  </r>
  <r>
    <n v="261962"/>
    <n v="500784.27"/>
    <x v="0"/>
    <s v="US"/>
    <s v="USD"/>
    <n v="1370001600"/>
    <x v="2064"/>
    <b v="0"/>
    <n v="5812"/>
    <b v="1"/>
    <s v="technology/hardware"/>
    <n v="1.9116676082790633"/>
    <n v="86.163845492085343"/>
    <x v="2"/>
    <s v="hardware"/>
    <x v="2064"/>
    <d v="2013-05-31T12:00:00"/>
  </r>
  <r>
    <n v="40000"/>
    <n v="79686.05"/>
    <x v="0"/>
    <s v="GB"/>
    <s v="GBP"/>
    <n v="1387958429"/>
    <x v="2065"/>
    <b v="0"/>
    <n v="1556"/>
    <b v="1"/>
    <s v="technology/hardware"/>
    <n v="1.99215125"/>
    <n v="51.212114395886893"/>
    <x v="2"/>
    <s v="hardware"/>
    <x v="2065"/>
    <d v="2013-12-25T08:00:29"/>
  </r>
  <r>
    <n v="2000"/>
    <n v="4372"/>
    <x v="0"/>
    <s v="US"/>
    <s v="USD"/>
    <n v="1408818683"/>
    <x v="2066"/>
    <b v="0"/>
    <n v="65"/>
    <b v="1"/>
    <s v="technology/hardware"/>
    <n v="2.1859999999999999"/>
    <n v="67.261538461538464"/>
    <x v="2"/>
    <s v="hardware"/>
    <x v="2066"/>
    <d v="2014-08-23T18:31:23"/>
  </r>
  <r>
    <n v="495"/>
    <n v="628"/>
    <x v="0"/>
    <s v="GB"/>
    <s v="GBP"/>
    <n v="1432499376"/>
    <x v="2067"/>
    <b v="0"/>
    <n v="10"/>
    <b v="1"/>
    <s v="technology/hardware"/>
    <n v="1.2686868686868686"/>
    <n v="62.8"/>
    <x v="2"/>
    <s v="hardware"/>
    <x v="2067"/>
    <d v="2015-05-24T20:29:36"/>
  </r>
  <r>
    <n v="25000"/>
    <n v="26305.97"/>
    <x v="0"/>
    <s v="US"/>
    <s v="USD"/>
    <n v="1476994315"/>
    <x v="2068"/>
    <b v="0"/>
    <n v="76"/>
    <b v="1"/>
    <s v="technology/hardware"/>
    <n v="1.0522388"/>
    <n v="346.13118421052633"/>
    <x v="2"/>
    <s v="hardware"/>
    <x v="2068"/>
    <d v="2016-10-20T20:11:55"/>
  </r>
  <r>
    <n v="50000"/>
    <n v="64203.33"/>
    <x v="0"/>
    <s v="US"/>
    <s v="USD"/>
    <n v="1451776791"/>
    <x v="2069"/>
    <b v="0"/>
    <n v="263"/>
    <b v="1"/>
    <s v="technology/hardware"/>
    <n v="1.2840666000000001"/>
    <n v="244.11912547528519"/>
    <x v="2"/>
    <s v="hardware"/>
    <x v="2069"/>
    <d v="2016-01-02T23:19:51"/>
  </r>
  <r>
    <n v="125000"/>
    <n v="396659"/>
    <x v="0"/>
    <s v="DE"/>
    <s v="EUR"/>
    <n v="1467128723"/>
    <x v="2070"/>
    <b v="0"/>
    <n v="1530"/>
    <b v="1"/>
    <s v="technology/hardware"/>
    <n v="3.1732719999999999"/>
    <n v="259.25424836601309"/>
    <x v="2"/>
    <s v="hardware"/>
    <x v="2070"/>
    <d v="2016-06-28T15:45:23"/>
  </r>
  <r>
    <n v="20000"/>
    <n v="56146"/>
    <x v="0"/>
    <s v="US"/>
    <s v="USD"/>
    <n v="1475390484"/>
    <x v="2071"/>
    <b v="0"/>
    <n v="278"/>
    <b v="1"/>
    <s v="technology/hardware"/>
    <n v="2.8073000000000001"/>
    <n v="201.96402877697841"/>
    <x v="2"/>
    <s v="hardware"/>
    <x v="2071"/>
    <d v="2016-10-02T06:41:24"/>
  </r>
  <r>
    <n v="71500"/>
    <n v="79173"/>
    <x v="0"/>
    <s v="US"/>
    <s v="USD"/>
    <n v="1462629432"/>
    <x v="2072"/>
    <b v="0"/>
    <n v="350"/>
    <b v="1"/>
    <s v="technology/hardware"/>
    <n v="1.1073146853146854"/>
    <n v="226.20857142857142"/>
    <x v="2"/>
    <s v="hardware"/>
    <x v="2072"/>
    <d v="2016-05-07T13:57:12"/>
  </r>
  <r>
    <n v="100000"/>
    <n v="152604.29999999999"/>
    <x v="0"/>
    <s v="US"/>
    <s v="USD"/>
    <n v="1431100918"/>
    <x v="2073"/>
    <b v="0"/>
    <n v="470"/>
    <b v="1"/>
    <s v="technology/hardware"/>
    <n v="1.5260429999999998"/>
    <n v="324.69"/>
    <x v="2"/>
    <s v="hardware"/>
    <x v="2073"/>
    <d v="2015-05-08T16:01:58"/>
  </r>
  <r>
    <n v="600"/>
    <n v="615"/>
    <x v="0"/>
    <s v="US"/>
    <s v="USD"/>
    <n v="1462564182"/>
    <x v="2074"/>
    <b v="0"/>
    <n v="3"/>
    <b v="1"/>
    <s v="technology/hardware"/>
    <n v="1.0249999999999999"/>
    <n v="205"/>
    <x v="2"/>
    <s v="hardware"/>
    <x v="2074"/>
    <d v="2016-05-06T19:49:42"/>
  </r>
  <r>
    <n v="9999"/>
    <n v="167820.6"/>
    <x v="0"/>
    <s v="US"/>
    <s v="USD"/>
    <n v="1374769288"/>
    <x v="2075"/>
    <b v="0"/>
    <n v="8200"/>
    <b v="1"/>
    <s v="technology/hardware"/>
    <n v="16.783738373837384"/>
    <n v="20.465926829268295"/>
    <x v="2"/>
    <s v="hardware"/>
    <x v="2075"/>
    <d v="2013-07-25T16:21:28"/>
  </r>
  <r>
    <n v="179000"/>
    <n v="972594.99"/>
    <x v="0"/>
    <s v="GB"/>
    <s v="GBP"/>
    <n v="1406149689"/>
    <x v="2076"/>
    <b v="0"/>
    <n v="8359"/>
    <b v="1"/>
    <s v="technology/hardware"/>
    <n v="5.4334915642458101"/>
    <n v="116.35303146309367"/>
    <x v="2"/>
    <s v="hardware"/>
    <x v="2076"/>
    <d v="2014-07-23T21:08:09"/>
  </r>
  <r>
    <n v="50000"/>
    <n v="57754"/>
    <x v="0"/>
    <s v="US"/>
    <s v="USD"/>
    <n v="1433538000"/>
    <x v="2077"/>
    <b v="0"/>
    <n v="188"/>
    <b v="1"/>
    <s v="technology/hardware"/>
    <n v="1.1550800000000001"/>
    <n v="307.20212765957444"/>
    <x v="2"/>
    <s v="hardware"/>
    <x v="2077"/>
    <d v="2015-06-05T21:00:00"/>
  </r>
  <r>
    <n v="20000"/>
    <n v="26241"/>
    <x v="0"/>
    <s v="ES"/>
    <s v="EUR"/>
    <n v="1482085857"/>
    <x v="2078"/>
    <b v="0"/>
    <n v="48"/>
    <b v="1"/>
    <s v="technology/hardware"/>
    <n v="1.3120499999999999"/>
    <n v="546.6875"/>
    <x v="2"/>
    <s v="hardware"/>
    <x v="2078"/>
    <d v="2016-12-18T18:30:57"/>
  </r>
  <r>
    <n v="10000"/>
    <n v="28817"/>
    <x v="0"/>
    <s v="GB"/>
    <s v="GBP"/>
    <n v="1435258800"/>
    <x v="2079"/>
    <b v="0"/>
    <n v="607"/>
    <b v="1"/>
    <s v="technology/hardware"/>
    <n v="2.8816999999999999"/>
    <n v="47.474464579901152"/>
    <x v="2"/>
    <s v="hardware"/>
    <x v="2079"/>
    <d v="2015-06-25T19:00:00"/>
  </r>
  <r>
    <n v="1000"/>
    <n v="5078"/>
    <x v="0"/>
    <s v="US"/>
    <s v="USD"/>
    <n v="1447286300"/>
    <x v="2080"/>
    <b v="0"/>
    <n v="50"/>
    <b v="1"/>
    <s v="technology/hardware"/>
    <n v="5.0780000000000003"/>
    <n v="101.56"/>
    <x v="2"/>
    <s v="hardware"/>
    <x v="2080"/>
    <d v="2015-11-11T23:58:20"/>
  </r>
  <r>
    <n v="3500"/>
    <n v="4010"/>
    <x v="0"/>
    <s v="US"/>
    <s v="USD"/>
    <n v="1337144340"/>
    <x v="2081"/>
    <b v="0"/>
    <n v="55"/>
    <b v="1"/>
    <s v="music/indie rock"/>
    <n v="1.1457142857142857"/>
    <n v="72.909090909090907"/>
    <x v="4"/>
    <s v="indie rock"/>
    <x v="2081"/>
    <d v="2012-05-16T04:59:00"/>
  </r>
  <r>
    <n v="1500"/>
    <n v="1661"/>
    <x v="0"/>
    <s v="US"/>
    <s v="USD"/>
    <n v="1322106796"/>
    <x v="2082"/>
    <b v="0"/>
    <n v="38"/>
    <b v="1"/>
    <s v="music/indie rock"/>
    <n v="1.1073333333333333"/>
    <n v="43.710526315789473"/>
    <x v="4"/>
    <s v="indie rock"/>
    <x v="2082"/>
    <d v="2011-11-24T03:53:16"/>
  </r>
  <r>
    <n v="750"/>
    <n v="850"/>
    <x v="0"/>
    <s v="US"/>
    <s v="USD"/>
    <n v="1338830395"/>
    <x v="2083"/>
    <b v="0"/>
    <n v="25"/>
    <b v="1"/>
    <s v="music/indie rock"/>
    <n v="1.1333333333333333"/>
    <n v="34"/>
    <x v="4"/>
    <s v="indie rock"/>
    <x v="2083"/>
    <d v="2012-06-04T17:19:55"/>
  </r>
  <r>
    <n v="3000"/>
    <n v="3250"/>
    <x v="0"/>
    <s v="US"/>
    <s v="USD"/>
    <n v="1399186740"/>
    <x v="2084"/>
    <b v="0"/>
    <n v="46"/>
    <b v="1"/>
    <s v="music/indie rock"/>
    <n v="1.0833333333333333"/>
    <n v="70.652173913043484"/>
    <x v="4"/>
    <s v="indie rock"/>
    <x v="2084"/>
    <d v="2014-05-04T06:59:00"/>
  </r>
  <r>
    <n v="6000"/>
    <n v="7412"/>
    <x v="0"/>
    <s v="US"/>
    <s v="USD"/>
    <n v="1342382587"/>
    <x v="2085"/>
    <b v="0"/>
    <n v="83"/>
    <b v="1"/>
    <s v="music/indie rock"/>
    <n v="1.2353333333333334"/>
    <n v="89.301204819277103"/>
    <x v="4"/>
    <s v="indie rock"/>
    <x v="2085"/>
    <d v="2012-07-15T20:03:07"/>
  </r>
  <r>
    <n v="4000"/>
    <n v="4028"/>
    <x v="0"/>
    <s v="US"/>
    <s v="USD"/>
    <n v="1323838740"/>
    <x v="2086"/>
    <b v="0"/>
    <n v="35"/>
    <b v="1"/>
    <s v="music/indie rock"/>
    <n v="1.0069999999999999"/>
    <n v="115.08571428571429"/>
    <x v="4"/>
    <s v="indie rock"/>
    <x v="2086"/>
    <d v="2011-12-14T04:59:00"/>
  </r>
  <r>
    <n v="1500"/>
    <n v="1553"/>
    <x v="0"/>
    <s v="US"/>
    <s v="USD"/>
    <n v="1315457658"/>
    <x v="2087"/>
    <b v="0"/>
    <n v="25"/>
    <b v="1"/>
    <s v="music/indie rock"/>
    <n v="1.0353333333333334"/>
    <n v="62.12"/>
    <x v="4"/>
    <s v="indie rock"/>
    <x v="2087"/>
    <d v="2011-09-08T04:54:18"/>
  </r>
  <r>
    <n v="3000"/>
    <n v="3465.32"/>
    <x v="0"/>
    <s v="US"/>
    <s v="USD"/>
    <n v="1284177540"/>
    <x v="2088"/>
    <b v="0"/>
    <n v="75"/>
    <b v="1"/>
    <s v="music/indie rock"/>
    <n v="1.1551066666666667"/>
    <n v="46.204266666666669"/>
    <x v="4"/>
    <s v="indie rock"/>
    <x v="2088"/>
    <d v="2010-09-11T03:59:00"/>
  </r>
  <r>
    <n v="2500"/>
    <n v="3010.01"/>
    <x v="0"/>
    <s v="US"/>
    <s v="USD"/>
    <n v="1375408194"/>
    <x v="2089"/>
    <b v="0"/>
    <n v="62"/>
    <b v="1"/>
    <s v="music/indie rock"/>
    <n v="1.2040040000000001"/>
    <n v="48.54854838709678"/>
    <x v="4"/>
    <s v="indie rock"/>
    <x v="2089"/>
    <d v="2013-08-02T01:49:54"/>
  </r>
  <r>
    <n v="8000"/>
    <n v="9203.23"/>
    <x v="0"/>
    <s v="US"/>
    <s v="USD"/>
    <n v="1361696955"/>
    <x v="2090"/>
    <b v="0"/>
    <n v="160"/>
    <b v="1"/>
    <s v="music/indie rock"/>
    <n v="1.1504037499999999"/>
    <n v="57.520187499999999"/>
    <x v="4"/>
    <s v="indie rock"/>
    <x v="2090"/>
    <d v="2013-02-24T09:09:15"/>
  </r>
  <r>
    <n v="18000"/>
    <n v="21684.2"/>
    <x v="0"/>
    <s v="US"/>
    <s v="USD"/>
    <n v="1299009600"/>
    <x v="2091"/>
    <b v="0"/>
    <n v="246"/>
    <b v="1"/>
    <s v="music/indie rock"/>
    <n v="1.2046777777777777"/>
    <n v="88.147154471544724"/>
    <x v="4"/>
    <s v="indie rock"/>
    <x v="2091"/>
    <d v="2011-03-01T20:00:00"/>
  </r>
  <r>
    <n v="6000"/>
    <n v="6077"/>
    <x v="0"/>
    <s v="US"/>
    <s v="USD"/>
    <n v="1318006732"/>
    <x v="2092"/>
    <b v="0"/>
    <n v="55"/>
    <b v="1"/>
    <s v="music/indie rock"/>
    <n v="1.0128333333333333"/>
    <n v="110.49090909090908"/>
    <x v="4"/>
    <s v="indie rock"/>
    <x v="2092"/>
    <d v="2011-10-07T16:58:52"/>
  </r>
  <r>
    <n v="1500"/>
    <n v="1537"/>
    <x v="0"/>
    <s v="US"/>
    <s v="USD"/>
    <n v="1356211832"/>
    <x v="2093"/>
    <b v="0"/>
    <n v="23"/>
    <b v="1"/>
    <s v="music/indie rock"/>
    <n v="1.0246666666666666"/>
    <n v="66.826086956521735"/>
    <x v="4"/>
    <s v="indie rock"/>
    <x v="2093"/>
    <d v="2012-12-22T21:30:32"/>
  </r>
  <r>
    <n v="3500"/>
    <n v="4219"/>
    <x v="0"/>
    <s v="US"/>
    <s v="USD"/>
    <n v="1330916400"/>
    <x v="2094"/>
    <b v="0"/>
    <n v="72"/>
    <b v="1"/>
    <s v="music/indie rock"/>
    <n v="1.2054285714285715"/>
    <n v="58.597222222222221"/>
    <x v="4"/>
    <s v="indie rock"/>
    <x v="2094"/>
    <d v="2012-03-05T03:00:00"/>
  </r>
  <r>
    <n v="2500"/>
    <n v="2500"/>
    <x v="0"/>
    <s v="US"/>
    <s v="USD"/>
    <n v="1317576973"/>
    <x v="2095"/>
    <b v="0"/>
    <n v="22"/>
    <b v="1"/>
    <s v="music/indie rock"/>
    <n v="1"/>
    <n v="113.63636363636364"/>
    <x v="4"/>
    <s v="indie rock"/>
    <x v="2095"/>
    <d v="2011-10-02T17:36:13"/>
  </r>
  <r>
    <n v="600"/>
    <n v="610"/>
    <x v="0"/>
    <s v="US"/>
    <s v="USD"/>
    <n v="1351223940"/>
    <x v="2096"/>
    <b v="0"/>
    <n v="14"/>
    <b v="1"/>
    <s v="music/indie rock"/>
    <n v="1.0166666666666666"/>
    <n v="43.571428571428569"/>
    <x v="4"/>
    <s v="indie rock"/>
    <x v="2096"/>
    <d v="2012-10-26T03:59:00"/>
  </r>
  <r>
    <n v="3000"/>
    <n v="3000"/>
    <x v="0"/>
    <s v="US"/>
    <s v="USD"/>
    <n v="1322751735"/>
    <x v="2097"/>
    <b v="0"/>
    <n v="38"/>
    <b v="1"/>
    <s v="music/indie rock"/>
    <n v="1"/>
    <n v="78.94736842105263"/>
    <x v="4"/>
    <s v="indie rock"/>
    <x v="2097"/>
    <d v="2011-12-01T15:02:15"/>
  </r>
  <r>
    <n v="6000"/>
    <n v="6020"/>
    <x v="0"/>
    <s v="US"/>
    <s v="USD"/>
    <n v="1331174635"/>
    <x v="2098"/>
    <b v="0"/>
    <n v="32"/>
    <b v="1"/>
    <s v="music/indie rock"/>
    <n v="1.0033333333333334"/>
    <n v="188.125"/>
    <x v="4"/>
    <s v="indie rock"/>
    <x v="2098"/>
    <d v="2012-03-08T02:43:55"/>
  </r>
  <r>
    <n v="3000"/>
    <n v="3971"/>
    <x v="0"/>
    <s v="US"/>
    <s v="USD"/>
    <n v="1435808400"/>
    <x v="2099"/>
    <b v="0"/>
    <n v="63"/>
    <b v="1"/>
    <s v="music/indie rock"/>
    <n v="1.3236666666666668"/>
    <n v="63.031746031746032"/>
    <x v="4"/>
    <s v="indie rock"/>
    <x v="2099"/>
    <d v="2015-07-02T03:40:00"/>
  </r>
  <r>
    <n v="600"/>
    <n v="820"/>
    <x v="0"/>
    <s v="US"/>
    <s v="USD"/>
    <n v="1341028740"/>
    <x v="2100"/>
    <b v="0"/>
    <n v="27"/>
    <b v="1"/>
    <s v="music/indie rock"/>
    <n v="1.3666666666666667"/>
    <n v="30.37037037037037"/>
    <x v="4"/>
    <s v="indie rock"/>
    <x v="2100"/>
    <d v="2012-06-30T03:59:00"/>
  </r>
  <r>
    <n v="2000"/>
    <n v="2265"/>
    <x v="0"/>
    <s v="US"/>
    <s v="USD"/>
    <n v="1329104114"/>
    <x v="2101"/>
    <b v="0"/>
    <n v="44"/>
    <b v="1"/>
    <s v="music/indie rock"/>
    <n v="1.1325000000000001"/>
    <n v="51.477272727272727"/>
    <x v="4"/>
    <s v="indie rock"/>
    <x v="2101"/>
    <d v="2012-02-13T03:35:14"/>
  </r>
  <r>
    <n v="1000"/>
    <n v="1360"/>
    <x v="0"/>
    <s v="US"/>
    <s v="USD"/>
    <n v="1304628648"/>
    <x v="2102"/>
    <b v="0"/>
    <n v="38"/>
    <b v="1"/>
    <s v="music/indie rock"/>
    <n v="1.36"/>
    <n v="35.789473684210527"/>
    <x v="4"/>
    <s v="indie rock"/>
    <x v="2102"/>
    <d v="2011-05-05T20:50:48"/>
  </r>
  <r>
    <n v="7777"/>
    <n v="11364"/>
    <x v="0"/>
    <s v="US"/>
    <s v="USD"/>
    <n v="1352488027"/>
    <x v="2103"/>
    <b v="0"/>
    <n v="115"/>
    <b v="1"/>
    <s v="music/indie rock"/>
    <n v="1.4612318374694613"/>
    <n v="98.817391304347822"/>
    <x v="4"/>
    <s v="indie rock"/>
    <x v="2103"/>
    <d v="2012-11-09T19:07:07"/>
  </r>
  <r>
    <n v="800"/>
    <n v="1036"/>
    <x v="0"/>
    <s v="US"/>
    <s v="USD"/>
    <n v="1369958400"/>
    <x v="2104"/>
    <b v="0"/>
    <n v="37"/>
    <b v="1"/>
    <s v="music/indie rock"/>
    <n v="1.2949999999999999"/>
    <n v="28"/>
    <x v="4"/>
    <s v="indie rock"/>
    <x v="2104"/>
    <d v="2013-05-31T00:00:00"/>
  </r>
  <r>
    <n v="2000"/>
    <n v="5080"/>
    <x v="0"/>
    <s v="US"/>
    <s v="USD"/>
    <n v="1416542400"/>
    <x v="2105"/>
    <b v="0"/>
    <n v="99"/>
    <b v="1"/>
    <s v="music/indie rock"/>
    <n v="2.54"/>
    <n v="51.313131313131315"/>
    <x v="4"/>
    <s v="indie rock"/>
    <x v="2105"/>
    <d v="2014-11-21T04:00:00"/>
  </r>
  <r>
    <n v="2200"/>
    <n v="2355"/>
    <x v="0"/>
    <s v="US"/>
    <s v="USD"/>
    <n v="1359176974"/>
    <x v="2106"/>
    <b v="0"/>
    <n v="44"/>
    <b v="1"/>
    <s v="music/indie rock"/>
    <n v="1.0704545454545455"/>
    <n v="53.522727272727273"/>
    <x v="4"/>
    <s v="indie rock"/>
    <x v="2106"/>
    <d v="2013-01-26T05:09:34"/>
  </r>
  <r>
    <n v="2000"/>
    <n v="2154.66"/>
    <x v="0"/>
    <s v="US"/>
    <s v="USD"/>
    <n v="1415815393"/>
    <x v="2107"/>
    <b v="0"/>
    <n v="58"/>
    <b v="1"/>
    <s v="music/indie rock"/>
    <n v="1.0773299999999999"/>
    <n v="37.149310344827583"/>
    <x v="4"/>
    <s v="indie rock"/>
    <x v="2107"/>
    <d v="2014-11-12T18:03:13"/>
  </r>
  <r>
    <n v="16000"/>
    <n v="17170"/>
    <x v="0"/>
    <s v="US"/>
    <s v="USD"/>
    <n v="1347249300"/>
    <x v="2108"/>
    <b v="0"/>
    <n v="191"/>
    <b v="1"/>
    <s v="music/indie rock"/>
    <n v="1.0731250000000001"/>
    <n v="89.895287958115176"/>
    <x v="4"/>
    <s v="indie rock"/>
    <x v="2108"/>
    <d v="2012-09-10T03:55:00"/>
  </r>
  <r>
    <n v="4000"/>
    <n v="4261"/>
    <x v="0"/>
    <s v="US"/>
    <s v="USD"/>
    <n v="1436115617"/>
    <x v="2109"/>
    <b v="0"/>
    <n v="40"/>
    <b v="1"/>
    <s v="music/indie rock"/>
    <n v="1.06525"/>
    <n v="106.52500000000001"/>
    <x v="4"/>
    <s v="indie rock"/>
    <x v="2109"/>
    <d v="2015-07-05T17:00:17"/>
  </r>
  <r>
    <n v="2000"/>
    <n v="2007"/>
    <x v="0"/>
    <s v="US"/>
    <s v="USD"/>
    <n v="1401253140"/>
    <x v="2110"/>
    <b v="0"/>
    <n v="38"/>
    <b v="1"/>
    <s v="music/indie rock"/>
    <n v="1.0035000000000001"/>
    <n v="52.815789473684212"/>
    <x v="4"/>
    <s v="indie rock"/>
    <x v="2110"/>
    <d v="2014-05-28T04:59:00"/>
  </r>
  <r>
    <n v="2000"/>
    <n v="2130"/>
    <x v="0"/>
    <s v="US"/>
    <s v="USD"/>
    <n v="1313370000"/>
    <x v="2111"/>
    <b v="0"/>
    <n v="39"/>
    <b v="1"/>
    <s v="music/indie rock"/>
    <n v="1.0649999999999999"/>
    <n v="54.615384615384613"/>
    <x v="4"/>
    <s v="indie rock"/>
    <x v="2111"/>
    <d v="2011-08-15T01:00:00"/>
  </r>
  <r>
    <n v="300"/>
    <n v="300"/>
    <x v="0"/>
    <s v="US"/>
    <s v="USD"/>
    <n v="1366064193"/>
    <x v="2112"/>
    <b v="0"/>
    <n v="11"/>
    <b v="1"/>
    <s v="music/indie rock"/>
    <n v="1"/>
    <n v="27.272727272727273"/>
    <x v="4"/>
    <s v="indie rock"/>
    <x v="2112"/>
    <d v="2013-04-15T22:16:33"/>
  </r>
  <r>
    <n v="7000"/>
    <n v="7340"/>
    <x v="0"/>
    <s v="US"/>
    <s v="USD"/>
    <n v="1411505176"/>
    <x v="2113"/>
    <b v="0"/>
    <n v="107"/>
    <b v="1"/>
    <s v="music/indie rock"/>
    <n v="1.0485714285714285"/>
    <n v="68.598130841121488"/>
    <x v="4"/>
    <s v="indie rock"/>
    <x v="2113"/>
    <d v="2014-09-23T20:46:16"/>
  </r>
  <r>
    <n v="5000"/>
    <n v="5235"/>
    <x v="0"/>
    <s v="US"/>
    <s v="USD"/>
    <n v="1291870740"/>
    <x v="2114"/>
    <b v="0"/>
    <n v="147"/>
    <b v="1"/>
    <s v="music/indie rock"/>
    <n v="1.0469999999999999"/>
    <n v="35.612244897959187"/>
    <x v="4"/>
    <s v="indie rock"/>
    <x v="2114"/>
    <d v="2010-12-09T04:59:00"/>
  </r>
  <r>
    <n v="1500"/>
    <n v="3385"/>
    <x v="0"/>
    <s v="US"/>
    <s v="USD"/>
    <n v="1298167001"/>
    <x v="2115"/>
    <b v="0"/>
    <n v="36"/>
    <b v="1"/>
    <s v="music/indie rock"/>
    <n v="2.2566666666666668"/>
    <n v="94.027777777777771"/>
    <x v="4"/>
    <s v="indie rock"/>
    <x v="2115"/>
    <d v="2011-02-20T01:56:41"/>
  </r>
  <r>
    <n v="48000"/>
    <n v="48434"/>
    <x v="0"/>
    <s v="US"/>
    <s v="USD"/>
    <n v="1349203203"/>
    <x v="2116"/>
    <b v="0"/>
    <n v="92"/>
    <b v="1"/>
    <s v="music/indie rock"/>
    <n v="1.0090416666666666"/>
    <n v="526.45652173913038"/>
    <x v="4"/>
    <s v="indie rock"/>
    <x v="2116"/>
    <d v="2012-10-02T18:40:03"/>
  </r>
  <r>
    <n v="1200"/>
    <n v="1773"/>
    <x v="0"/>
    <s v="US"/>
    <s v="USD"/>
    <n v="1445921940"/>
    <x v="2117"/>
    <b v="0"/>
    <n v="35"/>
    <b v="1"/>
    <s v="music/indie rock"/>
    <n v="1.4775"/>
    <n v="50.657142857142858"/>
    <x v="4"/>
    <s v="indie rock"/>
    <x v="2117"/>
    <d v="2015-10-27T04:59:00"/>
  </r>
  <r>
    <n v="1000"/>
    <n v="1346.11"/>
    <x v="0"/>
    <s v="US"/>
    <s v="USD"/>
    <n v="1311538136"/>
    <x v="2118"/>
    <b v="0"/>
    <n v="17"/>
    <b v="1"/>
    <s v="music/indie rock"/>
    <n v="1.3461099999999999"/>
    <n v="79.182941176470578"/>
    <x v="4"/>
    <s v="indie rock"/>
    <x v="2118"/>
    <d v="2011-07-24T20:08:56"/>
  </r>
  <r>
    <n v="2000"/>
    <n v="2015"/>
    <x v="0"/>
    <s v="US"/>
    <s v="USD"/>
    <n v="1345086445"/>
    <x v="2119"/>
    <b v="0"/>
    <n v="22"/>
    <b v="1"/>
    <s v="music/indie rock"/>
    <n v="1.0075000000000001"/>
    <n v="91.590909090909093"/>
    <x v="4"/>
    <s v="indie rock"/>
    <x v="2119"/>
    <d v="2012-08-16T03:07:25"/>
  </r>
  <r>
    <n v="8000"/>
    <n v="8070.43"/>
    <x v="0"/>
    <s v="US"/>
    <s v="USD"/>
    <n v="1388617736"/>
    <x v="2120"/>
    <b v="0"/>
    <n v="69"/>
    <b v="1"/>
    <s v="music/indie rock"/>
    <n v="1.00880375"/>
    <n v="116.96275362318841"/>
    <x v="4"/>
    <s v="indie rock"/>
    <x v="2120"/>
    <d v="2014-01-01T23:08:56"/>
  </r>
  <r>
    <n v="50000"/>
    <n v="284"/>
    <x v="2"/>
    <s v="CH"/>
    <s v="CHF"/>
    <n v="1484156948"/>
    <x v="2121"/>
    <b v="0"/>
    <n v="10"/>
    <b v="0"/>
    <s v="games/video games"/>
    <n v="5.6800000000000002E-3"/>
    <n v="28.4"/>
    <x v="6"/>
    <s v="video games"/>
    <x v="2121"/>
    <d v="2017-01-11T17:49:08"/>
  </r>
  <r>
    <n v="80000"/>
    <n v="310"/>
    <x v="2"/>
    <s v="MX"/>
    <s v="MXN"/>
    <n v="1483773169"/>
    <x v="2122"/>
    <b v="0"/>
    <n v="3"/>
    <b v="0"/>
    <s v="games/video games"/>
    <n v="3.875E-3"/>
    <n v="103.33333333333333"/>
    <x v="6"/>
    <s v="video games"/>
    <x v="2122"/>
    <d v="2017-01-07T07:12:49"/>
  </r>
  <r>
    <n v="500"/>
    <n v="50"/>
    <x v="2"/>
    <s v="US"/>
    <s v="USD"/>
    <n v="1268636340"/>
    <x v="2123"/>
    <b v="0"/>
    <n v="5"/>
    <b v="0"/>
    <s v="games/video games"/>
    <n v="0.1"/>
    <n v="10"/>
    <x v="6"/>
    <s v="video games"/>
    <x v="2123"/>
    <d v="2010-03-15T06:59:00"/>
  </r>
  <r>
    <n v="1100"/>
    <n v="115"/>
    <x v="2"/>
    <s v="US"/>
    <s v="USD"/>
    <n v="1291093200"/>
    <x v="2124"/>
    <b v="0"/>
    <n v="5"/>
    <b v="0"/>
    <s v="games/video games"/>
    <n v="0.10454545454545454"/>
    <n v="23"/>
    <x v="6"/>
    <s v="video games"/>
    <x v="2124"/>
    <d v="2010-11-30T05:00:00"/>
  </r>
  <r>
    <n v="60000"/>
    <n v="852"/>
    <x v="2"/>
    <s v="US"/>
    <s v="USD"/>
    <n v="1438734833"/>
    <x v="2125"/>
    <b v="0"/>
    <n v="27"/>
    <b v="0"/>
    <s v="games/video games"/>
    <n v="1.4200000000000001E-2"/>
    <n v="31.555555555555557"/>
    <x v="6"/>
    <s v="video games"/>
    <x v="2125"/>
    <d v="2015-08-05T00:33:53"/>
  </r>
  <r>
    <n v="20000"/>
    <n v="10"/>
    <x v="2"/>
    <s v="US"/>
    <s v="USD"/>
    <n v="1418080887"/>
    <x v="2126"/>
    <b v="0"/>
    <n v="2"/>
    <b v="0"/>
    <s v="games/video games"/>
    <n v="5.0000000000000001E-4"/>
    <n v="5"/>
    <x v="6"/>
    <s v="video games"/>
    <x v="2126"/>
    <d v="2014-12-08T23:21:27"/>
  </r>
  <r>
    <n v="28000"/>
    <n v="8076"/>
    <x v="2"/>
    <s v="GB"/>
    <s v="GBP"/>
    <n v="1426158463"/>
    <x v="2127"/>
    <b v="0"/>
    <n v="236"/>
    <b v="0"/>
    <s v="games/video games"/>
    <n v="0.28842857142857142"/>
    <n v="34.220338983050844"/>
    <x v="6"/>
    <s v="video games"/>
    <x v="2127"/>
    <d v="2015-03-12T11:07:43"/>
  </r>
  <r>
    <n v="15000"/>
    <n v="25"/>
    <x v="2"/>
    <s v="CA"/>
    <s v="CAD"/>
    <n v="1411324369"/>
    <x v="2128"/>
    <b v="0"/>
    <n v="1"/>
    <b v="0"/>
    <s v="games/video games"/>
    <n v="1.6666666666666668E-3"/>
    <n v="25"/>
    <x v="6"/>
    <s v="video games"/>
    <x v="2128"/>
    <d v="2014-09-21T18:32:49"/>
  </r>
  <r>
    <n v="2000"/>
    <n v="236"/>
    <x v="2"/>
    <s v="US"/>
    <s v="USD"/>
    <n v="1457570100"/>
    <x v="2129"/>
    <b v="0"/>
    <n v="12"/>
    <b v="0"/>
    <s v="games/video games"/>
    <n v="0.11799999999999999"/>
    <n v="19.666666666666668"/>
    <x v="6"/>
    <s v="video games"/>
    <x v="2129"/>
    <d v="2016-03-10T00:35:00"/>
  </r>
  <r>
    <n v="42000"/>
    <n v="85"/>
    <x v="2"/>
    <s v="US"/>
    <s v="USD"/>
    <n v="1408154663"/>
    <x v="2130"/>
    <b v="0"/>
    <n v="4"/>
    <b v="0"/>
    <s v="games/video games"/>
    <n v="2.0238095238095236E-3"/>
    <n v="21.25"/>
    <x v="6"/>
    <s v="video games"/>
    <x v="2130"/>
    <d v="2014-08-16T02:04:23"/>
  </r>
  <r>
    <n v="500"/>
    <n v="25"/>
    <x v="2"/>
    <s v="US"/>
    <s v="USD"/>
    <n v="1436677091"/>
    <x v="2131"/>
    <b v="0"/>
    <n v="3"/>
    <b v="0"/>
    <s v="games/video games"/>
    <n v="0.05"/>
    <n v="8.3333333333333339"/>
    <x v="6"/>
    <s v="video games"/>
    <x v="2131"/>
    <d v="2015-07-12T04:58:11"/>
  </r>
  <r>
    <n v="100000"/>
    <n v="2112.9899999999998"/>
    <x v="2"/>
    <s v="US"/>
    <s v="USD"/>
    <n v="1391427692"/>
    <x v="2132"/>
    <b v="0"/>
    <n v="99"/>
    <b v="0"/>
    <s v="games/video games"/>
    <n v="2.1129899999999997E-2"/>
    <n v="21.34333333333333"/>
    <x v="6"/>
    <s v="video games"/>
    <x v="2132"/>
    <d v="2014-02-03T11:41:32"/>
  </r>
  <r>
    <n v="1000"/>
    <n v="16"/>
    <x v="2"/>
    <s v="US"/>
    <s v="USD"/>
    <n v="1303628340"/>
    <x v="2133"/>
    <b v="0"/>
    <n v="3"/>
    <b v="0"/>
    <s v="games/video games"/>
    <n v="1.6E-2"/>
    <n v="5.333333333333333"/>
    <x v="6"/>
    <s v="video games"/>
    <x v="2133"/>
    <d v="2011-04-24T06:59:00"/>
  </r>
  <r>
    <n v="6000"/>
    <n v="104"/>
    <x v="2"/>
    <s v="US"/>
    <s v="USD"/>
    <n v="1367097391"/>
    <x v="2134"/>
    <b v="0"/>
    <n v="3"/>
    <b v="0"/>
    <s v="games/video games"/>
    <n v="1.7333333333333333E-2"/>
    <n v="34.666666666666664"/>
    <x v="6"/>
    <s v="video games"/>
    <x v="2134"/>
    <d v="2013-04-27T21:16:31"/>
  </r>
  <r>
    <n v="5000"/>
    <n v="478"/>
    <x v="2"/>
    <s v="US"/>
    <s v="USD"/>
    <n v="1349392033"/>
    <x v="2135"/>
    <b v="0"/>
    <n v="22"/>
    <b v="0"/>
    <s v="games/video games"/>
    <n v="9.5600000000000004E-2"/>
    <n v="21.727272727272727"/>
    <x v="6"/>
    <s v="video games"/>
    <x v="2135"/>
    <d v="2012-10-04T23:07:13"/>
  </r>
  <r>
    <n v="80000"/>
    <n v="47.69"/>
    <x v="2"/>
    <s v="US"/>
    <s v="USD"/>
    <n v="1382184786"/>
    <x v="2136"/>
    <b v="0"/>
    <n v="4"/>
    <b v="0"/>
    <s v="games/video games"/>
    <n v="5.9612499999999998E-4"/>
    <n v="11.922499999999999"/>
    <x v="6"/>
    <s v="video games"/>
    <x v="2136"/>
    <d v="2013-10-19T12:13:06"/>
  </r>
  <r>
    <n v="50000"/>
    <n v="14203"/>
    <x v="2"/>
    <s v="CA"/>
    <s v="CAD"/>
    <n v="1417804229"/>
    <x v="2137"/>
    <b v="0"/>
    <n v="534"/>
    <b v="0"/>
    <s v="games/video games"/>
    <n v="0.28405999999999998"/>
    <n v="26.59737827715356"/>
    <x v="6"/>
    <s v="video games"/>
    <x v="2137"/>
    <d v="2014-12-05T18:30:29"/>
  </r>
  <r>
    <n v="1000"/>
    <n v="128"/>
    <x v="2"/>
    <s v="GB"/>
    <s v="GBP"/>
    <n v="1383959939"/>
    <x v="2138"/>
    <b v="0"/>
    <n v="12"/>
    <b v="0"/>
    <s v="games/video games"/>
    <n v="0.128"/>
    <n v="10.666666666666666"/>
    <x v="6"/>
    <s v="video games"/>
    <x v="2138"/>
    <d v="2013-11-09T01:18:59"/>
  </r>
  <r>
    <n v="30000"/>
    <n v="1626"/>
    <x v="2"/>
    <s v="US"/>
    <s v="USD"/>
    <n v="1478196008"/>
    <x v="2139"/>
    <b v="0"/>
    <n v="56"/>
    <b v="0"/>
    <s v="games/video games"/>
    <n v="5.4199999999999998E-2"/>
    <n v="29.035714285714285"/>
    <x v="6"/>
    <s v="video games"/>
    <x v="2139"/>
    <d v="2016-11-03T18:00:08"/>
  </r>
  <r>
    <n v="500000"/>
    <n v="560"/>
    <x v="2"/>
    <s v="US"/>
    <s v="USD"/>
    <n v="1357934424"/>
    <x v="2140"/>
    <b v="0"/>
    <n v="11"/>
    <b v="0"/>
    <s v="games/video games"/>
    <n v="1.1199999999999999E-3"/>
    <n v="50.909090909090907"/>
    <x v="6"/>
    <s v="video games"/>
    <x v="2140"/>
    <d v="2013-01-11T20:00:24"/>
  </r>
  <r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x v="2141"/>
    <d v="2014-11-14T06:39:19"/>
  </r>
  <r>
    <n v="10500"/>
    <n v="601"/>
    <x v="2"/>
    <s v="DE"/>
    <s v="EUR"/>
    <n v="1451494210"/>
    <x v="2142"/>
    <b v="0"/>
    <n v="12"/>
    <b v="0"/>
    <s v="games/video games"/>
    <n v="5.7238095238095241E-2"/>
    <n v="50.083333333333336"/>
    <x v="6"/>
    <s v="video games"/>
    <x v="2142"/>
    <d v="2015-12-30T16:50:10"/>
  </r>
  <r>
    <n v="2000"/>
    <n v="225"/>
    <x v="2"/>
    <s v="US"/>
    <s v="USD"/>
    <n v="1279738800"/>
    <x v="2143"/>
    <b v="0"/>
    <n v="5"/>
    <b v="0"/>
    <s v="games/video games"/>
    <n v="0.1125"/>
    <n v="45"/>
    <x v="6"/>
    <s v="video games"/>
    <x v="2143"/>
    <d v="2010-07-21T19:00:00"/>
  </r>
  <r>
    <n v="35500"/>
    <n v="607"/>
    <x v="2"/>
    <s v="US"/>
    <s v="USD"/>
    <n v="1379164040"/>
    <x v="2144"/>
    <b v="0"/>
    <n v="24"/>
    <b v="0"/>
    <s v="games/video games"/>
    <n v="1.7098591549295775E-2"/>
    <n v="25.291666666666668"/>
    <x v="6"/>
    <s v="video games"/>
    <x v="2144"/>
    <d v="2013-09-14T13:07:20"/>
  </r>
  <r>
    <n v="15000"/>
    <n v="4565"/>
    <x v="2"/>
    <s v="US"/>
    <s v="USD"/>
    <n v="1385534514"/>
    <x v="2145"/>
    <b v="0"/>
    <n v="89"/>
    <b v="0"/>
    <s v="games/video games"/>
    <n v="0.30433333333333334"/>
    <n v="51.292134831460672"/>
    <x v="6"/>
    <s v="video games"/>
    <x v="2145"/>
    <d v="2013-11-27T06:41:54"/>
  </r>
  <r>
    <n v="5000"/>
    <n v="1"/>
    <x v="2"/>
    <s v="US"/>
    <s v="USD"/>
    <n v="1455207510"/>
    <x v="2146"/>
    <b v="0"/>
    <n v="1"/>
    <b v="0"/>
    <s v="games/video games"/>
    <n v="2.0000000000000001E-4"/>
    <n v="1"/>
    <x v="6"/>
    <s v="video games"/>
    <x v="2146"/>
    <d v="2016-02-11T16:18:30"/>
  </r>
  <r>
    <n v="390000"/>
    <n v="2716"/>
    <x v="2"/>
    <s v="US"/>
    <s v="USD"/>
    <n v="1416125148"/>
    <x v="2147"/>
    <b v="0"/>
    <n v="55"/>
    <b v="0"/>
    <s v="games/video games"/>
    <n v="6.9641025641025639E-3"/>
    <n v="49.381818181818183"/>
    <x v="6"/>
    <s v="video games"/>
    <x v="2147"/>
    <d v="2014-11-16T08:05:48"/>
  </r>
  <r>
    <n v="100"/>
    <n v="2"/>
    <x v="2"/>
    <s v="GB"/>
    <s v="GBP"/>
    <n v="1427992582"/>
    <x v="2148"/>
    <b v="0"/>
    <n v="2"/>
    <b v="0"/>
    <s v="games/video games"/>
    <n v="0.02"/>
    <n v="1"/>
    <x v="6"/>
    <s v="video games"/>
    <x v="2148"/>
    <d v="2015-04-02T16:36:22"/>
  </r>
  <r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x v="2149"/>
    <d v="2010-07-31T00:00:00"/>
  </r>
  <r>
    <n v="50000"/>
    <n v="405"/>
    <x v="2"/>
    <s v="NO"/>
    <s v="NOK"/>
    <n v="1468392599"/>
    <x v="2150"/>
    <b v="0"/>
    <n v="4"/>
    <b v="0"/>
    <s v="games/video games"/>
    <n v="8.0999999999999996E-3"/>
    <n v="101.25"/>
    <x v="6"/>
    <s v="video games"/>
    <x v="2150"/>
    <d v="2016-07-13T06:49:59"/>
  </r>
  <r>
    <n v="45000"/>
    <n v="118"/>
    <x v="2"/>
    <s v="US"/>
    <s v="USD"/>
    <n v="1467231614"/>
    <x v="2151"/>
    <b v="0"/>
    <n v="6"/>
    <b v="0"/>
    <s v="games/video games"/>
    <n v="2.6222222222222224E-3"/>
    <n v="19.666666666666668"/>
    <x v="6"/>
    <s v="video games"/>
    <x v="2151"/>
    <d v="2016-06-29T20:20:14"/>
  </r>
  <r>
    <n v="30000"/>
    <n v="50"/>
    <x v="2"/>
    <s v="US"/>
    <s v="USD"/>
    <n v="1394909909"/>
    <x v="2152"/>
    <b v="0"/>
    <n v="4"/>
    <b v="0"/>
    <s v="games/video games"/>
    <n v="1.6666666666666668E-3"/>
    <n v="12.5"/>
    <x v="6"/>
    <s v="video games"/>
    <x v="2152"/>
    <d v="2014-03-15T18:58:29"/>
  </r>
  <r>
    <n v="372625"/>
    <n v="34"/>
    <x v="2"/>
    <s v="US"/>
    <s v="USD"/>
    <n v="1420876740"/>
    <x v="2153"/>
    <b v="0"/>
    <n v="4"/>
    <b v="0"/>
    <s v="games/video games"/>
    <n v="9.1244548809124457E-5"/>
    <n v="8.5"/>
    <x v="6"/>
    <s v="video games"/>
    <x v="2153"/>
    <d v="2015-01-10T07:59:00"/>
  </r>
  <r>
    <n v="250"/>
    <n v="2"/>
    <x v="2"/>
    <s v="US"/>
    <s v="USD"/>
    <n v="1390921827"/>
    <x v="2154"/>
    <b v="0"/>
    <n v="2"/>
    <b v="0"/>
    <s v="games/video games"/>
    <n v="8.0000000000000002E-3"/>
    <n v="1"/>
    <x v="6"/>
    <s v="video games"/>
    <x v="2154"/>
    <d v="2014-01-28T15:10:27"/>
  </r>
  <r>
    <n v="5000"/>
    <n v="115"/>
    <x v="2"/>
    <s v="GB"/>
    <s v="GBP"/>
    <n v="1459443385"/>
    <x v="2155"/>
    <b v="0"/>
    <n v="5"/>
    <b v="0"/>
    <s v="games/video games"/>
    <n v="2.3E-2"/>
    <n v="23"/>
    <x v="6"/>
    <s v="video games"/>
    <x v="2155"/>
    <d v="2016-03-31T16:56:25"/>
  </r>
  <r>
    <n v="56000"/>
    <n v="1493"/>
    <x v="2"/>
    <s v="US"/>
    <s v="USD"/>
    <n v="1379363406"/>
    <x v="2156"/>
    <b v="0"/>
    <n v="83"/>
    <b v="0"/>
    <s v="games/video games"/>
    <n v="2.6660714285714284E-2"/>
    <n v="17.987951807228917"/>
    <x v="6"/>
    <s v="video games"/>
    <x v="2156"/>
    <d v="2013-09-16T20:30:06"/>
  </r>
  <r>
    <n v="75000"/>
    <n v="21144"/>
    <x v="2"/>
    <s v="US"/>
    <s v="USD"/>
    <n v="1482479940"/>
    <x v="2157"/>
    <b v="0"/>
    <n v="57"/>
    <b v="0"/>
    <s v="games/video games"/>
    <n v="0.28192"/>
    <n v="370.94736842105266"/>
    <x v="6"/>
    <s v="video games"/>
    <x v="2157"/>
    <d v="2016-12-23T07:59:00"/>
  </r>
  <r>
    <n v="300000"/>
    <n v="19770.11"/>
    <x v="2"/>
    <s v="US"/>
    <s v="USD"/>
    <n v="1360009774"/>
    <x v="2158"/>
    <b v="0"/>
    <n v="311"/>
    <b v="0"/>
    <s v="games/video games"/>
    <n v="6.5900366666666668E-2"/>
    <n v="63.569485530546629"/>
    <x v="6"/>
    <s v="video games"/>
    <x v="2158"/>
    <d v="2013-02-04T20:29:34"/>
  </r>
  <r>
    <n v="3600"/>
    <n v="26"/>
    <x v="2"/>
    <s v="US"/>
    <s v="USD"/>
    <n v="1310837574"/>
    <x v="2159"/>
    <b v="0"/>
    <n v="2"/>
    <b v="0"/>
    <s v="games/video games"/>
    <n v="7.2222222222222219E-3"/>
    <n v="13"/>
    <x v="6"/>
    <s v="video games"/>
    <x v="2159"/>
    <d v="2011-07-16T17:32:54"/>
  </r>
  <r>
    <n v="10000"/>
    <n v="85"/>
    <x v="2"/>
    <s v="US"/>
    <s v="USD"/>
    <n v="1337447105"/>
    <x v="2160"/>
    <b v="0"/>
    <n v="16"/>
    <b v="0"/>
    <s v="games/video games"/>
    <n v="8.5000000000000006E-3"/>
    <n v="5.3125"/>
    <x v="6"/>
    <s v="video games"/>
    <x v="2160"/>
    <d v="2012-05-19T17:05:05"/>
  </r>
  <r>
    <n v="400"/>
    <n v="463"/>
    <x v="0"/>
    <s v="US"/>
    <s v="USD"/>
    <n v="1443040059"/>
    <x v="2161"/>
    <b v="0"/>
    <n v="13"/>
    <b v="1"/>
    <s v="music/rock"/>
    <n v="1.1575"/>
    <n v="35.615384615384613"/>
    <x v="4"/>
    <s v="rock"/>
    <x v="2161"/>
    <d v="2015-09-23T20:27:39"/>
  </r>
  <r>
    <n v="4500"/>
    <n v="5052"/>
    <x v="0"/>
    <s v="US"/>
    <s v="USD"/>
    <n v="1406226191"/>
    <x v="2162"/>
    <b v="0"/>
    <n v="58"/>
    <b v="1"/>
    <s v="music/rock"/>
    <n v="1.1226666666666667"/>
    <n v="87.103448275862064"/>
    <x v="4"/>
    <s v="rock"/>
    <x v="2162"/>
    <d v="2014-07-24T18:23:11"/>
  </r>
  <r>
    <n v="2500"/>
    <n v="3305"/>
    <x v="0"/>
    <s v="US"/>
    <s v="USD"/>
    <n v="1433735400"/>
    <x v="2163"/>
    <b v="0"/>
    <n v="44"/>
    <b v="1"/>
    <s v="music/rock"/>
    <n v="1.3220000000000001"/>
    <n v="75.11363636363636"/>
    <x v="4"/>
    <s v="rock"/>
    <x v="2163"/>
    <d v="2015-06-08T03:50:00"/>
  </r>
  <r>
    <n v="5500"/>
    <n v="5645"/>
    <x v="0"/>
    <s v="US"/>
    <s v="USD"/>
    <n v="1466827140"/>
    <x v="2164"/>
    <b v="0"/>
    <n v="83"/>
    <b v="1"/>
    <s v="music/rock"/>
    <n v="1.0263636363636364"/>
    <n v="68.01204819277109"/>
    <x v="4"/>
    <s v="rock"/>
    <x v="2164"/>
    <d v="2016-06-25T03:59:00"/>
  </r>
  <r>
    <n v="2500"/>
    <n v="3466"/>
    <x v="0"/>
    <s v="FR"/>
    <s v="EUR"/>
    <n v="1460127635"/>
    <x v="2165"/>
    <b v="0"/>
    <n v="117"/>
    <b v="1"/>
    <s v="music/rock"/>
    <n v="1.3864000000000001"/>
    <n v="29.623931623931625"/>
    <x v="4"/>
    <s v="rock"/>
    <x v="2165"/>
    <d v="2016-04-08T15:00:35"/>
  </r>
  <r>
    <n v="2000"/>
    <n v="2932"/>
    <x v="0"/>
    <s v="US"/>
    <s v="USD"/>
    <n v="1417813618"/>
    <x v="2166"/>
    <b v="0"/>
    <n v="32"/>
    <b v="1"/>
    <s v="music/rock"/>
    <n v="1.466"/>
    <n v="91.625"/>
    <x v="4"/>
    <s v="rock"/>
    <x v="2166"/>
    <d v="2014-12-05T21:06:58"/>
  </r>
  <r>
    <n v="150"/>
    <n v="180"/>
    <x v="0"/>
    <s v="US"/>
    <s v="USD"/>
    <n v="1347672937"/>
    <x v="2167"/>
    <b v="0"/>
    <n v="8"/>
    <b v="1"/>
    <s v="music/rock"/>
    <n v="1.2"/>
    <n v="22.5"/>
    <x v="4"/>
    <s v="rock"/>
    <x v="2167"/>
    <d v="2012-09-15T01:35:37"/>
  </r>
  <r>
    <n v="18000"/>
    <n v="21884.69"/>
    <x v="0"/>
    <s v="US"/>
    <s v="USD"/>
    <n v="1486702800"/>
    <x v="2168"/>
    <b v="0"/>
    <n v="340"/>
    <b v="1"/>
    <s v="music/rock"/>
    <n v="1.215816111111111"/>
    <n v="64.366735294117646"/>
    <x v="4"/>
    <s v="rock"/>
    <x v="2168"/>
    <d v="2017-02-10T05:00:00"/>
  </r>
  <r>
    <n v="153"/>
    <n v="153"/>
    <x v="0"/>
    <s v="US"/>
    <s v="USD"/>
    <n v="1488473351"/>
    <x v="2169"/>
    <b v="0"/>
    <n v="7"/>
    <b v="1"/>
    <s v="music/rock"/>
    <n v="1"/>
    <n v="21.857142857142858"/>
    <x v="4"/>
    <s v="rock"/>
    <x v="2169"/>
    <d v="2017-03-02T16:49:11"/>
  </r>
  <r>
    <n v="350"/>
    <n v="633"/>
    <x v="0"/>
    <s v="US"/>
    <s v="USD"/>
    <n v="1440266422"/>
    <x v="2170"/>
    <b v="0"/>
    <n v="19"/>
    <b v="1"/>
    <s v="music/rock"/>
    <n v="1.8085714285714285"/>
    <n v="33.315789473684212"/>
    <x v="4"/>
    <s v="rock"/>
    <x v="2170"/>
    <d v="2015-08-22T18:00:22"/>
  </r>
  <r>
    <n v="4000"/>
    <n v="4243"/>
    <x v="0"/>
    <s v="US"/>
    <s v="USD"/>
    <n v="1434949200"/>
    <x v="2171"/>
    <b v="0"/>
    <n v="47"/>
    <b v="1"/>
    <s v="music/rock"/>
    <n v="1.0607500000000001"/>
    <n v="90.276595744680847"/>
    <x v="4"/>
    <s v="rock"/>
    <x v="2171"/>
    <d v="2015-06-22T05:00:00"/>
  </r>
  <r>
    <n v="1000"/>
    <n v="1000"/>
    <x v="0"/>
    <s v="US"/>
    <s v="USD"/>
    <n v="1429365320"/>
    <x v="2172"/>
    <b v="0"/>
    <n v="13"/>
    <b v="1"/>
    <s v="music/rock"/>
    <n v="1"/>
    <n v="76.92307692307692"/>
    <x v="4"/>
    <s v="rock"/>
    <x v="2172"/>
    <d v="2015-04-18T13:55:20"/>
  </r>
  <r>
    <n v="4200"/>
    <n v="5331"/>
    <x v="0"/>
    <s v="US"/>
    <s v="USD"/>
    <n v="1378785540"/>
    <x v="2173"/>
    <b v="0"/>
    <n v="90"/>
    <b v="1"/>
    <s v="music/rock"/>
    <n v="1.2692857142857144"/>
    <n v="59.233333333333334"/>
    <x v="4"/>
    <s v="rock"/>
    <x v="2173"/>
    <d v="2013-09-10T03:59:00"/>
  </r>
  <r>
    <n v="4000"/>
    <n v="4119"/>
    <x v="0"/>
    <s v="GB"/>
    <s v="GBP"/>
    <n v="1462453307"/>
    <x v="2174"/>
    <b v="0"/>
    <n v="63"/>
    <b v="1"/>
    <s v="music/rock"/>
    <n v="1.0297499999999999"/>
    <n v="65.38095238095238"/>
    <x v="4"/>
    <s v="rock"/>
    <x v="2174"/>
    <d v="2016-05-05T13:01:47"/>
  </r>
  <r>
    <n v="700"/>
    <n v="1750"/>
    <x v="0"/>
    <s v="US"/>
    <s v="USD"/>
    <n v="1469059986"/>
    <x v="2175"/>
    <b v="0"/>
    <n v="26"/>
    <b v="1"/>
    <s v="music/rock"/>
    <n v="2.5"/>
    <n v="67.307692307692307"/>
    <x v="4"/>
    <s v="rock"/>
    <x v="2175"/>
    <d v="2016-07-21T00:13:06"/>
  </r>
  <r>
    <n v="5000"/>
    <n v="6301"/>
    <x v="0"/>
    <s v="US"/>
    <s v="USD"/>
    <n v="1430579509"/>
    <x v="2176"/>
    <b v="0"/>
    <n v="71"/>
    <b v="1"/>
    <s v="music/rock"/>
    <n v="1.2602"/>
    <n v="88.74647887323944"/>
    <x v="4"/>
    <s v="rock"/>
    <x v="2176"/>
    <d v="2015-05-02T15:11:49"/>
  </r>
  <r>
    <n v="2500"/>
    <n v="2503"/>
    <x v="0"/>
    <s v="US"/>
    <s v="USD"/>
    <n v="1465192867"/>
    <x v="2177"/>
    <b v="0"/>
    <n v="38"/>
    <b v="1"/>
    <s v="music/rock"/>
    <n v="1.0012000000000001"/>
    <n v="65.868421052631575"/>
    <x v="4"/>
    <s v="rock"/>
    <x v="2177"/>
    <d v="2016-06-06T06:01:07"/>
  </r>
  <r>
    <n v="25000"/>
    <n v="34660"/>
    <x v="0"/>
    <s v="US"/>
    <s v="USD"/>
    <n v="1484752597"/>
    <x v="2178"/>
    <b v="0"/>
    <n v="859"/>
    <b v="1"/>
    <s v="music/rock"/>
    <n v="1.3864000000000001"/>
    <n v="40.349243306169967"/>
    <x v="4"/>
    <s v="rock"/>
    <x v="2178"/>
    <d v="2017-01-18T15:16:37"/>
  </r>
  <r>
    <n v="1000"/>
    <n v="1614"/>
    <x v="0"/>
    <s v="US"/>
    <s v="USD"/>
    <n v="1428725192"/>
    <x v="2179"/>
    <b v="0"/>
    <n v="21"/>
    <b v="1"/>
    <s v="music/rock"/>
    <n v="1.6140000000000001"/>
    <n v="76.857142857142861"/>
    <x v="4"/>
    <s v="rock"/>
    <x v="2179"/>
    <d v="2015-04-11T04:06:32"/>
  </r>
  <r>
    <n v="5000"/>
    <n v="5359.21"/>
    <x v="0"/>
    <s v="US"/>
    <s v="USD"/>
    <n v="1447434268"/>
    <x v="2180"/>
    <b v="0"/>
    <n v="78"/>
    <b v="1"/>
    <s v="music/rock"/>
    <n v="1.071842"/>
    <n v="68.707820512820518"/>
    <x v="4"/>
    <s v="rock"/>
    <x v="2180"/>
    <d v="2015-11-13T17:04:28"/>
  </r>
  <r>
    <n v="2000"/>
    <n v="3062"/>
    <x v="0"/>
    <s v="US"/>
    <s v="USD"/>
    <n v="1487635653"/>
    <x v="2181"/>
    <b v="0"/>
    <n v="53"/>
    <b v="1"/>
    <s v="games/tabletop games"/>
    <n v="1.5309999999999999"/>
    <n v="57.773584905660378"/>
    <x v="6"/>
    <s v="tabletop games"/>
    <x v="2181"/>
    <d v="2017-02-21T00:07:33"/>
  </r>
  <r>
    <n v="3000"/>
    <n v="15725"/>
    <x v="0"/>
    <s v="CA"/>
    <s v="CAD"/>
    <n v="1412285825"/>
    <x v="2182"/>
    <b v="0"/>
    <n v="356"/>
    <b v="1"/>
    <s v="games/tabletop games"/>
    <n v="5.2416666666666663"/>
    <n v="44.171348314606739"/>
    <x v="6"/>
    <s v="tabletop games"/>
    <x v="2182"/>
    <d v="2014-10-02T21:37:05"/>
  </r>
  <r>
    <n v="1800"/>
    <n v="8807"/>
    <x v="0"/>
    <s v="US"/>
    <s v="USD"/>
    <n v="1486616400"/>
    <x v="2183"/>
    <b v="0"/>
    <n v="279"/>
    <b v="1"/>
    <s v="games/tabletop games"/>
    <n v="4.8927777777777779"/>
    <n v="31.566308243727597"/>
    <x v="6"/>
    <s v="tabletop games"/>
    <x v="2183"/>
    <d v="2017-02-09T05:00:00"/>
  </r>
  <r>
    <n v="10000"/>
    <n v="28474"/>
    <x v="0"/>
    <s v="US"/>
    <s v="USD"/>
    <n v="1453737600"/>
    <x v="2184"/>
    <b v="1"/>
    <n v="266"/>
    <b v="1"/>
    <s v="games/tabletop games"/>
    <n v="2.8473999999999999"/>
    <n v="107.04511278195488"/>
    <x v="6"/>
    <s v="tabletop games"/>
    <x v="2184"/>
    <d v="2016-01-25T16:00:00"/>
  </r>
  <r>
    <n v="5000"/>
    <n v="92848.5"/>
    <x v="0"/>
    <s v="GB"/>
    <s v="GBP"/>
    <n v="1364286239"/>
    <x v="2185"/>
    <b v="0"/>
    <n v="623"/>
    <b v="1"/>
    <s v="games/tabletop games"/>
    <n v="18.569700000000001"/>
    <n v="149.03451043338683"/>
    <x v="6"/>
    <s v="tabletop games"/>
    <x v="2185"/>
    <d v="2013-03-26T08:23:59"/>
  </r>
  <r>
    <n v="20000"/>
    <n v="21935"/>
    <x v="0"/>
    <s v="US"/>
    <s v="USD"/>
    <n v="1473213600"/>
    <x v="2186"/>
    <b v="0"/>
    <n v="392"/>
    <b v="1"/>
    <s v="games/tabletop games"/>
    <n v="1.0967499999999999"/>
    <n v="55.956632653061227"/>
    <x v="6"/>
    <s v="tabletop games"/>
    <x v="2186"/>
    <d v="2016-09-07T02:00:00"/>
  </r>
  <r>
    <n v="20000"/>
    <n v="202928.5"/>
    <x v="0"/>
    <s v="US"/>
    <s v="USD"/>
    <n v="1428033540"/>
    <x v="2187"/>
    <b v="1"/>
    <n v="3562"/>
    <b v="1"/>
    <s v="games/tabletop games"/>
    <n v="10.146425000000001"/>
    <n v="56.970381807973048"/>
    <x v="6"/>
    <s v="tabletop games"/>
    <x v="2187"/>
    <d v="2015-04-03T03:59:00"/>
  </r>
  <r>
    <n v="5494"/>
    <n v="22645"/>
    <x v="0"/>
    <s v="AU"/>
    <s v="AUD"/>
    <n v="1477414800"/>
    <x v="2188"/>
    <b v="0"/>
    <n v="514"/>
    <b v="1"/>
    <s v="games/tabletop games"/>
    <n v="4.1217692027666546"/>
    <n v="44.056420233463037"/>
    <x v="6"/>
    <s v="tabletop games"/>
    <x v="2188"/>
    <d v="2016-10-25T17:00:00"/>
  </r>
  <r>
    <n v="1200"/>
    <n v="6039"/>
    <x v="0"/>
    <s v="GB"/>
    <s v="GBP"/>
    <n v="1461276000"/>
    <x v="2189"/>
    <b v="0"/>
    <n v="88"/>
    <b v="1"/>
    <s v="games/tabletop games"/>
    <n v="5.0324999999999998"/>
    <n v="68.625"/>
    <x v="6"/>
    <s v="tabletop games"/>
    <x v="2189"/>
    <d v="2016-04-21T22:00:00"/>
  </r>
  <r>
    <n v="19000"/>
    <n v="35076"/>
    <x v="0"/>
    <s v="US"/>
    <s v="USD"/>
    <n v="1458716340"/>
    <x v="2190"/>
    <b v="0"/>
    <n v="537"/>
    <b v="1"/>
    <s v="games/tabletop games"/>
    <n v="1.8461052631578947"/>
    <n v="65.318435754189949"/>
    <x v="6"/>
    <s v="tabletop games"/>
    <x v="2190"/>
    <d v="2016-03-23T06:59:00"/>
  </r>
  <r>
    <n v="750"/>
    <n v="898"/>
    <x v="0"/>
    <s v="GB"/>
    <s v="GBP"/>
    <n v="1487102427"/>
    <x v="2191"/>
    <b v="0"/>
    <n v="25"/>
    <b v="1"/>
    <s v="games/tabletop games"/>
    <n v="1.1973333333333334"/>
    <n v="35.92"/>
    <x v="6"/>
    <s v="tabletop games"/>
    <x v="2191"/>
    <d v="2017-02-14T20:00:27"/>
  </r>
  <r>
    <n v="12000"/>
    <n v="129748.82"/>
    <x v="0"/>
    <s v="GB"/>
    <s v="GBP"/>
    <n v="1481842800"/>
    <x v="2192"/>
    <b v="0"/>
    <n v="3238"/>
    <b v="1"/>
    <s v="games/tabletop games"/>
    <n v="10.812401666666668"/>
    <n v="40.070667078443485"/>
    <x v="6"/>
    <s v="tabletop games"/>
    <x v="2192"/>
    <d v="2016-12-15T23:00:00"/>
  </r>
  <r>
    <n v="15000"/>
    <n v="67856"/>
    <x v="0"/>
    <s v="US"/>
    <s v="USD"/>
    <n v="1479704340"/>
    <x v="2193"/>
    <b v="0"/>
    <n v="897"/>
    <b v="1"/>
    <s v="games/tabletop games"/>
    <n v="4.5237333333333334"/>
    <n v="75.647714604236342"/>
    <x v="6"/>
    <s v="tabletop games"/>
    <x v="2193"/>
    <d v="2016-11-21T04:59:00"/>
  </r>
  <r>
    <n v="10000"/>
    <n v="53737"/>
    <x v="0"/>
    <s v="US"/>
    <s v="USD"/>
    <n v="1459012290"/>
    <x v="2194"/>
    <b v="0"/>
    <n v="878"/>
    <b v="1"/>
    <s v="games/tabletop games"/>
    <n v="5.3737000000000004"/>
    <n v="61.203872437357631"/>
    <x v="6"/>
    <s v="tabletop games"/>
    <x v="2194"/>
    <d v="2016-03-26T17:11:30"/>
  </r>
  <r>
    <n v="4600"/>
    <n v="5535"/>
    <x v="0"/>
    <s v="US"/>
    <s v="USD"/>
    <n v="1439317900"/>
    <x v="2195"/>
    <b v="0"/>
    <n v="115"/>
    <b v="1"/>
    <s v="games/tabletop games"/>
    <n v="1.2032608695652174"/>
    <n v="48.130434782608695"/>
    <x v="6"/>
    <s v="tabletop games"/>
    <x v="2195"/>
    <d v="2015-08-11T18:31:40"/>
  </r>
  <r>
    <n v="14000"/>
    <n v="15937"/>
    <x v="0"/>
    <s v="US"/>
    <s v="USD"/>
    <n v="1480662000"/>
    <x v="2196"/>
    <b v="0"/>
    <n v="234"/>
    <b v="1"/>
    <s v="games/tabletop games"/>
    <n v="1.1383571428571428"/>
    <n v="68.106837606837601"/>
    <x v="6"/>
    <s v="tabletop games"/>
    <x v="2196"/>
    <d v="2016-12-02T07:00:00"/>
  </r>
  <r>
    <n v="30000"/>
    <n v="285309.33"/>
    <x v="0"/>
    <s v="US"/>
    <s v="USD"/>
    <n v="1425132059"/>
    <x v="2197"/>
    <b v="0"/>
    <n v="4330"/>
    <b v="1"/>
    <s v="games/tabletop games"/>
    <n v="9.5103109999999997"/>
    <n v="65.891300230946882"/>
    <x v="6"/>
    <s v="tabletop games"/>
    <x v="2197"/>
    <d v="2015-02-28T14:00:59"/>
  </r>
  <r>
    <n v="40000"/>
    <n v="53157"/>
    <x v="0"/>
    <s v="US"/>
    <s v="USD"/>
    <n v="1447507200"/>
    <x v="2198"/>
    <b v="0"/>
    <n v="651"/>
    <b v="1"/>
    <s v="games/tabletop games"/>
    <n v="1.3289249999999999"/>
    <n v="81.654377880184327"/>
    <x v="6"/>
    <s v="tabletop games"/>
    <x v="2198"/>
    <d v="2015-11-14T13:20:00"/>
  </r>
  <r>
    <n v="9000"/>
    <n v="13228"/>
    <x v="0"/>
    <s v="IE"/>
    <s v="EUR"/>
    <n v="1444903198"/>
    <x v="2199"/>
    <b v="1"/>
    <n v="251"/>
    <b v="1"/>
    <s v="games/tabletop games"/>
    <n v="1.4697777777777778"/>
    <n v="52.701195219123505"/>
    <x v="6"/>
    <s v="tabletop games"/>
    <x v="2199"/>
    <d v="2015-10-15T09:59:58"/>
  </r>
  <r>
    <n v="2000"/>
    <n v="10843"/>
    <x v="0"/>
    <s v="GB"/>
    <s v="GBP"/>
    <n v="1436151600"/>
    <x v="2200"/>
    <b v="0"/>
    <n v="263"/>
    <b v="1"/>
    <s v="games/tabletop games"/>
    <n v="5.4215"/>
    <n v="41.228136882129277"/>
    <x v="6"/>
    <s v="tabletop games"/>
    <x v="2200"/>
    <d v="2015-07-06T03:00:00"/>
  </r>
  <r>
    <n v="110"/>
    <n v="420.99"/>
    <x v="0"/>
    <s v="GB"/>
    <s v="GBP"/>
    <n v="1358367565"/>
    <x v="2201"/>
    <b v="0"/>
    <n v="28"/>
    <b v="1"/>
    <s v="music/electronic music"/>
    <n v="3.8271818181818182"/>
    <n v="15.035357142857142"/>
    <x v="4"/>
    <s v="electronic music"/>
    <x v="2201"/>
    <d v="2013-01-16T20:19:25"/>
  </r>
  <r>
    <n v="4000"/>
    <n v="28167.25"/>
    <x v="0"/>
    <s v="US"/>
    <s v="USD"/>
    <n v="1351801368"/>
    <x v="2202"/>
    <b v="0"/>
    <n v="721"/>
    <b v="1"/>
    <s v="music/electronic music"/>
    <n v="7.0418124999999998"/>
    <n v="39.066920943134534"/>
    <x v="4"/>
    <s v="electronic music"/>
    <x v="2202"/>
    <d v="2012-11-01T20:22:48"/>
  </r>
  <r>
    <n v="2000"/>
    <n v="2191"/>
    <x v="0"/>
    <s v="CA"/>
    <s v="CAD"/>
    <n v="1443127082"/>
    <x v="2203"/>
    <b v="0"/>
    <n v="50"/>
    <b v="1"/>
    <s v="music/electronic music"/>
    <n v="1.0954999999999999"/>
    <n v="43.82"/>
    <x v="4"/>
    <s v="electronic music"/>
    <x v="2203"/>
    <d v="2015-09-24T20:38:02"/>
  </r>
  <r>
    <n v="1500"/>
    <n v="1993"/>
    <x v="0"/>
    <s v="US"/>
    <s v="USD"/>
    <n v="1362814119"/>
    <x v="2204"/>
    <b v="0"/>
    <n v="73"/>
    <b v="1"/>
    <s v="music/electronic music"/>
    <n v="1.3286666666666667"/>
    <n v="27.301369863013697"/>
    <x v="4"/>
    <s v="electronic music"/>
    <x v="2204"/>
    <d v="2013-03-09T07:28:39"/>
  </r>
  <r>
    <n v="750"/>
    <n v="1140"/>
    <x v="0"/>
    <s v="US"/>
    <s v="USD"/>
    <n v="1338579789"/>
    <x v="2205"/>
    <b v="0"/>
    <n v="27"/>
    <b v="1"/>
    <s v="music/electronic music"/>
    <n v="1.52"/>
    <n v="42.222222222222221"/>
    <x v="4"/>
    <s v="electronic music"/>
    <x v="2205"/>
    <d v="2012-06-01T19:43:09"/>
  </r>
  <r>
    <n v="1100"/>
    <n v="1130"/>
    <x v="0"/>
    <s v="US"/>
    <s v="USD"/>
    <n v="1334556624"/>
    <x v="2206"/>
    <b v="0"/>
    <n v="34"/>
    <b v="1"/>
    <s v="music/electronic music"/>
    <n v="1.0272727272727273"/>
    <n v="33.235294117647058"/>
    <x v="4"/>
    <s v="electronic music"/>
    <x v="2206"/>
    <d v="2012-04-16T06:10:24"/>
  </r>
  <r>
    <n v="2000"/>
    <n v="2000"/>
    <x v="0"/>
    <s v="US"/>
    <s v="USD"/>
    <n v="1384580373"/>
    <x v="2207"/>
    <b v="0"/>
    <n v="7"/>
    <b v="1"/>
    <s v="music/electronic music"/>
    <n v="1"/>
    <n v="285.71428571428572"/>
    <x v="4"/>
    <s v="electronic music"/>
    <x v="2207"/>
    <d v="2013-11-16T05:39:33"/>
  </r>
  <r>
    <n v="1000"/>
    <n v="1016"/>
    <x v="0"/>
    <s v="US"/>
    <s v="USD"/>
    <n v="1333771200"/>
    <x v="2208"/>
    <b v="0"/>
    <n v="24"/>
    <b v="1"/>
    <s v="music/electronic music"/>
    <n v="1.016"/>
    <n v="42.333333333333336"/>
    <x v="4"/>
    <s v="electronic music"/>
    <x v="2208"/>
    <d v="2012-04-07T04:00:00"/>
  </r>
  <r>
    <n v="500"/>
    <n v="754"/>
    <x v="0"/>
    <s v="GB"/>
    <s v="GBP"/>
    <n v="1397516400"/>
    <x v="2209"/>
    <b v="0"/>
    <n v="15"/>
    <b v="1"/>
    <s v="music/electronic music"/>
    <n v="1.508"/>
    <n v="50.266666666666666"/>
    <x v="4"/>
    <s v="electronic music"/>
    <x v="2209"/>
    <d v="2014-04-14T23:00:00"/>
  </r>
  <r>
    <n v="4000"/>
    <n v="4457"/>
    <x v="0"/>
    <s v="US"/>
    <s v="USD"/>
    <n v="1334424960"/>
    <x v="2210"/>
    <b v="0"/>
    <n v="72"/>
    <b v="1"/>
    <s v="music/electronic music"/>
    <n v="1.11425"/>
    <n v="61.902777777777779"/>
    <x v="4"/>
    <s v="electronic music"/>
    <x v="2210"/>
    <d v="2012-04-14T17:36:00"/>
  </r>
  <r>
    <n v="2500"/>
    <n v="4890"/>
    <x v="0"/>
    <s v="US"/>
    <s v="USD"/>
    <n v="1397113140"/>
    <x v="2211"/>
    <b v="0"/>
    <n v="120"/>
    <b v="1"/>
    <s v="music/electronic music"/>
    <n v="1.956"/>
    <n v="40.75"/>
    <x v="4"/>
    <s v="electronic music"/>
    <x v="2211"/>
    <d v="2014-04-10T06:59:00"/>
  </r>
  <r>
    <n v="6000"/>
    <n v="6863"/>
    <x v="0"/>
    <s v="US"/>
    <s v="USD"/>
    <n v="1383526800"/>
    <x v="2212"/>
    <b v="0"/>
    <n v="123"/>
    <b v="1"/>
    <s v="music/electronic music"/>
    <n v="1.1438333333333333"/>
    <n v="55.796747967479675"/>
    <x v="4"/>
    <s v="electronic music"/>
    <x v="2212"/>
    <d v="2013-11-04T01:00:00"/>
  </r>
  <r>
    <n v="5"/>
    <n v="10"/>
    <x v="0"/>
    <s v="US"/>
    <s v="USD"/>
    <n v="1431719379"/>
    <x v="2213"/>
    <b v="0"/>
    <n v="1"/>
    <b v="1"/>
    <s v="music/electronic music"/>
    <n v="2"/>
    <n v="10"/>
    <x v="4"/>
    <s v="electronic music"/>
    <x v="2213"/>
    <d v="2015-05-15T19:49:39"/>
  </r>
  <r>
    <n v="600"/>
    <n v="1755.01"/>
    <x v="0"/>
    <s v="US"/>
    <s v="USD"/>
    <n v="1391713248"/>
    <x v="2214"/>
    <b v="0"/>
    <n v="24"/>
    <b v="1"/>
    <s v="music/electronic music"/>
    <n v="2.9250166666666666"/>
    <n v="73.125416666666666"/>
    <x v="4"/>
    <s v="electronic music"/>
    <x v="2214"/>
    <d v="2014-02-06T19:00:48"/>
  </r>
  <r>
    <n v="550"/>
    <n v="860"/>
    <x v="0"/>
    <s v="US"/>
    <s v="USD"/>
    <n v="1331621940"/>
    <x v="2215"/>
    <b v="0"/>
    <n v="33"/>
    <b v="1"/>
    <s v="music/electronic music"/>
    <n v="1.5636363636363637"/>
    <n v="26.060606060606062"/>
    <x v="4"/>
    <s v="electronic music"/>
    <x v="2215"/>
    <d v="2012-03-13T06:59:00"/>
  </r>
  <r>
    <n v="300"/>
    <n v="317"/>
    <x v="0"/>
    <s v="US"/>
    <s v="USD"/>
    <n v="1437674545"/>
    <x v="2216"/>
    <b v="0"/>
    <n v="14"/>
    <b v="1"/>
    <s v="music/electronic music"/>
    <n v="1.0566666666666666"/>
    <n v="22.642857142857142"/>
    <x v="4"/>
    <s v="electronic music"/>
    <x v="2216"/>
    <d v="2015-07-23T18:02:25"/>
  </r>
  <r>
    <n v="420"/>
    <n v="425"/>
    <x v="0"/>
    <s v="US"/>
    <s v="USD"/>
    <n v="1446451200"/>
    <x v="2217"/>
    <b v="0"/>
    <n v="9"/>
    <b v="1"/>
    <s v="music/electronic music"/>
    <n v="1.0119047619047619"/>
    <n v="47.222222222222221"/>
    <x v="4"/>
    <s v="electronic music"/>
    <x v="2217"/>
    <d v="2015-11-02T08:00:00"/>
  </r>
  <r>
    <n v="2000"/>
    <n v="2456.66"/>
    <x v="0"/>
    <s v="US"/>
    <s v="USD"/>
    <n v="1346198400"/>
    <x v="2218"/>
    <b v="0"/>
    <n v="76"/>
    <b v="1"/>
    <s v="music/electronic music"/>
    <n v="1.2283299999999999"/>
    <n v="32.324473684210524"/>
    <x v="4"/>
    <s v="electronic music"/>
    <x v="2218"/>
    <d v="2012-08-29T00:00:00"/>
  </r>
  <r>
    <n v="1000"/>
    <n v="1015"/>
    <x v="0"/>
    <s v="US"/>
    <s v="USD"/>
    <n v="1440004512"/>
    <x v="2219"/>
    <b v="0"/>
    <n v="19"/>
    <b v="1"/>
    <s v="music/electronic music"/>
    <n v="1.0149999999999999"/>
    <n v="53.421052631578945"/>
    <x v="4"/>
    <s v="electronic music"/>
    <x v="2219"/>
    <d v="2015-08-19T17:15:12"/>
  </r>
  <r>
    <n v="3500"/>
    <n v="3540"/>
    <x v="0"/>
    <s v="US"/>
    <s v="USD"/>
    <n v="1374888436"/>
    <x v="2220"/>
    <b v="0"/>
    <n v="69"/>
    <b v="1"/>
    <s v="music/electronic music"/>
    <n v="1.0114285714285713"/>
    <n v="51.304347826086953"/>
    <x v="4"/>
    <s v="electronic music"/>
    <x v="2220"/>
    <d v="2013-07-27T01:27:16"/>
  </r>
  <r>
    <n v="7500"/>
    <n v="8109"/>
    <x v="0"/>
    <s v="US"/>
    <s v="USD"/>
    <n v="1461369600"/>
    <x v="2221"/>
    <b v="0"/>
    <n v="218"/>
    <b v="1"/>
    <s v="games/tabletop games"/>
    <n v="1.0811999999999999"/>
    <n v="37.197247706422019"/>
    <x v="6"/>
    <s v="tabletop games"/>
    <x v="2221"/>
    <d v="2016-04-23T00:00:00"/>
  </r>
  <r>
    <n v="500"/>
    <n v="813"/>
    <x v="0"/>
    <s v="US"/>
    <s v="USD"/>
    <n v="1327776847"/>
    <x v="2222"/>
    <b v="0"/>
    <n v="30"/>
    <b v="1"/>
    <s v="games/tabletop games"/>
    <n v="1.6259999999999999"/>
    <n v="27.1"/>
    <x v="6"/>
    <s v="tabletop games"/>
    <x v="2222"/>
    <d v="2012-01-28T18:54:07"/>
  </r>
  <r>
    <n v="19500"/>
    <n v="20631"/>
    <x v="0"/>
    <s v="CA"/>
    <s v="CAD"/>
    <n v="1435418568"/>
    <x v="2223"/>
    <b v="0"/>
    <n v="100"/>
    <b v="1"/>
    <s v="games/tabletop games"/>
    <n v="1.0580000000000001"/>
    <n v="206.31"/>
    <x v="6"/>
    <s v="tabletop games"/>
    <x v="2223"/>
    <d v="2015-06-27T15:22:48"/>
  </r>
  <r>
    <n v="10000"/>
    <n v="24315"/>
    <x v="0"/>
    <s v="US"/>
    <s v="USD"/>
    <n v="1477767600"/>
    <x v="2224"/>
    <b v="0"/>
    <n v="296"/>
    <b v="1"/>
    <s v="games/tabletop games"/>
    <n v="2.4315000000000002"/>
    <n v="82.145270270270274"/>
    <x v="6"/>
    <s v="tabletop games"/>
    <x v="2224"/>
    <d v="2016-10-29T19:00:00"/>
  </r>
  <r>
    <n v="21000"/>
    <n v="198415.01"/>
    <x v="0"/>
    <s v="GB"/>
    <s v="GBP"/>
    <n v="1411326015"/>
    <x v="2225"/>
    <b v="0"/>
    <n v="1204"/>
    <b v="1"/>
    <s v="games/tabletop games"/>
    <n v="9.4483338095238096"/>
    <n v="164.79651993355483"/>
    <x v="6"/>
    <s v="tabletop games"/>
    <x v="2225"/>
    <d v="2014-09-21T19:00:15"/>
  </r>
  <r>
    <n v="18000"/>
    <n v="19523.310000000001"/>
    <x v="0"/>
    <s v="US"/>
    <s v="USD"/>
    <n v="1455253140"/>
    <x v="2226"/>
    <b v="0"/>
    <n v="321"/>
    <b v="1"/>
    <s v="games/tabletop games"/>
    <n v="1.0846283333333333"/>
    <n v="60.820280373831778"/>
    <x v="6"/>
    <s v="tabletop games"/>
    <x v="2226"/>
    <d v="2016-02-12T04:59:00"/>
  </r>
  <r>
    <n v="13000"/>
    <n v="20459"/>
    <x v="0"/>
    <s v="GB"/>
    <s v="GBP"/>
    <n v="1384374155"/>
    <x v="2227"/>
    <b v="0"/>
    <n v="301"/>
    <b v="1"/>
    <s v="games/tabletop games"/>
    <n v="1.5737692307692308"/>
    <n v="67.970099667774093"/>
    <x v="6"/>
    <s v="tabletop games"/>
    <x v="2227"/>
    <d v="2013-11-13T20:22:35"/>
  </r>
  <r>
    <n v="1000"/>
    <n v="11744.9"/>
    <x v="0"/>
    <s v="DE"/>
    <s v="EUR"/>
    <n v="1439707236"/>
    <x v="2228"/>
    <b v="0"/>
    <n v="144"/>
    <b v="1"/>
    <s v="games/tabletop games"/>
    <n v="11.744899999999999"/>
    <n v="81.561805555555551"/>
    <x v="6"/>
    <s v="tabletop games"/>
    <x v="2228"/>
    <d v="2015-08-16T06:40:36"/>
  </r>
  <r>
    <n v="8012"/>
    <n v="13704.33"/>
    <x v="0"/>
    <s v="US"/>
    <s v="USD"/>
    <n v="1378180800"/>
    <x v="2229"/>
    <b v="0"/>
    <n v="539"/>
    <b v="1"/>
    <s v="games/tabletop games"/>
    <n v="1.7104755366949576"/>
    <n v="25.42547309833024"/>
    <x v="6"/>
    <s v="tabletop games"/>
    <x v="2229"/>
    <d v="2013-09-03T04:00:00"/>
  </r>
  <r>
    <n v="8500"/>
    <n v="10706"/>
    <x v="0"/>
    <s v="US"/>
    <s v="USD"/>
    <n v="1398460127"/>
    <x v="2230"/>
    <b v="0"/>
    <n v="498"/>
    <b v="1"/>
    <s v="games/tabletop games"/>
    <n v="1.2595294117647058"/>
    <n v="21.497991967871485"/>
    <x v="6"/>
    <s v="tabletop games"/>
    <x v="2230"/>
    <d v="2014-04-25T21:08:47"/>
  </r>
  <r>
    <n v="2500"/>
    <n v="30303.24"/>
    <x v="0"/>
    <s v="US"/>
    <s v="USD"/>
    <n v="1372136400"/>
    <x v="2231"/>
    <b v="0"/>
    <n v="1113"/>
    <b v="1"/>
    <s v="games/tabletop games"/>
    <n v="12.121296000000001"/>
    <n v="27.226630727762803"/>
    <x v="6"/>
    <s v="tabletop games"/>
    <x v="2231"/>
    <d v="2013-06-25T05:00:00"/>
  </r>
  <r>
    <n v="5000"/>
    <n v="24790"/>
    <x v="0"/>
    <s v="US"/>
    <s v="USD"/>
    <n v="1405738800"/>
    <x v="2232"/>
    <b v="0"/>
    <n v="988"/>
    <b v="1"/>
    <s v="games/tabletop games"/>
    <n v="4.9580000000000002"/>
    <n v="25.091093117408906"/>
    <x v="6"/>
    <s v="tabletop games"/>
    <x v="2232"/>
    <d v="2014-07-19T03:00:00"/>
  </r>
  <r>
    <n v="2500"/>
    <n v="8301"/>
    <x v="0"/>
    <s v="GB"/>
    <s v="GBP"/>
    <n v="1450051200"/>
    <x v="2233"/>
    <b v="0"/>
    <n v="391"/>
    <b v="1"/>
    <s v="games/tabletop games"/>
    <n v="3.3203999999999998"/>
    <n v="21.230179028132991"/>
    <x v="6"/>
    <s v="tabletop games"/>
    <x v="2233"/>
    <d v="2015-12-14T00:00:00"/>
  </r>
  <r>
    <n v="100"/>
    <n v="1165"/>
    <x v="0"/>
    <s v="US"/>
    <s v="USD"/>
    <n v="1483645647"/>
    <x v="2234"/>
    <b v="0"/>
    <n v="28"/>
    <b v="1"/>
    <s v="games/tabletop games"/>
    <n v="11.65"/>
    <n v="41.607142857142854"/>
    <x v="6"/>
    <s v="tabletop games"/>
    <x v="2234"/>
    <d v="2017-01-05T19:47:27"/>
  </r>
  <r>
    <n v="13000"/>
    <n v="19931"/>
    <x v="0"/>
    <s v="CA"/>
    <s v="CAD"/>
    <n v="1427585511"/>
    <x v="2235"/>
    <b v="0"/>
    <n v="147"/>
    <b v="1"/>
    <s v="games/tabletop games"/>
    <n v="1.5331538461538461"/>
    <n v="135.58503401360545"/>
    <x v="6"/>
    <s v="tabletop games"/>
    <x v="2235"/>
    <d v="2015-03-28T23:31:51"/>
  </r>
  <r>
    <n v="2800"/>
    <n v="15039"/>
    <x v="0"/>
    <s v="US"/>
    <s v="USD"/>
    <n v="1454338123"/>
    <x v="2236"/>
    <b v="0"/>
    <n v="680"/>
    <b v="1"/>
    <s v="games/tabletop games"/>
    <n v="5.3710714285714287"/>
    <n v="22.116176470588236"/>
    <x v="6"/>
    <s v="tabletop games"/>
    <x v="2236"/>
    <d v="2016-02-01T14:48:43"/>
  </r>
  <r>
    <n v="18000"/>
    <n v="63527"/>
    <x v="0"/>
    <s v="US"/>
    <s v="USD"/>
    <n v="1415779140"/>
    <x v="2237"/>
    <b v="0"/>
    <n v="983"/>
    <b v="1"/>
    <s v="games/tabletop games"/>
    <n v="3.5292777777777777"/>
    <n v="64.625635808748726"/>
    <x v="6"/>
    <s v="tabletop games"/>
    <x v="2237"/>
    <d v="2014-11-12T07:59:00"/>
  </r>
  <r>
    <n v="4000"/>
    <n v="5496"/>
    <x v="0"/>
    <s v="DE"/>
    <s v="EUR"/>
    <n v="1489157716"/>
    <x v="2238"/>
    <b v="0"/>
    <n v="79"/>
    <b v="1"/>
    <s v="games/tabletop games"/>
    <n v="1.3740000000000001"/>
    <n v="69.569620253164558"/>
    <x v="6"/>
    <s v="tabletop games"/>
    <x v="2238"/>
    <d v="2017-03-10T14:55:16"/>
  </r>
  <r>
    <n v="25000"/>
    <n v="32006.67"/>
    <x v="0"/>
    <s v="US"/>
    <s v="USD"/>
    <n v="1385870520"/>
    <x v="2239"/>
    <b v="0"/>
    <n v="426"/>
    <b v="1"/>
    <s v="games/tabletop games"/>
    <n v="1.2802667999999999"/>
    <n v="75.133028169014082"/>
    <x v="6"/>
    <s v="tabletop games"/>
    <x v="2239"/>
    <d v="2013-12-01T04:02:00"/>
  </r>
  <r>
    <n v="5000"/>
    <n v="13534"/>
    <x v="0"/>
    <s v="US"/>
    <s v="USD"/>
    <n v="1461354544"/>
    <x v="2240"/>
    <b v="0"/>
    <n v="96"/>
    <b v="1"/>
    <s v="games/tabletop games"/>
    <n v="2.7067999999999999"/>
    <n v="140.97916666666666"/>
    <x v="6"/>
    <s v="tabletop games"/>
    <x v="2240"/>
    <d v="2016-04-22T19:49:04"/>
  </r>
  <r>
    <n v="1000"/>
    <n v="8064"/>
    <x v="0"/>
    <s v="GB"/>
    <s v="GBP"/>
    <n v="1488484300"/>
    <x v="2241"/>
    <b v="0"/>
    <n v="163"/>
    <b v="1"/>
    <s v="games/tabletop games"/>
    <n v="8.0640000000000001"/>
    <n v="49.472392638036808"/>
    <x v="6"/>
    <s v="tabletop games"/>
    <x v="2241"/>
    <d v="2017-03-02T19:51:40"/>
  </r>
  <r>
    <n v="10000"/>
    <n v="136009.76"/>
    <x v="0"/>
    <s v="US"/>
    <s v="USD"/>
    <n v="1385521320"/>
    <x v="2242"/>
    <b v="0"/>
    <n v="2525"/>
    <b v="1"/>
    <s v="games/tabletop games"/>
    <n v="13.600976000000001"/>
    <n v="53.865251485148519"/>
    <x v="6"/>
    <s v="tabletop games"/>
    <x v="2242"/>
    <d v="2013-11-27T03:02:00"/>
  </r>
  <r>
    <n v="1"/>
    <n v="9302.5"/>
    <x v="0"/>
    <s v="US"/>
    <s v="USD"/>
    <n v="1489374000"/>
    <x v="2243"/>
    <b v="0"/>
    <n v="2035"/>
    <b v="1"/>
    <s v="games/tabletop games"/>
    <n v="9302.5"/>
    <n v="4.5712530712530715"/>
    <x v="6"/>
    <s v="tabletop games"/>
    <x v="2243"/>
    <d v="2017-03-13T03:00:00"/>
  </r>
  <r>
    <n v="5000"/>
    <n v="18851"/>
    <x v="0"/>
    <s v="US"/>
    <s v="USD"/>
    <n v="1476649800"/>
    <x v="2244"/>
    <b v="0"/>
    <n v="290"/>
    <b v="1"/>
    <s v="games/tabletop games"/>
    <n v="3.7702"/>
    <n v="65.00344827586207"/>
    <x v="6"/>
    <s v="tabletop games"/>
    <x v="2244"/>
    <d v="2016-10-16T20:30:00"/>
  </r>
  <r>
    <n v="4000"/>
    <n v="105881"/>
    <x v="0"/>
    <s v="US"/>
    <s v="USD"/>
    <n v="1393005600"/>
    <x v="2245"/>
    <b v="0"/>
    <n v="1980"/>
    <b v="1"/>
    <s v="games/tabletop games"/>
    <n v="26.47025"/>
    <n v="53.475252525252522"/>
    <x v="6"/>
    <s v="tabletop games"/>
    <x v="2245"/>
    <d v="2014-02-21T18:00:00"/>
  </r>
  <r>
    <n v="2500"/>
    <n v="2503"/>
    <x v="0"/>
    <s v="GB"/>
    <s v="GBP"/>
    <n v="1441393210"/>
    <x v="2246"/>
    <b v="0"/>
    <n v="57"/>
    <b v="1"/>
    <s v="games/tabletop games"/>
    <n v="1.0012000000000001"/>
    <n v="43.912280701754383"/>
    <x v="6"/>
    <s v="tabletop games"/>
    <x v="2246"/>
    <d v="2015-09-04T19:00:10"/>
  </r>
  <r>
    <n v="18500"/>
    <n v="19324"/>
    <x v="0"/>
    <s v="US"/>
    <s v="USD"/>
    <n v="1438185565"/>
    <x v="2247"/>
    <b v="0"/>
    <n v="380"/>
    <b v="1"/>
    <s v="games/tabletop games"/>
    <n v="1.0445405405405406"/>
    <n v="50.852631578947367"/>
    <x v="6"/>
    <s v="tabletop games"/>
    <x v="2247"/>
    <d v="2015-07-29T15:59:25"/>
  </r>
  <r>
    <n v="7000"/>
    <n v="7505"/>
    <x v="0"/>
    <s v="GB"/>
    <s v="GBP"/>
    <n v="1481749278"/>
    <x v="2248"/>
    <b v="0"/>
    <n v="128"/>
    <b v="1"/>
    <s v="games/tabletop games"/>
    <n v="1.0721428571428571"/>
    <n v="58.6328125"/>
    <x v="6"/>
    <s v="tabletop games"/>
    <x v="2248"/>
    <d v="2016-12-14T21:01:18"/>
  </r>
  <r>
    <n v="3500"/>
    <n v="5907"/>
    <x v="0"/>
    <s v="US"/>
    <s v="USD"/>
    <n v="1364917965"/>
    <x v="2249"/>
    <b v="0"/>
    <n v="180"/>
    <b v="1"/>
    <s v="games/tabletop games"/>
    <n v="1.6877142857142857"/>
    <n v="32.81666666666667"/>
    <x v="6"/>
    <s v="tabletop games"/>
    <x v="2249"/>
    <d v="2013-04-02T15:52:45"/>
  </r>
  <r>
    <n v="25000"/>
    <n v="243778"/>
    <x v="0"/>
    <s v="US"/>
    <s v="USD"/>
    <n v="1480727273"/>
    <x v="2250"/>
    <b v="0"/>
    <n v="571"/>
    <b v="1"/>
    <s v="games/tabletop games"/>
    <n v="9.7511200000000002"/>
    <n v="426.93169877408059"/>
    <x v="6"/>
    <s v="tabletop games"/>
    <x v="2250"/>
    <d v="2016-12-03T01:07:53"/>
  </r>
  <r>
    <n v="8500"/>
    <n v="11428.19"/>
    <x v="0"/>
    <s v="US"/>
    <s v="USD"/>
    <n v="1408177077"/>
    <x v="2251"/>
    <b v="0"/>
    <n v="480"/>
    <b v="1"/>
    <s v="games/tabletop games"/>
    <n v="1.3444929411764706"/>
    <n v="23.808729166666669"/>
    <x v="6"/>
    <s v="tabletop games"/>
    <x v="2251"/>
    <d v="2014-08-16T08:17:57"/>
  </r>
  <r>
    <n v="9000"/>
    <n v="24505"/>
    <x v="0"/>
    <s v="ES"/>
    <s v="EUR"/>
    <n v="1470469938"/>
    <x v="2252"/>
    <b v="0"/>
    <n v="249"/>
    <b v="1"/>
    <s v="games/tabletop games"/>
    <n v="2.722777777777778"/>
    <n v="98.413654618473899"/>
    <x v="6"/>
    <s v="tabletop games"/>
    <x v="2252"/>
    <d v="2016-08-06T07:52:18"/>
  </r>
  <r>
    <n v="8000"/>
    <n v="9015"/>
    <x v="0"/>
    <s v="US"/>
    <s v="USD"/>
    <n v="1447862947"/>
    <x v="2253"/>
    <b v="0"/>
    <n v="84"/>
    <b v="1"/>
    <s v="games/tabletop games"/>
    <n v="1.1268750000000001"/>
    <n v="107.32142857142857"/>
    <x v="6"/>
    <s v="tabletop games"/>
    <x v="2253"/>
    <d v="2015-11-18T16:09:07"/>
  </r>
  <r>
    <n v="500"/>
    <n v="2299"/>
    <x v="0"/>
    <s v="US"/>
    <s v="USD"/>
    <n v="1485271968"/>
    <x v="2254"/>
    <b v="0"/>
    <n v="197"/>
    <b v="1"/>
    <s v="games/tabletop games"/>
    <n v="4.5979999999999999"/>
    <n v="11.67005076142132"/>
    <x v="6"/>
    <s v="tabletop games"/>
    <x v="2254"/>
    <d v="2017-01-24T15:32:48"/>
  </r>
  <r>
    <n v="3950"/>
    <n v="11323"/>
    <x v="0"/>
    <s v="US"/>
    <s v="USD"/>
    <n v="1462661451"/>
    <x v="2255"/>
    <b v="0"/>
    <n v="271"/>
    <b v="1"/>
    <s v="games/tabletop games"/>
    <n v="2.8665822784810127"/>
    <n v="41.782287822878232"/>
    <x v="6"/>
    <s v="tabletop games"/>
    <x v="2255"/>
    <d v="2016-05-07T22:50:51"/>
  </r>
  <r>
    <n v="480"/>
    <n v="1069"/>
    <x v="0"/>
    <s v="GB"/>
    <s v="GBP"/>
    <n v="1479811846"/>
    <x v="2256"/>
    <b v="0"/>
    <n v="50"/>
    <b v="1"/>
    <s v="games/tabletop games"/>
    <n v="2.2270833333333333"/>
    <n v="21.38"/>
    <x v="6"/>
    <s v="tabletop games"/>
    <x v="2256"/>
    <d v="2016-11-22T10:50:46"/>
  </r>
  <r>
    <n v="2500"/>
    <n v="15903.5"/>
    <x v="0"/>
    <s v="GB"/>
    <s v="GBP"/>
    <n v="1466377200"/>
    <x v="2257"/>
    <b v="0"/>
    <n v="169"/>
    <b v="1"/>
    <s v="games/tabletop games"/>
    <n v="6.3613999999999997"/>
    <n v="94.103550295857985"/>
    <x v="6"/>
    <s v="tabletop games"/>
    <x v="2257"/>
    <d v="2016-06-19T23:00:00"/>
  </r>
  <r>
    <n v="2200"/>
    <n v="3223"/>
    <x v="0"/>
    <s v="US"/>
    <s v="USD"/>
    <n v="1434045687"/>
    <x v="2258"/>
    <b v="0"/>
    <n v="205"/>
    <b v="1"/>
    <s v="games/tabletop games"/>
    <n v="1.4650000000000001"/>
    <n v="15.721951219512196"/>
    <x v="6"/>
    <s v="tabletop games"/>
    <x v="2258"/>
    <d v="2015-06-11T18:01:27"/>
  </r>
  <r>
    <n v="1000"/>
    <n v="18671"/>
    <x v="0"/>
    <s v="GB"/>
    <s v="GBP"/>
    <n v="1481224736"/>
    <x v="2259"/>
    <b v="0"/>
    <n v="206"/>
    <b v="1"/>
    <s v="games/tabletop games"/>
    <n v="18.670999999999999"/>
    <n v="90.635922330097088"/>
    <x v="6"/>
    <s v="tabletop games"/>
    <x v="2259"/>
    <d v="2016-12-08T19:18:56"/>
  </r>
  <r>
    <n v="2500"/>
    <n v="8173"/>
    <x v="0"/>
    <s v="US"/>
    <s v="USD"/>
    <n v="1395876250"/>
    <x v="2260"/>
    <b v="0"/>
    <n v="84"/>
    <b v="1"/>
    <s v="games/tabletop games"/>
    <n v="3.2692000000000001"/>
    <n v="97.297619047619051"/>
    <x v="6"/>
    <s v="tabletop games"/>
    <x v="2260"/>
    <d v="2014-03-26T23:24:10"/>
  </r>
  <r>
    <n v="1000"/>
    <n v="7795"/>
    <x v="0"/>
    <s v="AU"/>
    <s v="AUD"/>
    <n v="1487093020"/>
    <x v="2261"/>
    <b v="0"/>
    <n v="210"/>
    <b v="1"/>
    <s v="games/tabletop games"/>
    <n v="7.7949999999999999"/>
    <n v="37.11904761904762"/>
    <x v="6"/>
    <s v="tabletop games"/>
    <x v="2261"/>
    <d v="2017-02-14T17:23:40"/>
  </r>
  <r>
    <n v="3300"/>
    <n v="5087"/>
    <x v="0"/>
    <s v="US"/>
    <s v="USD"/>
    <n v="1416268800"/>
    <x v="2262"/>
    <b v="0"/>
    <n v="181"/>
    <b v="1"/>
    <s v="games/tabletop games"/>
    <n v="1.5415151515151515"/>
    <n v="28.104972375690608"/>
    <x v="6"/>
    <s v="tabletop games"/>
    <x v="2262"/>
    <d v="2014-11-18T00:00:00"/>
  </r>
  <r>
    <n v="7500"/>
    <n v="8666"/>
    <x v="0"/>
    <s v="SE"/>
    <s v="SEK"/>
    <n v="1422734313"/>
    <x v="2263"/>
    <b v="0"/>
    <n v="60"/>
    <b v="1"/>
    <s v="games/tabletop games"/>
    <n v="1.1554666666666666"/>
    <n v="144.43333333333334"/>
    <x v="6"/>
    <s v="tabletop games"/>
    <x v="2263"/>
    <d v="2015-01-31T19:58:33"/>
  </r>
  <r>
    <n v="6000"/>
    <n v="10802"/>
    <x v="0"/>
    <s v="US"/>
    <s v="USD"/>
    <n v="1463972400"/>
    <x v="2264"/>
    <b v="0"/>
    <n v="445"/>
    <b v="1"/>
    <s v="games/tabletop games"/>
    <n v="1.8003333333333333"/>
    <n v="24.274157303370785"/>
    <x v="6"/>
    <s v="tabletop games"/>
    <x v="2264"/>
    <d v="2016-05-23T03:00:00"/>
  </r>
  <r>
    <n v="200"/>
    <n v="597"/>
    <x v="0"/>
    <s v="GB"/>
    <s v="GBP"/>
    <n v="1479846507"/>
    <x v="2265"/>
    <b v="0"/>
    <n v="17"/>
    <b v="1"/>
    <s v="games/tabletop games"/>
    <n v="2.9849999999999999"/>
    <n v="35.117647058823529"/>
    <x v="6"/>
    <s v="tabletop games"/>
    <x v="2265"/>
    <d v="2016-11-22T20:28:27"/>
  </r>
  <r>
    <n v="1500"/>
    <n v="4804"/>
    <x v="0"/>
    <s v="US"/>
    <s v="USD"/>
    <n v="1461722400"/>
    <x v="2266"/>
    <b v="0"/>
    <n v="194"/>
    <b v="1"/>
    <s v="games/tabletop games"/>
    <n v="3.2026666666666666"/>
    <n v="24.762886597938145"/>
    <x v="6"/>
    <s v="tabletop games"/>
    <x v="2266"/>
    <d v="2016-04-27T02:00:00"/>
  </r>
  <r>
    <n v="20000"/>
    <n v="76105"/>
    <x v="0"/>
    <s v="US"/>
    <s v="USD"/>
    <n v="1419123600"/>
    <x v="2267"/>
    <b v="0"/>
    <n v="404"/>
    <b v="1"/>
    <s v="games/tabletop games"/>
    <n v="3.80525"/>
    <n v="188.37871287128712"/>
    <x v="6"/>
    <s v="tabletop games"/>
    <x v="2267"/>
    <d v="2014-12-21T01:00:00"/>
  </r>
  <r>
    <n v="28000"/>
    <n v="28728"/>
    <x v="0"/>
    <s v="US"/>
    <s v="USD"/>
    <n v="1489283915"/>
    <x v="2268"/>
    <b v="0"/>
    <n v="194"/>
    <b v="1"/>
    <s v="games/tabletop games"/>
    <n v="1.026"/>
    <n v="148.08247422680412"/>
    <x v="6"/>
    <s v="tabletop games"/>
    <x v="2268"/>
    <d v="2017-03-12T01:58:35"/>
  </r>
  <r>
    <n v="2500"/>
    <n v="45041"/>
    <x v="0"/>
    <s v="US"/>
    <s v="USD"/>
    <n v="1488862800"/>
    <x v="2269"/>
    <b v="0"/>
    <n v="902"/>
    <b v="1"/>
    <s v="games/tabletop games"/>
    <n v="18.016400000000001"/>
    <n v="49.934589800443462"/>
    <x v="6"/>
    <s v="tabletop games"/>
    <x v="2269"/>
    <d v="2017-03-07T05:00:00"/>
  </r>
  <r>
    <n v="25000"/>
    <n v="180062"/>
    <x v="0"/>
    <s v="US"/>
    <s v="USD"/>
    <n v="1484085540"/>
    <x v="2270"/>
    <b v="0"/>
    <n v="1670"/>
    <b v="1"/>
    <s v="games/tabletop games"/>
    <n v="7.2024800000000004"/>
    <n v="107.82155688622754"/>
    <x v="6"/>
    <s v="tabletop games"/>
    <x v="2270"/>
    <d v="2017-01-10T21:59:00"/>
  </r>
  <r>
    <n v="20000"/>
    <n v="56618"/>
    <x v="0"/>
    <s v="US"/>
    <s v="USD"/>
    <n v="1481328004"/>
    <x v="2271"/>
    <b v="0"/>
    <n v="1328"/>
    <b v="1"/>
    <s v="games/tabletop games"/>
    <n v="2.8309000000000002"/>
    <n v="42.63403614457831"/>
    <x v="6"/>
    <s v="tabletop games"/>
    <x v="2271"/>
    <d v="2016-12-10T00:00:04"/>
  </r>
  <r>
    <n v="1000"/>
    <n v="13566"/>
    <x v="0"/>
    <s v="US"/>
    <s v="USD"/>
    <n v="1449506836"/>
    <x v="2272"/>
    <b v="0"/>
    <n v="944"/>
    <b v="1"/>
    <s v="games/tabletop games"/>
    <n v="13.566000000000001"/>
    <n v="14.370762711864407"/>
    <x v="6"/>
    <s v="tabletop games"/>
    <x v="2272"/>
    <d v="2015-12-07T16:47:16"/>
  </r>
  <r>
    <n v="2500"/>
    <n v="5509"/>
    <x v="0"/>
    <s v="CA"/>
    <s v="CAD"/>
    <n v="1489320642"/>
    <x v="2273"/>
    <b v="0"/>
    <n v="147"/>
    <b v="1"/>
    <s v="games/tabletop games"/>
    <n v="2.2035999999999998"/>
    <n v="37.476190476190474"/>
    <x v="6"/>
    <s v="tabletop games"/>
    <x v="2273"/>
    <d v="2017-03-12T12:10:42"/>
  </r>
  <r>
    <n v="2500"/>
    <n v="2990"/>
    <x v="0"/>
    <s v="US"/>
    <s v="USD"/>
    <n v="1393156857"/>
    <x v="2274"/>
    <b v="0"/>
    <n v="99"/>
    <b v="1"/>
    <s v="games/tabletop games"/>
    <n v="1.196"/>
    <n v="30.202020202020201"/>
    <x v="6"/>
    <s v="tabletop games"/>
    <x v="2274"/>
    <d v="2014-02-23T12:00:57"/>
  </r>
  <r>
    <n v="650"/>
    <n v="2650.5"/>
    <x v="0"/>
    <s v="GB"/>
    <s v="GBP"/>
    <n v="1419259679"/>
    <x v="2275"/>
    <b v="0"/>
    <n v="79"/>
    <b v="1"/>
    <s v="games/tabletop games"/>
    <n v="4.0776923076923079"/>
    <n v="33.550632911392405"/>
    <x v="6"/>
    <s v="tabletop games"/>
    <x v="2275"/>
    <d v="2014-12-22T14:47:59"/>
  </r>
  <r>
    <n v="4589"/>
    <n v="4856"/>
    <x v="0"/>
    <s v="US"/>
    <s v="USD"/>
    <n v="1388936289"/>
    <x v="2276"/>
    <b v="0"/>
    <n v="75"/>
    <b v="1"/>
    <s v="games/tabletop games"/>
    <n v="1.0581826105905425"/>
    <n v="64.74666666666667"/>
    <x v="6"/>
    <s v="tabletop games"/>
    <x v="2276"/>
    <d v="2014-01-05T15:38:09"/>
  </r>
  <r>
    <n v="8500"/>
    <n v="11992"/>
    <x v="0"/>
    <s v="US"/>
    <s v="USD"/>
    <n v="1330359423"/>
    <x v="2277"/>
    <b v="0"/>
    <n v="207"/>
    <b v="1"/>
    <s v="games/tabletop games"/>
    <n v="1.4108235294117648"/>
    <n v="57.932367149758456"/>
    <x v="6"/>
    <s v="tabletop games"/>
    <x v="2277"/>
    <d v="2012-02-27T16:17:03"/>
  </r>
  <r>
    <n v="2000"/>
    <n v="5414"/>
    <x v="0"/>
    <s v="IT"/>
    <s v="EUR"/>
    <n v="1451861940"/>
    <x v="2278"/>
    <b v="0"/>
    <n v="102"/>
    <b v="1"/>
    <s v="games/tabletop games"/>
    <n v="2.7069999999999999"/>
    <n v="53.078431372549019"/>
    <x v="6"/>
    <s v="tabletop games"/>
    <x v="2278"/>
    <d v="2016-01-03T22:59:00"/>
  </r>
  <r>
    <n v="1000"/>
    <n v="1538"/>
    <x v="0"/>
    <s v="US"/>
    <s v="USD"/>
    <n v="1423022400"/>
    <x v="2279"/>
    <b v="0"/>
    <n v="32"/>
    <b v="1"/>
    <s v="games/tabletop games"/>
    <n v="1.538"/>
    <n v="48.0625"/>
    <x v="6"/>
    <s v="tabletop games"/>
    <x v="2279"/>
    <d v="2015-02-04T04:00:00"/>
  </r>
  <r>
    <n v="9800"/>
    <n v="39550.5"/>
    <x v="0"/>
    <s v="US"/>
    <s v="USD"/>
    <n v="1442501991"/>
    <x v="2280"/>
    <b v="0"/>
    <n v="480"/>
    <b v="1"/>
    <s v="games/tabletop games"/>
    <n v="4.0357653061224488"/>
    <n v="82.396874999999994"/>
    <x v="6"/>
    <s v="tabletop games"/>
    <x v="2280"/>
    <d v="2015-09-17T14:59:51"/>
  </r>
  <r>
    <n v="300"/>
    <n v="555"/>
    <x v="0"/>
    <s v="US"/>
    <s v="USD"/>
    <n v="1311576600"/>
    <x v="2281"/>
    <b v="0"/>
    <n v="11"/>
    <b v="1"/>
    <s v="music/rock"/>
    <n v="1.85"/>
    <n v="50.454545454545453"/>
    <x v="4"/>
    <s v="rock"/>
    <x v="2281"/>
    <d v="2011-07-25T06:50:00"/>
  </r>
  <r>
    <n v="750"/>
    <n v="1390"/>
    <x v="0"/>
    <s v="US"/>
    <s v="USD"/>
    <n v="1452744686"/>
    <x v="2282"/>
    <b v="0"/>
    <n v="12"/>
    <b v="1"/>
    <s v="music/rock"/>
    <n v="1.8533333333333333"/>
    <n v="115.83333333333333"/>
    <x v="4"/>
    <s v="rock"/>
    <x v="2282"/>
    <d v="2016-01-14T04:11:26"/>
  </r>
  <r>
    <n v="3000"/>
    <n v="3025.66"/>
    <x v="0"/>
    <s v="US"/>
    <s v="USD"/>
    <n v="1336528804"/>
    <x v="2283"/>
    <b v="0"/>
    <n v="48"/>
    <b v="1"/>
    <s v="music/rock"/>
    <n v="1.0085533333333332"/>
    <n v="63.03458333333333"/>
    <x v="4"/>
    <s v="rock"/>
    <x v="2283"/>
    <d v="2012-05-09T02:00:04"/>
  </r>
  <r>
    <n v="6000"/>
    <n v="6373.27"/>
    <x v="0"/>
    <s v="US"/>
    <s v="USD"/>
    <n v="1299902400"/>
    <x v="2284"/>
    <b v="0"/>
    <n v="59"/>
    <b v="1"/>
    <s v="music/rock"/>
    <n v="1.0622116666666668"/>
    <n v="108.02152542372882"/>
    <x v="4"/>
    <s v="rock"/>
    <x v="2284"/>
    <d v="2011-03-12T04:00:00"/>
  </r>
  <r>
    <n v="3000"/>
    <n v="3641"/>
    <x v="0"/>
    <s v="US"/>
    <s v="USD"/>
    <n v="1340944043"/>
    <x v="2285"/>
    <b v="0"/>
    <n v="79"/>
    <b v="1"/>
    <s v="music/rock"/>
    <n v="1.2136666666666667"/>
    <n v="46.088607594936711"/>
    <x v="4"/>
    <s v="rock"/>
    <x v="2285"/>
    <d v="2012-06-29T04:27:23"/>
  </r>
  <r>
    <n v="1500"/>
    <n v="1501"/>
    <x v="0"/>
    <s v="US"/>
    <s v="USD"/>
    <n v="1378439940"/>
    <x v="2286"/>
    <b v="0"/>
    <n v="14"/>
    <b v="1"/>
    <s v="music/rock"/>
    <n v="1.0006666666666666"/>
    <n v="107.21428571428571"/>
    <x v="4"/>
    <s v="rock"/>
    <x v="2286"/>
    <d v="2013-09-06T03:59:00"/>
  </r>
  <r>
    <n v="4500"/>
    <n v="5398.99"/>
    <x v="0"/>
    <s v="US"/>
    <s v="USD"/>
    <n v="1403539260"/>
    <x v="2287"/>
    <b v="0"/>
    <n v="106"/>
    <b v="1"/>
    <s v="music/rock"/>
    <n v="1.1997755555555556"/>
    <n v="50.9338679245283"/>
    <x v="4"/>
    <s v="rock"/>
    <x v="2287"/>
    <d v="2014-06-23T16:01:00"/>
  </r>
  <r>
    <n v="1000"/>
    <n v="1001"/>
    <x v="0"/>
    <s v="US"/>
    <s v="USD"/>
    <n v="1340733600"/>
    <x v="2288"/>
    <b v="0"/>
    <n v="25"/>
    <b v="1"/>
    <s v="music/rock"/>
    <n v="1.0009999999999999"/>
    <n v="40.04"/>
    <x v="4"/>
    <s v="rock"/>
    <x v="2288"/>
    <d v="2012-06-26T18:00:00"/>
  </r>
  <r>
    <n v="1500"/>
    <n v="1611"/>
    <x v="0"/>
    <s v="US"/>
    <s v="USD"/>
    <n v="1386372120"/>
    <x v="2289"/>
    <b v="0"/>
    <n v="25"/>
    <b v="1"/>
    <s v="music/rock"/>
    <n v="1.0740000000000001"/>
    <n v="64.44"/>
    <x v="4"/>
    <s v="rock"/>
    <x v="2289"/>
    <d v="2013-12-06T23:22:00"/>
  </r>
  <r>
    <n v="1500"/>
    <n v="1561"/>
    <x v="0"/>
    <s v="US"/>
    <s v="USD"/>
    <n v="1259686800"/>
    <x v="2290"/>
    <b v="0"/>
    <n v="29"/>
    <b v="1"/>
    <s v="music/rock"/>
    <n v="1.0406666666666666"/>
    <n v="53.827586206896555"/>
    <x v="4"/>
    <s v="rock"/>
    <x v="2290"/>
    <d v="2009-12-01T17:00:00"/>
  </r>
  <r>
    <n v="2500"/>
    <n v="4320"/>
    <x v="0"/>
    <s v="US"/>
    <s v="USD"/>
    <n v="1335153600"/>
    <x v="2291"/>
    <b v="0"/>
    <n v="43"/>
    <b v="1"/>
    <s v="music/rock"/>
    <n v="1.728"/>
    <n v="100.46511627906976"/>
    <x v="4"/>
    <s v="rock"/>
    <x v="2291"/>
    <d v="2012-04-23T04:00:00"/>
  </r>
  <r>
    <n v="2000"/>
    <n v="2145.0100000000002"/>
    <x v="0"/>
    <s v="US"/>
    <s v="USD"/>
    <n v="1334767476"/>
    <x v="2292"/>
    <b v="0"/>
    <n v="46"/>
    <b v="1"/>
    <s v="music/rock"/>
    <n v="1.072505"/>
    <n v="46.630652173913049"/>
    <x v="4"/>
    <s v="rock"/>
    <x v="2292"/>
    <d v="2012-04-18T16:44:36"/>
  </r>
  <r>
    <n v="850"/>
    <n v="920"/>
    <x v="0"/>
    <s v="US"/>
    <s v="USD"/>
    <n v="1348545540"/>
    <x v="2293"/>
    <b v="0"/>
    <n v="27"/>
    <b v="1"/>
    <s v="music/rock"/>
    <n v="1.0823529411764705"/>
    <n v="34.074074074074076"/>
    <x v="4"/>
    <s v="rock"/>
    <x v="2293"/>
    <d v="2012-09-25T03:59:00"/>
  </r>
  <r>
    <n v="5000"/>
    <n v="7304.04"/>
    <x v="0"/>
    <s v="US"/>
    <s v="USD"/>
    <n v="1358702480"/>
    <x v="2294"/>
    <b v="0"/>
    <n v="112"/>
    <b v="1"/>
    <s v="music/rock"/>
    <n v="1.4608079999999999"/>
    <n v="65.214642857142863"/>
    <x v="4"/>
    <s v="rock"/>
    <x v="2294"/>
    <d v="2013-01-20T17:21:20"/>
  </r>
  <r>
    <n v="1200"/>
    <n v="1503"/>
    <x v="0"/>
    <s v="US"/>
    <s v="USD"/>
    <n v="1359240856"/>
    <x v="2295"/>
    <b v="0"/>
    <n v="34"/>
    <b v="1"/>
    <s v="music/rock"/>
    <n v="1.2524999999999999"/>
    <n v="44.205882352941174"/>
    <x v="4"/>
    <s v="rock"/>
    <x v="2295"/>
    <d v="2013-01-26T22:54:16"/>
  </r>
  <r>
    <n v="7000"/>
    <n v="10435"/>
    <x v="0"/>
    <s v="US"/>
    <s v="USD"/>
    <n v="1330018426"/>
    <x v="2296"/>
    <b v="0"/>
    <n v="145"/>
    <b v="1"/>
    <s v="music/rock"/>
    <n v="1.4907142857142857"/>
    <n v="71.965517241379317"/>
    <x v="4"/>
    <s v="rock"/>
    <x v="2296"/>
    <d v="2012-02-23T17:33:46"/>
  </r>
  <r>
    <n v="1000"/>
    <n v="1006"/>
    <x v="0"/>
    <s v="US"/>
    <s v="USD"/>
    <n v="1331697540"/>
    <x v="2297"/>
    <b v="0"/>
    <n v="19"/>
    <b v="1"/>
    <s v="music/rock"/>
    <n v="1.006"/>
    <n v="52.94736842105263"/>
    <x v="4"/>
    <s v="rock"/>
    <x v="2297"/>
    <d v="2012-03-14T03:59:00"/>
  </r>
  <r>
    <n v="30000"/>
    <n v="31522"/>
    <x v="0"/>
    <s v="US"/>
    <s v="USD"/>
    <n v="1395861033"/>
    <x v="2298"/>
    <b v="0"/>
    <n v="288"/>
    <b v="1"/>
    <s v="music/rock"/>
    <n v="1.0507333333333333"/>
    <n v="109.45138888888889"/>
    <x v="4"/>
    <s v="rock"/>
    <x v="2298"/>
    <d v="2014-03-26T19:10:33"/>
  </r>
  <r>
    <n v="300"/>
    <n v="1050.5"/>
    <x v="0"/>
    <s v="US"/>
    <s v="USD"/>
    <n v="1296953209"/>
    <x v="2299"/>
    <b v="0"/>
    <n v="14"/>
    <b v="1"/>
    <s v="music/rock"/>
    <n v="3.5016666666666665"/>
    <n v="75.035714285714292"/>
    <x v="4"/>
    <s v="rock"/>
    <x v="2299"/>
    <d v="2011-02-06T00:46:49"/>
  </r>
  <r>
    <n v="800"/>
    <n v="810"/>
    <x v="0"/>
    <s v="US"/>
    <s v="USD"/>
    <n v="1340904416"/>
    <x v="2300"/>
    <b v="0"/>
    <n v="7"/>
    <b v="1"/>
    <s v="music/rock"/>
    <n v="1.0125"/>
    <n v="115.71428571428571"/>
    <x v="4"/>
    <s v="rock"/>
    <x v="2300"/>
    <d v="2012-06-28T17:26:56"/>
  </r>
  <r>
    <n v="5000"/>
    <n v="6680.22"/>
    <x v="0"/>
    <s v="US"/>
    <s v="USD"/>
    <n v="1371785496"/>
    <x v="2301"/>
    <b v="1"/>
    <n v="211"/>
    <b v="1"/>
    <s v="music/indie rock"/>
    <n v="1.336044"/>
    <n v="31.659810426540286"/>
    <x v="4"/>
    <s v="indie rock"/>
    <x v="2301"/>
    <d v="2013-06-21T03:31:36"/>
  </r>
  <r>
    <n v="2300"/>
    <n v="3925"/>
    <x v="0"/>
    <s v="US"/>
    <s v="USD"/>
    <n v="1388473200"/>
    <x v="2302"/>
    <b v="1"/>
    <n v="85"/>
    <b v="1"/>
    <s v="music/indie rock"/>
    <n v="1.7065217391304348"/>
    <n v="46.176470588235297"/>
    <x v="4"/>
    <s v="indie rock"/>
    <x v="2302"/>
    <d v="2013-12-31T07:00:00"/>
  </r>
  <r>
    <n v="6450"/>
    <n v="7053.61"/>
    <x v="0"/>
    <s v="US"/>
    <s v="USD"/>
    <n v="1323747596"/>
    <x v="2303"/>
    <b v="1"/>
    <n v="103"/>
    <b v="1"/>
    <s v="music/indie rock"/>
    <n v="1.0935829457364341"/>
    <n v="68.481650485436887"/>
    <x v="4"/>
    <s v="indie rock"/>
    <x v="2303"/>
    <d v="2011-12-13T03:39:56"/>
  </r>
  <r>
    <n v="6000"/>
    <n v="6042.02"/>
    <x v="0"/>
    <s v="US"/>
    <s v="USD"/>
    <n v="1293857940"/>
    <x v="2304"/>
    <b v="1"/>
    <n v="113"/>
    <b v="1"/>
    <s v="music/indie rock"/>
    <n v="1.0070033333333335"/>
    <n v="53.469203539823013"/>
    <x v="4"/>
    <s v="indie rock"/>
    <x v="2304"/>
    <d v="2011-01-01T04:59:00"/>
  </r>
  <r>
    <n v="18000"/>
    <n v="18221"/>
    <x v="0"/>
    <s v="US"/>
    <s v="USD"/>
    <n v="1407520800"/>
    <x v="2305"/>
    <b v="1"/>
    <n v="167"/>
    <b v="1"/>
    <s v="music/indie rock"/>
    <n v="1.0122777777777778"/>
    <n v="109.10778443113773"/>
    <x v="4"/>
    <s v="indie rock"/>
    <x v="2305"/>
    <d v="2014-08-08T18:00:00"/>
  </r>
  <r>
    <n v="3500"/>
    <n v="3736.55"/>
    <x v="0"/>
    <s v="US"/>
    <s v="USD"/>
    <n v="1331352129"/>
    <x v="2306"/>
    <b v="1"/>
    <n v="73"/>
    <b v="1"/>
    <s v="music/indie rock"/>
    <n v="1.0675857142857144"/>
    <n v="51.185616438356163"/>
    <x v="4"/>
    <s v="indie rock"/>
    <x v="2306"/>
    <d v="2012-03-10T04:02:09"/>
  </r>
  <r>
    <n v="1964.47"/>
    <n v="2095.2600000000002"/>
    <x v="0"/>
    <s v="US"/>
    <s v="USD"/>
    <n v="1336245328"/>
    <x v="2307"/>
    <b v="1"/>
    <n v="75"/>
    <b v="1"/>
    <s v="music/indie rock"/>
    <n v="1.0665777537961894"/>
    <n v="27.936800000000002"/>
    <x v="4"/>
    <s v="indie rock"/>
    <x v="2307"/>
    <d v="2012-05-05T19:15:28"/>
  </r>
  <r>
    <n v="50000"/>
    <n v="50653.11"/>
    <x v="0"/>
    <s v="US"/>
    <s v="USD"/>
    <n v="1409274000"/>
    <x v="2308"/>
    <b v="1"/>
    <n v="614"/>
    <b v="1"/>
    <s v="music/indie rock"/>
    <n v="1.0130622"/>
    <n v="82.496921824104234"/>
    <x v="4"/>
    <s v="indie rock"/>
    <x v="2308"/>
    <d v="2014-08-29T01:00:00"/>
  </r>
  <r>
    <n v="6000"/>
    <n v="6400.47"/>
    <x v="0"/>
    <s v="US"/>
    <s v="USD"/>
    <n v="1362872537"/>
    <x v="2309"/>
    <b v="1"/>
    <n v="107"/>
    <b v="1"/>
    <s v="music/indie rock"/>
    <n v="1.0667450000000001"/>
    <n v="59.817476635514019"/>
    <x v="4"/>
    <s v="indie rock"/>
    <x v="2309"/>
    <d v="2013-03-09T23:42:17"/>
  </r>
  <r>
    <n v="18500"/>
    <n v="79335.360000000001"/>
    <x v="0"/>
    <s v="US"/>
    <s v="USD"/>
    <n v="1363889015"/>
    <x v="2310"/>
    <b v="1"/>
    <n v="1224"/>
    <b v="1"/>
    <s v="music/indie rock"/>
    <n v="4.288397837837838"/>
    <n v="64.816470588235291"/>
    <x v="4"/>
    <s v="indie rock"/>
    <x v="2310"/>
    <d v="2013-03-21T18:03:35"/>
  </r>
  <r>
    <n v="9000"/>
    <n v="9370"/>
    <x v="0"/>
    <s v="US"/>
    <s v="USD"/>
    <n v="1399421189"/>
    <x v="2311"/>
    <b v="1"/>
    <n v="104"/>
    <b v="1"/>
    <s v="music/indie rock"/>
    <n v="1.0411111111111111"/>
    <n v="90.09615384615384"/>
    <x v="4"/>
    <s v="indie rock"/>
    <x v="2311"/>
    <d v="2014-05-07T00:06:29"/>
  </r>
  <r>
    <n v="3000"/>
    <n v="3236"/>
    <x v="0"/>
    <s v="US"/>
    <s v="USD"/>
    <n v="1397862000"/>
    <x v="2312"/>
    <b v="1"/>
    <n v="79"/>
    <b v="1"/>
    <s v="music/indie rock"/>
    <n v="1.0786666666666667"/>
    <n v="40.962025316455694"/>
    <x v="4"/>
    <s v="indie rock"/>
    <x v="2312"/>
    <d v="2014-04-18T23:00:00"/>
  </r>
  <r>
    <n v="5000"/>
    <n v="8792.02"/>
    <x v="0"/>
    <s v="US"/>
    <s v="USD"/>
    <n v="1336086026"/>
    <x v="2313"/>
    <b v="1"/>
    <n v="157"/>
    <b v="1"/>
    <s v="music/indie rock"/>
    <n v="1.7584040000000001"/>
    <n v="56.000127388535034"/>
    <x v="4"/>
    <s v="indie rock"/>
    <x v="2313"/>
    <d v="2012-05-03T23:00:26"/>
  </r>
  <r>
    <n v="1200"/>
    <n v="1883.64"/>
    <x v="0"/>
    <s v="US"/>
    <s v="USD"/>
    <n v="1339074857"/>
    <x v="2314"/>
    <b v="1"/>
    <n v="50"/>
    <b v="1"/>
    <s v="music/indie rock"/>
    <n v="1.5697000000000001"/>
    <n v="37.672800000000002"/>
    <x v="4"/>
    <s v="indie rock"/>
    <x v="2314"/>
    <d v="2012-06-07T13:14:17"/>
  </r>
  <r>
    <n v="2500"/>
    <n v="2565"/>
    <x v="0"/>
    <s v="US"/>
    <s v="USD"/>
    <n v="1336238743"/>
    <x v="2315"/>
    <b v="1"/>
    <n v="64"/>
    <b v="1"/>
    <s v="music/indie rock"/>
    <n v="1.026"/>
    <n v="40.078125"/>
    <x v="4"/>
    <s v="indie rock"/>
    <x v="2315"/>
    <d v="2012-05-05T17:25:43"/>
  </r>
  <r>
    <n v="15000"/>
    <n v="15606.4"/>
    <x v="0"/>
    <s v="US"/>
    <s v="USD"/>
    <n v="1260383040"/>
    <x v="2316"/>
    <b v="1"/>
    <n v="200"/>
    <b v="1"/>
    <s v="music/indie rock"/>
    <n v="1.0404266666666666"/>
    <n v="78.031999999999996"/>
    <x v="4"/>
    <s v="indie rock"/>
    <x v="2316"/>
    <d v="2009-12-09T18:24:00"/>
  </r>
  <r>
    <n v="400"/>
    <n v="416"/>
    <x v="0"/>
    <s v="US"/>
    <s v="USD"/>
    <n v="1266210000"/>
    <x v="2317"/>
    <b v="1"/>
    <n v="22"/>
    <b v="1"/>
    <s v="music/indie rock"/>
    <n v="1.04"/>
    <n v="18.90909090909091"/>
    <x v="4"/>
    <s v="indie rock"/>
    <x v="2317"/>
    <d v="2010-02-15T05:00:00"/>
  </r>
  <r>
    <n v="5000"/>
    <n v="6053"/>
    <x v="0"/>
    <s v="US"/>
    <s v="USD"/>
    <n v="1253937540"/>
    <x v="2318"/>
    <b v="1"/>
    <n v="163"/>
    <b v="1"/>
    <s v="music/indie rock"/>
    <n v="1.2105999999999999"/>
    <n v="37.134969325153371"/>
    <x v="4"/>
    <s v="indie rock"/>
    <x v="2318"/>
    <d v="2009-09-26T03:59:00"/>
  </r>
  <r>
    <n v="3000"/>
    <n v="3231"/>
    <x v="0"/>
    <s v="US"/>
    <s v="USD"/>
    <n v="1387072685"/>
    <x v="2319"/>
    <b v="1"/>
    <n v="77"/>
    <b v="1"/>
    <s v="music/indie rock"/>
    <n v="1.077"/>
    <n v="41.961038961038959"/>
    <x v="4"/>
    <s v="indie rock"/>
    <x v="2319"/>
    <d v="2013-12-15T01:58:05"/>
  </r>
  <r>
    <n v="5000"/>
    <n v="5433"/>
    <x v="0"/>
    <s v="US"/>
    <s v="USD"/>
    <n v="1396463800"/>
    <x v="2320"/>
    <b v="1"/>
    <n v="89"/>
    <b v="1"/>
    <s v="music/indie rock"/>
    <n v="1.0866"/>
    <n v="61.044943820224717"/>
    <x v="4"/>
    <s v="indie rock"/>
    <x v="2320"/>
    <d v="2014-04-02T18:36:40"/>
  </r>
  <r>
    <n v="10557"/>
    <n v="4130"/>
    <x v="3"/>
    <s v="AT"/>
    <s v="EUR"/>
    <n v="1491282901"/>
    <x v="2321"/>
    <b v="0"/>
    <n v="64"/>
    <b v="0"/>
    <s v="food/small batch"/>
    <n v="0.39120962394619685"/>
    <n v="64.53125"/>
    <x v="7"/>
    <s v="small batch"/>
    <x v="2321"/>
    <d v="2017-04-04T05:15:01"/>
  </r>
  <r>
    <n v="2700"/>
    <n v="85"/>
    <x v="3"/>
    <s v="US"/>
    <s v="USD"/>
    <n v="1491769769"/>
    <x v="2322"/>
    <b v="0"/>
    <n v="4"/>
    <b v="0"/>
    <s v="food/small batch"/>
    <n v="3.1481481481481478E-2"/>
    <n v="21.25"/>
    <x v="7"/>
    <s v="small batch"/>
    <x v="2322"/>
    <d v="2017-04-09T20:29:29"/>
  </r>
  <r>
    <n v="250"/>
    <n v="120"/>
    <x v="3"/>
    <s v="US"/>
    <s v="USD"/>
    <n v="1490033247"/>
    <x v="2323"/>
    <b v="0"/>
    <n v="4"/>
    <b v="0"/>
    <s v="food/small batch"/>
    <n v="0.48"/>
    <n v="30"/>
    <x v="7"/>
    <s v="small batch"/>
    <x v="2323"/>
    <d v="2017-03-20T18:07:27"/>
  </r>
  <r>
    <n v="7500"/>
    <n v="1555"/>
    <x v="3"/>
    <s v="GB"/>
    <s v="GBP"/>
    <n v="1490559285"/>
    <x v="2324"/>
    <b v="0"/>
    <n v="61"/>
    <b v="0"/>
    <s v="food/small batch"/>
    <n v="0.20733333333333334"/>
    <n v="25.491803278688526"/>
    <x v="7"/>
    <s v="small batch"/>
    <x v="2324"/>
    <d v="2017-03-26T20:14:45"/>
  </r>
  <r>
    <n v="1000"/>
    <n v="80"/>
    <x v="3"/>
    <s v="US"/>
    <s v="USD"/>
    <n v="1490830331"/>
    <x v="2325"/>
    <b v="0"/>
    <n v="7"/>
    <b v="0"/>
    <s v="food/small batch"/>
    <n v="0.08"/>
    <n v="11.428571428571429"/>
    <x v="7"/>
    <s v="small batch"/>
    <x v="2325"/>
    <d v="2017-03-29T23:32:11"/>
  </r>
  <r>
    <n v="15000"/>
    <n v="108"/>
    <x v="3"/>
    <s v="US"/>
    <s v="USD"/>
    <n v="1493571600"/>
    <x v="2326"/>
    <b v="0"/>
    <n v="1"/>
    <b v="0"/>
    <s v="food/small batch"/>
    <n v="7.1999999999999998E-3"/>
    <n v="108"/>
    <x v="7"/>
    <s v="small batch"/>
    <x v="2326"/>
    <d v="2017-04-30T17:00:00"/>
  </r>
  <r>
    <n v="35000"/>
    <n v="184133.01"/>
    <x v="0"/>
    <s v="US"/>
    <s v="USD"/>
    <n v="1409090440"/>
    <x v="2327"/>
    <b v="1"/>
    <n v="3355"/>
    <b v="1"/>
    <s v="food/small batch"/>
    <n v="5.2609431428571432"/>
    <n v="54.883162444113267"/>
    <x v="7"/>
    <s v="small batch"/>
    <x v="2327"/>
    <d v="2014-08-26T22:00:40"/>
  </r>
  <r>
    <n v="10000"/>
    <n v="25445"/>
    <x v="0"/>
    <s v="US"/>
    <s v="USD"/>
    <n v="1434307537"/>
    <x v="2328"/>
    <b v="1"/>
    <n v="537"/>
    <b v="1"/>
    <s v="food/small batch"/>
    <n v="2.5445000000000002"/>
    <n v="47.383612662942269"/>
    <x v="7"/>
    <s v="small batch"/>
    <x v="2328"/>
    <d v="2015-06-14T18:45:37"/>
  </r>
  <r>
    <n v="25000"/>
    <n v="26480"/>
    <x v="0"/>
    <s v="US"/>
    <s v="USD"/>
    <n v="1405609146"/>
    <x v="2329"/>
    <b v="1"/>
    <n v="125"/>
    <b v="1"/>
    <s v="food/small batch"/>
    <n v="1.0591999999999999"/>
    <n v="211.84"/>
    <x v="7"/>
    <s v="small batch"/>
    <x v="2329"/>
    <d v="2014-07-17T14:59:06"/>
  </r>
  <r>
    <n v="35000"/>
    <n v="35848"/>
    <x v="0"/>
    <s v="US"/>
    <s v="USD"/>
    <n v="1451001600"/>
    <x v="2330"/>
    <b v="1"/>
    <n v="163"/>
    <b v="1"/>
    <s v="food/small batch"/>
    <n v="1.0242285714285715"/>
    <n v="219.92638036809817"/>
    <x v="7"/>
    <s v="small batch"/>
    <x v="2330"/>
    <d v="2015-12-25T00:00:00"/>
  </r>
  <r>
    <n v="8000"/>
    <n v="11545.1"/>
    <x v="0"/>
    <s v="US"/>
    <s v="USD"/>
    <n v="1408320490"/>
    <x v="2331"/>
    <b v="1"/>
    <n v="283"/>
    <b v="1"/>
    <s v="food/small batch"/>
    <n v="1.4431375"/>
    <n v="40.795406360424032"/>
    <x v="7"/>
    <s v="small batch"/>
    <x v="2331"/>
    <d v="2014-08-18T00:08:10"/>
  </r>
  <r>
    <n v="25000"/>
    <n v="26577"/>
    <x v="0"/>
    <s v="US"/>
    <s v="USD"/>
    <n v="1423235071"/>
    <x v="2332"/>
    <b v="1"/>
    <n v="352"/>
    <b v="1"/>
    <s v="food/small batch"/>
    <n v="1.06308"/>
    <n v="75.502840909090907"/>
    <x v="7"/>
    <s v="small batch"/>
    <x v="2332"/>
    <d v="2015-02-06T15:04:31"/>
  </r>
  <r>
    <n v="600"/>
    <n v="1273"/>
    <x v="0"/>
    <s v="US"/>
    <s v="USD"/>
    <n v="1401385800"/>
    <x v="2333"/>
    <b v="1"/>
    <n v="94"/>
    <b v="1"/>
    <s v="food/small batch"/>
    <n v="2.1216666666666666"/>
    <n v="13.542553191489361"/>
    <x v="7"/>
    <s v="small batch"/>
    <x v="2333"/>
    <d v="2014-05-29T17:50:00"/>
  </r>
  <r>
    <n v="4000"/>
    <n v="4078"/>
    <x v="0"/>
    <s v="US"/>
    <s v="USD"/>
    <n v="1415208840"/>
    <x v="2334"/>
    <b v="1"/>
    <n v="67"/>
    <b v="1"/>
    <s v="food/small batch"/>
    <n v="1.0195000000000001"/>
    <n v="60.865671641791046"/>
    <x v="7"/>
    <s v="small batch"/>
    <x v="2334"/>
    <d v="2014-11-05T17:34:00"/>
  </r>
  <r>
    <n v="25000"/>
    <n v="25568"/>
    <x v="0"/>
    <s v="US"/>
    <s v="USD"/>
    <n v="1402494243"/>
    <x v="2335"/>
    <b v="1"/>
    <n v="221"/>
    <b v="1"/>
    <s v="food/small batch"/>
    <n v="1.0227200000000001"/>
    <n v="115.69230769230769"/>
    <x v="7"/>
    <s v="small batch"/>
    <x v="2335"/>
    <d v="2014-06-11T13:44:03"/>
  </r>
  <r>
    <n v="20000"/>
    <n v="104146.51"/>
    <x v="0"/>
    <s v="US"/>
    <s v="USD"/>
    <n v="1394316695"/>
    <x v="2336"/>
    <b v="1"/>
    <n v="2165"/>
    <b v="1"/>
    <s v="food/small batch"/>
    <n v="5.2073254999999996"/>
    <n v="48.104623556581984"/>
    <x v="7"/>
    <s v="small batch"/>
    <x v="2336"/>
    <d v="2014-03-08T22:11:35"/>
  </r>
  <r>
    <n v="12000"/>
    <n v="13279"/>
    <x v="0"/>
    <s v="US"/>
    <s v="USD"/>
    <n v="1403796143"/>
    <x v="2337"/>
    <b v="1"/>
    <n v="179"/>
    <b v="1"/>
    <s v="food/small batch"/>
    <n v="1.1065833333333333"/>
    <n v="74.184357541899445"/>
    <x v="7"/>
    <s v="small batch"/>
    <x v="2337"/>
    <d v="2014-06-26T15:22:23"/>
  </r>
  <r>
    <n v="15000"/>
    <n v="15171.5"/>
    <x v="0"/>
    <s v="US"/>
    <s v="USD"/>
    <n v="1404077484"/>
    <x v="2338"/>
    <b v="1"/>
    <n v="123"/>
    <b v="1"/>
    <s v="food/small batch"/>
    <n v="1.0114333333333334"/>
    <n v="123.34552845528455"/>
    <x v="7"/>
    <s v="small batch"/>
    <x v="2338"/>
    <d v="2014-06-29T21:31:24"/>
  </r>
  <r>
    <n v="25000"/>
    <n v="73552"/>
    <x v="0"/>
    <s v="US"/>
    <s v="USD"/>
    <n v="1482134340"/>
    <x v="2339"/>
    <b v="1"/>
    <n v="1104"/>
    <b v="1"/>
    <s v="food/small batch"/>
    <n v="2.9420799999999998"/>
    <n v="66.623188405797094"/>
    <x v="7"/>
    <s v="small batch"/>
    <x v="2339"/>
    <d v="2016-12-19T07:59:00"/>
  </r>
  <r>
    <n v="40000"/>
    <n v="42311"/>
    <x v="0"/>
    <s v="US"/>
    <s v="USD"/>
    <n v="1477841138"/>
    <x v="2340"/>
    <b v="1"/>
    <n v="403"/>
    <b v="1"/>
    <s v="food/small batch"/>
    <n v="1.0577749999999999"/>
    <n v="104.99007444168734"/>
    <x v="7"/>
    <s v="small batch"/>
    <x v="2340"/>
    <d v="2016-10-30T15:25:38"/>
  </r>
  <r>
    <n v="5000"/>
    <n v="0"/>
    <x v="1"/>
    <s v="US"/>
    <s v="USD"/>
    <n v="1436729504"/>
    <x v="2341"/>
    <b v="0"/>
    <n v="0"/>
    <b v="0"/>
    <s v="technology/web"/>
    <n v="0"/>
    <e v="#DIV/0!"/>
    <x v="2"/>
    <s v="web"/>
    <x v="2341"/>
    <d v="2015-07-12T19:31:44"/>
  </r>
  <r>
    <n v="5500"/>
    <n v="0"/>
    <x v="1"/>
    <s v="US"/>
    <s v="USD"/>
    <n v="1412571600"/>
    <x v="2342"/>
    <b v="0"/>
    <n v="0"/>
    <b v="0"/>
    <s v="technology/web"/>
    <n v="0"/>
    <e v="#DIV/0!"/>
    <x v="2"/>
    <s v="web"/>
    <x v="2342"/>
    <d v="2014-10-06T05:00:00"/>
  </r>
  <r>
    <n v="10000"/>
    <n v="300"/>
    <x v="1"/>
    <s v="US"/>
    <s v="USD"/>
    <n v="1452282420"/>
    <x v="2343"/>
    <b v="0"/>
    <n v="1"/>
    <b v="0"/>
    <s v="technology/web"/>
    <n v="0.03"/>
    <n v="300"/>
    <x v="2"/>
    <s v="web"/>
    <x v="2343"/>
    <d v="2016-01-08T19:47:00"/>
  </r>
  <r>
    <n v="1000"/>
    <n v="1"/>
    <x v="1"/>
    <s v="CA"/>
    <s v="CAD"/>
    <n v="1466789269"/>
    <x v="2344"/>
    <b v="0"/>
    <n v="1"/>
    <b v="0"/>
    <s v="technology/web"/>
    <n v="1E-3"/>
    <n v="1"/>
    <x v="2"/>
    <s v="web"/>
    <x v="2344"/>
    <d v="2016-06-24T17:27:49"/>
  </r>
  <r>
    <n v="3000"/>
    <n v="0"/>
    <x v="1"/>
    <s v="US"/>
    <s v="USD"/>
    <n v="1427845140"/>
    <x v="2345"/>
    <b v="0"/>
    <n v="0"/>
    <b v="0"/>
    <s v="technology/web"/>
    <n v="0"/>
    <e v="#DIV/0!"/>
    <x v="2"/>
    <s v="web"/>
    <x v="2345"/>
    <d v="2015-03-31T23:39:00"/>
  </r>
  <r>
    <n v="60000"/>
    <n v="39"/>
    <x v="1"/>
    <s v="US"/>
    <s v="USD"/>
    <n v="1476731431"/>
    <x v="2346"/>
    <b v="0"/>
    <n v="3"/>
    <b v="0"/>
    <s v="technology/web"/>
    <n v="6.4999999999999997E-4"/>
    <n v="13"/>
    <x v="2"/>
    <s v="web"/>
    <x v="2346"/>
    <d v="2016-10-17T19:10:31"/>
  </r>
  <r>
    <n v="1000"/>
    <n v="15"/>
    <x v="1"/>
    <s v="US"/>
    <s v="USD"/>
    <n v="1472135676"/>
    <x v="2347"/>
    <b v="0"/>
    <n v="1"/>
    <b v="0"/>
    <s v="technology/web"/>
    <n v="1.4999999999999999E-2"/>
    <n v="15"/>
    <x v="2"/>
    <s v="web"/>
    <x v="2347"/>
    <d v="2016-08-25T14:34:36"/>
  </r>
  <r>
    <n v="70000"/>
    <n v="270"/>
    <x v="1"/>
    <s v="US"/>
    <s v="USD"/>
    <n v="1456006938"/>
    <x v="2348"/>
    <b v="0"/>
    <n v="5"/>
    <b v="0"/>
    <s v="technology/web"/>
    <n v="3.8571428571428572E-3"/>
    <n v="54"/>
    <x v="2"/>
    <s v="web"/>
    <x v="2348"/>
    <d v="2016-02-20T22:22:18"/>
  </r>
  <r>
    <n v="474900"/>
    <n v="0"/>
    <x v="1"/>
    <s v="SE"/>
    <s v="SEK"/>
    <n v="1439318228"/>
    <x v="2349"/>
    <b v="0"/>
    <n v="0"/>
    <b v="0"/>
    <s v="technology/web"/>
    <n v="0"/>
    <e v="#DIV/0!"/>
    <x v="2"/>
    <s v="web"/>
    <x v="2349"/>
    <d v="2015-08-11T18:37:08"/>
  </r>
  <r>
    <n v="50000"/>
    <n v="0"/>
    <x v="1"/>
    <s v="IE"/>
    <s v="EUR"/>
    <n v="1483474370"/>
    <x v="2350"/>
    <b v="0"/>
    <n v="0"/>
    <b v="0"/>
    <s v="technology/web"/>
    <n v="0"/>
    <e v="#DIV/0!"/>
    <x v="2"/>
    <s v="web"/>
    <x v="2350"/>
    <d v="2017-01-03T20:12:50"/>
  </r>
  <r>
    <n v="18900"/>
    <n v="108"/>
    <x v="1"/>
    <s v="NZ"/>
    <s v="NZD"/>
    <n v="1430360739"/>
    <x v="2351"/>
    <b v="0"/>
    <n v="7"/>
    <b v="0"/>
    <s v="technology/web"/>
    <n v="5.7142857142857143E-3"/>
    <n v="15.428571428571429"/>
    <x v="2"/>
    <s v="web"/>
    <x v="2351"/>
    <d v="2015-04-30T02:25:39"/>
  </r>
  <r>
    <n v="2000"/>
    <n v="0"/>
    <x v="1"/>
    <s v="US"/>
    <s v="USD"/>
    <n v="1433603552"/>
    <x v="2352"/>
    <b v="0"/>
    <n v="0"/>
    <b v="0"/>
    <s v="technology/web"/>
    <n v="0"/>
    <e v="#DIV/0!"/>
    <x v="2"/>
    <s v="web"/>
    <x v="2352"/>
    <d v="2015-06-06T15:12:32"/>
  </r>
  <r>
    <n v="1000"/>
    <n v="0"/>
    <x v="1"/>
    <s v="US"/>
    <s v="USD"/>
    <n v="1429632822"/>
    <x v="2353"/>
    <b v="0"/>
    <n v="0"/>
    <b v="0"/>
    <s v="technology/web"/>
    <n v="0"/>
    <e v="#DIV/0!"/>
    <x v="2"/>
    <s v="web"/>
    <x v="2353"/>
    <d v="2015-04-21T16:13:42"/>
  </r>
  <r>
    <n v="35000"/>
    <n v="25"/>
    <x v="1"/>
    <s v="US"/>
    <s v="USD"/>
    <n v="1420910460"/>
    <x v="2354"/>
    <b v="0"/>
    <n v="1"/>
    <b v="0"/>
    <s v="technology/web"/>
    <n v="7.1428571428571429E-4"/>
    <n v="25"/>
    <x v="2"/>
    <s v="web"/>
    <x v="2354"/>
    <d v="2015-01-10T17:21:00"/>
  </r>
  <r>
    <n v="8000"/>
    <n v="55"/>
    <x v="1"/>
    <s v="AU"/>
    <s v="AUD"/>
    <n v="1430604136"/>
    <x v="2355"/>
    <b v="0"/>
    <n v="2"/>
    <b v="0"/>
    <s v="technology/web"/>
    <n v="6.875E-3"/>
    <n v="27.5"/>
    <x v="2"/>
    <s v="web"/>
    <x v="2355"/>
    <d v="2015-05-02T22:02:16"/>
  </r>
  <r>
    <n v="10000"/>
    <n v="0"/>
    <x v="1"/>
    <s v="NL"/>
    <s v="EUR"/>
    <n v="1433530104"/>
    <x v="2356"/>
    <b v="0"/>
    <n v="0"/>
    <b v="0"/>
    <s v="technology/web"/>
    <n v="0"/>
    <e v="#DIV/0!"/>
    <x v="2"/>
    <s v="web"/>
    <x v="2356"/>
    <d v="2015-06-05T18:48:24"/>
  </r>
  <r>
    <n v="27000"/>
    <n v="0"/>
    <x v="1"/>
    <s v="GB"/>
    <s v="GBP"/>
    <n v="1445093578"/>
    <x v="2357"/>
    <b v="0"/>
    <n v="0"/>
    <b v="0"/>
    <s v="technology/web"/>
    <n v="0"/>
    <e v="#DIV/0!"/>
    <x v="2"/>
    <s v="web"/>
    <x v="2357"/>
    <d v="2015-10-17T14:52:58"/>
  </r>
  <r>
    <n v="1500"/>
    <n v="0"/>
    <x v="1"/>
    <s v="GB"/>
    <s v="GBP"/>
    <n v="1422664740"/>
    <x v="2358"/>
    <b v="0"/>
    <n v="0"/>
    <b v="0"/>
    <s v="technology/web"/>
    <n v="0"/>
    <e v="#DIV/0!"/>
    <x v="2"/>
    <s v="web"/>
    <x v="2358"/>
    <d v="2015-01-31T00:39:00"/>
  </r>
  <r>
    <n v="7500"/>
    <n v="1101"/>
    <x v="1"/>
    <s v="US"/>
    <s v="USD"/>
    <n v="1438616124"/>
    <x v="2359"/>
    <b v="0"/>
    <n v="3"/>
    <b v="0"/>
    <s v="technology/web"/>
    <n v="0.14680000000000001"/>
    <n v="367"/>
    <x v="2"/>
    <s v="web"/>
    <x v="2359"/>
    <d v="2015-08-03T15:35:24"/>
  </r>
  <r>
    <n v="5000"/>
    <n v="2"/>
    <x v="1"/>
    <s v="CA"/>
    <s v="CAD"/>
    <n v="1454864280"/>
    <x v="2360"/>
    <b v="0"/>
    <n v="1"/>
    <b v="0"/>
    <s v="technology/web"/>
    <n v="4.0000000000000002E-4"/>
    <n v="2"/>
    <x v="2"/>
    <s v="web"/>
    <x v="2360"/>
    <d v="2016-02-07T16:58:00"/>
  </r>
  <r>
    <n v="200"/>
    <n v="0"/>
    <x v="1"/>
    <s v="CA"/>
    <s v="CAD"/>
    <n v="1462053600"/>
    <x v="2361"/>
    <b v="0"/>
    <n v="0"/>
    <b v="0"/>
    <s v="technology/web"/>
    <n v="0"/>
    <e v="#DIV/0!"/>
    <x v="2"/>
    <s v="web"/>
    <x v="2361"/>
    <d v="2016-04-30T22:00:00"/>
  </r>
  <r>
    <n v="420"/>
    <n v="120"/>
    <x v="1"/>
    <s v="US"/>
    <s v="USD"/>
    <n v="1418315470"/>
    <x v="2362"/>
    <b v="0"/>
    <n v="2"/>
    <b v="0"/>
    <s v="technology/web"/>
    <n v="0.2857142857142857"/>
    <n v="60"/>
    <x v="2"/>
    <s v="web"/>
    <x v="2362"/>
    <d v="2014-12-11T16:31:10"/>
  </r>
  <r>
    <n v="175000"/>
    <n v="0"/>
    <x v="1"/>
    <s v="US"/>
    <s v="USD"/>
    <n v="1451348200"/>
    <x v="2363"/>
    <b v="0"/>
    <n v="0"/>
    <b v="0"/>
    <s v="technology/web"/>
    <n v="0"/>
    <e v="#DIV/0!"/>
    <x v="2"/>
    <s v="web"/>
    <x v="2363"/>
    <d v="2015-12-29T00:16:40"/>
  </r>
  <r>
    <n v="128"/>
    <n v="0"/>
    <x v="1"/>
    <s v="US"/>
    <s v="USD"/>
    <n v="1445898356"/>
    <x v="2364"/>
    <b v="0"/>
    <n v="0"/>
    <b v="0"/>
    <s v="technology/web"/>
    <n v="0"/>
    <e v="#DIV/0!"/>
    <x v="2"/>
    <s v="web"/>
    <x v="2364"/>
    <d v="2015-10-26T22:25:56"/>
  </r>
  <r>
    <n v="1000"/>
    <n v="0"/>
    <x v="1"/>
    <s v="IT"/>
    <s v="EUR"/>
    <n v="1453071600"/>
    <x v="2365"/>
    <b v="0"/>
    <n v="0"/>
    <b v="0"/>
    <s v="technology/web"/>
    <n v="0"/>
    <e v="#DIV/0!"/>
    <x v="2"/>
    <s v="web"/>
    <x v="2365"/>
    <d v="2016-01-17T23:00:00"/>
  </r>
  <r>
    <n v="25000"/>
    <n v="2630"/>
    <x v="1"/>
    <s v="GB"/>
    <s v="GBP"/>
    <n v="1445431533"/>
    <x v="2366"/>
    <b v="0"/>
    <n v="27"/>
    <b v="0"/>
    <s v="technology/web"/>
    <n v="0.1052"/>
    <n v="97.407407407407405"/>
    <x v="2"/>
    <s v="web"/>
    <x v="2366"/>
    <d v="2015-10-21T12:45:33"/>
  </r>
  <r>
    <n v="50000"/>
    <n v="670"/>
    <x v="1"/>
    <s v="US"/>
    <s v="USD"/>
    <n v="1461622616"/>
    <x v="2367"/>
    <b v="0"/>
    <n v="14"/>
    <b v="0"/>
    <s v="technology/web"/>
    <n v="1.34E-2"/>
    <n v="47.857142857142854"/>
    <x v="2"/>
    <s v="web"/>
    <x v="2367"/>
    <d v="2016-04-25T22:16:56"/>
  </r>
  <r>
    <n v="40000"/>
    <n v="100"/>
    <x v="1"/>
    <s v="US"/>
    <s v="USD"/>
    <n v="1429028365"/>
    <x v="2368"/>
    <b v="0"/>
    <n v="2"/>
    <b v="0"/>
    <s v="technology/web"/>
    <n v="2.5000000000000001E-3"/>
    <n v="50"/>
    <x v="2"/>
    <s v="web"/>
    <x v="2368"/>
    <d v="2015-04-14T16:19:25"/>
  </r>
  <r>
    <n v="25000"/>
    <n v="0"/>
    <x v="1"/>
    <s v="US"/>
    <s v="USD"/>
    <n v="1455132611"/>
    <x v="2369"/>
    <b v="0"/>
    <n v="0"/>
    <b v="0"/>
    <s v="technology/web"/>
    <n v="0"/>
    <e v="#DIV/0!"/>
    <x v="2"/>
    <s v="web"/>
    <x v="2369"/>
    <d v="2016-02-10T19:30:11"/>
  </r>
  <r>
    <n v="25000"/>
    <n v="82"/>
    <x v="1"/>
    <s v="US"/>
    <s v="USD"/>
    <n v="1418877141"/>
    <x v="2370"/>
    <b v="0"/>
    <n v="4"/>
    <b v="0"/>
    <s v="technology/web"/>
    <n v="3.2799999999999999E-3"/>
    <n v="20.5"/>
    <x v="2"/>
    <s v="web"/>
    <x v="2370"/>
    <d v="2014-12-18T04:32:21"/>
  </r>
  <r>
    <n v="2000"/>
    <n v="0"/>
    <x v="1"/>
    <s v="US"/>
    <s v="USD"/>
    <n v="1435257596"/>
    <x v="2371"/>
    <b v="0"/>
    <n v="0"/>
    <b v="0"/>
    <s v="technology/web"/>
    <n v="0"/>
    <e v="#DIV/0!"/>
    <x v="2"/>
    <s v="web"/>
    <x v="2371"/>
    <d v="2015-06-25T18:39:56"/>
  </r>
  <r>
    <n v="5500"/>
    <n v="180"/>
    <x v="1"/>
    <s v="AU"/>
    <s v="AUD"/>
    <n v="1429839571"/>
    <x v="2372"/>
    <b v="0"/>
    <n v="6"/>
    <b v="0"/>
    <s v="technology/web"/>
    <n v="3.272727272727273E-2"/>
    <n v="30"/>
    <x v="2"/>
    <s v="web"/>
    <x v="2372"/>
    <d v="2015-04-24T01:39:31"/>
  </r>
  <r>
    <n v="850000"/>
    <n v="50"/>
    <x v="1"/>
    <s v="SE"/>
    <s v="SEK"/>
    <n v="1440863624"/>
    <x v="2373"/>
    <b v="0"/>
    <n v="1"/>
    <b v="0"/>
    <s v="technology/web"/>
    <n v="5.8823529411764708E-5"/>
    <n v="50"/>
    <x v="2"/>
    <s v="web"/>
    <x v="2373"/>
    <d v="2015-08-29T15:53:44"/>
  </r>
  <r>
    <n v="22000"/>
    <n v="10"/>
    <x v="1"/>
    <s v="US"/>
    <s v="USD"/>
    <n v="1423772060"/>
    <x v="2374"/>
    <b v="0"/>
    <n v="1"/>
    <b v="0"/>
    <s v="technology/web"/>
    <n v="4.5454545454545455E-4"/>
    <n v="10"/>
    <x v="2"/>
    <s v="web"/>
    <x v="2374"/>
    <d v="2015-02-12T20:14:20"/>
  </r>
  <r>
    <n v="10000"/>
    <n v="0"/>
    <x v="1"/>
    <s v="US"/>
    <s v="USD"/>
    <n v="1473451437"/>
    <x v="2375"/>
    <b v="0"/>
    <n v="0"/>
    <b v="0"/>
    <s v="technology/web"/>
    <n v="0"/>
    <e v="#DIV/0!"/>
    <x v="2"/>
    <s v="web"/>
    <x v="2375"/>
    <d v="2016-09-09T20:03:57"/>
  </r>
  <r>
    <n v="3000"/>
    <n v="326.33"/>
    <x v="1"/>
    <s v="US"/>
    <s v="USD"/>
    <n v="1449785566"/>
    <x v="2376"/>
    <b v="0"/>
    <n v="4"/>
    <b v="0"/>
    <s v="technology/web"/>
    <n v="0.10877666666666666"/>
    <n v="81.582499999999996"/>
    <x v="2"/>
    <s v="web"/>
    <x v="2376"/>
    <d v="2015-12-10T22:12:46"/>
  </r>
  <r>
    <n v="2500"/>
    <n v="0"/>
    <x v="1"/>
    <s v="CA"/>
    <s v="CAD"/>
    <n v="1480110783"/>
    <x v="2377"/>
    <b v="0"/>
    <n v="0"/>
    <b v="0"/>
    <s v="technology/web"/>
    <n v="0"/>
    <e v="#DIV/0!"/>
    <x v="2"/>
    <s v="web"/>
    <x v="2377"/>
    <d v="2016-11-25T21:53:03"/>
  </r>
  <r>
    <n v="110000"/>
    <n v="0"/>
    <x v="1"/>
    <s v="US"/>
    <s v="USD"/>
    <n v="1440548330"/>
    <x v="2378"/>
    <b v="0"/>
    <n v="0"/>
    <b v="0"/>
    <s v="technology/web"/>
    <n v="0"/>
    <e v="#DIV/0!"/>
    <x v="2"/>
    <s v="web"/>
    <x v="2378"/>
    <d v="2015-08-26T00:18:50"/>
  </r>
  <r>
    <n v="30000"/>
    <n v="0"/>
    <x v="1"/>
    <s v="US"/>
    <s v="USD"/>
    <n v="1444004616"/>
    <x v="2379"/>
    <b v="0"/>
    <n v="0"/>
    <b v="0"/>
    <s v="technology/web"/>
    <n v="0"/>
    <e v="#DIV/0!"/>
    <x v="2"/>
    <s v="web"/>
    <x v="2379"/>
    <d v="2015-10-05T00:23:36"/>
  </r>
  <r>
    <n v="15000"/>
    <n v="55"/>
    <x v="1"/>
    <s v="US"/>
    <s v="USD"/>
    <n v="1443726142"/>
    <x v="2380"/>
    <b v="0"/>
    <n v="3"/>
    <b v="0"/>
    <s v="technology/web"/>
    <n v="3.6666666666666666E-3"/>
    <n v="18.333333333333332"/>
    <x v="2"/>
    <s v="web"/>
    <x v="2380"/>
    <d v="2015-10-01T19:02:22"/>
  </r>
  <r>
    <n v="86350"/>
    <n v="1571"/>
    <x v="1"/>
    <s v="US"/>
    <s v="USD"/>
    <n v="1428704848"/>
    <x v="2381"/>
    <b v="0"/>
    <n v="7"/>
    <b v="0"/>
    <s v="technology/web"/>
    <n v="1.8193398957730169E-2"/>
    <n v="224.42857142857142"/>
    <x v="2"/>
    <s v="web"/>
    <x v="2381"/>
    <d v="2015-04-10T22:27:28"/>
  </r>
  <r>
    <n v="3000"/>
    <n v="75"/>
    <x v="1"/>
    <s v="US"/>
    <s v="USD"/>
    <n v="1438662603"/>
    <x v="2382"/>
    <b v="0"/>
    <n v="2"/>
    <b v="0"/>
    <s v="technology/web"/>
    <n v="2.5000000000000001E-2"/>
    <n v="37.5"/>
    <x v="2"/>
    <s v="web"/>
    <x v="2382"/>
    <d v="2015-08-04T04:30:03"/>
  </r>
  <r>
    <n v="10000"/>
    <n v="435"/>
    <x v="1"/>
    <s v="NZ"/>
    <s v="NZD"/>
    <n v="1424568107"/>
    <x v="2383"/>
    <b v="0"/>
    <n v="3"/>
    <b v="0"/>
    <s v="technology/web"/>
    <n v="4.3499999999999997E-2"/>
    <n v="145"/>
    <x v="2"/>
    <s v="web"/>
    <x v="2383"/>
    <d v="2015-02-22T01:21:47"/>
  </r>
  <r>
    <n v="1000"/>
    <n v="8"/>
    <x v="1"/>
    <s v="US"/>
    <s v="USD"/>
    <n v="1415932643"/>
    <x v="2384"/>
    <b v="0"/>
    <n v="8"/>
    <b v="0"/>
    <s v="technology/web"/>
    <n v="8.0000000000000002E-3"/>
    <n v="1"/>
    <x v="2"/>
    <s v="web"/>
    <x v="2384"/>
    <d v="2014-11-14T02:37:23"/>
  </r>
  <r>
    <n v="65000"/>
    <n v="788"/>
    <x v="1"/>
    <s v="US"/>
    <s v="USD"/>
    <n v="1438793432"/>
    <x v="2385"/>
    <b v="0"/>
    <n v="7"/>
    <b v="0"/>
    <s v="technology/web"/>
    <n v="1.2123076923076924E-2"/>
    <n v="112.57142857142857"/>
    <x v="2"/>
    <s v="web"/>
    <x v="2385"/>
    <d v="2015-08-05T16:50:32"/>
  </r>
  <r>
    <n v="30000"/>
    <n v="0"/>
    <x v="1"/>
    <s v="CA"/>
    <s v="CAD"/>
    <n v="1420920424"/>
    <x v="2386"/>
    <b v="0"/>
    <n v="0"/>
    <b v="0"/>
    <s v="technology/web"/>
    <n v="0"/>
    <e v="#DIV/0!"/>
    <x v="2"/>
    <s v="web"/>
    <x v="2386"/>
    <d v="2015-01-10T20:07:04"/>
  </r>
  <r>
    <n v="150000"/>
    <n v="1026"/>
    <x v="1"/>
    <s v="US"/>
    <s v="USD"/>
    <n v="1469199740"/>
    <x v="2387"/>
    <b v="0"/>
    <n v="3"/>
    <b v="0"/>
    <s v="technology/web"/>
    <n v="6.8399999999999997E-3"/>
    <n v="342"/>
    <x v="2"/>
    <s v="web"/>
    <x v="2387"/>
    <d v="2016-07-22T15:02:20"/>
  </r>
  <r>
    <n v="37000"/>
    <n v="463"/>
    <x v="1"/>
    <s v="US"/>
    <s v="USD"/>
    <n v="1421350140"/>
    <x v="2388"/>
    <b v="0"/>
    <n v="8"/>
    <b v="0"/>
    <s v="technology/web"/>
    <n v="1.2513513513513513E-2"/>
    <n v="57.875"/>
    <x v="2"/>
    <s v="web"/>
    <x v="2388"/>
    <d v="2015-01-15T19:29:00"/>
  </r>
  <r>
    <n v="16000"/>
    <n v="30"/>
    <x v="1"/>
    <s v="FR"/>
    <s v="EUR"/>
    <n v="1437861540"/>
    <x v="2389"/>
    <b v="0"/>
    <n v="1"/>
    <b v="0"/>
    <s v="technology/web"/>
    <n v="1.8749999999999999E-3"/>
    <n v="30"/>
    <x v="2"/>
    <s v="web"/>
    <x v="2389"/>
    <d v="2015-07-25T21:59:00"/>
  </r>
  <r>
    <n v="510000"/>
    <n v="0"/>
    <x v="1"/>
    <s v="AU"/>
    <s v="AUD"/>
    <n v="1420352264"/>
    <x v="2390"/>
    <b v="0"/>
    <n v="0"/>
    <b v="0"/>
    <s v="technology/web"/>
    <n v="0"/>
    <e v="#DIV/0!"/>
    <x v="2"/>
    <s v="web"/>
    <x v="2390"/>
    <d v="2015-01-04T06:17:44"/>
  </r>
  <r>
    <n v="20000"/>
    <n v="25"/>
    <x v="1"/>
    <s v="US"/>
    <s v="USD"/>
    <n v="1427825044"/>
    <x v="2391"/>
    <b v="0"/>
    <n v="1"/>
    <b v="0"/>
    <s v="technology/web"/>
    <n v="1.25E-3"/>
    <n v="25"/>
    <x v="2"/>
    <s v="web"/>
    <x v="2391"/>
    <d v="2015-03-31T18:04:04"/>
  </r>
  <r>
    <n v="4200"/>
    <n v="0"/>
    <x v="1"/>
    <s v="US"/>
    <s v="USD"/>
    <n v="1446087223"/>
    <x v="2392"/>
    <b v="0"/>
    <n v="0"/>
    <b v="0"/>
    <s v="technology/web"/>
    <n v="0"/>
    <e v="#DIV/0!"/>
    <x v="2"/>
    <s v="web"/>
    <x v="2392"/>
    <d v="2015-10-29T02:53:43"/>
  </r>
  <r>
    <n v="100000"/>
    <n v="50"/>
    <x v="1"/>
    <s v="US"/>
    <s v="USD"/>
    <n v="1439048017"/>
    <x v="2393"/>
    <b v="0"/>
    <n v="1"/>
    <b v="0"/>
    <s v="technology/web"/>
    <n v="5.0000000000000001E-4"/>
    <n v="50"/>
    <x v="2"/>
    <s v="web"/>
    <x v="2393"/>
    <d v="2015-08-08T15:33:37"/>
  </r>
  <r>
    <n v="5000"/>
    <n v="3"/>
    <x v="1"/>
    <s v="IE"/>
    <s v="EUR"/>
    <n v="1424940093"/>
    <x v="2394"/>
    <b v="0"/>
    <n v="2"/>
    <b v="0"/>
    <s v="technology/web"/>
    <n v="5.9999999999999995E-4"/>
    <n v="1.5"/>
    <x v="2"/>
    <s v="web"/>
    <x v="2394"/>
    <d v="2015-02-26T08:41:33"/>
  </r>
  <r>
    <n v="33000"/>
    <n v="0"/>
    <x v="1"/>
    <s v="US"/>
    <s v="USD"/>
    <n v="1484038620"/>
    <x v="2395"/>
    <b v="0"/>
    <n v="0"/>
    <b v="0"/>
    <s v="technology/web"/>
    <n v="0"/>
    <e v="#DIV/0!"/>
    <x v="2"/>
    <s v="web"/>
    <x v="2395"/>
    <d v="2017-01-10T08:57:00"/>
  </r>
  <r>
    <n v="5000"/>
    <n v="10"/>
    <x v="1"/>
    <s v="CH"/>
    <s v="CHF"/>
    <n v="1444940558"/>
    <x v="2396"/>
    <b v="0"/>
    <n v="1"/>
    <b v="0"/>
    <s v="technology/web"/>
    <n v="2E-3"/>
    <n v="10"/>
    <x v="2"/>
    <s v="web"/>
    <x v="2396"/>
    <d v="2015-10-15T20:22:38"/>
  </r>
  <r>
    <n v="124000"/>
    <n v="0"/>
    <x v="1"/>
    <s v="US"/>
    <s v="USD"/>
    <n v="1420233256"/>
    <x v="2397"/>
    <b v="0"/>
    <n v="0"/>
    <b v="0"/>
    <s v="technology/web"/>
    <n v="0"/>
    <e v="#DIV/0!"/>
    <x v="2"/>
    <s v="web"/>
    <x v="2397"/>
    <d v="2015-01-02T21:14:16"/>
  </r>
  <r>
    <n v="4000"/>
    <n v="0"/>
    <x v="1"/>
    <s v="US"/>
    <s v="USD"/>
    <n v="1435874384"/>
    <x v="2398"/>
    <b v="0"/>
    <n v="0"/>
    <b v="0"/>
    <s v="technology/web"/>
    <n v="0"/>
    <e v="#DIV/0!"/>
    <x v="2"/>
    <s v="web"/>
    <x v="2398"/>
    <d v="2015-07-02T21:59:44"/>
  </r>
  <r>
    <n v="13000"/>
    <n v="0"/>
    <x v="1"/>
    <s v="SE"/>
    <s v="SEK"/>
    <n v="1418934506"/>
    <x v="2399"/>
    <b v="0"/>
    <n v="0"/>
    <b v="0"/>
    <s v="technology/web"/>
    <n v="0"/>
    <e v="#DIV/0!"/>
    <x v="2"/>
    <s v="web"/>
    <x v="2399"/>
    <d v="2014-12-18T20:28:26"/>
  </r>
  <r>
    <n v="50000"/>
    <n v="0"/>
    <x v="1"/>
    <s v="AU"/>
    <s v="AUD"/>
    <n v="1460615164"/>
    <x v="2400"/>
    <b v="0"/>
    <n v="0"/>
    <b v="0"/>
    <s v="technology/web"/>
    <n v="0"/>
    <e v="#DIV/0!"/>
    <x v="2"/>
    <s v="web"/>
    <x v="2400"/>
    <d v="2016-04-14T06:26:04"/>
  </r>
  <r>
    <n v="28000"/>
    <n v="201"/>
    <x v="2"/>
    <s v="US"/>
    <s v="USD"/>
    <n v="1457207096"/>
    <x v="2401"/>
    <b v="0"/>
    <n v="9"/>
    <b v="0"/>
    <s v="food/food trucks"/>
    <n v="7.1785714285714283E-3"/>
    <n v="22.333333333333332"/>
    <x v="7"/>
    <s v="food trucks"/>
    <x v="2401"/>
    <d v="2016-03-05T19:44:56"/>
  </r>
  <r>
    <n v="12000"/>
    <n v="52"/>
    <x v="2"/>
    <s v="US"/>
    <s v="USD"/>
    <n v="1431533931"/>
    <x v="2402"/>
    <b v="0"/>
    <n v="1"/>
    <b v="0"/>
    <s v="food/food trucks"/>
    <n v="4.3333333333333331E-3"/>
    <n v="52"/>
    <x v="7"/>
    <s v="food trucks"/>
    <x v="2402"/>
    <d v="2015-05-13T16:18:51"/>
  </r>
  <r>
    <n v="1200"/>
    <n v="202"/>
    <x v="2"/>
    <s v="GB"/>
    <s v="GBP"/>
    <n v="1459368658"/>
    <x v="2403"/>
    <b v="0"/>
    <n v="12"/>
    <b v="0"/>
    <s v="food/food trucks"/>
    <n v="0.16833333333333333"/>
    <n v="16.833333333333332"/>
    <x v="7"/>
    <s v="food trucks"/>
    <x v="2403"/>
    <d v="2016-03-30T20:10:58"/>
  </r>
  <r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x v="2404"/>
    <d v="2016-01-03T00:56:47"/>
  </r>
  <r>
    <n v="5000"/>
    <n v="1126"/>
    <x v="2"/>
    <s v="US"/>
    <s v="USD"/>
    <n v="1472911375"/>
    <x v="2405"/>
    <b v="0"/>
    <n v="20"/>
    <b v="0"/>
    <s v="food/food trucks"/>
    <n v="0.22520000000000001"/>
    <n v="56.3"/>
    <x v="7"/>
    <s v="food trucks"/>
    <x v="2405"/>
    <d v="2016-09-03T14:02:55"/>
  </r>
  <r>
    <n v="3250"/>
    <n v="1345"/>
    <x v="2"/>
    <s v="US"/>
    <s v="USD"/>
    <n v="1421635190"/>
    <x v="2406"/>
    <b v="0"/>
    <n v="16"/>
    <b v="0"/>
    <s v="food/food trucks"/>
    <n v="0.41384615384615386"/>
    <n v="84.0625"/>
    <x v="7"/>
    <s v="food trucks"/>
    <x v="2406"/>
    <d v="2015-01-19T02:39:50"/>
  </r>
  <r>
    <n v="22000"/>
    <n v="5557"/>
    <x v="2"/>
    <s v="US"/>
    <s v="USD"/>
    <n v="1428732000"/>
    <x v="2407"/>
    <b v="0"/>
    <n v="33"/>
    <b v="0"/>
    <s v="food/food trucks"/>
    <n v="0.25259090909090909"/>
    <n v="168.39393939393941"/>
    <x v="7"/>
    <s v="food trucks"/>
    <x v="2407"/>
    <d v="2015-04-11T06:00:00"/>
  </r>
  <r>
    <n v="15000"/>
    <n v="30"/>
    <x v="2"/>
    <s v="US"/>
    <s v="USD"/>
    <n v="1415247757"/>
    <x v="2408"/>
    <b v="0"/>
    <n v="2"/>
    <b v="0"/>
    <s v="food/food trucks"/>
    <n v="2E-3"/>
    <n v="15"/>
    <x v="7"/>
    <s v="food trucks"/>
    <x v="2408"/>
    <d v="2014-11-06T04:22:37"/>
  </r>
  <r>
    <n v="25000"/>
    <n v="460"/>
    <x v="2"/>
    <s v="US"/>
    <s v="USD"/>
    <n v="1439931675"/>
    <x v="2409"/>
    <b v="0"/>
    <n v="6"/>
    <b v="0"/>
    <s v="food/food trucks"/>
    <n v="1.84E-2"/>
    <n v="76.666666666666671"/>
    <x v="7"/>
    <s v="food trucks"/>
    <x v="2409"/>
    <d v="2015-08-18T21:01:15"/>
  </r>
  <r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x v="2410"/>
    <d v="2015-09-07T09:47:55"/>
  </r>
  <r>
    <n v="25000"/>
    <n v="151"/>
    <x v="2"/>
    <s v="US"/>
    <s v="USD"/>
    <n v="1440524082"/>
    <x v="2411"/>
    <b v="0"/>
    <n v="3"/>
    <b v="0"/>
    <s v="food/food trucks"/>
    <n v="6.0400000000000002E-3"/>
    <n v="50.333333333333336"/>
    <x v="7"/>
    <s v="food trucks"/>
    <x v="2411"/>
    <d v="2015-08-25T17:34:42"/>
  </r>
  <r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x v="2412"/>
    <d v="2016-11-26T18:41:13"/>
  </r>
  <r>
    <n v="3000"/>
    <n v="25"/>
    <x v="2"/>
    <s v="US"/>
    <s v="USD"/>
    <n v="1401579000"/>
    <x v="2413"/>
    <b v="0"/>
    <n v="3"/>
    <b v="0"/>
    <s v="food/food trucks"/>
    <n v="8.3333333333333332E-3"/>
    <n v="8.3333333333333339"/>
    <x v="7"/>
    <s v="food trucks"/>
    <x v="2413"/>
    <d v="2014-05-31T23:30:00"/>
  </r>
  <r>
    <n v="15000"/>
    <n v="460"/>
    <x v="2"/>
    <s v="US"/>
    <s v="USD"/>
    <n v="1440215940"/>
    <x v="2414"/>
    <b v="0"/>
    <n v="13"/>
    <b v="0"/>
    <s v="food/food trucks"/>
    <n v="3.0666666666666665E-2"/>
    <n v="35.384615384615387"/>
    <x v="7"/>
    <s v="food trucks"/>
    <x v="2414"/>
    <d v="2015-08-22T03:59:00"/>
  </r>
  <r>
    <n v="60000"/>
    <n v="335"/>
    <x v="2"/>
    <s v="US"/>
    <s v="USD"/>
    <n v="1468615346"/>
    <x v="2415"/>
    <b v="0"/>
    <n v="6"/>
    <b v="0"/>
    <s v="food/food trucks"/>
    <n v="5.5833333333333334E-3"/>
    <n v="55.833333333333336"/>
    <x v="7"/>
    <s v="food trucks"/>
    <x v="2415"/>
    <d v="2016-07-15T20:42:26"/>
  </r>
  <r>
    <n v="20000"/>
    <n v="5"/>
    <x v="2"/>
    <s v="US"/>
    <s v="USD"/>
    <n v="1426345200"/>
    <x v="2416"/>
    <b v="0"/>
    <n v="1"/>
    <b v="0"/>
    <s v="food/food trucks"/>
    <n v="2.5000000000000001E-4"/>
    <n v="5"/>
    <x v="7"/>
    <s v="food trucks"/>
    <x v="2416"/>
    <d v="2015-03-14T15:00:00"/>
  </r>
  <r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x v="2417"/>
    <d v="2014-08-10T21:13:07"/>
  </r>
  <r>
    <n v="25000"/>
    <n v="5"/>
    <x v="2"/>
    <s v="US"/>
    <s v="USD"/>
    <n v="1427225644"/>
    <x v="2418"/>
    <b v="0"/>
    <n v="5"/>
    <b v="0"/>
    <s v="food/food trucks"/>
    <n v="2.0000000000000001E-4"/>
    <n v="1"/>
    <x v="7"/>
    <s v="food trucks"/>
    <x v="2418"/>
    <d v="2015-03-24T19:34:04"/>
  </r>
  <r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x v="2419"/>
    <d v="2015-02-18T17:43:09"/>
  </r>
  <r>
    <n v="16870"/>
    <n v="2501"/>
    <x v="2"/>
    <s v="US"/>
    <s v="USD"/>
    <n v="1415583695"/>
    <x v="2420"/>
    <b v="0"/>
    <n v="36"/>
    <b v="0"/>
    <s v="food/food trucks"/>
    <n v="0.14825133372851215"/>
    <n v="69.472222222222229"/>
    <x v="7"/>
    <s v="food trucks"/>
    <x v="2420"/>
    <d v="2014-11-10T01:41:35"/>
  </r>
  <r>
    <n v="6000"/>
    <n v="1"/>
    <x v="2"/>
    <s v="US"/>
    <s v="USD"/>
    <n v="1424536196"/>
    <x v="2421"/>
    <b v="0"/>
    <n v="1"/>
    <b v="0"/>
    <s v="food/food trucks"/>
    <n v="1.6666666666666666E-4"/>
    <n v="1"/>
    <x v="7"/>
    <s v="food trucks"/>
    <x v="2421"/>
    <d v="2015-02-21T16:29:56"/>
  </r>
  <r>
    <n v="500"/>
    <n v="1"/>
    <x v="2"/>
    <s v="US"/>
    <s v="USD"/>
    <n v="1426091036"/>
    <x v="2422"/>
    <b v="0"/>
    <n v="1"/>
    <b v="0"/>
    <s v="food/food trucks"/>
    <n v="2E-3"/>
    <n v="1"/>
    <x v="7"/>
    <s v="food trucks"/>
    <x v="2422"/>
    <d v="2015-03-11T16:23:56"/>
  </r>
  <r>
    <n v="60000"/>
    <n v="8"/>
    <x v="2"/>
    <s v="US"/>
    <s v="USD"/>
    <n v="1420044890"/>
    <x v="2423"/>
    <b v="0"/>
    <n v="1"/>
    <b v="0"/>
    <s v="food/food trucks"/>
    <n v="1.3333333333333334E-4"/>
    <n v="8"/>
    <x v="7"/>
    <s v="food trucks"/>
    <x v="2423"/>
    <d v="2014-12-31T16:54:50"/>
  </r>
  <r>
    <n v="25000"/>
    <n v="310"/>
    <x v="2"/>
    <s v="US"/>
    <s v="USD"/>
    <n v="1414445108"/>
    <x v="2424"/>
    <b v="0"/>
    <n v="9"/>
    <b v="0"/>
    <s v="food/food trucks"/>
    <n v="1.24E-2"/>
    <n v="34.444444444444443"/>
    <x v="7"/>
    <s v="food trucks"/>
    <x v="2424"/>
    <d v="2014-10-27T21:25:08"/>
  </r>
  <r>
    <n v="3500"/>
    <n v="1"/>
    <x v="2"/>
    <s v="US"/>
    <s v="USD"/>
    <n v="1464386640"/>
    <x v="2425"/>
    <b v="0"/>
    <n v="1"/>
    <b v="0"/>
    <s v="food/food trucks"/>
    <n v="2.8571428571428574E-4"/>
    <n v="1"/>
    <x v="7"/>
    <s v="food trucks"/>
    <x v="2425"/>
    <d v="2016-05-27T22:04:00"/>
  </r>
  <r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x v="2426"/>
    <d v="2015-08-08T04:04:52"/>
  </r>
  <r>
    <n v="50000"/>
    <n v="1"/>
    <x v="2"/>
    <s v="US"/>
    <s v="USD"/>
    <n v="1458715133"/>
    <x v="2427"/>
    <b v="0"/>
    <n v="1"/>
    <b v="0"/>
    <s v="food/food trucks"/>
    <n v="2.0000000000000002E-5"/>
    <n v="1"/>
    <x v="7"/>
    <s v="food trucks"/>
    <x v="2427"/>
    <d v="2016-03-23T06:38:53"/>
  </r>
  <r>
    <n v="35000"/>
    <n v="1"/>
    <x v="2"/>
    <s v="US"/>
    <s v="USD"/>
    <n v="1426182551"/>
    <x v="2428"/>
    <b v="0"/>
    <n v="1"/>
    <b v="0"/>
    <s v="food/food trucks"/>
    <n v="2.8571428571428571E-5"/>
    <n v="1"/>
    <x v="7"/>
    <s v="food trucks"/>
    <x v="2428"/>
    <d v="2015-03-12T17:49:11"/>
  </r>
  <r>
    <n v="140000"/>
    <n v="2005"/>
    <x v="2"/>
    <s v="NO"/>
    <s v="NOK"/>
    <n v="1486313040"/>
    <x v="2429"/>
    <b v="0"/>
    <n v="4"/>
    <b v="0"/>
    <s v="food/food trucks"/>
    <n v="1.4321428571428572E-2"/>
    <n v="501.25"/>
    <x v="7"/>
    <s v="food trucks"/>
    <x v="2429"/>
    <d v="2017-02-05T16:44:00"/>
  </r>
  <r>
    <n v="3000"/>
    <n v="21"/>
    <x v="2"/>
    <s v="US"/>
    <s v="USD"/>
    <n v="1455246504"/>
    <x v="2430"/>
    <b v="0"/>
    <n v="2"/>
    <b v="0"/>
    <s v="food/food trucks"/>
    <n v="7.0000000000000001E-3"/>
    <n v="10.5"/>
    <x v="7"/>
    <s v="food trucks"/>
    <x v="2430"/>
    <d v="2016-02-12T03:08:24"/>
  </r>
  <r>
    <n v="100000"/>
    <n v="2"/>
    <x v="2"/>
    <s v="US"/>
    <s v="USD"/>
    <n v="1467080613"/>
    <x v="2431"/>
    <b v="0"/>
    <n v="2"/>
    <b v="0"/>
    <s v="food/food trucks"/>
    <n v="2.0000000000000002E-5"/>
    <n v="1"/>
    <x v="7"/>
    <s v="food trucks"/>
    <x v="2431"/>
    <d v="2016-06-28T02:23:33"/>
  </r>
  <r>
    <n v="14000"/>
    <n v="2"/>
    <x v="2"/>
    <s v="US"/>
    <s v="USD"/>
    <n v="1425791697"/>
    <x v="2432"/>
    <b v="0"/>
    <n v="2"/>
    <b v="0"/>
    <s v="food/food trucks"/>
    <n v="1.4285714285714287E-4"/>
    <n v="1"/>
    <x v="7"/>
    <s v="food trucks"/>
    <x v="2432"/>
    <d v="2015-03-08T05:14:57"/>
  </r>
  <r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x v="2433"/>
    <d v="2016-02-27T21:35:43"/>
  </r>
  <r>
    <n v="20000"/>
    <n v="26"/>
    <x v="2"/>
    <s v="US"/>
    <s v="USD"/>
    <n v="1438662474"/>
    <x v="2434"/>
    <b v="0"/>
    <n v="2"/>
    <b v="0"/>
    <s v="food/food trucks"/>
    <n v="1.2999999999999999E-3"/>
    <n v="13"/>
    <x v="7"/>
    <s v="food trucks"/>
    <x v="2434"/>
    <d v="2015-08-04T04:27:54"/>
  </r>
  <r>
    <n v="250000"/>
    <n v="1224"/>
    <x v="2"/>
    <s v="SE"/>
    <s v="SEK"/>
    <n v="1444027186"/>
    <x v="2435"/>
    <b v="0"/>
    <n v="4"/>
    <b v="0"/>
    <s v="food/food trucks"/>
    <n v="4.8960000000000002E-3"/>
    <n v="306"/>
    <x v="7"/>
    <s v="food trucks"/>
    <x v="2435"/>
    <d v="2015-10-05T06:39:46"/>
  </r>
  <r>
    <n v="117000"/>
    <n v="45"/>
    <x v="2"/>
    <s v="CA"/>
    <s v="CAD"/>
    <n v="1454078770"/>
    <x v="2436"/>
    <b v="0"/>
    <n v="2"/>
    <b v="0"/>
    <s v="food/food trucks"/>
    <n v="3.8461538461538462E-4"/>
    <n v="22.5"/>
    <x v="7"/>
    <s v="food trucks"/>
    <x v="2436"/>
    <d v="2016-01-29T14:46:10"/>
  </r>
  <r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x v="2437"/>
    <d v="2015-03-17T18:00:00"/>
  </r>
  <r>
    <n v="15000"/>
    <n v="50"/>
    <x v="2"/>
    <s v="US"/>
    <s v="USD"/>
    <n v="1449529062"/>
    <x v="2438"/>
    <b v="0"/>
    <n v="1"/>
    <b v="0"/>
    <s v="food/food trucks"/>
    <n v="3.3333333333333335E-3"/>
    <n v="50"/>
    <x v="7"/>
    <s v="food trucks"/>
    <x v="2438"/>
    <d v="2015-12-07T22:57:42"/>
  </r>
  <r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x v="2439"/>
    <d v="2015-10-18T19:38:49"/>
  </r>
  <r>
    <n v="5000"/>
    <n v="10"/>
    <x v="2"/>
    <s v="BE"/>
    <s v="EUR"/>
    <n v="1455399313"/>
    <x v="2440"/>
    <b v="0"/>
    <n v="2"/>
    <b v="0"/>
    <s v="food/food trucks"/>
    <n v="2E-3"/>
    <n v="5"/>
    <x v="7"/>
    <s v="food trucks"/>
    <x v="2440"/>
    <d v="2016-02-13T21:35:13"/>
  </r>
  <r>
    <n v="7500"/>
    <n v="8091"/>
    <x v="0"/>
    <s v="US"/>
    <s v="USD"/>
    <n v="1437627540"/>
    <x v="2441"/>
    <b v="0"/>
    <n v="109"/>
    <b v="1"/>
    <s v="food/small batch"/>
    <n v="1.0788"/>
    <n v="74.22935779816514"/>
    <x v="7"/>
    <s v="small batch"/>
    <x v="2441"/>
    <d v="2015-07-23T04:59:00"/>
  </r>
  <r>
    <n v="24000"/>
    <n v="30226"/>
    <x v="0"/>
    <s v="US"/>
    <s v="USD"/>
    <n v="1426777228"/>
    <x v="2442"/>
    <b v="0"/>
    <n v="372"/>
    <b v="1"/>
    <s v="food/small batch"/>
    <n v="1.2594166666666666"/>
    <n v="81.252688172043008"/>
    <x v="7"/>
    <s v="small batch"/>
    <x v="2442"/>
    <d v="2015-03-19T15:00:28"/>
  </r>
  <r>
    <n v="20000"/>
    <n v="40502.99"/>
    <x v="0"/>
    <s v="US"/>
    <s v="USD"/>
    <n v="1408114822"/>
    <x v="2443"/>
    <b v="0"/>
    <n v="311"/>
    <b v="1"/>
    <s v="food/small batch"/>
    <n v="2.0251494999999999"/>
    <n v="130.23469453376205"/>
    <x v="7"/>
    <s v="small batch"/>
    <x v="2443"/>
    <d v="2014-08-15T15:00:22"/>
  </r>
  <r>
    <n v="3000"/>
    <n v="3258"/>
    <x v="0"/>
    <s v="US"/>
    <s v="USD"/>
    <n v="1464199591"/>
    <x v="2444"/>
    <b v="0"/>
    <n v="61"/>
    <b v="1"/>
    <s v="food/small batch"/>
    <n v="1.0860000000000001"/>
    <n v="53.409836065573771"/>
    <x v="7"/>
    <s v="small batch"/>
    <x v="2444"/>
    <d v="2016-05-25T18:06:31"/>
  </r>
  <r>
    <n v="5000"/>
    <n v="8640"/>
    <x v="0"/>
    <s v="US"/>
    <s v="USD"/>
    <n v="1443242021"/>
    <x v="2445"/>
    <b v="0"/>
    <n v="115"/>
    <b v="1"/>
    <s v="food/small batch"/>
    <n v="1.728"/>
    <n v="75.130434782608702"/>
    <x v="7"/>
    <s v="small batch"/>
    <x v="2445"/>
    <d v="2015-09-26T04:33:41"/>
  </r>
  <r>
    <n v="5000"/>
    <n v="8399"/>
    <x v="0"/>
    <s v="US"/>
    <s v="USD"/>
    <n v="1480174071"/>
    <x v="2446"/>
    <b v="0"/>
    <n v="111"/>
    <b v="1"/>
    <s v="food/small batch"/>
    <n v="1.6798"/>
    <n v="75.666666666666671"/>
    <x v="7"/>
    <s v="small batch"/>
    <x v="2446"/>
    <d v="2016-11-26T15:27:51"/>
  </r>
  <r>
    <n v="2500"/>
    <n v="10680"/>
    <x v="0"/>
    <s v="US"/>
    <s v="USD"/>
    <n v="1478923200"/>
    <x v="2447"/>
    <b v="0"/>
    <n v="337"/>
    <b v="1"/>
    <s v="food/small batch"/>
    <n v="4.2720000000000002"/>
    <n v="31.691394658753708"/>
    <x v="7"/>
    <s v="small batch"/>
    <x v="2447"/>
    <d v="2016-11-12T04:00:00"/>
  </r>
  <r>
    <n v="400"/>
    <n v="430"/>
    <x v="0"/>
    <s v="US"/>
    <s v="USD"/>
    <n v="1472621760"/>
    <x v="2448"/>
    <b v="0"/>
    <n v="9"/>
    <b v="1"/>
    <s v="food/small batch"/>
    <n v="1.075"/>
    <n v="47.777777777777779"/>
    <x v="7"/>
    <s v="small batch"/>
    <x v="2448"/>
    <d v="2016-08-31T05:36:00"/>
  </r>
  <r>
    <n v="10000"/>
    <n v="10800"/>
    <x v="0"/>
    <s v="US"/>
    <s v="USD"/>
    <n v="1417321515"/>
    <x v="2449"/>
    <b v="0"/>
    <n v="120"/>
    <b v="1"/>
    <s v="food/small batch"/>
    <n v="1.08"/>
    <n v="90"/>
    <x v="7"/>
    <s v="small batch"/>
    <x v="2449"/>
    <d v="2014-11-30T04:25:15"/>
  </r>
  <r>
    <n v="15000"/>
    <n v="15230.03"/>
    <x v="0"/>
    <s v="US"/>
    <s v="USD"/>
    <n v="1414465860"/>
    <x v="2450"/>
    <b v="0"/>
    <n v="102"/>
    <b v="1"/>
    <s v="food/small batch"/>
    <n v="1.0153353333333335"/>
    <n v="149.31401960784314"/>
    <x v="7"/>
    <s v="small batch"/>
    <x v="2450"/>
    <d v="2014-10-28T03:11:00"/>
  </r>
  <r>
    <n v="10000"/>
    <n v="11545"/>
    <x v="0"/>
    <s v="US"/>
    <s v="USD"/>
    <n v="1488750490"/>
    <x v="2451"/>
    <b v="0"/>
    <n v="186"/>
    <b v="1"/>
    <s v="food/small batch"/>
    <n v="1.1545000000000001"/>
    <n v="62.06989247311828"/>
    <x v="7"/>
    <s v="small batch"/>
    <x v="2451"/>
    <d v="2017-03-05T21:48:10"/>
  </r>
  <r>
    <n v="600"/>
    <n v="801"/>
    <x v="0"/>
    <s v="US"/>
    <s v="USD"/>
    <n v="1451430000"/>
    <x v="2452"/>
    <b v="0"/>
    <n v="15"/>
    <b v="1"/>
    <s v="food/small batch"/>
    <n v="1.335"/>
    <n v="53.4"/>
    <x v="7"/>
    <s v="small batch"/>
    <x v="2452"/>
    <d v="2015-12-29T23:00:00"/>
  </r>
  <r>
    <n v="3000"/>
    <n v="4641"/>
    <x v="0"/>
    <s v="US"/>
    <s v="USD"/>
    <n v="1486053409"/>
    <x v="2453"/>
    <b v="0"/>
    <n v="67"/>
    <b v="1"/>
    <s v="food/small batch"/>
    <n v="1.5469999999999999"/>
    <n v="69.268656716417908"/>
    <x v="7"/>
    <s v="small batch"/>
    <x v="2453"/>
    <d v="2017-02-02T16:36:49"/>
  </r>
  <r>
    <n v="35000"/>
    <n v="35296"/>
    <x v="0"/>
    <s v="US"/>
    <s v="USD"/>
    <n v="1489207808"/>
    <x v="2454"/>
    <b v="0"/>
    <n v="130"/>
    <b v="1"/>
    <s v="food/small batch"/>
    <n v="1.0084571428571429"/>
    <n v="271.50769230769231"/>
    <x v="7"/>
    <s v="small batch"/>
    <x v="2454"/>
    <d v="2017-03-11T04:50:08"/>
  </r>
  <r>
    <n v="300"/>
    <n v="546"/>
    <x v="0"/>
    <s v="US"/>
    <s v="USD"/>
    <n v="1461177950"/>
    <x v="2455"/>
    <b v="0"/>
    <n v="16"/>
    <b v="1"/>
    <s v="food/small batch"/>
    <n v="1.82"/>
    <n v="34.125"/>
    <x v="7"/>
    <s v="small batch"/>
    <x v="2455"/>
    <d v="2016-04-20T18:45:50"/>
  </r>
  <r>
    <n v="1500"/>
    <n v="2713"/>
    <x v="0"/>
    <s v="US"/>
    <s v="USD"/>
    <n v="1488063839"/>
    <x v="2456"/>
    <b v="0"/>
    <n v="67"/>
    <b v="1"/>
    <s v="food/small batch"/>
    <n v="1.8086666666666666"/>
    <n v="40.492537313432834"/>
    <x v="7"/>
    <s v="small batch"/>
    <x v="2456"/>
    <d v="2017-02-25T23:03:59"/>
  </r>
  <r>
    <n v="23000"/>
    <n v="23530"/>
    <x v="0"/>
    <s v="US"/>
    <s v="USD"/>
    <n v="1458826056"/>
    <x v="2457"/>
    <b v="0"/>
    <n v="124"/>
    <b v="1"/>
    <s v="food/small batch"/>
    <n v="1.0230434782608695"/>
    <n v="189.75806451612902"/>
    <x v="7"/>
    <s v="small batch"/>
    <x v="2457"/>
    <d v="2016-03-24T13:27:36"/>
  </r>
  <r>
    <n v="5000"/>
    <n v="5509"/>
    <x v="0"/>
    <s v="US"/>
    <s v="USD"/>
    <n v="1465498800"/>
    <x v="2458"/>
    <b v="0"/>
    <n v="80"/>
    <b v="1"/>
    <s v="food/small batch"/>
    <n v="1.1017999999999999"/>
    <n v="68.862499999999997"/>
    <x v="7"/>
    <s v="small batch"/>
    <x v="2458"/>
    <d v="2016-06-09T19:00:00"/>
  </r>
  <r>
    <n v="30000"/>
    <n v="30675"/>
    <x v="0"/>
    <s v="US"/>
    <s v="USD"/>
    <n v="1458742685"/>
    <x v="2459"/>
    <b v="0"/>
    <n v="282"/>
    <b v="1"/>
    <s v="food/small batch"/>
    <n v="1.0225"/>
    <n v="108.77659574468085"/>
    <x v="7"/>
    <s v="small batch"/>
    <x v="2459"/>
    <d v="2016-03-23T14:18:05"/>
  </r>
  <r>
    <n v="8500"/>
    <n v="8567"/>
    <x v="0"/>
    <s v="US"/>
    <s v="USD"/>
    <n v="1483417020"/>
    <x v="2460"/>
    <b v="0"/>
    <n v="68"/>
    <b v="1"/>
    <s v="food/small batch"/>
    <n v="1.0078823529411765"/>
    <n v="125.98529411764706"/>
    <x v="7"/>
    <s v="small batch"/>
    <x v="2460"/>
    <d v="2017-01-03T04:17:00"/>
  </r>
  <r>
    <n v="7500"/>
    <n v="7785"/>
    <x v="0"/>
    <s v="US"/>
    <s v="USD"/>
    <n v="1317438000"/>
    <x v="2461"/>
    <b v="0"/>
    <n v="86"/>
    <b v="1"/>
    <s v="music/indie rock"/>
    <n v="1.038"/>
    <n v="90.523255813953483"/>
    <x v="4"/>
    <s v="indie rock"/>
    <x v="2461"/>
    <d v="2011-10-01T03:00:00"/>
  </r>
  <r>
    <n v="3000"/>
    <n v="3321.25"/>
    <x v="0"/>
    <s v="US"/>
    <s v="USD"/>
    <n v="1342672096"/>
    <x v="2462"/>
    <b v="0"/>
    <n v="115"/>
    <b v="1"/>
    <s v="music/indie rock"/>
    <n v="1.1070833333333334"/>
    <n v="28.880434782608695"/>
    <x v="4"/>
    <s v="indie rock"/>
    <x v="2462"/>
    <d v="2012-07-19T04:28:16"/>
  </r>
  <r>
    <n v="2000"/>
    <n v="2325"/>
    <x v="0"/>
    <s v="US"/>
    <s v="USD"/>
    <n v="1366138800"/>
    <x v="2463"/>
    <b v="0"/>
    <n v="75"/>
    <b v="1"/>
    <s v="music/indie rock"/>
    <n v="1.1625000000000001"/>
    <n v="31"/>
    <x v="4"/>
    <s v="indie rock"/>
    <x v="2463"/>
    <d v="2013-04-16T19:00:00"/>
  </r>
  <r>
    <n v="2000"/>
    <n v="2222"/>
    <x v="0"/>
    <s v="CA"/>
    <s v="CAD"/>
    <n v="1443641340"/>
    <x v="2464"/>
    <b v="0"/>
    <n v="43"/>
    <b v="1"/>
    <s v="music/indie rock"/>
    <n v="1.111"/>
    <n v="51.674418604651166"/>
    <x v="4"/>
    <s v="indie rock"/>
    <x v="2464"/>
    <d v="2015-09-30T19:29:00"/>
  </r>
  <r>
    <n v="700"/>
    <n v="1261"/>
    <x v="0"/>
    <s v="US"/>
    <s v="USD"/>
    <n v="1348420548"/>
    <x v="2465"/>
    <b v="0"/>
    <n v="48"/>
    <b v="1"/>
    <s v="music/indie rock"/>
    <n v="1.8014285714285714"/>
    <n v="26.270833333333332"/>
    <x v="4"/>
    <s v="indie rock"/>
    <x v="2465"/>
    <d v="2012-09-23T17:15:48"/>
  </r>
  <r>
    <n v="2500"/>
    <n v="2500"/>
    <x v="0"/>
    <s v="US"/>
    <s v="USD"/>
    <n v="1368066453"/>
    <x v="2466"/>
    <b v="0"/>
    <n v="52"/>
    <b v="1"/>
    <s v="music/indie rock"/>
    <n v="1"/>
    <n v="48.07692307692308"/>
    <x v="4"/>
    <s v="indie rock"/>
    <x v="2466"/>
    <d v="2013-05-09T02:27:33"/>
  </r>
  <r>
    <n v="1000"/>
    <n v="1185"/>
    <x v="0"/>
    <s v="US"/>
    <s v="USD"/>
    <n v="1336669200"/>
    <x v="2467"/>
    <b v="0"/>
    <n v="43"/>
    <b v="1"/>
    <s v="music/indie rock"/>
    <n v="1.1850000000000001"/>
    <n v="27.558139534883722"/>
    <x v="4"/>
    <s v="indie rock"/>
    <x v="2467"/>
    <d v="2012-05-10T17:00:00"/>
  </r>
  <r>
    <n v="2000"/>
    <n v="2144.34"/>
    <x v="0"/>
    <s v="US"/>
    <s v="USD"/>
    <n v="1351400400"/>
    <x v="2468"/>
    <b v="0"/>
    <n v="58"/>
    <b v="1"/>
    <s v="music/indie rock"/>
    <n v="1.0721700000000001"/>
    <n v="36.97137931034483"/>
    <x v="4"/>
    <s v="indie rock"/>
    <x v="2468"/>
    <d v="2012-10-28T05:00:00"/>
  </r>
  <r>
    <n v="1200"/>
    <n v="1364"/>
    <x v="0"/>
    <s v="US"/>
    <s v="USD"/>
    <n v="1297160329"/>
    <x v="2469"/>
    <b v="0"/>
    <n v="47"/>
    <b v="1"/>
    <s v="music/indie rock"/>
    <n v="1.1366666666666667"/>
    <n v="29.021276595744681"/>
    <x v="4"/>
    <s v="indie rock"/>
    <x v="2469"/>
    <d v="2011-02-08T10:18:49"/>
  </r>
  <r>
    <n v="1000"/>
    <n v="1031.6400000000001"/>
    <x v="0"/>
    <s v="US"/>
    <s v="USD"/>
    <n v="1337824055"/>
    <x v="2470"/>
    <b v="0"/>
    <n v="36"/>
    <b v="1"/>
    <s v="music/indie rock"/>
    <n v="1.0316400000000001"/>
    <n v="28.65666666666667"/>
    <x v="4"/>
    <s v="indie rock"/>
    <x v="2470"/>
    <d v="2012-05-24T01:47:35"/>
  </r>
  <r>
    <n v="500"/>
    <n v="640"/>
    <x v="0"/>
    <s v="US"/>
    <s v="USD"/>
    <n v="1327535392"/>
    <x v="2471"/>
    <b v="0"/>
    <n v="17"/>
    <b v="1"/>
    <s v="music/indie rock"/>
    <n v="1.28"/>
    <n v="37.647058823529413"/>
    <x v="4"/>
    <s v="indie rock"/>
    <x v="2471"/>
    <d v="2012-01-25T23:49:52"/>
  </r>
  <r>
    <n v="7500"/>
    <n v="10182.02"/>
    <x v="0"/>
    <s v="US"/>
    <s v="USD"/>
    <n v="1283562180"/>
    <x v="2472"/>
    <b v="0"/>
    <n v="104"/>
    <b v="1"/>
    <s v="music/indie rock"/>
    <n v="1.3576026666666667"/>
    <n v="97.904038461538462"/>
    <x v="4"/>
    <s v="indie rock"/>
    <x v="2472"/>
    <d v="2010-09-04T01:03:00"/>
  </r>
  <r>
    <n v="2000"/>
    <n v="2000"/>
    <x v="0"/>
    <s v="US"/>
    <s v="USD"/>
    <n v="1352573869"/>
    <x v="2473"/>
    <b v="0"/>
    <n v="47"/>
    <b v="1"/>
    <s v="music/indie rock"/>
    <n v="1"/>
    <n v="42.553191489361701"/>
    <x v="4"/>
    <s v="indie rock"/>
    <x v="2473"/>
    <d v="2012-11-10T18:57:49"/>
  </r>
  <r>
    <n v="5000"/>
    <n v="5000.18"/>
    <x v="0"/>
    <s v="US"/>
    <s v="USD"/>
    <n v="1286756176"/>
    <x v="2474"/>
    <b v="0"/>
    <n v="38"/>
    <b v="1"/>
    <s v="music/indie rock"/>
    <n v="1.0000360000000001"/>
    <n v="131.58368421052631"/>
    <x v="4"/>
    <s v="indie rock"/>
    <x v="2474"/>
    <d v="2010-10-11T00:16:16"/>
  </r>
  <r>
    <n v="2500"/>
    <n v="2618"/>
    <x v="0"/>
    <s v="US"/>
    <s v="USD"/>
    <n v="1278799200"/>
    <x v="2475"/>
    <b v="0"/>
    <n v="81"/>
    <b v="1"/>
    <s v="music/indie rock"/>
    <n v="1.0471999999999999"/>
    <n v="32.320987654320987"/>
    <x v="4"/>
    <s v="indie rock"/>
    <x v="2475"/>
    <d v="2010-07-10T22:00:00"/>
  </r>
  <r>
    <n v="3200"/>
    <n v="3360.72"/>
    <x v="0"/>
    <s v="US"/>
    <s v="USD"/>
    <n v="1415004770"/>
    <x v="2476"/>
    <b v="0"/>
    <n v="55"/>
    <b v="1"/>
    <s v="music/indie rock"/>
    <n v="1.050225"/>
    <n v="61.103999999999999"/>
    <x v="4"/>
    <s v="indie rock"/>
    <x v="2476"/>
    <d v="2014-11-03T08:52:50"/>
  </r>
  <r>
    <n v="750"/>
    <n v="1285"/>
    <x v="0"/>
    <s v="US"/>
    <s v="USD"/>
    <n v="1344789345"/>
    <x v="2477"/>
    <b v="0"/>
    <n v="41"/>
    <b v="1"/>
    <s v="music/indie rock"/>
    <n v="1.7133333333333334"/>
    <n v="31.341463414634145"/>
    <x v="4"/>
    <s v="indie rock"/>
    <x v="2477"/>
    <d v="2012-08-12T16:35:45"/>
  </r>
  <r>
    <n v="8000"/>
    <n v="10200"/>
    <x v="0"/>
    <s v="US"/>
    <s v="USD"/>
    <n v="1358117313"/>
    <x v="2478"/>
    <b v="0"/>
    <n v="79"/>
    <b v="1"/>
    <s v="music/indie rock"/>
    <n v="1.2749999999999999"/>
    <n v="129.1139240506329"/>
    <x v="4"/>
    <s v="indie rock"/>
    <x v="2478"/>
    <d v="2013-01-13T22:48:33"/>
  </r>
  <r>
    <n v="300"/>
    <n v="400.33"/>
    <x v="0"/>
    <s v="US"/>
    <s v="USD"/>
    <n v="1343440800"/>
    <x v="2479"/>
    <b v="0"/>
    <n v="16"/>
    <b v="1"/>
    <s v="music/indie rock"/>
    <n v="1.3344333333333334"/>
    <n v="25.020624999999999"/>
    <x v="4"/>
    <s v="indie rock"/>
    <x v="2479"/>
    <d v="2012-07-28T02:00:00"/>
  </r>
  <r>
    <n v="2000"/>
    <n v="2000"/>
    <x v="0"/>
    <s v="US"/>
    <s v="USD"/>
    <n v="1444516084"/>
    <x v="2480"/>
    <b v="0"/>
    <n v="8"/>
    <b v="1"/>
    <s v="music/indie rock"/>
    <n v="1"/>
    <n v="250"/>
    <x v="4"/>
    <s v="indie rock"/>
    <x v="2480"/>
    <d v="2015-10-10T22:28:04"/>
  </r>
  <r>
    <n v="4000"/>
    <n v="4516.4399999999996"/>
    <x v="0"/>
    <s v="US"/>
    <s v="USD"/>
    <n v="1335799808"/>
    <x v="2481"/>
    <b v="0"/>
    <n v="95"/>
    <b v="1"/>
    <s v="music/indie rock"/>
    <n v="1.1291099999999998"/>
    <n v="47.541473684210523"/>
    <x v="4"/>
    <s v="indie rock"/>
    <x v="2481"/>
    <d v="2012-04-30T15:30:08"/>
  </r>
  <r>
    <n v="1000"/>
    <n v="1001"/>
    <x v="0"/>
    <s v="US"/>
    <s v="USD"/>
    <n v="1312224383"/>
    <x v="2482"/>
    <b v="0"/>
    <n v="25"/>
    <b v="1"/>
    <s v="music/indie rock"/>
    <n v="1.0009999999999999"/>
    <n v="40.04"/>
    <x v="4"/>
    <s v="indie rock"/>
    <x v="2482"/>
    <d v="2011-08-01T18:46:23"/>
  </r>
  <r>
    <n v="1100"/>
    <n v="1251"/>
    <x v="0"/>
    <s v="US"/>
    <s v="USD"/>
    <n v="1335891603"/>
    <x v="2483"/>
    <b v="0"/>
    <n v="19"/>
    <b v="1"/>
    <s v="music/indie rock"/>
    <n v="1.1372727272727272"/>
    <n v="65.84210526315789"/>
    <x v="4"/>
    <s v="indie rock"/>
    <x v="2483"/>
    <d v="2012-05-01T17:00:03"/>
  </r>
  <r>
    <n v="3500"/>
    <n v="4176.1099999999997"/>
    <x v="0"/>
    <s v="US"/>
    <s v="USD"/>
    <n v="1316124003"/>
    <x v="2484"/>
    <b v="0"/>
    <n v="90"/>
    <b v="1"/>
    <s v="music/indie rock"/>
    <n v="1.1931742857142855"/>
    <n v="46.401222222222216"/>
    <x v="4"/>
    <s v="indie rock"/>
    <x v="2484"/>
    <d v="2011-09-15T22:00:03"/>
  </r>
  <r>
    <n v="2000"/>
    <n v="2065"/>
    <x v="0"/>
    <s v="US"/>
    <s v="USD"/>
    <n v="1318463879"/>
    <x v="2485"/>
    <b v="0"/>
    <n v="41"/>
    <b v="1"/>
    <s v="music/indie rock"/>
    <n v="1.0325"/>
    <n v="50.365853658536587"/>
    <x v="4"/>
    <s v="indie rock"/>
    <x v="2485"/>
    <d v="2011-10-12T23:57:59"/>
  </r>
  <r>
    <n v="300"/>
    <n v="797"/>
    <x v="0"/>
    <s v="US"/>
    <s v="USD"/>
    <n v="1335113976"/>
    <x v="2486"/>
    <b v="0"/>
    <n v="30"/>
    <b v="1"/>
    <s v="music/indie rock"/>
    <n v="2.6566666666666667"/>
    <n v="26.566666666666666"/>
    <x v="4"/>
    <s v="indie rock"/>
    <x v="2486"/>
    <d v="2012-04-22T16:59:36"/>
  </r>
  <r>
    <n v="1500"/>
    <n v="1500.76"/>
    <x v="0"/>
    <s v="US"/>
    <s v="USD"/>
    <n v="1338083997"/>
    <x v="2487"/>
    <b v="0"/>
    <n v="38"/>
    <b v="1"/>
    <s v="music/indie rock"/>
    <n v="1.0005066666666667"/>
    <n v="39.493684210526318"/>
    <x v="4"/>
    <s v="indie rock"/>
    <x v="2487"/>
    <d v="2012-05-27T01:59:57"/>
  </r>
  <r>
    <n v="3000"/>
    <n v="3201"/>
    <x v="0"/>
    <s v="US"/>
    <s v="USD"/>
    <n v="1321459908"/>
    <x v="2488"/>
    <b v="0"/>
    <n v="65"/>
    <b v="1"/>
    <s v="music/indie rock"/>
    <n v="1.0669999999999999"/>
    <n v="49.246153846153845"/>
    <x v="4"/>
    <s v="indie rock"/>
    <x v="2488"/>
    <d v="2011-11-16T16:11:48"/>
  </r>
  <r>
    <n v="3500"/>
    <n v="4678.5"/>
    <x v="0"/>
    <s v="US"/>
    <s v="USD"/>
    <n v="1368117239"/>
    <x v="2489"/>
    <b v="0"/>
    <n v="75"/>
    <b v="1"/>
    <s v="music/indie rock"/>
    <n v="1.3367142857142857"/>
    <n v="62.38"/>
    <x v="4"/>
    <s v="indie rock"/>
    <x v="2489"/>
    <d v="2013-05-09T16:33:59"/>
  </r>
  <r>
    <n v="500"/>
    <n v="607"/>
    <x v="0"/>
    <s v="US"/>
    <s v="USD"/>
    <n v="1340429276"/>
    <x v="2490"/>
    <b v="0"/>
    <n v="16"/>
    <b v="1"/>
    <s v="music/indie rock"/>
    <n v="1.214"/>
    <n v="37.9375"/>
    <x v="4"/>
    <s v="indie rock"/>
    <x v="2490"/>
    <d v="2012-06-23T05:27:56"/>
  </r>
  <r>
    <n v="500"/>
    <n v="516"/>
    <x v="0"/>
    <s v="US"/>
    <s v="USD"/>
    <n v="1295142660"/>
    <x v="2491"/>
    <b v="0"/>
    <n v="10"/>
    <b v="1"/>
    <s v="music/indie rock"/>
    <n v="1.032"/>
    <n v="51.6"/>
    <x v="4"/>
    <s v="indie rock"/>
    <x v="2491"/>
    <d v="2011-01-16T01:51:00"/>
  </r>
  <r>
    <n v="600"/>
    <n v="750"/>
    <x v="0"/>
    <s v="US"/>
    <s v="USD"/>
    <n v="1339840740"/>
    <x v="2492"/>
    <b v="0"/>
    <n v="27"/>
    <b v="1"/>
    <s v="music/indie rock"/>
    <n v="1.25"/>
    <n v="27.777777777777779"/>
    <x v="4"/>
    <s v="indie rock"/>
    <x v="2492"/>
    <d v="2012-06-16T09:59:00"/>
  </r>
  <r>
    <n v="20000"/>
    <n v="25740"/>
    <x v="0"/>
    <s v="US"/>
    <s v="USD"/>
    <n v="1367208140"/>
    <x v="2493"/>
    <b v="0"/>
    <n v="259"/>
    <b v="1"/>
    <s v="music/indie rock"/>
    <n v="1.2869999999999999"/>
    <n v="99.382239382239376"/>
    <x v="4"/>
    <s v="indie rock"/>
    <x v="2493"/>
    <d v="2013-04-29T04:02:20"/>
  </r>
  <r>
    <n v="1500"/>
    <n v="1515.08"/>
    <x v="0"/>
    <s v="US"/>
    <s v="USD"/>
    <n v="1337786944"/>
    <x v="2494"/>
    <b v="0"/>
    <n v="39"/>
    <b v="1"/>
    <s v="music/indie rock"/>
    <n v="1.0100533333333332"/>
    <n v="38.848205128205123"/>
    <x v="4"/>
    <s v="indie rock"/>
    <x v="2494"/>
    <d v="2012-05-23T15:29:04"/>
  </r>
  <r>
    <n v="1500"/>
    <n v="1913.05"/>
    <x v="0"/>
    <s v="US"/>
    <s v="USD"/>
    <n v="1339022575"/>
    <x v="2495"/>
    <b v="0"/>
    <n v="42"/>
    <b v="1"/>
    <s v="music/indie rock"/>
    <n v="1.2753666666666665"/>
    <n v="45.548809523809524"/>
    <x v="4"/>
    <s v="indie rock"/>
    <x v="2495"/>
    <d v="2012-06-06T22:42:55"/>
  </r>
  <r>
    <n v="6000"/>
    <n v="6000"/>
    <x v="0"/>
    <s v="US"/>
    <s v="USD"/>
    <n v="1364597692"/>
    <x v="2496"/>
    <b v="0"/>
    <n v="10"/>
    <b v="1"/>
    <s v="music/indie rock"/>
    <n v="1"/>
    <n v="600"/>
    <x v="4"/>
    <s v="indie rock"/>
    <x v="2496"/>
    <d v="2013-03-29T22:54:52"/>
  </r>
  <r>
    <n v="4000"/>
    <n v="4510.8599999999997"/>
    <x v="0"/>
    <s v="US"/>
    <s v="USD"/>
    <n v="1312578338"/>
    <x v="2497"/>
    <b v="0"/>
    <n v="56"/>
    <b v="1"/>
    <s v="music/indie rock"/>
    <n v="1.127715"/>
    <n v="80.551071428571419"/>
    <x v="4"/>
    <s v="indie rock"/>
    <x v="2497"/>
    <d v="2011-08-05T21:05:38"/>
  </r>
  <r>
    <n v="1000"/>
    <n v="1056"/>
    <x v="0"/>
    <s v="US"/>
    <s v="USD"/>
    <n v="1422400387"/>
    <x v="2498"/>
    <b v="0"/>
    <n v="20"/>
    <b v="1"/>
    <s v="music/indie rock"/>
    <n v="1.056"/>
    <n v="52.8"/>
    <x v="4"/>
    <s v="indie rock"/>
    <x v="2498"/>
    <d v="2015-01-27T23:13:07"/>
  </r>
  <r>
    <n v="4000"/>
    <n v="8105"/>
    <x v="0"/>
    <s v="US"/>
    <s v="USD"/>
    <n v="1356976800"/>
    <x v="2499"/>
    <b v="0"/>
    <n v="170"/>
    <b v="1"/>
    <s v="music/indie rock"/>
    <n v="2.0262500000000001"/>
    <n v="47.676470588235297"/>
    <x v="4"/>
    <s v="indie rock"/>
    <x v="2499"/>
    <d v="2012-12-31T18:00:00"/>
  </r>
  <r>
    <n v="600"/>
    <n v="680"/>
    <x v="0"/>
    <s v="US"/>
    <s v="USD"/>
    <n v="1340476375"/>
    <x v="2500"/>
    <b v="0"/>
    <n v="29"/>
    <b v="1"/>
    <s v="music/indie rock"/>
    <n v="1.1333333333333333"/>
    <n v="23.448275862068964"/>
    <x v="4"/>
    <s v="indie rock"/>
    <x v="2500"/>
    <d v="2012-06-23T18:32:55"/>
  </r>
  <r>
    <n v="11000"/>
    <n v="281"/>
    <x v="2"/>
    <s v="CA"/>
    <s v="CAD"/>
    <n v="1443379104"/>
    <x v="2501"/>
    <b v="0"/>
    <n v="7"/>
    <b v="0"/>
    <s v="food/restaurants"/>
    <n v="2.5545454545454545E-2"/>
    <n v="40.142857142857146"/>
    <x v="7"/>
    <s v="restaurants"/>
    <x v="2501"/>
    <d v="2015-09-27T18:38:24"/>
  </r>
  <r>
    <n v="110000"/>
    <n v="86"/>
    <x v="2"/>
    <s v="US"/>
    <s v="USD"/>
    <n v="1411328918"/>
    <x v="2502"/>
    <b v="0"/>
    <n v="5"/>
    <b v="0"/>
    <s v="food/restaurants"/>
    <n v="7.8181818181818181E-4"/>
    <n v="17.2"/>
    <x v="7"/>
    <s v="restaurants"/>
    <x v="2502"/>
    <d v="2014-09-21T19:48:38"/>
  </r>
  <r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x v="2503"/>
    <d v="2016-06-07T21:06:00"/>
  </r>
  <r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x v="2504"/>
    <d v="2014-11-15T01:22:14"/>
  </r>
  <r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x v="2505"/>
    <d v="2015-03-14T00:20:16"/>
  </r>
  <r>
    <n v="5000"/>
    <n v="30"/>
    <x v="2"/>
    <s v="GB"/>
    <s v="GBP"/>
    <n v="1443906000"/>
    <x v="2506"/>
    <b v="0"/>
    <n v="2"/>
    <b v="0"/>
    <s v="food/restaurants"/>
    <n v="6.0000000000000001E-3"/>
    <n v="15"/>
    <x v="7"/>
    <s v="restaurants"/>
    <x v="2506"/>
    <d v="2015-10-03T21:00:00"/>
  </r>
  <r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x v="2507"/>
    <d v="2015-05-11T01:45:04"/>
  </r>
  <r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x v="2508"/>
    <d v="2014-08-14T22:50:34"/>
  </r>
  <r>
    <n v="95000"/>
    <n v="1000"/>
    <x v="2"/>
    <s v="GB"/>
    <s v="GBP"/>
    <n v="1429554349"/>
    <x v="2509"/>
    <b v="0"/>
    <n v="28"/>
    <b v="0"/>
    <s v="food/restaurants"/>
    <n v="1.0526315789473684E-2"/>
    <n v="35.714285714285715"/>
    <x v="7"/>
    <s v="restaurants"/>
    <x v="2509"/>
    <d v="2015-04-20T18:25:49"/>
  </r>
  <r>
    <n v="50000"/>
    <n v="75"/>
    <x v="2"/>
    <s v="US"/>
    <s v="USD"/>
    <n v="1431647772"/>
    <x v="2510"/>
    <b v="0"/>
    <n v="2"/>
    <b v="0"/>
    <s v="food/restaurants"/>
    <n v="1.5E-3"/>
    <n v="37.5"/>
    <x v="7"/>
    <s v="restaurants"/>
    <x v="2510"/>
    <d v="2015-05-14T23:56:12"/>
  </r>
  <r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x v="2511"/>
    <d v="2016-02-01T10:43:33"/>
  </r>
  <r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x v="2512"/>
    <d v="2014-12-13T21:02:41"/>
  </r>
  <r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x v="2513"/>
    <d v="2017-02-26T00:09:49"/>
  </r>
  <r>
    <n v="12000"/>
    <n v="210"/>
    <x v="2"/>
    <s v="US"/>
    <s v="USD"/>
    <n v="1408526477"/>
    <x v="2514"/>
    <b v="0"/>
    <n v="4"/>
    <b v="0"/>
    <s v="food/restaurants"/>
    <n v="1.7500000000000002E-2"/>
    <n v="52.5"/>
    <x v="7"/>
    <s v="restaurants"/>
    <x v="2514"/>
    <d v="2014-08-20T09:21:17"/>
  </r>
  <r>
    <n v="5000"/>
    <n v="930"/>
    <x v="2"/>
    <s v="US"/>
    <s v="USD"/>
    <n v="1424635753"/>
    <x v="2515"/>
    <b v="0"/>
    <n v="12"/>
    <b v="0"/>
    <s v="food/restaurants"/>
    <n v="0.186"/>
    <n v="77.5"/>
    <x v="7"/>
    <s v="restaurants"/>
    <x v="2515"/>
    <d v="2015-02-22T20:09:13"/>
  </r>
  <r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x v="2516"/>
    <d v="2014-11-29T16:40:52"/>
  </r>
  <r>
    <n v="18000"/>
    <n v="1767"/>
    <x v="2"/>
    <s v="CA"/>
    <s v="CAD"/>
    <n v="1426788930"/>
    <x v="2517"/>
    <b v="0"/>
    <n v="33"/>
    <b v="0"/>
    <s v="food/restaurants"/>
    <n v="9.8166666666666666E-2"/>
    <n v="53.545454545454547"/>
    <x v="7"/>
    <s v="restaurants"/>
    <x v="2517"/>
    <d v="2015-03-19T18:15:30"/>
  </r>
  <r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x v="2518"/>
    <d v="2014-11-13T17:20:28"/>
  </r>
  <r>
    <n v="150000"/>
    <n v="65"/>
    <x v="2"/>
    <s v="US"/>
    <s v="USD"/>
    <n v="1405741404"/>
    <x v="2519"/>
    <b v="0"/>
    <n v="4"/>
    <b v="0"/>
    <s v="food/restaurants"/>
    <n v="4.3333333333333331E-4"/>
    <n v="16.25"/>
    <x v="7"/>
    <s v="restaurants"/>
    <x v="2519"/>
    <d v="2014-07-19T03:43:24"/>
  </r>
  <r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x v="2520"/>
    <d v="2016-10-15T19:21:00"/>
  </r>
  <r>
    <n v="12500"/>
    <n v="13685.99"/>
    <x v="0"/>
    <s v="US"/>
    <s v="USD"/>
    <n v="1444778021"/>
    <x v="2521"/>
    <b v="0"/>
    <n v="132"/>
    <b v="1"/>
    <s v="music/classical music"/>
    <n v="1.0948792000000001"/>
    <n v="103.68174242424243"/>
    <x v="4"/>
    <s v="classical music"/>
    <x v="2521"/>
    <d v="2015-10-13T23:13:41"/>
  </r>
  <r>
    <n v="5000"/>
    <n v="5000"/>
    <x v="0"/>
    <s v="US"/>
    <s v="USD"/>
    <n v="1461336720"/>
    <x v="2522"/>
    <b v="0"/>
    <n v="27"/>
    <b v="1"/>
    <s v="music/classical music"/>
    <n v="1"/>
    <n v="185.18518518518519"/>
    <x v="4"/>
    <s v="classical music"/>
    <x v="2522"/>
    <d v="2016-04-22T14:52:00"/>
  </r>
  <r>
    <n v="900"/>
    <n v="1408"/>
    <x v="0"/>
    <s v="US"/>
    <s v="USD"/>
    <n v="1416270292"/>
    <x v="2523"/>
    <b v="0"/>
    <n v="26"/>
    <b v="1"/>
    <s v="music/classical music"/>
    <n v="1.5644444444444445"/>
    <n v="54.153846153846153"/>
    <x v="4"/>
    <s v="classical music"/>
    <x v="2523"/>
    <d v="2014-11-18T00:24:52"/>
  </r>
  <r>
    <n v="7500"/>
    <n v="7620"/>
    <x v="0"/>
    <s v="US"/>
    <s v="USD"/>
    <n v="1419136200"/>
    <x v="2524"/>
    <b v="0"/>
    <n v="43"/>
    <b v="1"/>
    <s v="music/classical music"/>
    <n v="1.016"/>
    <n v="177.2093023255814"/>
    <x v="4"/>
    <s v="classical music"/>
    <x v="2524"/>
    <d v="2014-12-21T04:30:00"/>
  </r>
  <r>
    <n v="8000"/>
    <n v="8026"/>
    <x v="0"/>
    <s v="US"/>
    <s v="USD"/>
    <n v="1340914571"/>
    <x v="2525"/>
    <b v="0"/>
    <n v="80"/>
    <b v="1"/>
    <s v="music/classical music"/>
    <n v="1.00325"/>
    <n v="100.325"/>
    <x v="4"/>
    <s v="classical music"/>
    <x v="2525"/>
    <d v="2012-06-28T20:16:11"/>
  </r>
  <r>
    <n v="4000"/>
    <n v="4518"/>
    <x v="0"/>
    <s v="US"/>
    <s v="USD"/>
    <n v="1418014740"/>
    <x v="2526"/>
    <b v="0"/>
    <n v="33"/>
    <b v="1"/>
    <s v="music/classical music"/>
    <n v="1.1294999999999999"/>
    <n v="136.90909090909091"/>
    <x v="4"/>
    <s v="classical music"/>
    <x v="2526"/>
    <d v="2014-12-08T04:59:00"/>
  </r>
  <r>
    <n v="4000"/>
    <n v="4085"/>
    <x v="0"/>
    <s v="US"/>
    <s v="USD"/>
    <n v="1382068740"/>
    <x v="2527"/>
    <b v="0"/>
    <n v="71"/>
    <b v="1"/>
    <s v="music/classical music"/>
    <n v="1.02125"/>
    <n v="57.535211267605632"/>
    <x v="4"/>
    <s v="classical music"/>
    <x v="2527"/>
    <d v="2013-10-18T03:59:00"/>
  </r>
  <r>
    <n v="4000"/>
    <n v="4289.99"/>
    <x v="0"/>
    <s v="GB"/>
    <s v="GBP"/>
    <n v="1440068400"/>
    <x v="2528"/>
    <b v="0"/>
    <n v="81"/>
    <b v="1"/>
    <s v="music/classical music"/>
    <n v="1.0724974999999999"/>
    <n v="52.962839506172834"/>
    <x v="4"/>
    <s v="classical music"/>
    <x v="2528"/>
    <d v="2015-08-20T11:00:00"/>
  </r>
  <r>
    <n v="6000"/>
    <n v="6257"/>
    <x v="0"/>
    <s v="US"/>
    <s v="USD"/>
    <n v="1332636975"/>
    <x v="2529"/>
    <b v="0"/>
    <n v="76"/>
    <b v="1"/>
    <s v="music/classical music"/>
    <n v="1.0428333333333333"/>
    <n v="82.328947368421055"/>
    <x v="4"/>
    <s v="classical music"/>
    <x v="2529"/>
    <d v="2012-03-25T00:56:15"/>
  </r>
  <r>
    <n v="6500"/>
    <n v="6500"/>
    <x v="0"/>
    <s v="US"/>
    <s v="USD"/>
    <n v="1429505400"/>
    <x v="2530"/>
    <b v="0"/>
    <n v="48"/>
    <b v="1"/>
    <s v="music/classical music"/>
    <n v="1"/>
    <n v="135.41666666666666"/>
    <x v="4"/>
    <s v="classical music"/>
    <x v="2530"/>
    <d v="2015-04-20T04:50:00"/>
  </r>
  <r>
    <n v="4500"/>
    <n v="4518"/>
    <x v="0"/>
    <s v="US"/>
    <s v="USD"/>
    <n v="1439611140"/>
    <x v="2531"/>
    <b v="0"/>
    <n v="61"/>
    <b v="1"/>
    <s v="music/classical music"/>
    <n v="1.004"/>
    <n v="74.06557377049181"/>
    <x v="4"/>
    <s v="classical music"/>
    <x v="2531"/>
    <d v="2015-08-15T03:59:00"/>
  </r>
  <r>
    <n v="4000"/>
    <n v="5045"/>
    <x v="0"/>
    <s v="US"/>
    <s v="USD"/>
    <n v="1345148566"/>
    <x v="2532"/>
    <b v="0"/>
    <n v="60"/>
    <b v="1"/>
    <s v="music/classical music"/>
    <n v="1.26125"/>
    <n v="84.083333333333329"/>
    <x v="4"/>
    <s v="classical music"/>
    <x v="2532"/>
    <d v="2012-08-16T20:22:46"/>
  </r>
  <r>
    <n v="7500"/>
    <n v="8300"/>
    <x v="0"/>
    <s v="US"/>
    <s v="USD"/>
    <n v="1362160868"/>
    <x v="2533"/>
    <b v="0"/>
    <n v="136"/>
    <b v="1"/>
    <s v="music/classical music"/>
    <n v="1.1066666666666667"/>
    <n v="61.029411764705884"/>
    <x v="4"/>
    <s v="classical music"/>
    <x v="2533"/>
    <d v="2013-03-01T18:01:08"/>
  </r>
  <r>
    <n v="2000"/>
    <n v="2100"/>
    <x v="0"/>
    <s v="US"/>
    <s v="USD"/>
    <n v="1262325600"/>
    <x v="2534"/>
    <b v="0"/>
    <n v="14"/>
    <b v="1"/>
    <s v="music/classical music"/>
    <n v="1.05"/>
    <n v="150"/>
    <x v="4"/>
    <s v="classical music"/>
    <x v="2534"/>
    <d v="2010-01-01T06:00:00"/>
  </r>
  <r>
    <n v="20000"/>
    <n v="20755"/>
    <x v="0"/>
    <s v="US"/>
    <s v="USD"/>
    <n v="1417463945"/>
    <x v="2535"/>
    <b v="0"/>
    <n v="78"/>
    <b v="1"/>
    <s v="music/classical music"/>
    <n v="1.03775"/>
    <n v="266.08974358974359"/>
    <x v="4"/>
    <s v="classical music"/>
    <x v="2535"/>
    <d v="2014-12-01T19:59:05"/>
  </r>
  <r>
    <n v="25"/>
    <n v="29"/>
    <x v="0"/>
    <s v="US"/>
    <s v="USD"/>
    <n v="1375151566"/>
    <x v="2536"/>
    <b v="0"/>
    <n v="4"/>
    <b v="1"/>
    <s v="music/classical music"/>
    <n v="1.1599999999999999"/>
    <n v="7.25"/>
    <x v="4"/>
    <s v="classical music"/>
    <x v="2536"/>
    <d v="2013-07-30T02:32:46"/>
  </r>
  <r>
    <n v="1000"/>
    <n v="1100"/>
    <x v="0"/>
    <s v="US"/>
    <s v="USD"/>
    <n v="1312212855"/>
    <x v="2537"/>
    <b v="0"/>
    <n v="11"/>
    <b v="1"/>
    <s v="music/classical music"/>
    <n v="1.1000000000000001"/>
    <n v="100"/>
    <x v="4"/>
    <s v="classical music"/>
    <x v="2537"/>
    <d v="2011-08-01T15:34:15"/>
  </r>
  <r>
    <n v="18000"/>
    <n v="20343.169999999998"/>
    <x v="0"/>
    <s v="US"/>
    <s v="USD"/>
    <n v="1361681940"/>
    <x v="2538"/>
    <b v="0"/>
    <n v="185"/>
    <b v="1"/>
    <s v="music/classical music"/>
    <n v="1.130176111111111"/>
    <n v="109.96308108108107"/>
    <x v="4"/>
    <s v="classical music"/>
    <x v="2538"/>
    <d v="2013-02-24T04:59:00"/>
  </r>
  <r>
    <n v="10000"/>
    <n v="10025"/>
    <x v="0"/>
    <s v="US"/>
    <s v="USD"/>
    <n v="1422913152"/>
    <x v="2539"/>
    <b v="0"/>
    <n v="59"/>
    <b v="1"/>
    <s v="music/classical music"/>
    <n v="1.0024999999999999"/>
    <n v="169.91525423728814"/>
    <x v="4"/>
    <s v="classical music"/>
    <x v="2539"/>
    <d v="2015-02-02T21:39:12"/>
  </r>
  <r>
    <n v="2500"/>
    <n v="2585"/>
    <x v="0"/>
    <s v="US"/>
    <s v="USD"/>
    <n v="1319904721"/>
    <x v="2540"/>
    <b v="0"/>
    <n v="27"/>
    <b v="1"/>
    <s v="music/classical music"/>
    <n v="1.034"/>
    <n v="95.740740740740748"/>
    <x v="4"/>
    <s v="classical music"/>
    <x v="2540"/>
    <d v="2011-10-29T16:12:01"/>
  </r>
  <r>
    <n v="3500"/>
    <n v="3746"/>
    <x v="0"/>
    <s v="GB"/>
    <s v="GBP"/>
    <n v="1380192418"/>
    <x v="2541"/>
    <b v="0"/>
    <n v="63"/>
    <b v="1"/>
    <s v="music/classical music"/>
    <n v="1.0702857142857143"/>
    <n v="59.460317460317462"/>
    <x v="4"/>
    <s v="classical music"/>
    <x v="2541"/>
    <d v="2013-09-26T10:46:58"/>
  </r>
  <r>
    <n v="700"/>
    <n v="725"/>
    <x v="0"/>
    <s v="US"/>
    <s v="USD"/>
    <n v="1380599940"/>
    <x v="2542"/>
    <b v="0"/>
    <n v="13"/>
    <b v="1"/>
    <s v="music/classical music"/>
    <n v="1.0357142857142858"/>
    <n v="55.769230769230766"/>
    <x v="4"/>
    <s v="classical music"/>
    <x v="2542"/>
    <d v="2013-10-01T03:59:00"/>
  </r>
  <r>
    <n v="250"/>
    <n v="391"/>
    <x v="0"/>
    <s v="US"/>
    <s v="USD"/>
    <n v="1293937200"/>
    <x v="2543"/>
    <b v="0"/>
    <n v="13"/>
    <b v="1"/>
    <s v="music/classical music"/>
    <n v="1.5640000000000001"/>
    <n v="30.076923076923077"/>
    <x v="4"/>
    <s v="classical music"/>
    <x v="2543"/>
    <d v="2011-01-02T03:00:00"/>
  </r>
  <r>
    <n v="5000"/>
    <n v="5041"/>
    <x v="0"/>
    <s v="US"/>
    <s v="USD"/>
    <n v="1341750569"/>
    <x v="2544"/>
    <b v="0"/>
    <n v="57"/>
    <b v="1"/>
    <s v="music/classical music"/>
    <n v="1.0082"/>
    <n v="88.438596491228068"/>
    <x v="4"/>
    <s v="classical music"/>
    <x v="2544"/>
    <d v="2012-07-08T12:29:29"/>
  </r>
  <r>
    <n v="2000"/>
    <n v="3906"/>
    <x v="0"/>
    <s v="US"/>
    <s v="USD"/>
    <n v="1424997000"/>
    <x v="2545"/>
    <b v="0"/>
    <n v="61"/>
    <b v="1"/>
    <s v="music/classical music"/>
    <n v="1.9530000000000001"/>
    <n v="64.032786885245898"/>
    <x v="4"/>
    <s v="classical music"/>
    <x v="2545"/>
    <d v="2015-02-27T00:30:00"/>
  </r>
  <r>
    <n v="3500"/>
    <n v="3910"/>
    <x v="0"/>
    <s v="US"/>
    <s v="USD"/>
    <n v="1380949200"/>
    <x v="2546"/>
    <b v="0"/>
    <n v="65"/>
    <b v="1"/>
    <s v="music/classical music"/>
    <n v="1.1171428571428572"/>
    <n v="60.153846153846153"/>
    <x v="4"/>
    <s v="classical music"/>
    <x v="2546"/>
    <d v="2013-10-05T05:00:00"/>
  </r>
  <r>
    <n v="5500"/>
    <n v="6592"/>
    <x v="0"/>
    <s v="US"/>
    <s v="USD"/>
    <n v="1333560803"/>
    <x v="2547"/>
    <b v="0"/>
    <n v="134"/>
    <b v="1"/>
    <s v="music/classical music"/>
    <n v="1.1985454545454546"/>
    <n v="49.194029850746269"/>
    <x v="4"/>
    <s v="classical music"/>
    <x v="2547"/>
    <d v="2012-04-04T17:33:23"/>
  </r>
  <r>
    <n v="6000"/>
    <n v="6111"/>
    <x v="0"/>
    <s v="FR"/>
    <s v="EUR"/>
    <n v="1475209620"/>
    <x v="2548"/>
    <b v="0"/>
    <n v="37"/>
    <b v="1"/>
    <s v="music/classical music"/>
    <n v="1.0185"/>
    <n v="165.16216216216216"/>
    <x v="4"/>
    <s v="classical music"/>
    <x v="2548"/>
    <d v="2016-09-30T04:27:00"/>
  </r>
  <r>
    <n v="1570"/>
    <n v="1614"/>
    <x v="0"/>
    <s v="GB"/>
    <s v="GBP"/>
    <n v="1370019600"/>
    <x v="2549"/>
    <b v="0"/>
    <n v="37"/>
    <b v="1"/>
    <s v="music/classical music"/>
    <n v="1.0280254777070064"/>
    <n v="43.621621621621621"/>
    <x v="4"/>
    <s v="classical music"/>
    <x v="2549"/>
    <d v="2013-05-31T17:00:00"/>
  </r>
  <r>
    <n v="6500"/>
    <n v="6555"/>
    <x v="0"/>
    <s v="US"/>
    <s v="USD"/>
    <n v="1444276740"/>
    <x v="2550"/>
    <b v="0"/>
    <n v="150"/>
    <b v="1"/>
    <s v="music/classical music"/>
    <n v="1.0084615384615385"/>
    <n v="43.7"/>
    <x v="4"/>
    <s v="classical music"/>
    <x v="2550"/>
    <d v="2015-10-08T03:59:00"/>
  </r>
  <r>
    <n v="3675"/>
    <n v="3775.5"/>
    <x v="0"/>
    <s v="US"/>
    <s v="USD"/>
    <n v="1332362880"/>
    <x v="2551"/>
    <b v="0"/>
    <n v="56"/>
    <b v="1"/>
    <s v="music/classical music"/>
    <n v="1.0273469387755103"/>
    <n v="67.419642857142861"/>
    <x v="4"/>
    <s v="classical music"/>
    <x v="2551"/>
    <d v="2012-03-21T20:48:00"/>
  </r>
  <r>
    <n v="3000"/>
    <n v="3195"/>
    <x v="0"/>
    <s v="US"/>
    <s v="USD"/>
    <n v="1488741981"/>
    <x v="2552"/>
    <b v="0"/>
    <n v="18"/>
    <b v="1"/>
    <s v="music/classical music"/>
    <n v="1.0649999999999999"/>
    <n v="177.5"/>
    <x v="4"/>
    <s v="classical music"/>
    <x v="2552"/>
    <d v="2017-03-05T19:26:21"/>
  </r>
  <r>
    <n v="1500"/>
    <n v="2333"/>
    <x v="0"/>
    <s v="US"/>
    <s v="USD"/>
    <n v="1348202807"/>
    <x v="2553"/>
    <b v="0"/>
    <n v="60"/>
    <b v="1"/>
    <s v="music/classical music"/>
    <n v="1.5553333333333332"/>
    <n v="38.883333333333333"/>
    <x v="4"/>
    <s v="classical music"/>
    <x v="2553"/>
    <d v="2012-09-21T04:46:47"/>
  </r>
  <r>
    <n v="3000"/>
    <n v="3684"/>
    <x v="0"/>
    <s v="US"/>
    <s v="USD"/>
    <n v="1433131140"/>
    <x v="2554"/>
    <b v="0"/>
    <n v="67"/>
    <b v="1"/>
    <s v="music/classical music"/>
    <n v="1.228"/>
    <n v="54.985074626865675"/>
    <x v="4"/>
    <s v="classical music"/>
    <x v="2554"/>
    <d v="2015-06-01T03:59:00"/>
  </r>
  <r>
    <n v="2000"/>
    <n v="2147"/>
    <x v="0"/>
    <s v="US"/>
    <s v="USD"/>
    <n v="1338219793"/>
    <x v="2555"/>
    <b v="0"/>
    <n v="35"/>
    <b v="1"/>
    <s v="music/classical music"/>
    <n v="1.0734999999999999"/>
    <n v="61.342857142857142"/>
    <x v="4"/>
    <s v="classical music"/>
    <x v="2555"/>
    <d v="2012-05-28T15:43:13"/>
  </r>
  <r>
    <n v="745"/>
    <n v="786"/>
    <x v="0"/>
    <s v="US"/>
    <s v="USD"/>
    <n v="1356392857"/>
    <x v="2556"/>
    <b v="0"/>
    <n v="34"/>
    <b v="1"/>
    <s v="music/classical music"/>
    <n v="1.0550335570469798"/>
    <n v="23.117647058823529"/>
    <x v="4"/>
    <s v="classical music"/>
    <x v="2556"/>
    <d v="2012-12-24T23:47:37"/>
  </r>
  <r>
    <n v="900"/>
    <n v="1066"/>
    <x v="0"/>
    <s v="GB"/>
    <s v="GBP"/>
    <n v="1400176386"/>
    <x v="2557"/>
    <b v="0"/>
    <n v="36"/>
    <b v="1"/>
    <s v="music/classical music"/>
    <n v="1.1844444444444444"/>
    <n v="29.611111111111111"/>
    <x v="4"/>
    <s v="classical music"/>
    <x v="2557"/>
    <d v="2014-05-15T17:53:06"/>
  </r>
  <r>
    <n v="1250"/>
    <n v="1361"/>
    <x v="0"/>
    <s v="AU"/>
    <s v="AUD"/>
    <n v="1430488740"/>
    <x v="2558"/>
    <b v="0"/>
    <n v="18"/>
    <b v="1"/>
    <s v="music/classical music"/>
    <n v="1.0888"/>
    <n v="75.611111111111114"/>
    <x v="4"/>
    <s v="classical music"/>
    <x v="2558"/>
    <d v="2015-05-01T13:59:00"/>
  </r>
  <r>
    <n v="800"/>
    <n v="890"/>
    <x v="0"/>
    <s v="US"/>
    <s v="USD"/>
    <n v="1321385820"/>
    <x v="2559"/>
    <b v="0"/>
    <n v="25"/>
    <b v="1"/>
    <s v="music/classical music"/>
    <n v="1.1125"/>
    <n v="35.6"/>
    <x v="4"/>
    <s v="classical music"/>
    <x v="2559"/>
    <d v="2011-11-15T19:37:00"/>
  </r>
  <r>
    <n v="3000"/>
    <n v="3003"/>
    <x v="0"/>
    <s v="GB"/>
    <s v="GBP"/>
    <n v="1425682174"/>
    <x v="2560"/>
    <b v="0"/>
    <n v="21"/>
    <b v="1"/>
    <s v="music/classical music"/>
    <n v="1.0009999999999999"/>
    <n v="143"/>
    <x v="4"/>
    <s v="classical music"/>
    <x v="2560"/>
    <d v="2015-03-06T22:49:34"/>
  </r>
  <r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x v="2561"/>
    <d v="2015-10-13T12:41:29"/>
  </r>
  <r>
    <n v="10000"/>
    <n v="75"/>
    <x v="1"/>
    <s v="DE"/>
    <s v="EUR"/>
    <n v="1476189339"/>
    <x v="2562"/>
    <b v="0"/>
    <n v="3"/>
    <b v="0"/>
    <s v="food/food trucks"/>
    <n v="7.4999999999999997E-3"/>
    <n v="25"/>
    <x v="7"/>
    <s v="food trucks"/>
    <x v="2562"/>
    <d v="2016-10-11T12:35:39"/>
  </r>
  <r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x v="2563"/>
    <d v="2015-07-30T03:20:51"/>
  </r>
  <r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x v="2564"/>
    <d v="2014-08-01T00:58:19"/>
  </r>
  <r>
    <n v="10000"/>
    <n v="100"/>
    <x v="1"/>
    <s v="US"/>
    <s v="USD"/>
    <n v="1462827000"/>
    <x v="2565"/>
    <b v="0"/>
    <n v="1"/>
    <b v="0"/>
    <s v="food/food trucks"/>
    <n v="0.01"/>
    <n v="100"/>
    <x v="7"/>
    <s v="food trucks"/>
    <x v="2565"/>
    <d v="2016-05-09T20:50:00"/>
  </r>
  <r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x v="2566"/>
    <d v="2014-08-21T23:32:28"/>
  </r>
  <r>
    <n v="45000"/>
    <n v="120"/>
    <x v="1"/>
    <s v="US"/>
    <s v="USD"/>
    <n v="1429823138"/>
    <x v="2567"/>
    <b v="0"/>
    <n v="2"/>
    <b v="0"/>
    <s v="food/food trucks"/>
    <n v="2.6666666666666666E-3"/>
    <n v="60"/>
    <x v="7"/>
    <s v="food trucks"/>
    <x v="2567"/>
    <d v="2015-04-23T21:05:38"/>
  </r>
  <r>
    <n v="10000"/>
    <n v="50"/>
    <x v="1"/>
    <s v="GB"/>
    <s v="GBP"/>
    <n v="1472745594"/>
    <x v="2568"/>
    <b v="0"/>
    <n v="1"/>
    <b v="0"/>
    <s v="food/food trucks"/>
    <n v="5.0000000000000001E-3"/>
    <n v="50"/>
    <x v="7"/>
    <s v="food trucks"/>
    <x v="2568"/>
    <d v="2016-09-01T15:59:54"/>
  </r>
  <r>
    <n v="6500"/>
    <n v="145"/>
    <x v="1"/>
    <s v="US"/>
    <s v="USD"/>
    <n v="1442457112"/>
    <x v="2569"/>
    <b v="0"/>
    <n v="2"/>
    <b v="0"/>
    <s v="food/food trucks"/>
    <n v="2.2307692307692306E-2"/>
    <n v="72.5"/>
    <x v="7"/>
    <s v="food trucks"/>
    <x v="2569"/>
    <d v="2015-09-17T02:31:52"/>
  </r>
  <r>
    <n v="7000"/>
    <n v="59"/>
    <x v="1"/>
    <s v="US"/>
    <s v="USD"/>
    <n v="1486590035"/>
    <x v="2570"/>
    <b v="0"/>
    <n v="2"/>
    <b v="0"/>
    <s v="food/food trucks"/>
    <n v="8.4285714285714294E-3"/>
    <n v="29.5"/>
    <x v="7"/>
    <s v="food trucks"/>
    <x v="2570"/>
    <d v="2017-02-08T21:40:35"/>
  </r>
  <r>
    <n v="100000"/>
    <n v="250"/>
    <x v="1"/>
    <s v="AU"/>
    <s v="AUD"/>
    <n v="1463645521"/>
    <x v="2571"/>
    <b v="0"/>
    <n v="4"/>
    <b v="0"/>
    <s v="food/food trucks"/>
    <n v="2.5000000000000001E-3"/>
    <n v="62.5"/>
    <x v="7"/>
    <s v="food trucks"/>
    <x v="2571"/>
    <d v="2016-05-19T08:12:01"/>
  </r>
  <r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x v="2572"/>
    <d v="2015-04-13T02:51:57"/>
  </r>
  <r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x v="2573"/>
    <d v="2014-08-23T14:12:29"/>
  </r>
  <r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x v="2574"/>
    <d v="2016-05-18T19:49:05"/>
  </r>
  <r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x v="2575"/>
    <d v="2015-01-12T02:36:34"/>
  </r>
  <r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x v="2576"/>
    <d v="2015-04-10T23:14:07"/>
  </r>
  <r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x v="2577"/>
    <d v="2014-08-04T19:41:37"/>
  </r>
  <r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x v="2578"/>
    <d v="2015-10-09T17:00:00"/>
  </r>
  <r>
    <n v="200000"/>
    <n v="277"/>
    <x v="1"/>
    <s v="US"/>
    <s v="USD"/>
    <n v="1410810903"/>
    <x v="2579"/>
    <b v="0"/>
    <n v="12"/>
    <b v="0"/>
    <s v="food/food trucks"/>
    <n v="1.3849999999999999E-3"/>
    <n v="23.083333333333332"/>
    <x v="7"/>
    <s v="food trucks"/>
    <x v="2579"/>
    <d v="2014-09-15T19:55:03"/>
  </r>
  <r>
    <n v="8500"/>
    <n v="51"/>
    <x v="1"/>
    <s v="US"/>
    <s v="USD"/>
    <n v="1431745200"/>
    <x v="2580"/>
    <b v="0"/>
    <n v="2"/>
    <b v="0"/>
    <s v="food/food trucks"/>
    <n v="6.0000000000000001E-3"/>
    <n v="25.5"/>
    <x v="7"/>
    <s v="food trucks"/>
    <x v="2580"/>
    <d v="2015-05-16T03:00:00"/>
  </r>
  <r>
    <n v="5000"/>
    <n v="530"/>
    <x v="2"/>
    <s v="US"/>
    <s v="USD"/>
    <n v="1447689898"/>
    <x v="2581"/>
    <b v="0"/>
    <n v="11"/>
    <b v="0"/>
    <s v="food/food trucks"/>
    <n v="0.106"/>
    <n v="48.18181818181818"/>
    <x v="7"/>
    <s v="food trucks"/>
    <x v="2581"/>
    <d v="2015-11-16T16:04:58"/>
  </r>
  <r>
    <n v="90000"/>
    <n v="1"/>
    <x v="2"/>
    <s v="US"/>
    <s v="USD"/>
    <n v="1477784634"/>
    <x v="2582"/>
    <b v="0"/>
    <n v="1"/>
    <b v="0"/>
    <s v="food/food trucks"/>
    <n v="1.1111111111111112E-5"/>
    <n v="1"/>
    <x v="7"/>
    <s v="food trucks"/>
    <x v="2582"/>
    <d v="2016-10-29T23:43:54"/>
  </r>
  <r>
    <n v="1000"/>
    <n v="5"/>
    <x v="2"/>
    <s v="US"/>
    <s v="USD"/>
    <n v="1426526880"/>
    <x v="2583"/>
    <b v="0"/>
    <n v="5"/>
    <b v="0"/>
    <s v="food/food trucks"/>
    <n v="5.0000000000000001E-3"/>
    <n v="1"/>
    <x v="7"/>
    <s v="food trucks"/>
    <x v="2583"/>
    <d v="2015-03-16T17:28:00"/>
  </r>
  <r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x v="2584"/>
    <d v="2015-06-15T04:09:29"/>
  </r>
  <r>
    <n v="30000"/>
    <n v="50"/>
    <x v="2"/>
    <s v="US"/>
    <s v="USD"/>
    <n v="1404601632"/>
    <x v="2585"/>
    <b v="0"/>
    <n v="1"/>
    <b v="0"/>
    <s v="food/food trucks"/>
    <n v="1.6666666666666668E-3"/>
    <n v="50"/>
    <x v="7"/>
    <s v="food trucks"/>
    <x v="2585"/>
    <d v="2014-07-05T23:07:12"/>
  </r>
  <r>
    <n v="3000"/>
    <n v="5"/>
    <x v="2"/>
    <s v="GB"/>
    <s v="GBP"/>
    <n v="1451030136"/>
    <x v="2586"/>
    <b v="0"/>
    <n v="1"/>
    <b v="0"/>
    <s v="food/food trucks"/>
    <n v="1.6666666666666668E-3"/>
    <n v="5"/>
    <x v="7"/>
    <s v="food trucks"/>
    <x v="2586"/>
    <d v="2015-12-25T07:55:36"/>
  </r>
  <r>
    <n v="50000"/>
    <n v="1217"/>
    <x v="2"/>
    <s v="US"/>
    <s v="USD"/>
    <n v="1451491953"/>
    <x v="2587"/>
    <b v="0"/>
    <n v="6"/>
    <b v="0"/>
    <s v="food/food trucks"/>
    <n v="2.4340000000000001E-2"/>
    <n v="202.83333333333334"/>
    <x v="7"/>
    <s v="food trucks"/>
    <x v="2587"/>
    <d v="2015-12-30T16:12:33"/>
  </r>
  <r>
    <n v="6000"/>
    <n v="233"/>
    <x v="2"/>
    <s v="US"/>
    <s v="USD"/>
    <n v="1427807640"/>
    <x v="2588"/>
    <b v="0"/>
    <n v="8"/>
    <b v="0"/>
    <s v="food/food trucks"/>
    <n v="3.8833333333333331E-2"/>
    <n v="29.125"/>
    <x v="7"/>
    <s v="food trucks"/>
    <x v="2588"/>
    <d v="2015-03-31T13:14:00"/>
  </r>
  <r>
    <n v="50000"/>
    <n v="5"/>
    <x v="2"/>
    <s v="DK"/>
    <s v="DKK"/>
    <n v="1458733927"/>
    <x v="2589"/>
    <b v="0"/>
    <n v="1"/>
    <b v="0"/>
    <s v="food/food trucks"/>
    <n v="1E-4"/>
    <n v="5"/>
    <x v="7"/>
    <s v="food trucks"/>
    <x v="2589"/>
    <d v="2016-03-23T11:52:07"/>
  </r>
  <r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x v="2590"/>
    <d v="2016-01-26T14:08:17"/>
  </r>
  <r>
    <n v="1500"/>
    <n v="26"/>
    <x v="2"/>
    <s v="US"/>
    <s v="USD"/>
    <n v="1457901924"/>
    <x v="2591"/>
    <b v="0"/>
    <n v="2"/>
    <b v="0"/>
    <s v="food/food trucks"/>
    <n v="1.7333333333333333E-2"/>
    <n v="13"/>
    <x v="7"/>
    <s v="food trucks"/>
    <x v="2591"/>
    <d v="2016-03-13T20:45:24"/>
  </r>
  <r>
    <n v="30000"/>
    <n v="50"/>
    <x v="2"/>
    <s v="US"/>
    <s v="USD"/>
    <n v="1412536421"/>
    <x v="2592"/>
    <b v="0"/>
    <n v="1"/>
    <b v="0"/>
    <s v="food/food trucks"/>
    <n v="1.6666666666666668E-3"/>
    <n v="50"/>
    <x v="7"/>
    <s v="food trucks"/>
    <x v="2592"/>
    <d v="2014-10-05T19:13:41"/>
  </r>
  <r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x v="2593"/>
    <d v="2015-04-25T20:17:06"/>
  </r>
  <r>
    <n v="80000"/>
    <n v="1"/>
    <x v="2"/>
    <s v="US"/>
    <s v="USD"/>
    <n v="1407453228"/>
    <x v="2594"/>
    <b v="0"/>
    <n v="1"/>
    <b v="0"/>
    <s v="food/food trucks"/>
    <n v="1.2500000000000001E-5"/>
    <n v="1"/>
    <x v="7"/>
    <s v="food trucks"/>
    <x v="2594"/>
    <d v="2014-08-07T23:13:48"/>
  </r>
  <r>
    <n v="15000"/>
    <n v="1825"/>
    <x v="2"/>
    <s v="US"/>
    <s v="USD"/>
    <n v="1487915500"/>
    <x v="2595"/>
    <b v="0"/>
    <n v="19"/>
    <b v="0"/>
    <s v="food/food trucks"/>
    <n v="0.12166666666666667"/>
    <n v="96.05263157894737"/>
    <x v="7"/>
    <s v="food trucks"/>
    <x v="2595"/>
    <d v="2017-02-24T05:51:40"/>
  </r>
  <r>
    <n v="35000"/>
    <n v="8256"/>
    <x v="2"/>
    <s v="CA"/>
    <s v="CAD"/>
    <n v="1407427009"/>
    <x v="2596"/>
    <b v="0"/>
    <n v="27"/>
    <b v="0"/>
    <s v="food/food trucks"/>
    <n v="0.23588571428571428"/>
    <n v="305.77777777777777"/>
    <x v="7"/>
    <s v="food trucks"/>
    <x v="2596"/>
    <d v="2014-08-07T15:56:49"/>
  </r>
  <r>
    <n v="1500"/>
    <n v="85"/>
    <x v="2"/>
    <s v="GB"/>
    <s v="GBP"/>
    <n v="1466323917"/>
    <x v="2597"/>
    <b v="0"/>
    <n v="7"/>
    <b v="0"/>
    <s v="food/food trucks"/>
    <n v="5.6666666666666664E-2"/>
    <n v="12.142857142857142"/>
    <x v="7"/>
    <s v="food trucks"/>
    <x v="2597"/>
    <d v="2016-06-19T08:11:57"/>
  </r>
  <r>
    <n v="3000"/>
    <n v="1170"/>
    <x v="2"/>
    <s v="US"/>
    <s v="USD"/>
    <n v="1443039001"/>
    <x v="2598"/>
    <b v="0"/>
    <n v="14"/>
    <b v="0"/>
    <s v="food/food trucks"/>
    <n v="0.39"/>
    <n v="83.571428571428569"/>
    <x v="7"/>
    <s v="food trucks"/>
    <x v="2598"/>
    <d v="2015-09-23T20:10:01"/>
  </r>
  <r>
    <n v="9041"/>
    <n v="90"/>
    <x v="2"/>
    <s v="US"/>
    <s v="USD"/>
    <n v="1407089147"/>
    <x v="2599"/>
    <b v="0"/>
    <n v="5"/>
    <b v="0"/>
    <s v="food/food trucks"/>
    <n v="9.9546510341776348E-3"/>
    <n v="18"/>
    <x v="7"/>
    <s v="food trucks"/>
    <x v="2599"/>
    <d v="2014-08-03T18:05:47"/>
  </r>
  <r>
    <n v="50000"/>
    <n v="3466"/>
    <x v="2"/>
    <s v="US"/>
    <s v="USD"/>
    <n v="1458938200"/>
    <x v="2600"/>
    <b v="0"/>
    <n v="30"/>
    <b v="0"/>
    <s v="food/food trucks"/>
    <n v="6.9320000000000007E-2"/>
    <n v="115.53333333333333"/>
    <x v="7"/>
    <s v="food trucks"/>
    <x v="2600"/>
    <d v="2016-03-25T20:36:40"/>
  </r>
  <r>
    <n v="500"/>
    <n v="3307"/>
    <x v="0"/>
    <s v="US"/>
    <s v="USD"/>
    <n v="1347508740"/>
    <x v="2601"/>
    <b v="1"/>
    <n v="151"/>
    <b v="1"/>
    <s v="technology/space exploration"/>
    <n v="6.6139999999999999"/>
    <n v="21.900662251655628"/>
    <x v="2"/>
    <s v="space exploration"/>
    <x v="2601"/>
    <d v="2012-09-13T03:59:00"/>
  </r>
  <r>
    <n v="12000"/>
    <n v="39131"/>
    <x v="0"/>
    <s v="US"/>
    <s v="USD"/>
    <n v="1415827200"/>
    <x v="2602"/>
    <b v="1"/>
    <n v="489"/>
    <b v="1"/>
    <s v="technology/space exploration"/>
    <n v="3.2609166666666667"/>
    <n v="80.022494887525568"/>
    <x v="2"/>
    <s v="space exploration"/>
    <x v="2602"/>
    <d v="2014-11-12T21:20:00"/>
  </r>
  <r>
    <n v="1750"/>
    <n v="1776"/>
    <x v="0"/>
    <s v="US"/>
    <s v="USD"/>
    <n v="1387835654"/>
    <x v="2603"/>
    <b v="1"/>
    <n v="50"/>
    <b v="1"/>
    <s v="technology/space exploration"/>
    <n v="1.0148571428571429"/>
    <n v="35.520000000000003"/>
    <x v="2"/>
    <s v="space exploration"/>
    <x v="2603"/>
    <d v="2013-12-23T21:54:14"/>
  </r>
  <r>
    <n v="20000"/>
    <n v="20843.599999999999"/>
    <x v="0"/>
    <s v="US"/>
    <s v="USD"/>
    <n v="1335662023"/>
    <x v="2604"/>
    <b v="1"/>
    <n v="321"/>
    <b v="1"/>
    <s v="technology/space exploration"/>
    <n v="1.0421799999999999"/>
    <n v="64.933333333333323"/>
    <x v="2"/>
    <s v="space exploration"/>
    <x v="2604"/>
    <d v="2012-04-29T01:13:43"/>
  </r>
  <r>
    <n v="100000"/>
    <n v="107421.57"/>
    <x v="0"/>
    <s v="US"/>
    <s v="USD"/>
    <n v="1466168390"/>
    <x v="2605"/>
    <b v="1"/>
    <n v="1762"/>
    <b v="1"/>
    <s v="technology/space exploration"/>
    <n v="1.0742157000000001"/>
    <n v="60.965703745743475"/>
    <x v="2"/>
    <s v="space exploration"/>
    <x v="2605"/>
    <d v="2016-06-17T12:59:50"/>
  </r>
  <r>
    <n v="11000"/>
    <n v="12106"/>
    <x v="0"/>
    <s v="US"/>
    <s v="USD"/>
    <n v="1398791182"/>
    <x v="2606"/>
    <b v="1"/>
    <n v="385"/>
    <b v="1"/>
    <s v="technology/space exploration"/>
    <n v="1.1005454545454545"/>
    <n v="31.444155844155844"/>
    <x v="2"/>
    <s v="space exploration"/>
    <x v="2606"/>
    <d v="2014-04-29T17:06:22"/>
  </r>
  <r>
    <n v="8000"/>
    <n v="32616"/>
    <x v="0"/>
    <s v="US"/>
    <s v="USD"/>
    <n v="1439344800"/>
    <x v="2607"/>
    <b v="1"/>
    <n v="398"/>
    <b v="1"/>
    <s v="technology/space exploration"/>
    <n v="4.077"/>
    <n v="81.949748743718587"/>
    <x v="2"/>
    <s v="space exploration"/>
    <x v="2607"/>
    <d v="2015-08-12T02:00:00"/>
  </r>
  <r>
    <n v="8000"/>
    <n v="17914"/>
    <x v="0"/>
    <s v="US"/>
    <s v="USD"/>
    <n v="1489536000"/>
    <x v="2608"/>
    <b v="1"/>
    <n v="304"/>
    <b v="1"/>
    <s v="technology/space exploration"/>
    <n v="2.2392500000000002"/>
    <n v="58.92763157894737"/>
    <x v="2"/>
    <s v="space exploration"/>
    <x v="2608"/>
    <d v="2017-03-15T00:00:00"/>
  </r>
  <r>
    <n v="35000"/>
    <n v="106330.39"/>
    <x v="0"/>
    <s v="US"/>
    <s v="USD"/>
    <n v="1342330951"/>
    <x v="2609"/>
    <b v="1"/>
    <n v="676"/>
    <b v="1"/>
    <s v="technology/space exploration"/>
    <n v="3.038011142857143"/>
    <n v="157.29347633136095"/>
    <x v="2"/>
    <s v="space exploration"/>
    <x v="2609"/>
    <d v="2012-07-15T05:42:31"/>
  </r>
  <r>
    <n v="22765"/>
    <n v="32172.66"/>
    <x v="0"/>
    <s v="US"/>
    <s v="USD"/>
    <n v="1471849140"/>
    <x v="2610"/>
    <b v="1"/>
    <n v="577"/>
    <b v="1"/>
    <s v="technology/space exploration"/>
    <n v="1.4132510432681749"/>
    <n v="55.758509532062391"/>
    <x v="2"/>
    <s v="space exploration"/>
    <x v="2610"/>
    <d v="2016-08-22T06:59:00"/>
  </r>
  <r>
    <n v="11000"/>
    <n v="306970"/>
    <x v="0"/>
    <s v="DE"/>
    <s v="EUR"/>
    <n v="1483397940"/>
    <x v="2611"/>
    <b v="1"/>
    <n v="3663"/>
    <b v="1"/>
    <s v="technology/space exploration"/>
    <n v="27.906363636363636"/>
    <n v="83.802893802893806"/>
    <x v="2"/>
    <s v="space exploration"/>
    <x v="2611"/>
    <d v="2017-01-02T22:59:00"/>
  </r>
  <r>
    <n v="10000"/>
    <n v="17176.13"/>
    <x v="0"/>
    <s v="US"/>
    <s v="USD"/>
    <n v="1420773970"/>
    <x v="2612"/>
    <b v="1"/>
    <n v="294"/>
    <b v="1"/>
    <s v="technology/space exploration"/>
    <n v="1.7176130000000001"/>
    <n v="58.422210884353746"/>
    <x v="2"/>
    <s v="space exploration"/>
    <x v="2612"/>
    <d v="2015-01-09T03:26:10"/>
  </r>
  <r>
    <n v="7500"/>
    <n v="7576"/>
    <x v="0"/>
    <s v="US"/>
    <s v="USD"/>
    <n v="1348256294"/>
    <x v="2613"/>
    <b v="1"/>
    <n v="28"/>
    <b v="1"/>
    <s v="technology/space exploration"/>
    <n v="1.0101333333333333"/>
    <n v="270.57142857142856"/>
    <x v="2"/>
    <s v="space exploration"/>
    <x v="2613"/>
    <d v="2012-09-21T19:38:14"/>
  </r>
  <r>
    <n v="10500"/>
    <n v="10710"/>
    <x v="0"/>
    <s v="US"/>
    <s v="USD"/>
    <n v="1398834000"/>
    <x v="2614"/>
    <b v="1"/>
    <n v="100"/>
    <b v="1"/>
    <s v="technology/space exploration"/>
    <n v="1.02"/>
    <n v="107.1"/>
    <x v="2"/>
    <s v="space exploration"/>
    <x v="2614"/>
    <d v="2014-04-30T05:00:00"/>
  </r>
  <r>
    <n v="2001"/>
    <n v="3397"/>
    <x v="0"/>
    <s v="GB"/>
    <s v="GBP"/>
    <n v="1462017600"/>
    <x v="2615"/>
    <b v="0"/>
    <n v="72"/>
    <b v="1"/>
    <s v="technology/space exploration"/>
    <n v="1.6976511744127936"/>
    <n v="47.180555555555557"/>
    <x v="2"/>
    <s v="space exploration"/>
    <x v="2615"/>
    <d v="2016-04-30T12:00:00"/>
  </r>
  <r>
    <n v="25000"/>
    <n v="28633.5"/>
    <x v="0"/>
    <s v="US"/>
    <s v="USD"/>
    <n v="1440546729"/>
    <x v="2616"/>
    <b v="1"/>
    <n v="238"/>
    <b v="1"/>
    <s v="technology/space exploration"/>
    <n v="1.14534"/>
    <n v="120.30882352941177"/>
    <x v="2"/>
    <s v="space exploration"/>
    <x v="2616"/>
    <d v="2015-08-25T23:52:09"/>
  </r>
  <r>
    <n v="500"/>
    <n v="4388"/>
    <x v="0"/>
    <s v="US"/>
    <s v="USD"/>
    <n v="1413838751"/>
    <x v="2617"/>
    <b v="1"/>
    <n v="159"/>
    <b v="1"/>
    <s v="technology/space exploration"/>
    <n v="8.7759999999999998"/>
    <n v="27.59748427672956"/>
    <x v="2"/>
    <s v="space exploration"/>
    <x v="2617"/>
    <d v="2014-10-20T20:59:11"/>
  </r>
  <r>
    <n v="15000"/>
    <n v="15808"/>
    <x v="0"/>
    <s v="US"/>
    <s v="USD"/>
    <n v="1449000061"/>
    <x v="2618"/>
    <b v="1"/>
    <n v="77"/>
    <b v="1"/>
    <s v="technology/space exploration"/>
    <n v="1.0538666666666667"/>
    <n v="205.2987012987013"/>
    <x v="2"/>
    <s v="space exploration"/>
    <x v="2618"/>
    <d v="2015-12-01T20:01:01"/>
  </r>
  <r>
    <n v="1000"/>
    <n v="1884"/>
    <x v="0"/>
    <s v="US"/>
    <s v="USD"/>
    <n v="1445598000"/>
    <x v="2619"/>
    <b v="1"/>
    <n v="53"/>
    <b v="1"/>
    <s v="technology/space exploration"/>
    <n v="1.8839999999999999"/>
    <n v="35.547169811320757"/>
    <x v="2"/>
    <s v="space exploration"/>
    <x v="2619"/>
    <d v="2015-10-23T11:00:00"/>
  </r>
  <r>
    <n v="65000"/>
    <n v="93374"/>
    <x v="0"/>
    <s v="AU"/>
    <s v="AUD"/>
    <n v="1444525200"/>
    <x v="2620"/>
    <b v="1"/>
    <n v="1251"/>
    <b v="1"/>
    <s v="technology/space exploration"/>
    <n v="1.436523076923077"/>
    <n v="74.639488409272587"/>
    <x v="2"/>
    <s v="space exploration"/>
    <x v="2620"/>
    <d v="2015-10-11T01:00:00"/>
  </r>
  <r>
    <n v="15000"/>
    <n v="21882"/>
    <x v="0"/>
    <s v="US"/>
    <s v="USD"/>
    <n v="1432230988"/>
    <x v="2621"/>
    <b v="1"/>
    <n v="465"/>
    <b v="1"/>
    <s v="technology/space exploration"/>
    <n v="1.4588000000000001"/>
    <n v="47.058064516129029"/>
    <x v="2"/>
    <s v="space exploration"/>
    <x v="2621"/>
    <d v="2015-05-21T17:56:28"/>
  </r>
  <r>
    <n v="1500"/>
    <n v="1967.76"/>
    <x v="0"/>
    <s v="IT"/>
    <s v="EUR"/>
    <n v="1483120216"/>
    <x v="2622"/>
    <b v="0"/>
    <n v="74"/>
    <b v="1"/>
    <s v="technology/space exploration"/>
    <n v="1.3118399999999999"/>
    <n v="26.591351351351353"/>
    <x v="2"/>
    <s v="space exploration"/>
    <x v="2622"/>
    <d v="2016-12-30T17:50:16"/>
  </r>
  <r>
    <n v="2000"/>
    <n v="2280"/>
    <x v="0"/>
    <s v="US"/>
    <s v="USD"/>
    <n v="1480658966"/>
    <x v="2623"/>
    <b v="0"/>
    <n v="62"/>
    <b v="1"/>
    <s v="technology/space exploration"/>
    <n v="1.1399999999999999"/>
    <n v="36.774193548387096"/>
    <x v="2"/>
    <s v="space exploration"/>
    <x v="2623"/>
    <d v="2016-12-02T06:09:26"/>
  </r>
  <r>
    <n v="8000"/>
    <n v="110353.65"/>
    <x v="0"/>
    <s v="US"/>
    <s v="USD"/>
    <n v="1347530822"/>
    <x v="2624"/>
    <b v="0"/>
    <n v="3468"/>
    <b v="1"/>
    <s v="technology/space exploration"/>
    <n v="13.794206249999998"/>
    <n v="31.820544982698959"/>
    <x v="2"/>
    <s v="space exploration"/>
    <x v="2624"/>
    <d v="2012-09-13T10:07:02"/>
  </r>
  <r>
    <n v="150"/>
    <n v="1434"/>
    <x v="0"/>
    <s v="DE"/>
    <s v="EUR"/>
    <n v="1478723208"/>
    <x v="2625"/>
    <b v="0"/>
    <n v="52"/>
    <b v="1"/>
    <s v="technology/space exploration"/>
    <n v="9.56"/>
    <n v="27.576923076923077"/>
    <x v="2"/>
    <s v="space exploration"/>
    <x v="2625"/>
    <d v="2016-11-09T20:26:48"/>
  </r>
  <r>
    <n v="2500"/>
    <n v="2800"/>
    <x v="0"/>
    <s v="US"/>
    <s v="USD"/>
    <n v="1433343869"/>
    <x v="2626"/>
    <b v="0"/>
    <n v="50"/>
    <b v="1"/>
    <s v="technology/space exploration"/>
    <n v="1.1200000000000001"/>
    <n v="56"/>
    <x v="2"/>
    <s v="space exploration"/>
    <x v="2626"/>
    <d v="2015-06-03T15:04:29"/>
  </r>
  <r>
    <n v="150"/>
    <n v="970"/>
    <x v="0"/>
    <s v="US"/>
    <s v="USD"/>
    <n v="1448571261"/>
    <x v="2627"/>
    <b v="0"/>
    <n v="45"/>
    <b v="1"/>
    <s v="technology/space exploration"/>
    <n v="6.4666666666666668"/>
    <n v="21.555555555555557"/>
    <x v="2"/>
    <s v="space exploration"/>
    <x v="2627"/>
    <d v="2015-11-26T20:54:21"/>
  </r>
  <r>
    <n v="839"/>
    <n v="926"/>
    <x v="0"/>
    <s v="US"/>
    <s v="USD"/>
    <n v="1417389067"/>
    <x v="2628"/>
    <b v="0"/>
    <n v="21"/>
    <b v="1"/>
    <s v="technology/space exploration"/>
    <n v="1.1036948748510131"/>
    <n v="44.095238095238095"/>
    <x v="2"/>
    <s v="space exploration"/>
    <x v="2628"/>
    <d v="2014-11-30T23:11:07"/>
  </r>
  <r>
    <n v="5000"/>
    <n v="6387"/>
    <x v="0"/>
    <s v="GB"/>
    <s v="GBP"/>
    <n v="1431608122"/>
    <x v="2629"/>
    <b v="0"/>
    <n v="100"/>
    <b v="1"/>
    <s v="technology/space exploration"/>
    <n v="1.2774000000000001"/>
    <n v="63.87"/>
    <x v="2"/>
    <s v="space exploration"/>
    <x v="2629"/>
    <d v="2015-05-14T12:55:22"/>
  </r>
  <r>
    <n v="2000"/>
    <n v="3158"/>
    <x v="0"/>
    <s v="AU"/>
    <s v="AUD"/>
    <n v="1467280800"/>
    <x v="2630"/>
    <b v="0"/>
    <n v="81"/>
    <b v="1"/>
    <s v="technology/space exploration"/>
    <n v="1.579"/>
    <n v="38.987654320987652"/>
    <x v="2"/>
    <s v="space exploration"/>
    <x v="2630"/>
    <d v="2016-06-30T10:00:00"/>
  </r>
  <r>
    <n v="20000"/>
    <n v="22933.05"/>
    <x v="0"/>
    <s v="US"/>
    <s v="USD"/>
    <n v="1440907427"/>
    <x v="2631"/>
    <b v="0"/>
    <n v="286"/>
    <b v="1"/>
    <s v="technology/space exploration"/>
    <n v="1.1466525000000001"/>
    <n v="80.185489510489504"/>
    <x v="2"/>
    <s v="space exploration"/>
    <x v="2631"/>
    <d v="2015-08-30T04:03:47"/>
  </r>
  <r>
    <n v="1070"/>
    <n v="1466"/>
    <x v="0"/>
    <s v="US"/>
    <s v="USD"/>
    <n v="1464485339"/>
    <x v="2632"/>
    <b v="0"/>
    <n v="42"/>
    <b v="1"/>
    <s v="technology/space exploration"/>
    <n v="1.3700934579439252"/>
    <n v="34.904761904761905"/>
    <x v="2"/>
    <s v="space exploration"/>
    <x v="2632"/>
    <d v="2016-05-29T01:28:59"/>
  </r>
  <r>
    <n v="5000"/>
    <n v="17731"/>
    <x v="0"/>
    <s v="US"/>
    <s v="USD"/>
    <n v="1393542000"/>
    <x v="2633"/>
    <b v="0"/>
    <n v="199"/>
    <b v="1"/>
    <s v="technology/space exploration"/>
    <n v="3.5461999999999998"/>
    <n v="89.100502512562812"/>
    <x v="2"/>
    <s v="space exploration"/>
    <x v="2633"/>
    <d v="2014-02-27T23:00:00"/>
  </r>
  <r>
    <n v="930"/>
    <n v="986"/>
    <x v="0"/>
    <s v="US"/>
    <s v="USD"/>
    <n v="1475163921"/>
    <x v="2634"/>
    <b v="0"/>
    <n v="25"/>
    <b v="1"/>
    <s v="technology/space exploration"/>
    <n v="1.0602150537634409"/>
    <n v="39.44"/>
    <x v="2"/>
    <s v="space exploration"/>
    <x v="2634"/>
    <d v="2016-09-29T15:45:21"/>
  </r>
  <r>
    <n v="11500"/>
    <n v="11500"/>
    <x v="0"/>
    <s v="CA"/>
    <s v="CAD"/>
    <n v="1425937761"/>
    <x v="2635"/>
    <b v="0"/>
    <n v="84"/>
    <b v="1"/>
    <s v="technology/space exploration"/>
    <n v="1"/>
    <n v="136.9047619047619"/>
    <x v="2"/>
    <s v="space exploration"/>
    <x v="2635"/>
    <d v="2015-03-09T21:49:21"/>
  </r>
  <r>
    <n v="1000"/>
    <n v="1873"/>
    <x v="0"/>
    <s v="US"/>
    <s v="USD"/>
    <n v="1476579600"/>
    <x v="2636"/>
    <b v="0"/>
    <n v="50"/>
    <b v="1"/>
    <s v="technology/space exploration"/>
    <n v="1.873"/>
    <n v="37.46"/>
    <x v="2"/>
    <s v="space exploration"/>
    <x v="2636"/>
    <d v="2016-10-16T01:00:00"/>
  </r>
  <r>
    <n v="500"/>
    <n v="831"/>
    <x v="0"/>
    <s v="US"/>
    <s v="USD"/>
    <n v="1476277875"/>
    <x v="2637"/>
    <b v="0"/>
    <n v="26"/>
    <b v="1"/>
    <s v="technology/space exploration"/>
    <n v="1.6619999999999999"/>
    <n v="31.96153846153846"/>
    <x v="2"/>
    <s v="space exploration"/>
    <x v="2637"/>
    <d v="2016-10-12T13:11:15"/>
  </r>
  <r>
    <n v="347"/>
    <n v="353"/>
    <x v="0"/>
    <s v="US"/>
    <s v="USD"/>
    <n v="1421358895"/>
    <x v="2638"/>
    <b v="0"/>
    <n v="14"/>
    <b v="1"/>
    <s v="technology/space exploration"/>
    <n v="1.0172910662824208"/>
    <n v="25.214285714285715"/>
    <x v="2"/>
    <s v="space exploration"/>
    <x v="2638"/>
    <d v="2015-01-15T21:54:55"/>
  </r>
  <r>
    <n v="300"/>
    <n v="492"/>
    <x v="0"/>
    <s v="GB"/>
    <s v="GBP"/>
    <n v="1424378748"/>
    <x v="2639"/>
    <b v="0"/>
    <n v="49"/>
    <b v="1"/>
    <s v="technology/space exploration"/>
    <n v="1.64"/>
    <n v="10.040816326530612"/>
    <x v="2"/>
    <s v="space exploration"/>
    <x v="2639"/>
    <d v="2015-02-19T20:45:48"/>
  </r>
  <r>
    <n v="3000"/>
    <n v="3170"/>
    <x v="0"/>
    <s v="US"/>
    <s v="USD"/>
    <n v="1433735474"/>
    <x v="2640"/>
    <b v="0"/>
    <n v="69"/>
    <b v="1"/>
    <s v="technology/space exploration"/>
    <n v="1.0566666666666666"/>
    <n v="45.94202898550725"/>
    <x v="2"/>
    <s v="space exploration"/>
    <x v="2640"/>
    <d v="2015-06-08T03:51:14"/>
  </r>
  <r>
    <n v="1500"/>
    <n v="15"/>
    <x v="2"/>
    <s v="US"/>
    <s v="USD"/>
    <n v="1410811740"/>
    <x v="2641"/>
    <b v="0"/>
    <n v="1"/>
    <b v="0"/>
    <s v="technology/space exploration"/>
    <n v="0.01"/>
    <n v="15"/>
    <x v="2"/>
    <s v="space exploration"/>
    <x v="2641"/>
    <d v="2014-09-15T20:09:00"/>
  </r>
  <r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d v="2016-07-15T06:57:00"/>
  </r>
  <r>
    <n v="1000000"/>
    <n v="335597.31"/>
    <x v="1"/>
    <s v="US"/>
    <s v="USD"/>
    <n v="1482307140"/>
    <x v="2643"/>
    <b v="1"/>
    <n v="1501"/>
    <b v="0"/>
    <s v="technology/space exploration"/>
    <n v="0.33559730999999998"/>
    <n v="223.58248500999335"/>
    <x v="2"/>
    <s v="space exploration"/>
    <x v="2643"/>
    <d v="2016-12-21T07:59:00"/>
  </r>
  <r>
    <n v="100000"/>
    <n v="2053"/>
    <x v="1"/>
    <s v="US"/>
    <s v="USD"/>
    <n v="1489172435"/>
    <x v="2644"/>
    <b v="1"/>
    <n v="52"/>
    <b v="0"/>
    <s v="technology/space exploration"/>
    <n v="2.053E-2"/>
    <n v="39.480769230769234"/>
    <x v="2"/>
    <s v="space exploration"/>
    <x v="2644"/>
    <d v="2017-03-10T19:00:35"/>
  </r>
  <r>
    <n v="20000"/>
    <n v="2100"/>
    <x v="1"/>
    <s v="AU"/>
    <s v="AUD"/>
    <n v="1415481203"/>
    <x v="2645"/>
    <b v="1"/>
    <n v="23"/>
    <b v="0"/>
    <s v="technology/space exploration"/>
    <n v="0.105"/>
    <n v="91.304347826086953"/>
    <x v="2"/>
    <s v="space exploration"/>
    <x v="2645"/>
    <d v="2014-11-08T21:13:23"/>
  </r>
  <r>
    <n v="500000"/>
    <n v="42086.42"/>
    <x v="1"/>
    <s v="US"/>
    <s v="USD"/>
    <n v="1441783869"/>
    <x v="2646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500"/>
    <n v="36"/>
    <x v="1"/>
    <s v="CA"/>
    <s v="CAD"/>
    <n v="1439533019"/>
    <x v="2647"/>
    <b v="0"/>
    <n v="3"/>
    <b v="0"/>
    <s v="technology/space exploration"/>
    <n v="1.44E-2"/>
    <n v="12"/>
    <x v="2"/>
    <s v="space exploration"/>
    <x v="2647"/>
    <d v="2015-08-14T06:16:59"/>
  </r>
  <r>
    <n v="12000"/>
    <n v="106"/>
    <x v="1"/>
    <s v="US"/>
    <s v="USD"/>
    <n v="1457543360"/>
    <x v="2648"/>
    <b v="0"/>
    <n v="6"/>
    <b v="0"/>
    <s v="technology/space exploration"/>
    <n v="8.8333333333333337E-3"/>
    <n v="17.666666666666668"/>
    <x v="2"/>
    <s v="space exploration"/>
    <x v="2648"/>
    <d v="2016-03-09T17:09:20"/>
  </r>
  <r>
    <n v="125000"/>
    <n v="124"/>
    <x v="1"/>
    <s v="US"/>
    <s v="USD"/>
    <n v="1454370941"/>
    <x v="2649"/>
    <b v="0"/>
    <n v="3"/>
    <b v="0"/>
    <s v="technology/space exploration"/>
    <n v="9.9200000000000004E-4"/>
    <n v="41.333333333333336"/>
    <x v="2"/>
    <s v="space exploration"/>
    <x v="2649"/>
    <d v="2016-02-01T23:55:41"/>
  </r>
  <r>
    <n v="60000"/>
    <n v="358"/>
    <x v="1"/>
    <s v="US"/>
    <s v="USD"/>
    <n v="1482332343"/>
    <x v="2650"/>
    <b v="0"/>
    <n v="5"/>
    <b v="0"/>
    <s v="technology/space exploration"/>
    <n v="5.966666666666667E-3"/>
    <n v="71.599999999999994"/>
    <x v="2"/>
    <s v="space exploration"/>
    <x v="2650"/>
    <d v="2016-12-21T14:59:03"/>
  </r>
  <r>
    <n v="280000"/>
    <n v="5233"/>
    <x v="1"/>
    <s v="US"/>
    <s v="USD"/>
    <n v="1450380009"/>
    <x v="2651"/>
    <b v="0"/>
    <n v="17"/>
    <b v="0"/>
    <s v="technology/space exploration"/>
    <n v="1.8689285714285714E-2"/>
    <n v="307.8235294117647"/>
    <x v="2"/>
    <s v="space exploration"/>
    <x v="2651"/>
    <d v="2015-12-17T19:20:09"/>
  </r>
  <r>
    <n v="100000"/>
    <n v="885"/>
    <x v="1"/>
    <s v="AU"/>
    <s v="AUD"/>
    <n v="1418183325"/>
    <x v="2652"/>
    <b v="0"/>
    <n v="11"/>
    <b v="0"/>
    <s v="technology/space exploration"/>
    <n v="8.8500000000000002E-3"/>
    <n v="80.454545454545453"/>
    <x v="2"/>
    <s v="space exploration"/>
    <x v="2652"/>
    <d v="2014-12-10T03:48:45"/>
  </r>
  <r>
    <n v="51000"/>
    <n v="5876"/>
    <x v="1"/>
    <s v="US"/>
    <s v="USD"/>
    <n v="1402632000"/>
    <x v="2653"/>
    <b v="0"/>
    <n v="70"/>
    <b v="0"/>
    <s v="technology/space exploration"/>
    <n v="0.1152156862745098"/>
    <n v="83.942857142857136"/>
    <x v="2"/>
    <s v="space exploration"/>
    <x v="2653"/>
    <d v="2014-06-13T04:00:00"/>
  </r>
  <r>
    <n v="100000"/>
    <n v="51"/>
    <x v="1"/>
    <s v="US"/>
    <s v="USD"/>
    <n v="1429622726"/>
    <x v="2654"/>
    <b v="0"/>
    <n v="6"/>
    <b v="0"/>
    <s v="technology/space exploration"/>
    <n v="5.1000000000000004E-4"/>
    <n v="8.5"/>
    <x v="2"/>
    <s v="space exploration"/>
    <x v="2654"/>
    <d v="2015-04-21T13:25:26"/>
  </r>
  <r>
    <n v="15000"/>
    <n v="3155"/>
    <x v="1"/>
    <s v="US"/>
    <s v="USD"/>
    <n v="1455048000"/>
    <x v="2655"/>
    <b v="0"/>
    <n v="43"/>
    <b v="0"/>
    <s v="technology/space exploration"/>
    <n v="0.21033333333333334"/>
    <n v="73.372093023255815"/>
    <x v="2"/>
    <s v="space exploration"/>
    <x v="2655"/>
    <d v="2016-02-09T20:00:00"/>
  </r>
  <r>
    <n v="150000"/>
    <n v="17155"/>
    <x v="1"/>
    <s v="US"/>
    <s v="USD"/>
    <n v="1489345200"/>
    <x v="2656"/>
    <b v="0"/>
    <n v="152"/>
    <b v="0"/>
    <s v="technology/space exploration"/>
    <n v="0.11436666666666667"/>
    <n v="112.86184210526316"/>
    <x v="2"/>
    <s v="space exploration"/>
    <x v="2656"/>
    <d v="2017-03-12T19:00:00"/>
  </r>
  <r>
    <n v="30000"/>
    <n v="5621.38"/>
    <x v="1"/>
    <s v="US"/>
    <s v="USD"/>
    <n v="1470187800"/>
    <x v="2657"/>
    <b v="0"/>
    <n v="59"/>
    <b v="0"/>
    <s v="technology/space exploration"/>
    <n v="0.18737933333333334"/>
    <n v="95.277627118644077"/>
    <x v="2"/>
    <s v="space exploration"/>
    <x v="2657"/>
    <d v="2016-08-03T01:30:00"/>
  </r>
  <r>
    <n v="98000"/>
    <n v="91"/>
    <x v="1"/>
    <s v="US"/>
    <s v="USD"/>
    <n v="1469913194"/>
    <x v="2658"/>
    <b v="0"/>
    <n v="4"/>
    <b v="0"/>
    <s v="technology/space exploration"/>
    <n v="9.2857142857142856E-4"/>
    <n v="22.75"/>
    <x v="2"/>
    <s v="space exploration"/>
    <x v="2658"/>
    <d v="2016-07-30T21:13:14"/>
  </r>
  <r>
    <n v="49000"/>
    <n v="1333"/>
    <x v="1"/>
    <s v="US"/>
    <s v="USD"/>
    <n v="1429321210"/>
    <x v="2659"/>
    <b v="0"/>
    <n v="10"/>
    <b v="0"/>
    <s v="technology/space exploration"/>
    <n v="2.720408163265306E-2"/>
    <n v="133.30000000000001"/>
    <x v="2"/>
    <s v="space exploration"/>
    <x v="2659"/>
    <d v="2015-04-18T01:40:10"/>
  </r>
  <r>
    <n v="20000"/>
    <n v="19"/>
    <x v="1"/>
    <s v="US"/>
    <s v="USD"/>
    <n v="1448388418"/>
    <x v="2660"/>
    <b v="0"/>
    <n v="5"/>
    <b v="0"/>
    <s v="technology/space exploration"/>
    <n v="9.5E-4"/>
    <n v="3.8"/>
    <x v="2"/>
    <s v="space exploration"/>
    <x v="2660"/>
    <d v="2015-11-24T18:06:58"/>
  </r>
  <r>
    <n v="5000"/>
    <n v="5145"/>
    <x v="0"/>
    <s v="US"/>
    <s v="USD"/>
    <n v="1382742010"/>
    <x v="2661"/>
    <b v="0"/>
    <n v="60"/>
    <b v="1"/>
    <s v="technology/makerspaces"/>
    <n v="1.0289999999999999"/>
    <n v="85.75"/>
    <x v="2"/>
    <s v="makerspaces"/>
    <x v="2661"/>
    <d v="2013-10-25T23:00:10"/>
  </r>
  <r>
    <n v="20000"/>
    <n v="21360"/>
    <x v="0"/>
    <s v="US"/>
    <s v="USD"/>
    <n v="1440179713"/>
    <x v="2662"/>
    <b v="0"/>
    <n v="80"/>
    <b v="1"/>
    <s v="technology/makerspaces"/>
    <n v="1.0680000000000001"/>
    <n v="267"/>
    <x v="2"/>
    <s v="makerspaces"/>
    <x v="2662"/>
    <d v="2015-08-21T17:55:13"/>
  </r>
  <r>
    <n v="20000"/>
    <n v="20919.25"/>
    <x v="0"/>
    <s v="CA"/>
    <s v="CAD"/>
    <n v="1441378800"/>
    <x v="2663"/>
    <b v="0"/>
    <n v="56"/>
    <b v="1"/>
    <s v="technology/makerspaces"/>
    <n v="1.0459624999999999"/>
    <n v="373.55803571428572"/>
    <x v="2"/>
    <s v="makerspaces"/>
    <x v="2663"/>
    <d v="2015-09-04T15:00:00"/>
  </r>
  <r>
    <n v="17500"/>
    <n v="18100"/>
    <x v="0"/>
    <s v="US"/>
    <s v="USD"/>
    <n v="1449644340"/>
    <x v="2664"/>
    <b v="0"/>
    <n v="104"/>
    <b v="1"/>
    <s v="technology/makerspaces"/>
    <n v="1.0342857142857143"/>
    <n v="174.03846153846155"/>
    <x v="2"/>
    <s v="makerspaces"/>
    <x v="2664"/>
    <d v="2015-12-09T06:59:00"/>
  </r>
  <r>
    <n v="3500"/>
    <n v="4310"/>
    <x v="0"/>
    <s v="US"/>
    <s v="USD"/>
    <n v="1430774974"/>
    <x v="2665"/>
    <b v="0"/>
    <n v="46"/>
    <b v="1"/>
    <s v="technology/makerspaces"/>
    <n v="1.2314285714285715"/>
    <n v="93.695652173913047"/>
    <x v="2"/>
    <s v="makerspaces"/>
    <x v="2665"/>
    <d v="2015-05-04T21:29:34"/>
  </r>
  <r>
    <n v="10000"/>
    <n v="15929.51"/>
    <x v="0"/>
    <s v="US"/>
    <s v="USD"/>
    <n v="1443214800"/>
    <x v="2666"/>
    <b v="0"/>
    <n v="206"/>
    <b v="1"/>
    <s v="technology/makerspaces"/>
    <n v="1.592951"/>
    <n v="77.327718446601949"/>
    <x v="2"/>
    <s v="makerspaces"/>
    <x v="2666"/>
    <d v="2015-09-25T21:00:00"/>
  </r>
  <r>
    <n v="1500"/>
    <n v="1660"/>
    <x v="0"/>
    <s v="US"/>
    <s v="USD"/>
    <n v="1455142416"/>
    <x v="2667"/>
    <b v="0"/>
    <n v="18"/>
    <b v="1"/>
    <s v="technology/makerspaces"/>
    <n v="1.1066666666666667"/>
    <n v="92.222222222222229"/>
    <x v="2"/>
    <s v="makerspaces"/>
    <x v="2667"/>
    <d v="2016-02-10T22:13:36"/>
  </r>
  <r>
    <n v="1000"/>
    <n v="1707"/>
    <x v="0"/>
    <s v="CA"/>
    <s v="CAD"/>
    <n v="1447079520"/>
    <x v="2668"/>
    <b v="0"/>
    <n v="28"/>
    <b v="1"/>
    <s v="technology/makerspaces"/>
    <n v="1.7070000000000001"/>
    <n v="60.964285714285715"/>
    <x v="2"/>
    <s v="makerspaces"/>
    <x v="2668"/>
    <d v="2015-11-09T14:32:00"/>
  </r>
  <r>
    <n v="800"/>
    <n v="1001"/>
    <x v="0"/>
    <s v="US"/>
    <s v="USD"/>
    <n v="1452387096"/>
    <x v="2669"/>
    <b v="0"/>
    <n v="11"/>
    <b v="1"/>
    <s v="technology/makerspaces"/>
    <n v="1.25125"/>
    <n v="91"/>
    <x v="2"/>
    <s v="makerspaces"/>
    <x v="2669"/>
    <d v="2016-01-10T00:51:36"/>
  </r>
  <r>
    <n v="38888"/>
    <n v="2495"/>
    <x v="2"/>
    <s v="AU"/>
    <s v="AUD"/>
    <n v="1406593780"/>
    <x v="2670"/>
    <b v="1"/>
    <n v="60"/>
    <b v="0"/>
    <s v="technology/makerspaces"/>
    <n v="6.4158609339642042E-2"/>
    <n v="41.583333333333336"/>
    <x v="2"/>
    <s v="makerspaces"/>
    <x v="2670"/>
    <d v="2014-07-29T00:29:40"/>
  </r>
  <r>
    <n v="25000"/>
    <n v="2836"/>
    <x v="2"/>
    <s v="US"/>
    <s v="USD"/>
    <n v="1419017880"/>
    <x v="2671"/>
    <b v="1"/>
    <n v="84"/>
    <b v="0"/>
    <s v="technology/makerspaces"/>
    <n v="0.11344"/>
    <n v="33.761904761904759"/>
    <x v="2"/>
    <s v="makerspaces"/>
    <x v="2671"/>
    <d v="2014-12-19T19:38:00"/>
  </r>
  <r>
    <n v="10000"/>
    <n v="3319"/>
    <x v="2"/>
    <s v="US"/>
    <s v="USD"/>
    <n v="1451282400"/>
    <x v="2672"/>
    <b v="1"/>
    <n v="47"/>
    <b v="0"/>
    <s v="technology/makerspaces"/>
    <n v="0.33189999999999997"/>
    <n v="70.61702127659575"/>
    <x v="2"/>
    <s v="makerspaces"/>
    <x v="2672"/>
    <d v="2015-12-28T06:00:00"/>
  </r>
  <r>
    <n v="40000"/>
    <n v="11032"/>
    <x v="2"/>
    <s v="US"/>
    <s v="USD"/>
    <n v="1414622700"/>
    <x v="2673"/>
    <b v="1"/>
    <n v="66"/>
    <b v="0"/>
    <s v="technology/makerspaces"/>
    <n v="0.27579999999999999"/>
    <n v="167.15151515151516"/>
    <x v="2"/>
    <s v="makerspaces"/>
    <x v="2673"/>
    <d v="2014-10-29T22:45:00"/>
  </r>
  <r>
    <n v="35000"/>
    <n v="21994"/>
    <x v="2"/>
    <s v="US"/>
    <s v="USD"/>
    <n v="1467694740"/>
    <x v="2674"/>
    <b v="1"/>
    <n v="171"/>
    <b v="0"/>
    <s v="technology/makerspaces"/>
    <n v="0.62839999999999996"/>
    <n v="128.61988304093566"/>
    <x v="2"/>
    <s v="makerspaces"/>
    <x v="2674"/>
    <d v="2016-07-05T04:59:00"/>
  </r>
  <r>
    <n v="25000"/>
    <n v="1897"/>
    <x v="2"/>
    <s v="US"/>
    <s v="USD"/>
    <n v="1415655289"/>
    <x v="2675"/>
    <b v="1"/>
    <n v="29"/>
    <b v="0"/>
    <s v="technology/makerspaces"/>
    <n v="7.5880000000000003E-2"/>
    <n v="65.41379310344827"/>
    <x v="2"/>
    <s v="makerspaces"/>
    <x v="2675"/>
    <d v="2014-11-10T21:34:49"/>
  </r>
  <r>
    <n v="2100"/>
    <n v="1058"/>
    <x v="2"/>
    <s v="CA"/>
    <s v="CAD"/>
    <n v="1463929174"/>
    <x v="2676"/>
    <b v="0"/>
    <n v="9"/>
    <b v="0"/>
    <s v="technology/makerspaces"/>
    <n v="0.50380952380952382"/>
    <n v="117.55555555555556"/>
    <x v="2"/>
    <s v="makerspaces"/>
    <x v="2676"/>
    <d v="2016-05-22T14:59:34"/>
  </r>
  <r>
    <n v="19500"/>
    <n v="3415"/>
    <x v="2"/>
    <s v="US"/>
    <s v="USD"/>
    <n v="1404348143"/>
    <x v="2677"/>
    <b v="0"/>
    <n v="27"/>
    <b v="0"/>
    <s v="technology/makerspaces"/>
    <n v="0.17512820512820512"/>
    <n v="126.48148148148148"/>
    <x v="2"/>
    <s v="makerspaces"/>
    <x v="2677"/>
    <d v="2014-07-03T00:42:23"/>
  </r>
  <r>
    <n v="8000000"/>
    <n v="1100"/>
    <x v="2"/>
    <s v="ES"/>
    <s v="EUR"/>
    <n v="1443121765"/>
    <x v="2678"/>
    <b v="0"/>
    <n v="2"/>
    <b v="0"/>
    <s v="technology/makerspaces"/>
    <n v="1.3750000000000001E-4"/>
    <n v="550"/>
    <x v="2"/>
    <s v="makerspaces"/>
    <x v="2678"/>
    <d v="2015-09-24T19:09:25"/>
  </r>
  <r>
    <n v="40000"/>
    <n v="132"/>
    <x v="2"/>
    <s v="US"/>
    <s v="USD"/>
    <n v="1425081694"/>
    <x v="2679"/>
    <b v="0"/>
    <n v="3"/>
    <b v="0"/>
    <s v="technology/makerspaces"/>
    <n v="3.3E-3"/>
    <n v="44"/>
    <x v="2"/>
    <s v="makerspaces"/>
    <x v="2679"/>
    <d v="2015-02-28T00:01:34"/>
  </r>
  <r>
    <n v="32000"/>
    <n v="276"/>
    <x v="2"/>
    <s v="ES"/>
    <s v="EUR"/>
    <n v="1459915491"/>
    <x v="2680"/>
    <b v="0"/>
    <n v="4"/>
    <b v="0"/>
    <s v="technology/makerspaces"/>
    <n v="8.6250000000000007E-3"/>
    <n v="69"/>
    <x v="2"/>
    <s v="makerspaces"/>
    <x v="2680"/>
    <d v="2016-04-06T04:04:51"/>
  </r>
  <r>
    <n v="8000"/>
    <n v="55"/>
    <x v="2"/>
    <s v="US"/>
    <s v="USD"/>
    <n v="1405027750"/>
    <x v="2681"/>
    <b v="0"/>
    <n v="2"/>
    <b v="0"/>
    <s v="food/food trucks"/>
    <n v="6.875E-3"/>
    <n v="27.5"/>
    <x v="7"/>
    <s v="food trucks"/>
    <x v="2681"/>
    <d v="2014-07-10T21:29:10"/>
  </r>
  <r>
    <n v="6000"/>
    <n v="1698"/>
    <x v="2"/>
    <s v="US"/>
    <s v="USD"/>
    <n v="1416635940"/>
    <x v="2682"/>
    <b v="0"/>
    <n v="20"/>
    <b v="0"/>
    <s v="food/food trucks"/>
    <n v="0.28299999999999997"/>
    <n v="84.9"/>
    <x v="7"/>
    <s v="food trucks"/>
    <x v="2682"/>
    <d v="2014-11-22T05:59:00"/>
  </r>
  <r>
    <n v="15000"/>
    <n v="36"/>
    <x v="2"/>
    <s v="US"/>
    <s v="USD"/>
    <n v="1425233240"/>
    <x v="2683"/>
    <b v="0"/>
    <n v="3"/>
    <b v="0"/>
    <s v="food/food trucks"/>
    <n v="2.3999999999999998E-3"/>
    <n v="12"/>
    <x v="7"/>
    <s v="food trucks"/>
    <x v="2683"/>
    <d v="2015-03-01T18:07:20"/>
  </r>
  <r>
    <n v="70000"/>
    <n v="800"/>
    <x v="2"/>
    <s v="US"/>
    <s v="USD"/>
    <n v="1407621425"/>
    <x v="2684"/>
    <b v="0"/>
    <n v="4"/>
    <b v="0"/>
    <s v="food/food trucks"/>
    <n v="1.1428571428571429E-2"/>
    <n v="200"/>
    <x v="7"/>
    <s v="food trucks"/>
    <x v="2684"/>
    <d v="2014-08-09T21:57:05"/>
  </r>
  <r>
    <n v="50000"/>
    <n v="10"/>
    <x v="2"/>
    <s v="US"/>
    <s v="USD"/>
    <n v="1430149330"/>
    <x v="2685"/>
    <b v="0"/>
    <n v="1"/>
    <b v="0"/>
    <s v="food/food trucks"/>
    <n v="2.0000000000000001E-4"/>
    <n v="10"/>
    <x v="7"/>
    <s v="food trucks"/>
    <x v="2685"/>
    <d v="2015-04-27T15:42:10"/>
  </r>
  <r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x v="2686"/>
    <d v="2014-09-30T23:23:43"/>
  </r>
  <r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x v="2687"/>
    <d v="2015-06-29T15:21:58"/>
  </r>
  <r>
    <n v="50000"/>
    <n v="74"/>
    <x v="2"/>
    <s v="US"/>
    <s v="USD"/>
    <n v="1424746800"/>
    <x v="2688"/>
    <b v="0"/>
    <n v="14"/>
    <b v="0"/>
    <s v="food/food trucks"/>
    <n v="1.48E-3"/>
    <n v="5.2857142857142856"/>
    <x v="7"/>
    <s v="food trucks"/>
    <x v="2688"/>
    <d v="2015-02-24T03:00:00"/>
  </r>
  <r>
    <n v="35000"/>
    <n v="1"/>
    <x v="2"/>
    <s v="US"/>
    <s v="USD"/>
    <n v="1469919890"/>
    <x v="2689"/>
    <b v="0"/>
    <n v="1"/>
    <b v="0"/>
    <s v="food/food trucks"/>
    <n v="2.8571428571428571E-5"/>
    <n v="1"/>
    <x v="7"/>
    <s v="food trucks"/>
    <x v="2689"/>
    <d v="2016-07-30T23:04:50"/>
  </r>
  <r>
    <n v="80000"/>
    <n v="8586"/>
    <x v="2"/>
    <s v="US"/>
    <s v="USD"/>
    <n v="1433298676"/>
    <x v="2690"/>
    <b v="0"/>
    <n v="118"/>
    <b v="0"/>
    <s v="food/food trucks"/>
    <n v="0.107325"/>
    <n v="72.762711864406782"/>
    <x v="7"/>
    <s v="food trucks"/>
    <x v="2690"/>
    <d v="2015-06-03T02:31:16"/>
  </r>
  <r>
    <n v="65000"/>
    <n v="35"/>
    <x v="2"/>
    <s v="CA"/>
    <s v="CAD"/>
    <n v="1431278557"/>
    <x v="2691"/>
    <b v="0"/>
    <n v="2"/>
    <b v="0"/>
    <s v="food/food trucks"/>
    <n v="5.3846153846153844E-4"/>
    <n v="17.5"/>
    <x v="7"/>
    <s v="food trucks"/>
    <x v="2691"/>
    <d v="2015-05-10T17:22:37"/>
  </r>
  <r>
    <n v="3500"/>
    <n v="25"/>
    <x v="2"/>
    <s v="US"/>
    <s v="USD"/>
    <n v="1427266860"/>
    <x v="2692"/>
    <b v="0"/>
    <n v="1"/>
    <b v="0"/>
    <s v="food/food trucks"/>
    <n v="7.1428571428571426E-3"/>
    <n v="25"/>
    <x v="7"/>
    <s v="food trucks"/>
    <x v="2692"/>
    <d v="2015-03-25T07:01:00"/>
  </r>
  <r>
    <n v="5000"/>
    <n v="40"/>
    <x v="2"/>
    <s v="US"/>
    <s v="USD"/>
    <n v="1407899966"/>
    <x v="2693"/>
    <b v="0"/>
    <n v="3"/>
    <b v="0"/>
    <s v="food/food trucks"/>
    <n v="8.0000000000000002E-3"/>
    <n v="13.333333333333334"/>
    <x v="7"/>
    <s v="food trucks"/>
    <x v="2693"/>
    <d v="2014-08-13T03:19:26"/>
  </r>
  <r>
    <n v="30000"/>
    <n v="1"/>
    <x v="2"/>
    <s v="US"/>
    <s v="USD"/>
    <n v="1411701739"/>
    <x v="2694"/>
    <b v="0"/>
    <n v="1"/>
    <b v="0"/>
    <s v="food/food trucks"/>
    <n v="3.3333333333333335E-5"/>
    <n v="1"/>
    <x v="7"/>
    <s v="food trucks"/>
    <x v="2694"/>
    <d v="2014-09-26T03:22:19"/>
  </r>
  <r>
    <n v="15000"/>
    <n v="71"/>
    <x v="2"/>
    <s v="US"/>
    <s v="USD"/>
    <n v="1428981718"/>
    <x v="2695"/>
    <b v="0"/>
    <n v="3"/>
    <b v="0"/>
    <s v="food/food trucks"/>
    <n v="4.7333333333333333E-3"/>
    <n v="23.666666666666668"/>
    <x v="7"/>
    <s v="food trucks"/>
    <x v="2695"/>
    <d v="2015-04-14T03:21:58"/>
  </r>
  <r>
    <n v="60000"/>
    <n v="3390"/>
    <x v="2"/>
    <s v="US"/>
    <s v="USD"/>
    <n v="1419538560"/>
    <x v="2696"/>
    <b v="0"/>
    <n v="38"/>
    <b v="0"/>
    <s v="food/food trucks"/>
    <n v="5.6500000000000002E-2"/>
    <n v="89.21052631578948"/>
    <x v="7"/>
    <s v="food trucks"/>
    <x v="2696"/>
    <d v="2014-12-25T20:16:00"/>
  </r>
  <r>
    <n v="23000"/>
    <n v="6061"/>
    <x v="2"/>
    <s v="US"/>
    <s v="USD"/>
    <n v="1438552800"/>
    <x v="2697"/>
    <b v="0"/>
    <n v="52"/>
    <b v="0"/>
    <s v="food/food trucks"/>
    <n v="0.26352173913043481"/>
    <n v="116.55769230769231"/>
    <x v="7"/>
    <s v="food trucks"/>
    <x v="2697"/>
    <d v="2015-08-02T22:00:00"/>
  </r>
  <r>
    <n v="8000"/>
    <n v="26.01"/>
    <x v="2"/>
    <s v="US"/>
    <s v="USD"/>
    <n v="1403904808"/>
    <x v="2698"/>
    <b v="0"/>
    <n v="2"/>
    <b v="0"/>
    <s v="food/food trucks"/>
    <n v="3.2512500000000002E-3"/>
    <n v="13.005000000000001"/>
    <x v="7"/>
    <s v="food trucks"/>
    <x v="2698"/>
    <d v="2014-06-27T21:33:28"/>
  </r>
  <r>
    <n v="2"/>
    <n v="0"/>
    <x v="2"/>
    <s v="CA"/>
    <s v="CAD"/>
    <n v="1407533463"/>
    <x v="2699"/>
    <b v="0"/>
    <n v="0"/>
    <b v="0"/>
    <s v="food/food trucks"/>
    <n v="0"/>
    <e v="#DIV/0!"/>
    <x v="7"/>
    <s v="food trucks"/>
    <x v="2699"/>
    <d v="2014-08-08T21:31:03"/>
  </r>
  <r>
    <n v="9999"/>
    <n v="70"/>
    <x v="2"/>
    <s v="US"/>
    <s v="USD"/>
    <n v="1411073972"/>
    <x v="2700"/>
    <b v="0"/>
    <n v="4"/>
    <b v="0"/>
    <s v="food/food trucks"/>
    <n v="7.0007000700070005E-3"/>
    <n v="17.5"/>
    <x v="7"/>
    <s v="food trucks"/>
    <x v="2700"/>
    <d v="2014-09-18T20:59:32"/>
  </r>
  <r>
    <n v="3400"/>
    <n v="1570"/>
    <x v="3"/>
    <s v="IE"/>
    <s v="EUR"/>
    <n v="1491586534"/>
    <x v="2701"/>
    <b v="0"/>
    <n v="46"/>
    <b v="0"/>
    <s v="theater/spaces"/>
    <n v="0.46176470588235297"/>
    <n v="34.130434782608695"/>
    <x v="1"/>
    <s v="spaces"/>
    <x v="2701"/>
    <d v="2017-04-07T17:35:34"/>
  </r>
  <r>
    <n v="10000"/>
    <n v="3441"/>
    <x v="3"/>
    <s v="US"/>
    <s v="USD"/>
    <n v="1491416077"/>
    <x v="2702"/>
    <b v="1"/>
    <n v="26"/>
    <b v="0"/>
    <s v="theater/spaces"/>
    <n v="0.34410000000000002"/>
    <n v="132.34615384615384"/>
    <x v="1"/>
    <s v="spaces"/>
    <x v="2702"/>
    <d v="2017-04-05T18:14:37"/>
  </r>
  <r>
    <n v="40000"/>
    <n v="41500"/>
    <x v="3"/>
    <s v="MX"/>
    <s v="MXN"/>
    <n v="1490196830"/>
    <x v="2703"/>
    <b v="0"/>
    <n v="45"/>
    <b v="0"/>
    <s v="theater/spaces"/>
    <n v="1.0375000000000001"/>
    <n v="922.22222222222217"/>
    <x v="1"/>
    <s v="spaces"/>
    <x v="2703"/>
    <d v="2017-03-22T15:33:50"/>
  </r>
  <r>
    <n v="19000"/>
    <n v="1145"/>
    <x v="3"/>
    <s v="US"/>
    <s v="USD"/>
    <n v="1491421314"/>
    <x v="2704"/>
    <b v="0"/>
    <n v="7"/>
    <b v="0"/>
    <s v="theater/spaces"/>
    <n v="6.0263157894736845E-2"/>
    <n v="163.57142857142858"/>
    <x v="1"/>
    <s v="spaces"/>
    <x v="2704"/>
    <d v="2017-04-05T19:41:54"/>
  </r>
  <r>
    <n v="16500"/>
    <n v="1739"/>
    <x v="3"/>
    <s v="US"/>
    <s v="USD"/>
    <n v="1490389158"/>
    <x v="2705"/>
    <b v="0"/>
    <n v="8"/>
    <b v="0"/>
    <s v="theater/spaces"/>
    <n v="0.10539393939393939"/>
    <n v="217.375"/>
    <x v="1"/>
    <s v="spaces"/>
    <x v="2705"/>
    <d v="2017-03-24T20:59:18"/>
  </r>
  <r>
    <n v="35000"/>
    <n v="39304"/>
    <x v="0"/>
    <s v="US"/>
    <s v="USD"/>
    <n v="1413442740"/>
    <x v="2706"/>
    <b v="1"/>
    <n v="263"/>
    <b v="1"/>
    <s v="theater/spaces"/>
    <n v="1.1229714285714285"/>
    <n v="149.44486692015209"/>
    <x v="1"/>
    <s v="spaces"/>
    <x v="2706"/>
    <d v="2014-10-16T06:59:00"/>
  </r>
  <r>
    <n v="8000"/>
    <n v="28067.57"/>
    <x v="0"/>
    <s v="US"/>
    <s v="USD"/>
    <n v="1369637940"/>
    <x v="2707"/>
    <b v="1"/>
    <n v="394"/>
    <b v="1"/>
    <s v="theater/spaces"/>
    <n v="3.50844625"/>
    <n v="71.237487309644663"/>
    <x v="1"/>
    <s v="spaces"/>
    <x v="2707"/>
    <d v="2013-05-27T06:59:00"/>
  </r>
  <r>
    <n v="20000"/>
    <n v="46643.07"/>
    <x v="0"/>
    <s v="GB"/>
    <s v="GBP"/>
    <n v="1469119526"/>
    <x v="2708"/>
    <b v="1"/>
    <n v="1049"/>
    <b v="1"/>
    <s v="theater/spaces"/>
    <n v="2.3321535"/>
    <n v="44.464318398474738"/>
    <x v="1"/>
    <s v="spaces"/>
    <x v="2708"/>
    <d v="2016-07-21T16:45:26"/>
  </r>
  <r>
    <n v="50000"/>
    <n v="50803"/>
    <x v="0"/>
    <s v="US"/>
    <s v="USD"/>
    <n v="1475553540"/>
    <x v="2709"/>
    <b v="1"/>
    <n v="308"/>
    <b v="1"/>
    <s v="theater/spaces"/>
    <n v="1.01606"/>
    <n v="164.94480519480518"/>
    <x v="1"/>
    <s v="spaces"/>
    <x v="2709"/>
    <d v="2016-10-04T03:59:00"/>
  </r>
  <r>
    <n v="60000"/>
    <n v="92340.21"/>
    <x v="0"/>
    <s v="US"/>
    <s v="USD"/>
    <n v="1407549600"/>
    <x v="2710"/>
    <b v="1"/>
    <n v="1088"/>
    <b v="1"/>
    <s v="theater/spaces"/>
    <n v="1.5390035000000002"/>
    <n v="84.871516544117654"/>
    <x v="1"/>
    <s v="spaces"/>
    <x v="2710"/>
    <d v="2014-08-09T02:00:00"/>
  </r>
  <r>
    <n v="3910"/>
    <n v="3938"/>
    <x v="0"/>
    <s v="GB"/>
    <s v="GBP"/>
    <n v="1403301660"/>
    <x v="2711"/>
    <b v="1"/>
    <n v="73"/>
    <b v="1"/>
    <s v="theater/spaces"/>
    <n v="1.007161125319693"/>
    <n v="53.945205479452056"/>
    <x v="1"/>
    <s v="spaces"/>
    <x v="2711"/>
    <d v="2014-06-20T22:01:00"/>
  </r>
  <r>
    <n v="5500"/>
    <n v="7226"/>
    <x v="0"/>
    <s v="US"/>
    <s v="USD"/>
    <n v="1373738400"/>
    <x v="2712"/>
    <b v="1"/>
    <n v="143"/>
    <b v="1"/>
    <s v="theater/spaces"/>
    <n v="1.3138181818181818"/>
    <n v="50.531468531468533"/>
    <x v="1"/>
    <s v="spaces"/>
    <x v="2712"/>
    <d v="2013-07-13T18:00:00"/>
  </r>
  <r>
    <n v="150000"/>
    <n v="153362"/>
    <x v="0"/>
    <s v="US"/>
    <s v="USD"/>
    <n v="1450971684"/>
    <x v="2713"/>
    <b v="1"/>
    <n v="1420"/>
    <b v="1"/>
    <s v="theater/spaces"/>
    <n v="1.0224133333333334"/>
    <n v="108.00140845070422"/>
    <x v="1"/>
    <s v="spaces"/>
    <x v="2713"/>
    <d v="2015-12-24T15:41:24"/>
  </r>
  <r>
    <n v="25000"/>
    <n v="29089"/>
    <x v="0"/>
    <s v="US"/>
    <s v="USD"/>
    <n v="1476486000"/>
    <x v="2714"/>
    <b v="1"/>
    <n v="305"/>
    <b v="1"/>
    <s v="theater/spaces"/>
    <n v="1.1635599999999999"/>
    <n v="95.373770491803285"/>
    <x v="1"/>
    <s v="spaces"/>
    <x v="2714"/>
    <d v="2016-10-14T23:00:00"/>
  </r>
  <r>
    <n v="12000"/>
    <n v="31754.69"/>
    <x v="0"/>
    <s v="US"/>
    <s v="USD"/>
    <n v="1456047228"/>
    <x v="2715"/>
    <b v="1"/>
    <n v="551"/>
    <b v="1"/>
    <s v="theater/spaces"/>
    <n v="2.6462241666666664"/>
    <n v="57.631016333938291"/>
    <x v="1"/>
    <s v="spaces"/>
    <x v="2715"/>
    <d v="2016-02-21T09:33:48"/>
  </r>
  <r>
    <n v="10000"/>
    <n v="11998.01"/>
    <x v="0"/>
    <s v="DE"/>
    <s v="EUR"/>
    <n v="1444291193"/>
    <x v="2716"/>
    <b v="1"/>
    <n v="187"/>
    <b v="1"/>
    <s v="theater/spaces"/>
    <n v="1.1998010000000001"/>
    <n v="64.160481283422456"/>
    <x v="1"/>
    <s v="spaces"/>
    <x v="2716"/>
    <d v="2015-10-08T07:59:53"/>
  </r>
  <r>
    <n v="25000"/>
    <n v="30026"/>
    <x v="0"/>
    <s v="US"/>
    <s v="USD"/>
    <n v="1417906649"/>
    <x v="2717"/>
    <b v="1"/>
    <n v="325"/>
    <b v="1"/>
    <s v="theater/spaces"/>
    <n v="1.2010400000000001"/>
    <n v="92.387692307692305"/>
    <x v="1"/>
    <s v="spaces"/>
    <x v="2717"/>
    <d v="2014-12-06T22:57:29"/>
  </r>
  <r>
    <n v="18000"/>
    <n v="18645"/>
    <x v="0"/>
    <s v="US"/>
    <s v="USD"/>
    <n v="1462316400"/>
    <x v="2718"/>
    <b v="1"/>
    <n v="148"/>
    <b v="1"/>
    <s v="theater/spaces"/>
    <n v="1.0358333333333334"/>
    <n v="125.97972972972973"/>
    <x v="1"/>
    <s v="spaces"/>
    <x v="2718"/>
    <d v="2016-05-03T23:00:00"/>
  </r>
  <r>
    <n v="6000"/>
    <n v="6530"/>
    <x v="0"/>
    <s v="US"/>
    <s v="USD"/>
    <n v="1460936694"/>
    <x v="2719"/>
    <b v="0"/>
    <n v="69"/>
    <b v="1"/>
    <s v="theater/spaces"/>
    <n v="1.0883333333333334"/>
    <n v="94.637681159420296"/>
    <x v="1"/>
    <s v="spaces"/>
    <x v="2719"/>
    <d v="2016-04-17T23:44:54"/>
  </r>
  <r>
    <n v="25000"/>
    <n v="29531"/>
    <x v="0"/>
    <s v="US"/>
    <s v="USD"/>
    <n v="1478866253"/>
    <x v="2720"/>
    <b v="0"/>
    <n v="173"/>
    <b v="1"/>
    <s v="theater/spaces"/>
    <n v="1.1812400000000001"/>
    <n v="170.69942196531792"/>
    <x v="1"/>
    <s v="spaces"/>
    <x v="2720"/>
    <d v="2016-11-11T12:10:53"/>
  </r>
  <r>
    <n v="750"/>
    <n v="10965"/>
    <x v="0"/>
    <s v="GB"/>
    <s v="GBP"/>
    <n v="1378494000"/>
    <x v="2721"/>
    <b v="0"/>
    <n v="269"/>
    <b v="1"/>
    <s v="technology/hardware"/>
    <n v="14.62"/>
    <n v="40.762081784386616"/>
    <x v="2"/>
    <s v="hardware"/>
    <x v="2721"/>
    <d v="2013-09-06T19:00:00"/>
  </r>
  <r>
    <n v="5000"/>
    <n v="12627"/>
    <x v="0"/>
    <s v="US"/>
    <s v="USD"/>
    <n v="1485722053"/>
    <x v="2722"/>
    <b v="0"/>
    <n v="185"/>
    <b v="1"/>
    <s v="technology/hardware"/>
    <n v="2.5253999999999999"/>
    <n v="68.254054054054052"/>
    <x v="2"/>
    <s v="hardware"/>
    <x v="2722"/>
    <d v="2017-01-29T20:34:13"/>
  </r>
  <r>
    <n v="12000"/>
    <n v="16806"/>
    <x v="0"/>
    <s v="US"/>
    <s v="USD"/>
    <n v="1420060088"/>
    <x v="2723"/>
    <b v="0"/>
    <n v="176"/>
    <b v="1"/>
    <s v="technology/hardware"/>
    <n v="1.4005000000000001"/>
    <n v="95.48863636363636"/>
    <x v="2"/>
    <s v="hardware"/>
    <x v="2723"/>
    <d v="2014-12-31T21:08:08"/>
  </r>
  <r>
    <n v="2468"/>
    <n v="7326.88"/>
    <x v="0"/>
    <s v="GB"/>
    <s v="GBP"/>
    <n v="1439625059"/>
    <x v="2724"/>
    <b v="0"/>
    <n v="1019"/>
    <b v="1"/>
    <s v="technology/hardware"/>
    <n v="2.9687520259319289"/>
    <n v="7.1902649656526005"/>
    <x v="2"/>
    <s v="hardware"/>
    <x v="2724"/>
    <d v="2015-08-15T07:50:59"/>
  </r>
  <r>
    <n v="40000"/>
    <n v="57817"/>
    <x v="0"/>
    <s v="CA"/>
    <s v="CAD"/>
    <n v="1488390735"/>
    <x v="2725"/>
    <b v="0"/>
    <n v="113"/>
    <b v="1"/>
    <s v="technology/hardware"/>
    <n v="1.445425"/>
    <n v="511.65486725663715"/>
    <x v="2"/>
    <s v="hardware"/>
    <x v="2725"/>
    <d v="2017-03-01T17:52:15"/>
  </r>
  <r>
    <n v="100000"/>
    <n v="105745"/>
    <x v="0"/>
    <s v="US"/>
    <s v="USD"/>
    <n v="1461333311"/>
    <x v="2726"/>
    <b v="0"/>
    <n v="404"/>
    <b v="1"/>
    <s v="technology/hardware"/>
    <n v="1.05745"/>
    <n v="261.74504950495049"/>
    <x v="2"/>
    <s v="hardware"/>
    <x v="2726"/>
    <d v="2016-04-22T13:55:11"/>
  </r>
  <r>
    <n v="10000"/>
    <n v="49321"/>
    <x v="0"/>
    <s v="US"/>
    <s v="USD"/>
    <n v="1438964063"/>
    <x v="2727"/>
    <b v="0"/>
    <n v="707"/>
    <b v="1"/>
    <s v="technology/hardware"/>
    <n v="4.9321000000000002"/>
    <n v="69.760961810466767"/>
    <x v="2"/>
    <s v="hardware"/>
    <x v="2727"/>
    <d v="2015-08-07T16:14:23"/>
  </r>
  <r>
    <n v="15000"/>
    <n v="30274"/>
    <x v="0"/>
    <s v="US"/>
    <s v="USD"/>
    <n v="1451485434"/>
    <x v="2728"/>
    <b v="0"/>
    <n v="392"/>
    <b v="1"/>
    <s v="technology/hardware"/>
    <n v="2.0182666666666669"/>
    <n v="77.229591836734699"/>
    <x v="2"/>
    <s v="hardware"/>
    <x v="2728"/>
    <d v="2015-12-30T14:23:54"/>
  </r>
  <r>
    <n v="7500"/>
    <n v="7833"/>
    <x v="0"/>
    <s v="US"/>
    <s v="USD"/>
    <n v="1430459197"/>
    <x v="2729"/>
    <b v="0"/>
    <n v="23"/>
    <b v="1"/>
    <s v="technology/hardware"/>
    <n v="1.0444"/>
    <n v="340.56521739130437"/>
    <x v="2"/>
    <s v="hardware"/>
    <x v="2729"/>
    <d v="2015-05-01T05:46:37"/>
  </r>
  <r>
    <n v="27000"/>
    <n v="45979.01"/>
    <x v="0"/>
    <s v="US"/>
    <s v="USD"/>
    <n v="1366635575"/>
    <x v="2730"/>
    <b v="0"/>
    <n v="682"/>
    <b v="1"/>
    <s v="technology/hardware"/>
    <n v="1.7029262962962963"/>
    <n v="67.417903225806455"/>
    <x v="2"/>
    <s v="hardware"/>
    <x v="2730"/>
    <d v="2013-04-22T12:59:35"/>
  </r>
  <r>
    <n v="30000"/>
    <n v="31291"/>
    <x v="0"/>
    <s v="US"/>
    <s v="USD"/>
    <n v="1413604800"/>
    <x v="2731"/>
    <b v="0"/>
    <n v="37"/>
    <b v="1"/>
    <s v="technology/hardware"/>
    <n v="1.0430333333333333"/>
    <n v="845.70270270270271"/>
    <x v="2"/>
    <s v="hardware"/>
    <x v="2731"/>
    <d v="2014-10-18T04:00:00"/>
  </r>
  <r>
    <n v="12000"/>
    <n v="14190"/>
    <x v="0"/>
    <s v="US"/>
    <s v="USD"/>
    <n v="1369699200"/>
    <x v="2732"/>
    <b v="0"/>
    <n v="146"/>
    <b v="1"/>
    <s v="technology/hardware"/>
    <n v="1.1825000000000001"/>
    <n v="97.191780821917803"/>
    <x v="2"/>
    <s v="hardware"/>
    <x v="2732"/>
    <d v="2013-05-28T00:00:00"/>
  </r>
  <r>
    <n v="50000"/>
    <n v="53769"/>
    <x v="0"/>
    <s v="US"/>
    <s v="USD"/>
    <n v="1428643974"/>
    <x v="2733"/>
    <b v="0"/>
    <n v="119"/>
    <b v="1"/>
    <s v="technology/hardware"/>
    <n v="1.07538"/>
    <n v="451.84033613445376"/>
    <x v="2"/>
    <s v="hardware"/>
    <x v="2733"/>
    <d v="2015-04-10T05:32:54"/>
  </r>
  <r>
    <n v="1"/>
    <n v="22603"/>
    <x v="0"/>
    <s v="US"/>
    <s v="USD"/>
    <n v="1476395940"/>
    <x v="2734"/>
    <b v="0"/>
    <n v="163"/>
    <b v="1"/>
    <s v="technology/hardware"/>
    <n v="22603"/>
    <n v="138.66871165644173"/>
    <x v="2"/>
    <s v="hardware"/>
    <x v="2734"/>
    <d v="2016-10-13T21:59:00"/>
  </r>
  <r>
    <n v="750"/>
    <n v="7336.01"/>
    <x v="0"/>
    <s v="GB"/>
    <s v="GBP"/>
    <n v="1363204800"/>
    <x v="2735"/>
    <b v="0"/>
    <n v="339"/>
    <b v="1"/>
    <s v="technology/hardware"/>
    <n v="9.7813466666666677"/>
    <n v="21.640147492625371"/>
    <x v="2"/>
    <s v="hardware"/>
    <x v="2735"/>
    <d v="2013-03-13T20:00:00"/>
  </r>
  <r>
    <n v="8000"/>
    <n v="9832"/>
    <x v="0"/>
    <s v="CA"/>
    <s v="CAD"/>
    <n v="1398268773"/>
    <x v="2736"/>
    <b v="0"/>
    <n v="58"/>
    <b v="1"/>
    <s v="technology/hardware"/>
    <n v="1.2290000000000001"/>
    <n v="169.51724137931035"/>
    <x v="2"/>
    <s v="hardware"/>
    <x v="2736"/>
    <d v="2014-04-23T15:59:33"/>
  </r>
  <r>
    <n v="30000"/>
    <n v="73818.240000000005"/>
    <x v="0"/>
    <s v="US"/>
    <s v="USD"/>
    <n v="1389812400"/>
    <x v="2737"/>
    <b v="0"/>
    <n v="456"/>
    <b v="1"/>
    <s v="technology/hardware"/>
    <n v="2.4606080000000001"/>
    <n v="161.88210526315791"/>
    <x v="2"/>
    <s v="hardware"/>
    <x v="2737"/>
    <d v="2014-01-15T19:00:00"/>
  </r>
  <r>
    <n v="5000"/>
    <n v="7397"/>
    <x v="0"/>
    <s v="US"/>
    <s v="USD"/>
    <n v="1478402804"/>
    <x v="2738"/>
    <b v="0"/>
    <n v="15"/>
    <b v="1"/>
    <s v="technology/hardware"/>
    <n v="1.4794"/>
    <n v="493.13333333333333"/>
    <x v="2"/>
    <s v="hardware"/>
    <x v="2738"/>
    <d v="2016-11-06T03:26:44"/>
  </r>
  <r>
    <n v="1100"/>
    <n v="4225"/>
    <x v="0"/>
    <s v="GB"/>
    <s v="GBP"/>
    <n v="1399324717"/>
    <x v="2739"/>
    <b v="0"/>
    <n v="191"/>
    <b v="1"/>
    <s v="technology/hardware"/>
    <n v="3.8409090909090908"/>
    <n v="22.120418848167539"/>
    <x v="2"/>
    <s v="hardware"/>
    <x v="2739"/>
    <d v="2014-05-05T21:18:37"/>
  </r>
  <r>
    <n v="300"/>
    <n v="310"/>
    <x v="0"/>
    <s v="US"/>
    <s v="USD"/>
    <n v="1426117552"/>
    <x v="2740"/>
    <b v="0"/>
    <n v="17"/>
    <b v="1"/>
    <s v="technology/hardware"/>
    <n v="1.0333333333333334"/>
    <n v="18.235294117647058"/>
    <x v="2"/>
    <s v="hardware"/>
    <x v="2740"/>
    <d v="2015-03-11T23:45:52"/>
  </r>
  <r>
    <n v="8000"/>
    <n v="35"/>
    <x v="2"/>
    <s v="US"/>
    <s v="USD"/>
    <n v="1413770820"/>
    <x v="2741"/>
    <b v="0"/>
    <n v="4"/>
    <b v="0"/>
    <s v="publishing/children's books"/>
    <n v="4.3750000000000004E-3"/>
    <n v="8.75"/>
    <x v="3"/>
    <s v="children's books"/>
    <x v="2741"/>
    <d v="2014-10-20T02:07:00"/>
  </r>
  <r>
    <n v="2500"/>
    <n v="731"/>
    <x v="2"/>
    <s v="US"/>
    <s v="USD"/>
    <n v="1337102187"/>
    <x v="2742"/>
    <b v="0"/>
    <n v="18"/>
    <b v="0"/>
    <s v="publishing/children's books"/>
    <n v="0.29239999999999999"/>
    <n v="40.611111111111114"/>
    <x v="3"/>
    <s v="children's books"/>
    <x v="2742"/>
    <d v="2012-05-15T17:16:27"/>
  </r>
  <r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d v="2016-10-19T07:53:27"/>
  </r>
  <r>
    <n v="16000"/>
    <n v="835"/>
    <x v="2"/>
    <s v="US"/>
    <s v="USD"/>
    <n v="1330478998"/>
    <x v="2744"/>
    <b v="0"/>
    <n v="22"/>
    <b v="0"/>
    <s v="publishing/children's books"/>
    <n v="5.2187499999999998E-2"/>
    <n v="37.954545454545453"/>
    <x v="3"/>
    <s v="children's books"/>
    <x v="2744"/>
    <d v="2012-02-29T01:29:58"/>
  </r>
  <r>
    <n v="8000"/>
    <n v="1751"/>
    <x v="2"/>
    <s v="US"/>
    <s v="USD"/>
    <n v="1342309368"/>
    <x v="2745"/>
    <b v="0"/>
    <n v="49"/>
    <b v="0"/>
    <s v="publishing/children's books"/>
    <n v="0.21887499999999999"/>
    <n v="35.734693877551024"/>
    <x v="3"/>
    <s v="children's books"/>
    <x v="2745"/>
    <d v="2012-07-14T23:42:48"/>
  </r>
  <r>
    <n v="3000"/>
    <n v="801"/>
    <x v="2"/>
    <s v="US"/>
    <s v="USD"/>
    <n v="1409337911"/>
    <x v="2746"/>
    <b v="0"/>
    <n v="19"/>
    <b v="0"/>
    <s v="publishing/children's books"/>
    <n v="0.26700000000000002"/>
    <n v="42.157894736842103"/>
    <x v="3"/>
    <s v="children's books"/>
    <x v="2746"/>
    <d v="2014-08-29T18:45:11"/>
  </r>
  <r>
    <n v="500"/>
    <n v="140"/>
    <x v="2"/>
    <s v="US"/>
    <s v="USD"/>
    <n v="1339816200"/>
    <x v="2747"/>
    <b v="0"/>
    <n v="4"/>
    <b v="0"/>
    <s v="publishing/children's books"/>
    <n v="0.28000000000000003"/>
    <n v="35"/>
    <x v="3"/>
    <s v="children's books"/>
    <x v="2747"/>
    <d v="2012-06-16T03:10:00"/>
  </r>
  <r>
    <n v="5000"/>
    <n v="53"/>
    <x v="2"/>
    <s v="US"/>
    <s v="USD"/>
    <n v="1472835802"/>
    <x v="2748"/>
    <b v="0"/>
    <n v="4"/>
    <b v="0"/>
    <s v="publishing/children's books"/>
    <n v="1.06E-2"/>
    <n v="13.25"/>
    <x v="3"/>
    <s v="children's books"/>
    <x v="2748"/>
    <d v="2016-09-02T17:03:22"/>
  </r>
  <r>
    <n v="10000"/>
    <n v="110"/>
    <x v="2"/>
    <s v="US"/>
    <s v="USD"/>
    <n v="1428171037"/>
    <x v="2749"/>
    <b v="0"/>
    <n v="2"/>
    <b v="0"/>
    <s v="publishing/children's books"/>
    <n v="1.0999999999999999E-2"/>
    <n v="55"/>
    <x v="3"/>
    <s v="children's books"/>
    <x v="2749"/>
    <d v="2015-04-04T18:10:37"/>
  </r>
  <r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d v="2012-06-30T20:00:00"/>
  </r>
  <r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d v="2014-06-17T21:17:22"/>
  </r>
  <r>
    <n v="4800"/>
    <n v="550"/>
    <x v="2"/>
    <s v="US"/>
    <s v="USD"/>
    <n v="1324232504"/>
    <x v="2752"/>
    <b v="0"/>
    <n v="14"/>
    <b v="0"/>
    <s v="publishing/children's books"/>
    <n v="0.11458333333333333"/>
    <n v="39.285714285714285"/>
    <x v="3"/>
    <s v="children's books"/>
    <x v="2752"/>
    <d v="2011-12-18T18:21:44"/>
  </r>
  <r>
    <n v="2000"/>
    <n v="380"/>
    <x v="2"/>
    <s v="US"/>
    <s v="USD"/>
    <n v="1346017023"/>
    <x v="2753"/>
    <b v="0"/>
    <n v="8"/>
    <b v="0"/>
    <s v="publishing/children's books"/>
    <n v="0.19"/>
    <n v="47.5"/>
    <x v="3"/>
    <s v="children's books"/>
    <x v="2753"/>
    <d v="2012-08-26T21:37:03"/>
  </r>
  <r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d v="2014-09-11T15:15:51"/>
  </r>
  <r>
    <n v="500"/>
    <n v="260"/>
    <x v="2"/>
    <s v="IE"/>
    <s v="EUR"/>
    <n v="1428519527"/>
    <x v="2755"/>
    <b v="0"/>
    <n v="15"/>
    <b v="0"/>
    <s v="publishing/children's books"/>
    <n v="0.52"/>
    <n v="17.333333333333332"/>
    <x v="3"/>
    <s v="children's books"/>
    <x v="2755"/>
    <d v="2015-04-08T18:58:47"/>
  </r>
  <r>
    <n v="10000"/>
    <n v="1048"/>
    <x v="2"/>
    <s v="US"/>
    <s v="USD"/>
    <n v="1389476201"/>
    <x v="2756"/>
    <b v="0"/>
    <n v="33"/>
    <b v="0"/>
    <s v="publishing/children's books"/>
    <n v="0.1048"/>
    <n v="31.757575757575758"/>
    <x v="3"/>
    <s v="children's books"/>
    <x v="2756"/>
    <d v="2014-01-11T21:36:41"/>
  </r>
  <r>
    <n v="1500"/>
    <n v="10"/>
    <x v="2"/>
    <s v="US"/>
    <s v="USD"/>
    <n v="1470498332"/>
    <x v="2757"/>
    <b v="0"/>
    <n v="2"/>
    <b v="0"/>
    <s v="publishing/children's books"/>
    <n v="6.6666666666666671E-3"/>
    <n v="5"/>
    <x v="3"/>
    <s v="children's books"/>
    <x v="2757"/>
    <d v="2016-08-06T15:45:32"/>
  </r>
  <r>
    <n v="2000"/>
    <n v="234"/>
    <x v="2"/>
    <s v="AU"/>
    <s v="AUD"/>
    <n v="1476095783"/>
    <x v="2758"/>
    <b v="0"/>
    <n v="6"/>
    <b v="0"/>
    <s v="publishing/children's books"/>
    <n v="0.11700000000000001"/>
    <n v="39"/>
    <x v="3"/>
    <s v="children's books"/>
    <x v="2758"/>
    <d v="2016-10-10T10:36:23"/>
  </r>
  <r>
    <n v="1000"/>
    <n v="105"/>
    <x v="2"/>
    <s v="AU"/>
    <s v="AUD"/>
    <n v="1468658866"/>
    <x v="2759"/>
    <b v="0"/>
    <n v="2"/>
    <b v="0"/>
    <s v="publishing/children's books"/>
    <n v="0.105"/>
    <n v="52.5"/>
    <x v="3"/>
    <s v="children's books"/>
    <x v="2759"/>
    <d v="2016-07-16T08:47:46"/>
  </r>
  <r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d v="2013-06-20T11:04:18"/>
  </r>
  <r>
    <n v="5000"/>
    <n v="36"/>
    <x v="2"/>
    <s v="US"/>
    <s v="USD"/>
    <n v="1357176693"/>
    <x v="2761"/>
    <b v="0"/>
    <n v="4"/>
    <b v="0"/>
    <s v="publishing/children's books"/>
    <n v="7.1999999999999998E-3"/>
    <n v="9"/>
    <x v="3"/>
    <s v="children's books"/>
    <x v="2761"/>
    <d v="2013-01-03T01:31:33"/>
  </r>
  <r>
    <n v="3250"/>
    <n v="25"/>
    <x v="2"/>
    <s v="US"/>
    <s v="USD"/>
    <n v="1332114795"/>
    <x v="2762"/>
    <b v="0"/>
    <n v="1"/>
    <b v="0"/>
    <s v="publishing/children's books"/>
    <n v="7.6923076923076927E-3"/>
    <n v="25"/>
    <x v="3"/>
    <s v="children's books"/>
    <x v="2762"/>
    <d v="2012-03-18T23:53:15"/>
  </r>
  <r>
    <n v="39400"/>
    <n v="90"/>
    <x v="2"/>
    <s v="US"/>
    <s v="USD"/>
    <n v="1369403684"/>
    <x v="2763"/>
    <b v="0"/>
    <n v="3"/>
    <b v="0"/>
    <s v="publishing/children's books"/>
    <n v="2.2842639593908631E-3"/>
    <n v="30"/>
    <x v="3"/>
    <s v="children's books"/>
    <x v="2763"/>
    <d v="2013-05-24T13:54:44"/>
  </r>
  <r>
    <n v="4000"/>
    <n v="45"/>
    <x v="2"/>
    <s v="US"/>
    <s v="USD"/>
    <n v="1338404400"/>
    <x v="2764"/>
    <b v="0"/>
    <n v="4"/>
    <b v="0"/>
    <s v="publishing/children's books"/>
    <n v="1.125E-2"/>
    <n v="11.25"/>
    <x v="3"/>
    <s v="children's books"/>
    <x v="2764"/>
    <d v="2012-05-30T19:00:00"/>
  </r>
  <r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d v="2012-10-28T13:53:48"/>
  </r>
  <r>
    <n v="5000"/>
    <n v="100"/>
    <x v="2"/>
    <s v="US"/>
    <s v="USD"/>
    <n v="1313078518"/>
    <x v="2766"/>
    <b v="0"/>
    <n v="4"/>
    <b v="0"/>
    <s v="publishing/children's books"/>
    <n v="0.02"/>
    <n v="25"/>
    <x v="3"/>
    <s v="children's books"/>
    <x v="2766"/>
    <d v="2011-08-11T16:01:58"/>
  </r>
  <r>
    <n v="4000"/>
    <n v="34"/>
    <x v="2"/>
    <s v="CA"/>
    <s v="CAD"/>
    <n v="1439766050"/>
    <x v="2767"/>
    <b v="0"/>
    <n v="3"/>
    <b v="0"/>
    <s v="publishing/children's books"/>
    <n v="8.5000000000000006E-3"/>
    <n v="11.333333333333334"/>
    <x v="3"/>
    <s v="children's books"/>
    <x v="2767"/>
    <d v="2015-08-16T23:00:50"/>
  </r>
  <r>
    <n v="7000"/>
    <n v="1002"/>
    <x v="2"/>
    <s v="US"/>
    <s v="USD"/>
    <n v="1333028723"/>
    <x v="2768"/>
    <b v="0"/>
    <n v="34"/>
    <b v="0"/>
    <s v="publishing/children's books"/>
    <n v="0.14314285714285716"/>
    <n v="29.470588235294116"/>
    <x v="3"/>
    <s v="children's books"/>
    <x v="2768"/>
    <d v="2012-03-29T13:45:23"/>
  </r>
  <r>
    <n v="800"/>
    <n v="2"/>
    <x v="2"/>
    <s v="GB"/>
    <s v="GBP"/>
    <n v="1401997790"/>
    <x v="2769"/>
    <b v="0"/>
    <n v="2"/>
    <b v="0"/>
    <s v="publishing/children's books"/>
    <n v="2.5000000000000001E-3"/>
    <n v="1"/>
    <x v="3"/>
    <s v="children's books"/>
    <x v="2769"/>
    <d v="2014-06-05T19:49:50"/>
  </r>
  <r>
    <n v="20000"/>
    <n v="2082.25"/>
    <x v="2"/>
    <s v="US"/>
    <s v="USD"/>
    <n v="1395158130"/>
    <x v="2770"/>
    <b v="0"/>
    <n v="33"/>
    <b v="0"/>
    <s v="publishing/children's books"/>
    <n v="0.1041125"/>
    <n v="63.098484848484851"/>
    <x v="3"/>
    <s v="children's books"/>
    <x v="2770"/>
    <d v="2014-03-18T15:55:30"/>
  </r>
  <r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d v="2013-02-01T17:00:00"/>
  </r>
  <r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d v="2013-10-05T20:51:34"/>
  </r>
  <r>
    <n v="530"/>
    <n v="1"/>
    <x v="2"/>
    <s v="CA"/>
    <s v="CAD"/>
    <n v="1461530721"/>
    <x v="2773"/>
    <b v="0"/>
    <n v="1"/>
    <b v="0"/>
    <s v="publishing/children's books"/>
    <n v="1.8867924528301887E-3"/>
    <n v="1"/>
    <x v="3"/>
    <s v="children's books"/>
    <x v="2773"/>
    <d v="2016-04-24T20:45:21"/>
  </r>
  <r>
    <n v="4000"/>
    <n v="570"/>
    <x v="2"/>
    <s v="US"/>
    <s v="USD"/>
    <n v="1362711728"/>
    <x v="2774"/>
    <b v="0"/>
    <n v="13"/>
    <b v="0"/>
    <s v="publishing/children's books"/>
    <n v="0.14249999999999999"/>
    <n v="43.846153846153847"/>
    <x v="3"/>
    <s v="children's books"/>
    <x v="2774"/>
    <d v="2013-03-08T03:02:08"/>
  </r>
  <r>
    <n v="5000"/>
    <n v="150"/>
    <x v="2"/>
    <s v="US"/>
    <s v="USD"/>
    <n v="1323994754"/>
    <x v="2775"/>
    <b v="0"/>
    <n v="2"/>
    <b v="0"/>
    <s v="publishing/children's books"/>
    <n v="0.03"/>
    <n v="75"/>
    <x v="3"/>
    <s v="children's books"/>
    <x v="2775"/>
    <d v="2011-12-16T00:19:14"/>
  </r>
  <r>
    <n v="21000"/>
    <n v="1655"/>
    <x v="2"/>
    <s v="US"/>
    <s v="USD"/>
    <n v="1434092876"/>
    <x v="2776"/>
    <b v="0"/>
    <n v="36"/>
    <b v="0"/>
    <s v="publishing/children's books"/>
    <n v="7.8809523809523815E-2"/>
    <n v="45.972222222222221"/>
    <x v="3"/>
    <s v="children's books"/>
    <x v="2776"/>
    <d v="2015-06-12T07:07:56"/>
  </r>
  <r>
    <n v="3000"/>
    <n v="10"/>
    <x v="2"/>
    <s v="US"/>
    <s v="USD"/>
    <n v="1437149004"/>
    <x v="2777"/>
    <b v="0"/>
    <n v="1"/>
    <b v="0"/>
    <s v="publishing/children's books"/>
    <n v="3.3333333333333335E-3"/>
    <n v="10"/>
    <x v="3"/>
    <s v="children's books"/>
    <x v="2777"/>
    <d v="2015-07-17T16:03:24"/>
  </r>
  <r>
    <n v="5500"/>
    <n v="1405"/>
    <x v="2"/>
    <s v="US"/>
    <s v="USD"/>
    <n v="1409009306"/>
    <x v="2778"/>
    <b v="0"/>
    <n v="15"/>
    <b v="0"/>
    <s v="publishing/children's books"/>
    <n v="0.25545454545454543"/>
    <n v="93.666666666666671"/>
    <x v="3"/>
    <s v="children's books"/>
    <x v="2778"/>
    <d v="2014-08-25T23:28:26"/>
  </r>
  <r>
    <n v="2500"/>
    <n v="53"/>
    <x v="2"/>
    <s v="US"/>
    <s v="USD"/>
    <n v="1448204621"/>
    <x v="2779"/>
    <b v="0"/>
    <n v="1"/>
    <b v="0"/>
    <s v="publishing/children's books"/>
    <n v="2.12E-2"/>
    <n v="53"/>
    <x v="3"/>
    <s v="children's books"/>
    <x v="2779"/>
    <d v="2015-11-22T15:03:41"/>
  </r>
  <r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d v="2017-03-10T10:44:48"/>
  </r>
  <r>
    <n v="1250"/>
    <n v="1316"/>
    <x v="0"/>
    <s v="US"/>
    <s v="USD"/>
    <n v="1423724400"/>
    <x v="2781"/>
    <b v="0"/>
    <n v="28"/>
    <b v="1"/>
    <s v="theater/plays"/>
    <n v="1.0528"/>
    <n v="47"/>
    <x v="1"/>
    <s v="plays"/>
    <x v="2781"/>
    <d v="2015-02-12T07:00:00"/>
  </r>
  <r>
    <n v="1000"/>
    <n v="1200"/>
    <x v="0"/>
    <s v="US"/>
    <s v="USD"/>
    <n v="1424149140"/>
    <x v="2782"/>
    <b v="0"/>
    <n v="18"/>
    <b v="1"/>
    <s v="theater/plays"/>
    <n v="1.2"/>
    <n v="66.666666666666671"/>
    <x v="1"/>
    <s v="plays"/>
    <x v="2782"/>
    <d v="2015-02-17T04:59:00"/>
  </r>
  <r>
    <n v="1000"/>
    <n v="1145"/>
    <x v="0"/>
    <s v="GB"/>
    <s v="GBP"/>
    <n v="1429793446"/>
    <x v="2783"/>
    <b v="0"/>
    <n v="61"/>
    <b v="1"/>
    <s v="theater/plays"/>
    <n v="1.145"/>
    <n v="18.770491803278688"/>
    <x v="1"/>
    <s v="plays"/>
    <x v="2783"/>
    <d v="2015-04-23T12:50:46"/>
  </r>
  <r>
    <n v="6000"/>
    <n v="7140"/>
    <x v="0"/>
    <s v="US"/>
    <s v="USD"/>
    <n v="1414608843"/>
    <x v="2784"/>
    <b v="0"/>
    <n v="108"/>
    <b v="1"/>
    <s v="theater/plays"/>
    <n v="1.19"/>
    <n v="66.111111111111114"/>
    <x v="1"/>
    <s v="plays"/>
    <x v="2784"/>
    <d v="2014-10-29T18:54:03"/>
  </r>
  <r>
    <n v="5000"/>
    <n v="5234"/>
    <x v="0"/>
    <s v="US"/>
    <s v="USD"/>
    <n v="1470430800"/>
    <x v="2785"/>
    <b v="0"/>
    <n v="142"/>
    <b v="1"/>
    <s v="theater/plays"/>
    <n v="1.0468"/>
    <n v="36.859154929577464"/>
    <x v="1"/>
    <s v="plays"/>
    <x v="2785"/>
    <d v="2016-08-05T21:00:00"/>
  </r>
  <r>
    <n v="2500"/>
    <n v="2946"/>
    <x v="0"/>
    <s v="GB"/>
    <s v="GBP"/>
    <n v="1404913180"/>
    <x v="2786"/>
    <b v="0"/>
    <n v="74"/>
    <b v="1"/>
    <s v="theater/plays"/>
    <n v="1.1783999999999999"/>
    <n v="39.810810810810814"/>
    <x v="1"/>
    <s v="plays"/>
    <x v="2786"/>
    <d v="2014-07-09T13:39:40"/>
  </r>
  <r>
    <n v="1000"/>
    <n v="1197"/>
    <x v="0"/>
    <s v="US"/>
    <s v="USD"/>
    <n v="1405658752"/>
    <x v="2787"/>
    <b v="0"/>
    <n v="38"/>
    <b v="1"/>
    <s v="theater/plays"/>
    <n v="1.1970000000000001"/>
    <n v="31.5"/>
    <x v="1"/>
    <s v="plays"/>
    <x v="2787"/>
    <d v="2014-07-18T04:45:52"/>
  </r>
  <r>
    <n v="2000"/>
    <n v="2050"/>
    <x v="0"/>
    <s v="US"/>
    <s v="USD"/>
    <n v="1469811043"/>
    <x v="2788"/>
    <b v="0"/>
    <n v="20"/>
    <b v="1"/>
    <s v="theater/plays"/>
    <n v="1.0249999999999999"/>
    <n v="102.5"/>
    <x v="1"/>
    <s v="plays"/>
    <x v="2788"/>
    <d v="2016-07-29T16:50:43"/>
  </r>
  <r>
    <n v="3000"/>
    <n v="3035"/>
    <x v="0"/>
    <s v="US"/>
    <s v="USD"/>
    <n v="1426132800"/>
    <x v="2789"/>
    <b v="0"/>
    <n v="24"/>
    <b v="1"/>
    <s v="theater/plays"/>
    <n v="1.0116666666666667"/>
    <n v="126.45833333333333"/>
    <x v="1"/>
    <s v="plays"/>
    <x v="2789"/>
    <d v="2015-03-12T04:00:00"/>
  </r>
  <r>
    <n v="3000"/>
    <n v="3160"/>
    <x v="0"/>
    <s v="US"/>
    <s v="USD"/>
    <n v="1423693903"/>
    <x v="2790"/>
    <b v="0"/>
    <n v="66"/>
    <b v="1"/>
    <s v="theater/plays"/>
    <n v="1.0533333333333332"/>
    <n v="47.878787878787875"/>
    <x v="1"/>
    <s v="plays"/>
    <x v="2790"/>
    <d v="2015-02-11T22:31:43"/>
  </r>
  <r>
    <n v="2000"/>
    <n v="2050"/>
    <x v="0"/>
    <s v="US"/>
    <s v="USD"/>
    <n v="1473393600"/>
    <x v="2791"/>
    <b v="0"/>
    <n v="28"/>
    <b v="1"/>
    <s v="theater/plays"/>
    <n v="1.0249999999999999"/>
    <n v="73.214285714285708"/>
    <x v="1"/>
    <s v="plays"/>
    <x v="2791"/>
    <d v="2016-09-09T04:00:00"/>
  </r>
  <r>
    <n v="2000"/>
    <n v="2152"/>
    <x v="0"/>
    <s v="US"/>
    <s v="USD"/>
    <n v="1439357559"/>
    <x v="2792"/>
    <b v="0"/>
    <n v="24"/>
    <b v="1"/>
    <s v="theater/plays"/>
    <n v="1.0760000000000001"/>
    <n v="89.666666666666671"/>
    <x v="1"/>
    <s v="plays"/>
    <x v="2792"/>
    <d v="2015-08-12T05:32:39"/>
  </r>
  <r>
    <n v="10000"/>
    <n v="11056.75"/>
    <x v="0"/>
    <s v="AU"/>
    <s v="AUD"/>
    <n v="1437473005"/>
    <x v="2793"/>
    <b v="0"/>
    <n v="73"/>
    <b v="1"/>
    <s v="theater/plays"/>
    <n v="1.105675"/>
    <n v="151.4623287671233"/>
    <x v="1"/>
    <s v="plays"/>
    <x v="2793"/>
    <d v="2015-07-21T10:03:25"/>
  </r>
  <r>
    <n v="50"/>
    <n v="75"/>
    <x v="0"/>
    <s v="GB"/>
    <s v="GBP"/>
    <n v="1457031600"/>
    <x v="2794"/>
    <b v="0"/>
    <n v="3"/>
    <b v="1"/>
    <s v="theater/plays"/>
    <n v="1.5"/>
    <n v="25"/>
    <x v="1"/>
    <s v="plays"/>
    <x v="2794"/>
    <d v="2016-03-03T19:00:00"/>
  </r>
  <r>
    <n v="700"/>
    <n v="730"/>
    <x v="0"/>
    <s v="US"/>
    <s v="USD"/>
    <n v="1402095600"/>
    <x v="2795"/>
    <b v="0"/>
    <n v="20"/>
    <b v="1"/>
    <s v="theater/plays"/>
    <n v="1.0428571428571429"/>
    <n v="36.5"/>
    <x v="1"/>
    <s v="plays"/>
    <x v="2795"/>
    <d v="2014-06-06T23:00:00"/>
  </r>
  <r>
    <n v="800"/>
    <n v="924"/>
    <x v="0"/>
    <s v="GB"/>
    <s v="GBP"/>
    <n v="1404564028"/>
    <x v="2796"/>
    <b v="0"/>
    <n v="21"/>
    <b v="1"/>
    <s v="theater/plays"/>
    <n v="1.155"/>
    <n v="44"/>
    <x v="1"/>
    <s v="plays"/>
    <x v="2796"/>
    <d v="2014-07-05T12:40:28"/>
  </r>
  <r>
    <n v="8000"/>
    <n v="8211.61"/>
    <x v="0"/>
    <s v="GB"/>
    <s v="GBP"/>
    <n v="1404858840"/>
    <x v="2797"/>
    <b v="0"/>
    <n v="94"/>
    <b v="1"/>
    <s v="theater/plays"/>
    <n v="1.02645125"/>
    <n v="87.357553191489373"/>
    <x v="1"/>
    <s v="plays"/>
    <x v="2797"/>
    <d v="2014-07-08T22:34:00"/>
  </r>
  <r>
    <n v="5000"/>
    <n v="5070"/>
    <x v="0"/>
    <s v="GB"/>
    <s v="GBP"/>
    <n v="1438358400"/>
    <x v="2798"/>
    <b v="0"/>
    <n v="139"/>
    <b v="1"/>
    <s v="theater/plays"/>
    <n v="1.014"/>
    <n v="36.474820143884891"/>
    <x v="1"/>
    <s v="plays"/>
    <x v="2798"/>
    <d v="2015-07-31T16:00:00"/>
  </r>
  <r>
    <n v="5000"/>
    <n v="5831.74"/>
    <x v="0"/>
    <s v="GB"/>
    <s v="GBP"/>
    <n v="1466179200"/>
    <x v="2799"/>
    <b v="0"/>
    <n v="130"/>
    <b v="1"/>
    <s v="theater/plays"/>
    <n v="1.1663479999999999"/>
    <n v="44.859538461538463"/>
    <x v="1"/>
    <s v="plays"/>
    <x v="2799"/>
    <d v="2016-06-17T16:00:00"/>
  </r>
  <r>
    <n v="1000"/>
    <n v="1330"/>
    <x v="0"/>
    <s v="GB"/>
    <s v="GBP"/>
    <n v="1420377366"/>
    <x v="2800"/>
    <b v="0"/>
    <n v="31"/>
    <b v="1"/>
    <s v="theater/plays"/>
    <n v="1.33"/>
    <n v="42.903225806451616"/>
    <x v="1"/>
    <s v="plays"/>
    <x v="2800"/>
    <d v="2015-01-04T13:16:06"/>
  </r>
  <r>
    <n v="500"/>
    <n v="666"/>
    <x v="0"/>
    <s v="AU"/>
    <s v="AUD"/>
    <n v="1412938800"/>
    <x v="2801"/>
    <b v="0"/>
    <n v="13"/>
    <b v="1"/>
    <s v="theater/plays"/>
    <n v="1.3320000000000001"/>
    <n v="51.230769230769234"/>
    <x v="1"/>
    <s v="plays"/>
    <x v="2801"/>
    <d v="2014-10-10T11:00:00"/>
  </r>
  <r>
    <n v="3000"/>
    <n v="3055"/>
    <x v="0"/>
    <s v="GB"/>
    <s v="GBP"/>
    <n v="1438875107"/>
    <x v="2802"/>
    <b v="0"/>
    <n v="90"/>
    <b v="1"/>
    <s v="theater/plays"/>
    <n v="1.0183333333333333"/>
    <n v="33.944444444444443"/>
    <x v="1"/>
    <s v="plays"/>
    <x v="2802"/>
    <d v="2015-08-06T15:31:47"/>
  </r>
  <r>
    <n v="10000"/>
    <n v="12795"/>
    <x v="0"/>
    <s v="US"/>
    <s v="USD"/>
    <n v="1437004800"/>
    <x v="2803"/>
    <b v="0"/>
    <n v="141"/>
    <b v="1"/>
    <s v="theater/plays"/>
    <n v="1.2795000000000001"/>
    <n v="90.744680851063833"/>
    <x v="1"/>
    <s v="plays"/>
    <x v="2803"/>
    <d v="2015-07-16T00:00:00"/>
  </r>
  <r>
    <n v="1000"/>
    <n v="1150"/>
    <x v="0"/>
    <s v="GB"/>
    <s v="GBP"/>
    <n v="1411987990"/>
    <x v="2804"/>
    <b v="0"/>
    <n v="23"/>
    <b v="1"/>
    <s v="theater/plays"/>
    <n v="1.1499999999999999"/>
    <n v="50"/>
    <x v="1"/>
    <s v="plays"/>
    <x v="2804"/>
    <d v="2014-09-29T10:53:10"/>
  </r>
  <r>
    <n v="400"/>
    <n v="440"/>
    <x v="0"/>
    <s v="GB"/>
    <s v="GBP"/>
    <n v="1440245273"/>
    <x v="2805"/>
    <b v="0"/>
    <n v="18"/>
    <b v="1"/>
    <s v="theater/plays"/>
    <n v="1.1000000000000001"/>
    <n v="24.444444444444443"/>
    <x v="1"/>
    <s v="plays"/>
    <x v="2805"/>
    <d v="2015-08-22T12:07:53"/>
  </r>
  <r>
    <n v="3000"/>
    <n v="3363"/>
    <x v="0"/>
    <s v="GB"/>
    <s v="GBP"/>
    <n v="1438772400"/>
    <x v="2806"/>
    <b v="0"/>
    <n v="76"/>
    <b v="1"/>
    <s v="theater/plays"/>
    <n v="1.121"/>
    <n v="44.25"/>
    <x v="1"/>
    <s v="plays"/>
    <x v="2806"/>
    <d v="2015-08-05T11:00:00"/>
  </r>
  <r>
    <n v="5000"/>
    <n v="6300"/>
    <x v="0"/>
    <s v="US"/>
    <s v="USD"/>
    <n v="1435611438"/>
    <x v="2807"/>
    <b v="0"/>
    <n v="93"/>
    <b v="1"/>
    <s v="theater/plays"/>
    <n v="1.26"/>
    <n v="67.741935483870961"/>
    <x v="1"/>
    <s v="plays"/>
    <x v="2807"/>
    <d v="2015-06-29T20:57:18"/>
  </r>
  <r>
    <n v="4500"/>
    <n v="4511"/>
    <x v="0"/>
    <s v="US"/>
    <s v="USD"/>
    <n v="1440274735"/>
    <x v="2808"/>
    <b v="0"/>
    <n v="69"/>
    <b v="1"/>
    <s v="theater/plays"/>
    <n v="1.0024444444444445"/>
    <n v="65.376811594202906"/>
    <x v="1"/>
    <s v="plays"/>
    <x v="2808"/>
    <d v="2015-08-22T20:18:55"/>
  </r>
  <r>
    <n v="2500"/>
    <n v="2560"/>
    <x v="0"/>
    <s v="US"/>
    <s v="USD"/>
    <n v="1459348740"/>
    <x v="2809"/>
    <b v="0"/>
    <n v="21"/>
    <b v="1"/>
    <s v="theater/plays"/>
    <n v="1.024"/>
    <n v="121.9047619047619"/>
    <x v="1"/>
    <s v="plays"/>
    <x v="2809"/>
    <d v="2016-03-30T14:39:00"/>
  </r>
  <r>
    <n v="2500"/>
    <n v="2705"/>
    <x v="0"/>
    <s v="US"/>
    <s v="USD"/>
    <n v="1401595140"/>
    <x v="2810"/>
    <b v="0"/>
    <n v="57"/>
    <b v="1"/>
    <s v="theater/plays"/>
    <n v="1.0820000000000001"/>
    <n v="47.456140350877192"/>
    <x v="1"/>
    <s v="plays"/>
    <x v="2810"/>
    <d v="2014-06-01T03:59:00"/>
  </r>
  <r>
    <n v="10000"/>
    <n v="10027"/>
    <x v="0"/>
    <s v="GB"/>
    <s v="GBP"/>
    <n v="1424692503"/>
    <x v="2811"/>
    <b v="0"/>
    <n v="108"/>
    <b v="1"/>
    <s v="theater/plays"/>
    <n v="1.0026999999999999"/>
    <n v="92.842592592592595"/>
    <x v="1"/>
    <s v="plays"/>
    <x v="2811"/>
    <d v="2015-02-23T11:55:03"/>
  </r>
  <r>
    <n v="5000"/>
    <n v="5665"/>
    <x v="0"/>
    <s v="CA"/>
    <s v="CAD"/>
    <n v="1428292800"/>
    <x v="2812"/>
    <b v="0"/>
    <n v="83"/>
    <b v="1"/>
    <s v="theater/plays"/>
    <n v="1.133"/>
    <n v="68.253012048192772"/>
    <x v="1"/>
    <s v="plays"/>
    <x v="2812"/>
    <d v="2015-04-06T04:00:00"/>
  </r>
  <r>
    <n v="2800"/>
    <n v="3572.12"/>
    <x v="0"/>
    <s v="US"/>
    <s v="USD"/>
    <n v="1481737761"/>
    <x v="2813"/>
    <b v="0"/>
    <n v="96"/>
    <b v="1"/>
    <s v="theater/plays"/>
    <n v="1.2757571428571428"/>
    <n v="37.209583333333335"/>
    <x v="1"/>
    <s v="plays"/>
    <x v="2813"/>
    <d v="2016-12-14T17:49:21"/>
  </r>
  <r>
    <n v="1500"/>
    <n v="1616"/>
    <x v="0"/>
    <s v="GB"/>
    <s v="GBP"/>
    <n v="1431164115"/>
    <x v="2814"/>
    <b v="0"/>
    <n v="64"/>
    <b v="1"/>
    <s v="theater/plays"/>
    <n v="1.0773333333333333"/>
    <n v="25.25"/>
    <x v="1"/>
    <s v="plays"/>
    <x v="2814"/>
    <d v="2015-05-09T09:35:15"/>
  </r>
  <r>
    <n v="250"/>
    <n v="605"/>
    <x v="0"/>
    <s v="CA"/>
    <s v="CAD"/>
    <n v="1470595109"/>
    <x v="2815"/>
    <b v="0"/>
    <n v="14"/>
    <b v="1"/>
    <s v="theater/plays"/>
    <n v="2.42"/>
    <n v="43.214285714285715"/>
    <x v="1"/>
    <s v="plays"/>
    <x v="2815"/>
    <d v="2016-08-07T18:38:29"/>
  </r>
  <r>
    <n v="3000"/>
    <n v="4247"/>
    <x v="0"/>
    <s v="GB"/>
    <s v="GBP"/>
    <n v="1438531200"/>
    <x v="2816"/>
    <b v="0"/>
    <n v="169"/>
    <b v="1"/>
    <s v="theater/plays"/>
    <n v="1.4156666666666666"/>
    <n v="25.130177514792898"/>
    <x v="1"/>
    <s v="plays"/>
    <x v="2816"/>
    <d v="2015-08-02T16:00:00"/>
  </r>
  <r>
    <n v="600"/>
    <n v="780"/>
    <x v="0"/>
    <s v="GB"/>
    <s v="GBP"/>
    <n v="1425136462"/>
    <x v="2817"/>
    <b v="0"/>
    <n v="33"/>
    <b v="1"/>
    <s v="theater/plays"/>
    <n v="1.3"/>
    <n v="23.636363636363637"/>
    <x v="1"/>
    <s v="plays"/>
    <x v="2817"/>
    <d v="2015-02-28T15:14:22"/>
  </r>
  <r>
    <n v="10000"/>
    <n v="10603"/>
    <x v="0"/>
    <s v="US"/>
    <s v="USD"/>
    <n v="1443018086"/>
    <x v="2818"/>
    <b v="0"/>
    <n v="102"/>
    <b v="1"/>
    <s v="theater/plays"/>
    <n v="1.0603"/>
    <n v="103.95098039215686"/>
    <x v="1"/>
    <s v="plays"/>
    <x v="2818"/>
    <d v="2015-09-23T14:21:26"/>
  </r>
  <r>
    <n v="5000"/>
    <n v="5240"/>
    <x v="0"/>
    <s v="GB"/>
    <s v="GBP"/>
    <n v="1434285409"/>
    <x v="2819"/>
    <b v="0"/>
    <n v="104"/>
    <b v="1"/>
    <s v="theater/plays"/>
    <n v="1.048"/>
    <n v="50.384615384615387"/>
    <x v="1"/>
    <s v="plays"/>
    <x v="2819"/>
    <d v="2015-06-14T12:36:49"/>
  </r>
  <r>
    <n v="200"/>
    <n v="272"/>
    <x v="0"/>
    <s v="GB"/>
    <s v="GBP"/>
    <n v="1456444800"/>
    <x v="2820"/>
    <b v="0"/>
    <n v="20"/>
    <b v="1"/>
    <s v="theater/plays"/>
    <n v="1.36"/>
    <n v="13.6"/>
    <x v="1"/>
    <s v="plays"/>
    <x v="2820"/>
    <d v="2016-02-26T00:00:00"/>
  </r>
  <r>
    <n v="1000"/>
    <n v="1000"/>
    <x v="0"/>
    <s v="GB"/>
    <s v="GBP"/>
    <n v="1411510135"/>
    <x v="2821"/>
    <b v="0"/>
    <n v="35"/>
    <b v="1"/>
    <s v="theater/plays"/>
    <n v="1"/>
    <n v="28.571428571428573"/>
    <x v="1"/>
    <s v="plays"/>
    <x v="2821"/>
    <d v="2014-09-23T22:08:55"/>
  </r>
  <r>
    <n v="6000"/>
    <n v="6000"/>
    <x v="0"/>
    <s v="US"/>
    <s v="USD"/>
    <n v="1427469892"/>
    <x v="2822"/>
    <b v="0"/>
    <n v="94"/>
    <b v="1"/>
    <s v="theater/plays"/>
    <n v="1"/>
    <n v="63.829787234042556"/>
    <x v="1"/>
    <s v="plays"/>
    <x v="2822"/>
    <d v="2015-03-27T15:24:52"/>
  </r>
  <r>
    <n v="100"/>
    <n v="124"/>
    <x v="0"/>
    <s v="GB"/>
    <s v="GBP"/>
    <n v="1427842740"/>
    <x v="2823"/>
    <b v="0"/>
    <n v="14"/>
    <b v="1"/>
    <s v="theater/plays"/>
    <n v="1.24"/>
    <n v="8.8571428571428577"/>
    <x v="1"/>
    <s v="plays"/>
    <x v="2823"/>
    <d v="2015-03-31T22:59:00"/>
  </r>
  <r>
    <n v="650"/>
    <n v="760"/>
    <x v="0"/>
    <s v="US"/>
    <s v="USD"/>
    <n v="1434159780"/>
    <x v="2824"/>
    <b v="0"/>
    <n v="15"/>
    <b v="1"/>
    <s v="theater/plays"/>
    <n v="1.1692307692307693"/>
    <n v="50.666666666666664"/>
    <x v="1"/>
    <s v="plays"/>
    <x v="2824"/>
    <d v="2015-06-13T01:43:00"/>
  </r>
  <r>
    <n v="3000"/>
    <n v="3100"/>
    <x v="0"/>
    <s v="GB"/>
    <s v="GBP"/>
    <n v="1449255686"/>
    <x v="2825"/>
    <b v="0"/>
    <n v="51"/>
    <b v="1"/>
    <s v="theater/plays"/>
    <n v="1.0333333333333334"/>
    <n v="60.784313725490193"/>
    <x v="1"/>
    <s v="plays"/>
    <x v="2825"/>
    <d v="2015-12-04T19:01:26"/>
  </r>
  <r>
    <n v="2000"/>
    <n v="2155"/>
    <x v="0"/>
    <s v="US"/>
    <s v="USD"/>
    <n v="1436511600"/>
    <x v="2826"/>
    <b v="0"/>
    <n v="19"/>
    <b v="1"/>
    <s v="theater/plays"/>
    <n v="1.0774999999999999"/>
    <n v="113.42105263157895"/>
    <x v="1"/>
    <s v="plays"/>
    <x v="2826"/>
    <d v="2015-07-10T07:00:00"/>
  </r>
  <r>
    <n v="2000"/>
    <n v="2405"/>
    <x v="0"/>
    <s v="US"/>
    <s v="USD"/>
    <n v="1464971400"/>
    <x v="2827"/>
    <b v="0"/>
    <n v="23"/>
    <b v="1"/>
    <s v="theater/plays"/>
    <n v="1.2024999999999999"/>
    <n v="104.56521739130434"/>
    <x v="1"/>
    <s v="plays"/>
    <x v="2827"/>
    <d v="2016-06-03T16:30:00"/>
  </r>
  <r>
    <n v="9500"/>
    <n v="9536"/>
    <x v="0"/>
    <s v="GB"/>
    <s v="GBP"/>
    <n v="1443826800"/>
    <x v="2828"/>
    <b v="0"/>
    <n v="97"/>
    <b v="1"/>
    <s v="theater/plays"/>
    <n v="1.0037894736842106"/>
    <n v="98.30927835051547"/>
    <x v="1"/>
    <s v="plays"/>
    <x v="2828"/>
    <d v="2015-10-02T23:00:00"/>
  </r>
  <r>
    <n v="2500"/>
    <n v="2663"/>
    <x v="0"/>
    <s v="GB"/>
    <s v="GBP"/>
    <n v="1464863118"/>
    <x v="2829"/>
    <b v="0"/>
    <n v="76"/>
    <b v="1"/>
    <s v="theater/plays"/>
    <n v="1.0651999999999999"/>
    <n v="35.039473684210527"/>
    <x v="1"/>
    <s v="plays"/>
    <x v="2829"/>
    <d v="2016-06-02T10:25:18"/>
  </r>
  <r>
    <n v="3000"/>
    <n v="3000"/>
    <x v="0"/>
    <s v="US"/>
    <s v="USD"/>
    <n v="1399867140"/>
    <x v="2830"/>
    <b v="0"/>
    <n v="11"/>
    <b v="1"/>
    <s v="theater/plays"/>
    <n v="1"/>
    <n v="272.72727272727275"/>
    <x v="1"/>
    <s v="plays"/>
    <x v="2830"/>
    <d v="2014-05-12T03:59:00"/>
  </r>
  <r>
    <n v="3000"/>
    <n v="3320"/>
    <x v="0"/>
    <s v="US"/>
    <s v="USD"/>
    <n v="1437076070"/>
    <x v="2831"/>
    <b v="0"/>
    <n v="52"/>
    <b v="1"/>
    <s v="theater/plays"/>
    <n v="1.1066666666666667"/>
    <n v="63.846153846153847"/>
    <x v="1"/>
    <s v="plays"/>
    <x v="2831"/>
    <d v="2015-07-16T19:47:50"/>
  </r>
  <r>
    <n v="2500"/>
    <n v="2867.99"/>
    <x v="0"/>
    <s v="GB"/>
    <s v="GBP"/>
    <n v="1416780000"/>
    <x v="2832"/>
    <b v="0"/>
    <n v="95"/>
    <b v="1"/>
    <s v="theater/plays"/>
    <n v="1.1471959999999999"/>
    <n v="30.189368421052631"/>
    <x v="1"/>
    <s v="plays"/>
    <x v="2832"/>
    <d v="2014-11-23T22:00:00"/>
  </r>
  <r>
    <n v="2700"/>
    <n v="2923"/>
    <x v="0"/>
    <s v="US"/>
    <s v="USD"/>
    <n v="1444528800"/>
    <x v="2833"/>
    <b v="0"/>
    <n v="35"/>
    <b v="1"/>
    <s v="theater/plays"/>
    <n v="1.0825925925925926"/>
    <n v="83.51428571428572"/>
    <x v="1"/>
    <s v="plays"/>
    <x v="2833"/>
    <d v="2015-10-11T02:00:00"/>
  </r>
  <r>
    <n v="800"/>
    <n v="1360"/>
    <x v="0"/>
    <s v="GB"/>
    <s v="GBP"/>
    <n v="1422658930"/>
    <x v="2834"/>
    <b v="0"/>
    <n v="21"/>
    <b v="1"/>
    <s v="theater/plays"/>
    <n v="1.7"/>
    <n v="64.761904761904759"/>
    <x v="1"/>
    <s v="plays"/>
    <x v="2834"/>
    <d v="2015-01-30T23:02:10"/>
  </r>
  <r>
    <n v="1000"/>
    <n v="1870.99"/>
    <x v="0"/>
    <s v="GB"/>
    <s v="GBP"/>
    <n v="1449273600"/>
    <x v="2835"/>
    <b v="0"/>
    <n v="93"/>
    <b v="1"/>
    <s v="theater/plays"/>
    <n v="1.8709899999999999"/>
    <n v="20.118172043010752"/>
    <x v="1"/>
    <s v="plays"/>
    <x v="2835"/>
    <d v="2015-12-05T00:00:00"/>
  </r>
  <r>
    <n v="450"/>
    <n v="485"/>
    <x v="0"/>
    <s v="US"/>
    <s v="USD"/>
    <n v="1487393940"/>
    <x v="2836"/>
    <b v="0"/>
    <n v="11"/>
    <b v="1"/>
    <s v="theater/plays"/>
    <n v="1.0777777777777777"/>
    <n v="44.090909090909093"/>
    <x v="1"/>
    <s v="plays"/>
    <x v="2836"/>
    <d v="2017-02-18T04:59:00"/>
  </r>
  <r>
    <n v="850"/>
    <n v="850"/>
    <x v="0"/>
    <s v="CA"/>
    <s v="CAD"/>
    <n v="1449701284"/>
    <x v="2837"/>
    <b v="0"/>
    <n v="21"/>
    <b v="1"/>
    <s v="theater/plays"/>
    <n v="1"/>
    <n v="40.476190476190474"/>
    <x v="1"/>
    <s v="plays"/>
    <x v="2837"/>
    <d v="2015-12-09T22:48:04"/>
  </r>
  <r>
    <n v="2000"/>
    <n v="2405"/>
    <x v="0"/>
    <s v="US"/>
    <s v="USD"/>
    <n v="1407967200"/>
    <x v="2838"/>
    <b v="0"/>
    <n v="54"/>
    <b v="1"/>
    <s v="theater/plays"/>
    <n v="1.2024999999999999"/>
    <n v="44.537037037037038"/>
    <x v="1"/>
    <s v="plays"/>
    <x v="2838"/>
    <d v="2014-08-13T22:00:00"/>
  </r>
  <r>
    <n v="3500"/>
    <n v="3900"/>
    <x v="0"/>
    <s v="US"/>
    <s v="USD"/>
    <n v="1408942740"/>
    <x v="2839"/>
    <b v="0"/>
    <n v="31"/>
    <b v="1"/>
    <s v="theater/plays"/>
    <n v="1.1142857142857143"/>
    <n v="125.80645161290323"/>
    <x v="1"/>
    <s v="plays"/>
    <x v="2839"/>
    <d v="2014-08-25T04:59:00"/>
  </r>
  <r>
    <n v="2500"/>
    <n v="2600"/>
    <x v="0"/>
    <s v="GB"/>
    <s v="GBP"/>
    <n v="1426698000"/>
    <x v="2840"/>
    <b v="0"/>
    <n v="132"/>
    <b v="1"/>
    <s v="theater/plays"/>
    <n v="1.04"/>
    <n v="19.696969696969695"/>
    <x v="1"/>
    <s v="plays"/>
    <x v="2840"/>
    <d v="2015-03-18T17:00:00"/>
  </r>
  <r>
    <n v="1000"/>
    <n v="10"/>
    <x v="2"/>
    <s v="GB"/>
    <s v="GBP"/>
    <n v="1450032297"/>
    <x v="2841"/>
    <b v="0"/>
    <n v="1"/>
    <b v="0"/>
    <s v="theater/plays"/>
    <n v="0.01"/>
    <n v="10"/>
    <x v="1"/>
    <s v="plays"/>
    <x v="2841"/>
    <d v="2015-12-13T18:44:57"/>
  </r>
  <r>
    <n v="1500"/>
    <n v="0"/>
    <x v="2"/>
    <s v="GB"/>
    <s v="GBP"/>
    <n v="1403348400"/>
    <x v="2842"/>
    <b v="0"/>
    <n v="0"/>
    <b v="0"/>
    <s v="theater/plays"/>
    <n v="0"/>
    <e v="#DIV/0!"/>
    <x v="1"/>
    <s v="plays"/>
    <x v="2842"/>
    <d v="2014-06-21T11:00:00"/>
  </r>
  <r>
    <n v="1200"/>
    <n v="0"/>
    <x v="2"/>
    <s v="US"/>
    <s v="USD"/>
    <n v="1465790400"/>
    <x v="2843"/>
    <b v="0"/>
    <n v="0"/>
    <b v="0"/>
    <s v="theater/plays"/>
    <n v="0"/>
    <e v="#DIV/0!"/>
    <x v="1"/>
    <s v="plays"/>
    <x v="2843"/>
    <d v="2016-06-13T04:00:00"/>
  </r>
  <r>
    <n v="550"/>
    <n v="30"/>
    <x v="2"/>
    <s v="AT"/>
    <s v="EUR"/>
    <n v="1483535180"/>
    <x v="2844"/>
    <b v="0"/>
    <n v="1"/>
    <b v="0"/>
    <s v="theater/plays"/>
    <n v="5.4545454545454543E-2"/>
    <n v="30"/>
    <x v="1"/>
    <s v="plays"/>
    <x v="2844"/>
    <d v="2017-01-04T13:06:20"/>
  </r>
  <r>
    <n v="7500"/>
    <n v="2366"/>
    <x v="2"/>
    <s v="US"/>
    <s v="USD"/>
    <n v="1433723033"/>
    <x v="2845"/>
    <b v="0"/>
    <n v="39"/>
    <b v="0"/>
    <s v="theater/plays"/>
    <n v="0.31546666666666667"/>
    <n v="60.666666666666664"/>
    <x v="1"/>
    <s v="plays"/>
    <x v="2845"/>
    <d v="2015-06-08T00:23:53"/>
  </r>
  <r>
    <n v="8000"/>
    <n v="0"/>
    <x v="2"/>
    <s v="US"/>
    <s v="USD"/>
    <n v="1432917394"/>
    <x v="2846"/>
    <b v="0"/>
    <n v="0"/>
    <b v="0"/>
    <s v="theater/plays"/>
    <n v="0"/>
    <e v="#DIV/0!"/>
    <x v="1"/>
    <s v="plays"/>
    <x v="2846"/>
    <d v="2015-05-29T16:36:34"/>
  </r>
  <r>
    <n v="2000"/>
    <n v="0"/>
    <x v="2"/>
    <s v="US"/>
    <s v="USD"/>
    <n v="1464031265"/>
    <x v="2847"/>
    <b v="0"/>
    <n v="0"/>
    <b v="0"/>
    <s v="theater/plays"/>
    <n v="0"/>
    <e v="#DIV/0!"/>
    <x v="1"/>
    <s v="plays"/>
    <x v="2847"/>
    <d v="2016-05-23T19:21:05"/>
  </r>
  <r>
    <n v="35000"/>
    <n v="70"/>
    <x v="2"/>
    <s v="US"/>
    <s v="USD"/>
    <n v="1432913659"/>
    <x v="2848"/>
    <b v="0"/>
    <n v="3"/>
    <b v="0"/>
    <s v="theater/plays"/>
    <n v="2E-3"/>
    <n v="23.333333333333332"/>
    <x v="1"/>
    <s v="plays"/>
    <x v="2848"/>
    <d v="2015-05-29T15:34:19"/>
  </r>
  <r>
    <n v="500"/>
    <n v="5"/>
    <x v="2"/>
    <s v="GB"/>
    <s v="GBP"/>
    <n v="1461406600"/>
    <x v="2849"/>
    <b v="0"/>
    <n v="1"/>
    <b v="0"/>
    <s v="theater/plays"/>
    <n v="0.01"/>
    <n v="5"/>
    <x v="1"/>
    <s v="plays"/>
    <x v="2849"/>
    <d v="2016-04-23T10:16:40"/>
  </r>
  <r>
    <n v="8000"/>
    <n v="311"/>
    <x v="2"/>
    <s v="US"/>
    <s v="USD"/>
    <n v="1409962211"/>
    <x v="2850"/>
    <b v="0"/>
    <n v="13"/>
    <b v="0"/>
    <s v="theater/plays"/>
    <n v="3.8875E-2"/>
    <n v="23.923076923076923"/>
    <x v="1"/>
    <s v="plays"/>
    <x v="2850"/>
    <d v="2014-09-06T00:10:11"/>
  </r>
  <r>
    <n v="4500"/>
    <n v="0"/>
    <x v="2"/>
    <s v="IE"/>
    <s v="EUR"/>
    <n v="1454109420"/>
    <x v="2851"/>
    <b v="0"/>
    <n v="0"/>
    <b v="0"/>
    <s v="theater/plays"/>
    <n v="0"/>
    <e v="#DIV/0!"/>
    <x v="1"/>
    <s v="plays"/>
    <x v="2851"/>
    <d v="2016-01-29T23:17:00"/>
  </r>
  <r>
    <n v="5000"/>
    <n v="95"/>
    <x v="2"/>
    <s v="US"/>
    <s v="USD"/>
    <n v="1403312703"/>
    <x v="2852"/>
    <b v="0"/>
    <n v="6"/>
    <b v="0"/>
    <s v="theater/plays"/>
    <n v="1.9E-2"/>
    <n v="15.833333333333334"/>
    <x v="1"/>
    <s v="plays"/>
    <x v="2852"/>
    <d v="2014-06-21T01:05:03"/>
  </r>
  <r>
    <n v="9500"/>
    <n v="0"/>
    <x v="2"/>
    <s v="CA"/>
    <s v="CAD"/>
    <n v="1410669297"/>
    <x v="2853"/>
    <b v="0"/>
    <n v="0"/>
    <b v="0"/>
    <s v="theater/plays"/>
    <n v="0"/>
    <e v="#DIV/0!"/>
    <x v="1"/>
    <s v="plays"/>
    <x v="2853"/>
    <d v="2014-09-14T04:34:57"/>
  </r>
  <r>
    <n v="1000"/>
    <n v="417"/>
    <x v="2"/>
    <s v="GB"/>
    <s v="GBP"/>
    <n v="1431018719"/>
    <x v="2854"/>
    <b v="0"/>
    <n v="14"/>
    <b v="0"/>
    <s v="theater/plays"/>
    <n v="0.41699999999999998"/>
    <n v="29.785714285714285"/>
    <x v="1"/>
    <s v="plays"/>
    <x v="2854"/>
    <d v="2015-05-07T17:11:59"/>
  </r>
  <r>
    <n v="600"/>
    <n v="300"/>
    <x v="2"/>
    <s v="US"/>
    <s v="USD"/>
    <n v="1454110440"/>
    <x v="2855"/>
    <b v="0"/>
    <n v="5"/>
    <b v="0"/>
    <s v="theater/plays"/>
    <n v="0.5"/>
    <n v="60"/>
    <x v="1"/>
    <s v="plays"/>
    <x v="2855"/>
    <d v="2016-01-29T23:34:00"/>
  </r>
  <r>
    <n v="3000"/>
    <n v="146"/>
    <x v="2"/>
    <s v="US"/>
    <s v="USD"/>
    <n v="1439069640"/>
    <x v="2856"/>
    <b v="0"/>
    <n v="6"/>
    <b v="0"/>
    <s v="theater/plays"/>
    <n v="4.8666666666666664E-2"/>
    <n v="24.333333333333332"/>
    <x v="1"/>
    <s v="plays"/>
    <x v="2856"/>
    <d v="2015-08-08T21:34:00"/>
  </r>
  <r>
    <n v="38000"/>
    <n v="7500"/>
    <x v="2"/>
    <s v="MX"/>
    <s v="MXN"/>
    <n v="1487613600"/>
    <x v="2857"/>
    <b v="0"/>
    <n v="15"/>
    <b v="0"/>
    <s v="theater/plays"/>
    <n v="0.19736842105263158"/>
    <n v="500"/>
    <x v="1"/>
    <s v="plays"/>
    <x v="2857"/>
    <d v="2017-02-20T18:00:00"/>
  </r>
  <r>
    <n v="1000"/>
    <n v="0"/>
    <x v="2"/>
    <s v="NL"/>
    <s v="EUR"/>
    <n v="1417778880"/>
    <x v="2858"/>
    <b v="0"/>
    <n v="0"/>
    <b v="0"/>
    <s v="theater/plays"/>
    <n v="0"/>
    <e v="#DIV/0!"/>
    <x v="1"/>
    <s v="plays"/>
    <x v="2858"/>
    <d v="2014-12-05T11:28:00"/>
  </r>
  <r>
    <n v="2000"/>
    <n v="35"/>
    <x v="2"/>
    <s v="AU"/>
    <s v="AUD"/>
    <n v="1444984904"/>
    <x v="2859"/>
    <b v="0"/>
    <n v="1"/>
    <b v="0"/>
    <s v="theater/plays"/>
    <n v="1.7500000000000002E-2"/>
    <n v="35"/>
    <x v="1"/>
    <s v="plays"/>
    <x v="2859"/>
    <d v="2015-10-16T08:41:44"/>
  </r>
  <r>
    <n v="4000"/>
    <n v="266"/>
    <x v="2"/>
    <s v="US"/>
    <s v="USD"/>
    <n v="1466363576"/>
    <x v="2860"/>
    <b v="0"/>
    <n v="9"/>
    <b v="0"/>
    <s v="theater/plays"/>
    <n v="6.6500000000000004E-2"/>
    <n v="29.555555555555557"/>
    <x v="1"/>
    <s v="plays"/>
    <x v="2860"/>
    <d v="2016-06-19T19:12:56"/>
  </r>
  <r>
    <n v="250"/>
    <n v="80"/>
    <x v="2"/>
    <s v="AU"/>
    <s v="AUD"/>
    <n v="1443103848"/>
    <x v="2861"/>
    <b v="0"/>
    <n v="3"/>
    <b v="0"/>
    <s v="theater/plays"/>
    <n v="0.32"/>
    <n v="26.666666666666668"/>
    <x v="1"/>
    <s v="plays"/>
    <x v="2861"/>
    <d v="2015-09-24T14:10:48"/>
  </r>
  <r>
    <n v="12700"/>
    <n v="55"/>
    <x v="2"/>
    <s v="US"/>
    <s v="USD"/>
    <n v="1403636229"/>
    <x v="2862"/>
    <b v="0"/>
    <n v="3"/>
    <b v="0"/>
    <s v="theater/plays"/>
    <n v="4.3307086614173228E-3"/>
    <n v="18.333333333333332"/>
    <x v="1"/>
    <s v="plays"/>
    <x v="2862"/>
    <d v="2014-06-24T18:57:09"/>
  </r>
  <r>
    <n v="50000"/>
    <n v="20"/>
    <x v="2"/>
    <s v="US"/>
    <s v="USD"/>
    <n v="1410279123"/>
    <x v="2863"/>
    <b v="0"/>
    <n v="1"/>
    <b v="0"/>
    <s v="theater/plays"/>
    <n v="4.0000000000000002E-4"/>
    <n v="20"/>
    <x v="1"/>
    <s v="plays"/>
    <x v="2863"/>
    <d v="2014-09-09T16:12:03"/>
  </r>
  <r>
    <n v="2500"/>
    <n v="40"/>
    <x v="2"/>
    <s v="GB"/>
    <s v="GBP"/>
    <n v="1437139080"/>
    <x v="2864"/>
    <b v="0"/>
    <n v="3"/>
    <b v="0"/>
    <s v="theater/plays"/>
    <n v="1.6E-2"/>
    <n v="13.333333333333334"/>
    <x v="1"/>
    <s v="plays"/>
    <x v="2864"/>
    <d v="2015-07-17T13:18:00"/>
  </r>
  <r>
    <n v="2888"/>
    <n v="0"/>
    <x v="2"/>
    <s v="US"/>
    <s v="USD"/>
    <n v="1420512259"/>
    <x v="2865"/>
    <b v="0"/>
    <n v="0"/>
    <b v="0"/>
    <s v="theater/plays"/>
    <n v="0"/>
    <e v="#DIV/0!"/>
    <x v="1"/>
    <s v="plays"/>
    <x v="2865"/>
    <d v="2015-01-06T02:44:19"/>
  </r>
  <r>
    <n v="5000"/>
    <n v="45"/>
    <x v="2"/>
    <s v="US"/>
    <s v="USD"/>
    <n v="1476482400"/>
    <x v="2866"/>
    <b v="0"/>
    <n v="2"/>
    <b v="0"/>
    <s v="theater/plays"/>
    <n v="8.9999999999999993E-3"/>
    <n v="22.5"/>
    <x v="1"/>
    <s v="plays"/>
    <x v="2866"/>
    <d v="2016-10-14T22:00:00"/>
  </r>
  <r>
    <n v="2500"/>
    <n v="504"/>
    <x v="2"/>
    <s v="US"/>
    <s v="USD"/>
    <n v="1467604800"/>
    <x v="2867"/>
    <b v="0"/>
    <n v="10"/>
    <b v="0"/>
    <s v="theater/plays"/>
    <n v="0.2016"/>
    <n v="50.4"/>
    <x v="1"/>
    <s v="plays"/>
    <x v="2867"/>
    <d v="2016-07-04T04:00:00"/>
  </r>
  <r>
    <n v="15000"/>
    <n v="6301.76"/>
    <x v="2"/>
    <s v="US"/>
    <s v="USD"/>
    <n v="1475697054"/>
    <x v="2868"/>
    <b v="0"/>
    <n v="60"/>
    <b v="0"/>
    <s v="theater/plays"/>
    <n v="0.42011733333333334"/>
    <n v="105.02933333333334"/>
    <x v="1"/>
    <s v="plays"/>
    <x v="2868"/>
    <d v="2016-10-05T19:50:54"/>
  </r>
  <r>
    <n v="20000"/>
    <n v="177"/>
    <x v="2"/>
    <s v="US"/>
    <s v="USD"/>
    <n v="1468937681"/>
    <x v="2869"/>
    <b v="0"/>
    <n v="5"/>
    <b v="0"/>
    <s v="theater/plays"/>
    <n v="8.8500000000000002E-3"/>
    <n v="35.4"/>
    <x v="1"/>
    <s v="plays"/>
    <x v="2869"/>
    <d v="2016-07-19T14:14:41"/>
  </r>
  <r>
    <n v="5000"/>
    <n v="750"/>
    <x v="2"/>
    <s v="US"/>
    <s v="USD"/>
    <n v="1400301165"/>
    <x v="2870"/>
    <b v="0"/>
    <n v="9"/>
    <b v="0"/>
    <s v="theater/plays"/>
    <n v="0.15"/>
    <n v="83.333333333333329"/>
    <x v="1"/>
    <s v="plays"/>
    <x v="2870"/>
    <d v="2014-05-17T04:32:45"/>
  </r>
  <r>
    <n v="10000"/>
    <n v="467"/>
    <x v="2"/>
    <s v="US"/>
    <s v="USD"/>
    <n v="1419183813"/>
    <x v="2871"/>
    <b v="0"/>
    <n v="13"/>
    <b v="0"/>
    <s v="theater/plays"/>
    <n v="4.6699999999999998E-2"/>
    <n v="35.92307692307692"/>
    <x v="1"/>
    <s v="plays"/>
    <x v="2871"/>
    <d v="2014-12-21T17:43:33"/>
  </r>
  <r>
    <n v="3000"/>
    <n v="0"/>
    <x v="2"/>
    <s v="US"/>
    <s v="USD"/>
    <n v="1434768438"/>
    <x v="2872"/>
    <b v="0"/>
    <n v="0"/>
    <b v="0"/>
    <s v="theater/plays"/>
    <n v="0"/>
    <e v="#DIV/0!"/>
    <x v="1"/>
    <s v="plays"/>
    <x v="2872"/>
    <d v="2015-06-20T02:47:18"/>
  </r>
  <r>
    <n v="2500"/>
    <n v="953"/>
    <x v="2"/>
    <s v="US"/>
    <s v="USD"/>
    <n v="1422473831"/>
    <x v="2873"/>
    <b v="0"/>
    <n v="8"/>
    <b v="0"/>
    <s v="theater/plays"/>
    <n v="0.38119999999999998"/>
    <n v="119.125"/>
    <x v="1"/>
    <s v="plays"/>
    <x v="2873"/>
    <d v="2015-01-28T19:37:11"/>
  </r>
  <r>
    <n v="5000"/>
    <n v="271"/>
    <x v="2"/>
    <s v="US"/>
    <s v="USD"/>
    <n v="1484684186"/>
    <x v="2874"/>
    <b v="0"/>
    <n v="3"/>
    <b v="0"/>
    <s v="theater/plays"/>
    <n v="5.4199999999999998E-2"/>
    <n v="90.333333333333329"/>
    <x v="1"/>
    <s v="plays"/>
    <x v="2874"/>
    <d v="2017-01-17T20:16:26"/>
  </r>
  <r>
    <n v="20000"/>
    <n v="7"/>
    <x v="2"/>
    <s v="US"/>
    <s v="USD"/>
    <n v="1462417493"/>
    <x v="2875"/>
    <b v="0"/>
    <n v="3"/>
    <b v="0"/>
    <s v="theater/plays"/>
    <n v="3.5E-4"/>
    <n v="2.3333333333333335"/>
    <x v="1"/>
    <s v="plays"/>
    <x v="2875"/>
    <d v="2016-05-05T03:04:53"/>
  </r>
  <r>
    <n v="150000"/>
    <n v="0"/>
    <x v="2"/>
    <s v="US"/>
    <s v="USD"/>
    <n v="1437069079"/>
    <x v="2876"/>
    <b v="0"/>
    <n v="0"/>
    <b v="0"/>
    <s v="theater/plays"/>
    <n v="0"/>
    <e v="#DIV/0!"/>
    <x v="1"/>
    <s v="plays"/>
    <x v="2876"/>
    <d v="2015-07-16T17:51:19"/>
  </r>
  <r>
    <n v="6000"/>
    <n v="650"/>
    <x v="2"/>
    <s v="US"/>
    <s v="USD"/>
    <n v="1480525200"/>
    <x v="2877"/>
    <b v="0"/>
    <n v="6"/>
    <b v="0"/>
    <s v="theater/plays"/>
    <n v="0.10833333333333334"/>
    <n v="108.33333333333333"/>
    <x v="1"/>
    <s v="plays"/>
    <x v="2877"/>
    <d v="2016-11-30T17:00:00"/>
  </r>
  <r>
    <n v="3000"/>
    <n v="63"/>
    <x v="2"/>
    <s v="GB"/>
    <s v="GBP"/>
    <n v="1435934795"/>
    <x v="2878"/>
    <b v="0"/>
    <n v="4"/>
    <b v="0"/>
    <s v="theater/plays"/>
    <n v="2.1000000000000001E-2"/>
    <n v="15.75"/>
    <x v="1"/>
    <s v="plays"/>
    <x v="2878"/>
    <d v="2015-07-03T14:46:35"/>
  </r>
  <r>
    <n v="11200"/>
    <n v="29"/>
    <x v="2"/>
    <s v="US"/>
    <s v="USD"/>
    <n v="1453310661"/>
    <x v="2879"/>
    <b v="0"/>
    <n v="1"/>
    <b v="0"/>
    <s v="theater/plays"/>
    <n v="2.5892857142857141E-3"/>
    <n v="29"/>
    <x v="1"/>
    <s v="plays"/>
    <x v="2879"/>
    <d v="2016-01-20T17:24:21"/>
  </r>
  <r>
    <n v="12000"/>
    <n v="2800"/>
    <x v="2"/>
    <s v="US"/>
    <s v="USD"/>
    <n v="1440090300"/>
    <x v="2880"/>
    <b v="0"/>
    <n v="29"/>
    <b v="0"/>
    <s v="theater/plays"/>
    <n v="0.23333333333333334"/>
    <n v="96.551724137931032"/>
    <x v="1"/>
    <s v="plays"/>
    <x v="2880"/>
    <d v="2015-08-20T17:05:00"/>
  </r>
  <r>
    <n v="5500"/>
    <n v="0"/>
    <x v="2"/>
    <s v="US"/>
    <s v="USD"/>
    <n v="1417620036"/>
    <x v="2881"/>
    <b v="0"/>
    <n v="0"/>
    <b v="0"/>
    <s v="theater/plays"/>
    <n v="0"/>
    <e v="#DIV/0!"/>
    <x v="1"/>
    <s v="plays"/>
    <x v="2881"/>
    <d v="2014-12-03T15:20:36"/>
  </r>
  <r>
    <n v="750"/>
    <n v="252"/>
    <x v="2"/>
    <s v="US"/>
    <s v="USD"/>
    <n v="1462112318"/>
    <x v="2882"/>
    <b v="0"/>
    <n v="4"/>
    <b v="0"/>
    <s v="theater/plays"/>
    <n v="0.33600000000000002"/>
    <n v="63"/>
    <x v="1"/>
    <s v="plays"/>
    <x v="2882"/>
    <d v="2016-05-01T14:18:38"/>
  </r>
  <r>
    <n v="10000"/>
    <n v="1908"/>
    <x v="2"/>
    <s v="US"/>
    <s v="USD"/>
    <n v="1454734740"/>
    <x v="2883"/>
    <b v="0"/>
    <n v="5"/>
    <b v="0"/>
    <s v="theater/plays"/>
    <n v="0.1908"/>
    <n v="381.6"/>
    <x v="1"/>
    <s v="plays"/>
    <x v="2883"/>
    <d v="2016-02-06T04:59:00"/>
  </r>
  <r>
    <n v="45000"/>
    <n v="185"/>
    <x v="2"/>
    <s v="US"/>
    <s v="USD"/>
    <n v="1417800435"/>
    <x v="2884"/>
    <b v="0"/>
    <n v="4"/>
    <b v="0"/>
    <s v="theater/plays"/>
    <n v="4.1111111111111114E-3"/>
    <n v="46.25"/>
    <x v="1"/>
    <s v="plays"/>
    <x v="2884"/>
    <d v="2014-12-05T17:27:15"/>
  </r>
  <r>
    <n v="400"/>
    <n v="130"/>
    <x v="2"/>
    <s v="US"/>
    <s v="USD"/>
    <n v="1426294201"/>
    <x v="2885"/>
    <b v="0"/>
    <n v="5"/>
    <b v="0"/>
    <s v="theater/plays"/>
    <n v="0.32500000000000001"/>
    <n v="26"/>
    <x v="1"/>
    <s v="plays"/>
    <x v="2885"/>
    <d v="2015-03-14T00:50:01"/>
  </r>
  <r>
    <n v="200"/>
    <n v="10"/>
    <x v="2"/>
    <s v="US"/>
    <s v="USD"/>
    <n v="1442635140"/>
    <x v="2886"/>
    <b v="0"/>
    <n v="1"/>
    <b v="0"/>
    <s v="theater/plays"/>
    <n v="0.05"/>
    <n v="10"/>
    <x v="1"/>
    <s v="plays"/>
    <x v="2886"/>
    <d v="2015-09-19T03:59:00"/>
  </r>
  <r>
    <n v="3000"/>
    <n v="5"/>
    <x v="2"/>
    <s v="US"/>
    <s v="USD"/>
    <n v="1420971324"/>
    <x v="2887"/>
    <b v="0"/>
    <n v="1"/>
    <b v="0"/>
    <s v="theater/plays"/>
    <n v="1.6666666666666668E-3"/>
    <n v="5"/>
    <x v="1"/>
    <s v="plays"/>
    <x v="2887"/>
    <d v="2015-01-11T10:15:24"/>
  </r>
  <r>
    <n v="30000"/>
    <n v="0"/>
    <x v="2"/>
    <s v="US"/>
    <s v="USD"/>
    <n v="1413608340"/>
    <x v="2888"/>
    <b v="0"/>
    <n v="0"/>
    <b v="0"/>
    <s v="theater/plays"/>
    <n v="0"/>
    <e v="#DIV/0!"/>
    <x v="1"/>
    <s v="plays"/>
    <x v="2888"/>
    <d v="2014-10-18T04:59:00"/>
  </r>
  <r>
    <n v="3000"/>
    <n v="1142"/>
    <x v="2"/>
    <s v="US"/>
    <s v="USD"/>
    <n v="1409344985"/>
    <x v="2889"/>
    <b v="0"/>
    <n v="14"/>
    <b v="0"/>
    <s v="theater/plays"/>
    <n v="0.38066666666666665"/>
    <n v="81.571428571428569"/>
    <x v="1"/>
    <s v="plays"/>
    <x v="2889"/>
    <d v="2014-08-29T20:43:05"/>
  </r>
  <r>
    <n v="2000"/>
    <n v="21"/>
    <x v="2"/>
    <s v="US"/>
    <s v="USD"/>
    <n v="1407553200"/>
    <x v="2890"/>
    <b v="0"/>
    <n v="3"/>
    <b v="0"/>
    <s v="theater/plays"/>
    <n v="1.0500000000000001E-2"/>
    <n v="7"/>
    <x v="1"/>
    <s v="plays"/>
    <x v="2890"/>
    <d v="2014-08-09T03:00:00"/>
  </r>
  <r>
    <n v="10000"/>
    <n v="273"/>
    <x v="2"/>
    <s v="US"/>
    <s v="USD"/>
    <n v="1460751128"/>
    <x v="2891"/>
    <b v="0"/>
    <n v="10"/>
    <b v="0"/>
    <s v="theater/plays"/>
    <n v="2.7300000000000001E-2"/>
    <n v="27.3"/>
    <x v="1"/>
    <s v="plays"/>
    <x v="2891"/>
    <d v="2016-04-15T20:12:08"/>
  </r>
  <r>
    <n v="5500"/>
    <n v="500"/>
    <x v="2"/>
    <s v="US"/>
    <s v="USD"/>
    <n v="1409000400"/>
    <x v="2892"/>
    <b v="0"/>
    <n v="17"/>
    <b v="0"/>
    <s v="theater/plays"/>
    <n v="9.0909090909090912E-2"/>
    <n v="29.411764705882351"/>
    <x v="1"/>
    <s v="plays"/>
    <x v="2892"/>
    <d v="2014-08-25T21:00:00"/>
  </r>
  <r>
    <n v="5000"/>
    <n v="25"/>
    <x v="2"/>
    <s v="US"/>
    <s v="USD"/>
    <n v="1420768800"/>
    <x v="2893"/>
    <b v="0"/>
    <n v="2"/>
    <b v="0"/>
    <s v="theater/plays"/>
    <n v="5.0000000000000001E-3"/>
    <n v="12.5"/>
    <x v="1"/>
    <s v="plays"/>
    <x v="2893"/>
    <d v="2015-01-09T02:00:00"/>
  </r>
  <r>
    <n v="50000"/>
    <n v="0"/>
    <x v="2"/>
    <s v="US"/>
    <s v="USD"/>
    <n v="1428100815"/>
    <x v="2894"/>
    <b v="0"/>
    <n v="0"/>
    <b v="0"/>
    <s v="theater/plays"/>
    <n v="0"/>
    <e v="#DIV/0!"/>
    <x v="1"/>
    <s v="plays"/>
    <x v="2894"/>
    <d v="2015-04-03T22:40:15"/>
  </r>
  <r>
    <n v="500"/>
    <n v="23"/>
    <x v="2"/>
    <s v="US"/>
    <s v="USD"/>
    <n v="1403470800"/>
    <x v="2895"/>
    <b v="0"/>
    <n v="4"/>
    <b v="0"/>
    <s v="theater/plays"/>
    <n v="4.5999999999999999E-2"/>
    <n v="5.75"/>
    <x v="1"/>
    <s v="plays"/>
    <x v="2895"/>
    <d v="2014-06-22T21:00:00"/>
  </r>
  <r>
    <n v="3000"/>
    <n v="625"/>
    <x v="2"/>
    <s v="US"/>
    <s v="USD"/>
    <n v="1481522400"/>
    <x v="2896"/>
    <b v="0"/>
    <n v="12"/>
    <b v="0"/>
    <s v="theater/plays"/>
    <n v="0.20833333333333334"/>
    <n v="52.083333333333336"/>
    <x v="1"/>
    <s v="plays"/>
    <x v="2896"/>
    <d v="2016-12-12T06:00:00"/>
  </r>
  <r>
    <n v="12000"/>
    <n v="550"/>
    <x v="2"/>
    <s v="US"/>
    <s v="USD"/>
    <n v="1444577345"/>
    <x v="2897"/>
    <b v="0"/>
    <n v="3"/>
    <b v="0"/>
    <s v="theater/plays"/>
    <n v="4.583333333333333E-2"/>
    <n v="183.33333333333334"/>
    <x v="1"/>
    <s v="plays"/>
    <x v="2897"/>
    <d v="2015-10-11T15:29:05"/>
  </r>
  <r>
    <n v="7500"/>
    <n v="316"/>
    <x v="2"/>
    <s v="US"/>
    <s v="USD"/>
    <n v="1446307053"/>
    <x v="2898"/>
    <b v="0"/>
    <n v="12"/>
    <b v="0"/>
    <s v="theater/plays"/>
    <n v="4.2133333333333335E-2"/>
    <n v="26.333333333333332"/>
    <x v="1"/>
    <s v="plays"/>
    <x v="2898"/>
    <d v="2015-10-31T15:57:33"/>
  </r>
  <r>
    <n v="10000"/>
    <n v="0"/>
    <x v="2"/>
    <s v="US"/>
    <s v="USD"/>
    <n v="1469325158"/>
    <x v="2899"/>
    <b v="0"/>
    <n v="0"/>
    <b v="0"/>
    <s v="theater/plays"/>
    <n v="0"/>
    <e v="#DIV/0!"/>
    <x v="1"/>
    <s v="plays"/>
    <x v="2899"/>
    <d v="2016-07-24T01:52:38"/>
  </r>
  <r>
    <n v="5500"/>
    <n v="3405"/>
    <x v="2"/>
    <s v="US"/>
    <s v="USD"/>
    <n v="1407562632"/>
    <x v="2900"/>
    <b v="0"/>
    <n v="7"/>
    <b v="0"/>
    <s v="theater/plays"/>
    <n v="0.61909090909090914"/>
    <n v="486.42857142857144"/>
    <x v="1"/>
    <s v="plays"/>
    <x v="2900"/>
    <d v="2014-08-09T05:37:12"/>
  </r>
  <r>
    <n v="750"/>
    <n v="6"/>
    <x v="2"/>
    <s v="US"/>
    <s v="USD"/>
    <n v="1423345339"/>
    <x v="2901"/>
    <b v="0"/>
    <n v="2"/>
    <b v="0"/>
    <s v="theater/plays"/>
    <n v="8.0000000000000002E-3"/>
    <n v="3"/>
    <x v="1"/>
    <s v="plays"/>
    <x v="2901"/>
    <d v="2015-02-07T21:42:19"/>
  </r>
  <r>
    <n v="150000"/>
    <n v="25"/>
    <x v="2"/>
    <s v="US"/>
    <s v="USD"/>
    <n v="1440412396"/>
    <x v="2902"/>
    <b v="0"/>
    <n v="1"/>
    <b v="0"/>
    <s v="theater/plays"/>
    <n v="1.6666666666666666E-4"/>
    <n v="25"/>
    <x v="1"/>
    <s v="plays"/>
    <x v="2902"/>
    <d v="2015-08-24T10:33:16"/>
  </r>
  <r>
    <n v="5000"/>
    <n v="39"/>
    <x v="2"/>
    <s v="US"/>
    <s v="USD"/>
    <n v="1441771218"/>
    <x v="2903"/>
    <b v="0"/>
    <n v="4"/>
    <b v="0"/>
    <s v="theater/plays"/>
    <n v="7.7999999999999996E-3"/>
    <n v="9.75"/>
    <x v="1"/>
    <s v="plays"/>
    <x v="2903"/>
    <d v="2015-09-09T04:00:18"/>
  </r>
  <r>
    <n v="1500"/>
    <n v="75"/>
    <x v="2"/>
    <s v="GB"/>
    <s v="GBP"/>
    <n v="1415534400"/>
    <x v="2904"/>
    <b v="0"/>
    <n v="4"/>
    <b v="0"/>
    <s v="theater/plays"/>
    <n v="0.05"/>
    <n v="18.75"/>
    <x v="1"/>
    <s v="plays"/>
    <x v="2904"/>
    <d v="2014-11-09T12:00:00"/>
  </r>
  <r>
    <n v="3500"/>
    <n v="622"/>
    <x v="2"/>
    <s v="US"/>
    <s v="USD"/>
    <n v="1473211313"/>
    <x v="2905"/>
    <b v="0"/>
    <n v="17"/>
    <b v="0"/>
    <s v="theater/plays"/>
    <n v="0.17771428571428571"/>
    <n v="36.588235294117645"/>
    <x v="1"/>
    <s v="plays"/>
    <x v="2905"/>
    <d v="2016-09-07T01:21:53"/>
  </r>
  <r>
    <n v="6000"/>
    <n v="565"/>
    <x v="2"/>
    <s v="US"/>
    <s v="USD"/>
    <n v="1438390800"/>
    <x v="2906"/>
    <b v="0"/>
    <n v="7"/>
    <b v="0"/>
    <s v="theater/plays"/>
    <n v="9.4166666666666662E-2"/>
    <n v="80.714285714285708"/>
    <x v="1"/>
    <s v="plays"/>
    <x v="2906"/>
    <d v="2015-08-01T01:00:00"/>
  </r>
  <r>
    <n v="2500"/>
    <n v="2"/>
    <x v="2"/>
    <s v="US"/>
    <s v="USD"/>
    <n v="1463259837"/>
    <x v="2907"/>
    <b v="0"/>
    <n v="2"/>
    <b v="0"/>
    <s v="theater/plays"/>
    <n v="8.0000000000000004E-4"/>
    <n v="1"/>
    <x v="1"/>
    <s v="plays"/>
    <x v="2907"/>
    <d v="2016-05-14T21:03:57"/>
  </r>
  <r>
    <n v="9600"/>
    <n v="264"/>
    <x v="2"/>
    <s v="US"/>
    <s v="USD"/>
    <n v="1465407219"/>
    <x v="2908"/>
    <b v="0"/>
    <n v="5"/>
    <b v="0"/>
    <s v="theater/plays"/>
    <n v="2.75E-2"/>
    <n v="52.8"/>
    <x v="1"/>
    <s v="plays"/>
    <x v="2908"/>
    <d v="2016-06-08T17:33:39"/>
  </r>
  <r>
    <n v="180000"/>
    <n v="20"/>
    <x v="2"/>
    <s v="US"/>
    <s v="USD"/>
    <n v="1416944760"/>
    <x v="2909"/>
    <b v="0"/>
    <n v="1"/>
    <b v="0"/>
    <s v="theater/plays"/>
    <n v="1.1111111111111112E-4"/>
    <n v="20"/>
    <x v="1"/>
    <s v="plays"/>
    <x v="2909"/>
    <d v="2014-11-25T19:46:00"/>
  </r>
  <r>
    <n v="30000"/>
    <n v="1"/>
    <x v="2"/>
    <s v="GB"/>
    <s v="GBP"/>
    <n v="1434139887"/>
    <x v="2910"/>
    <b v="0"/>
    <n v="1"/>
    <b v="0"/>
    <s v="theater/plays"/>
    <n v="3.3333333333333335E-5"/>
    <n v="1"/>
    <x v="1"/>
    <s v="plays"/>
    <x v="2910"/>
    <d v="2015-06-12T20:11:27"/>
  </r>
  <r>
    <n v="1800"/>
    <n v="657"/>
    <x v="2"/>
    <s v="US"/>
    <s v="USD"/>
    <n v="1435429626"/>
    <x v="2911"/>
    <b v="0"/>
    <n v="14"/>
    <b v="0"/>
    <s v="theater/plays"/>
    <n v="0.36499999999999999"/>
    <n v="46.928571428571431"/>
    <x v="1"/>
    <s v="plays"/>
    <x v="2911"/>
    <d v="2015-06-27T18:27:06"/>
  </r>
  <r>
    <n v="14440"/>
    <n v="2030"/>
    <x v="2"/>
    <s v="US"/>
    <s v="USD"/>
    <n v="1452827374"/>
    <x v="2912"/>
    <b v="0"/>
    <n v="26"/>
    <b v="0"/>
    <s v="theater/plays"/>
    <n v="0.14058171745152354"/>
    <n v="78.07692307692308"/>
    <x v="1"/>
    <s v="plays"/>
    <x v="2912"/>
    <d v="2016-01-15T03:09:34"/>
  </r>
  <r>
    <n v="10000"/>
    <n v="2"/>
    <x v="2"/>
    <s v="US"/>
    <s v="USD"/>
    <n v="1410041339"/>
    <x v="2913"/>
    <b v="0"/>
    <n v="2"/>
    <b v="0"/>
    <s v="theater/plays"/>
    <n v="2.0000000000000001E-4"/>
    <n v="1"/>
    <x v="1"/>
    <s v="plays"/>
    <x v="2913"/>
    <d v="2014-09-06T22:08:59"/>
  </r>
  <r>
    <n v="25000"/>
    <n v="1"/>
    <x v="2"/>
    <s v="GB"/>
    <s v="GBP"/>
    <n v="1426365994"/>
    <x v="2914"/>
    <b v="0"/>
    <n v="1"/>
    <b v="0"/>
    <s v="theater/plays"/>
    <n v="4.0000000000000003E-5"/>
    <n v="1"/>
    <x v="1"/>
    <s v="plays"/>
    <x v="2914"/>
    <d v="2015-03-14T20:46:34"/>
  </r>
  <r>
    <n v="1000"/>
    <n v="611"/>
    <x v="2"/>
    <s v="GB"/>
    <s v="GBP"/>
    <n v="1458117190"/>
    <x v="2915"/>
    <b v="0"/>
    <n v="3"/>
    <b v="0"/>
    <s v="theater/plays"/>
    <n v="0.61099999999999999"/>
    <n v="203.66666666666666"/>
    <x v="1"/>
    <s v="plays"/>
    <x v="2915"/>
    <d v="2016-03-16T08:33:10"/>
  </r>
  <r>
    <n v="1850"/>
    <n v="145"/>
    <x v="2"/>
    <s v="GB"/>
    <s v="GBP"/>
    <n v="1400498789"/>
    <x v="2916"/>
    <b v="0"/>
    <n v="7"/>
    <b v="0"/>
    <s v="theater/plays"/>
    <n v="7.8378378378378383E-2"/>
    <n v="20.714285714285715"/>
    <x v="1"/>
    <s v="plays"/>
    <x v="2916"/>
    <d v="2014-05-19T11:26:29"/>
  </r>
  <r>
    <n v="2000"/>
    <n v="437"/>
    <x v="2"/>
    <s v="US"/>
    <s v="USD"/>
    <n v="1442381847"/>
    <x v="2917"/>
    <b v="0"/>
    <n v="9"/>
    <b v="0"/>
    <s v="theater/plays"/>
    <n v="0.2185"/>
    <n v="48.555555555555557"/>
    <x v="1"/>
    <s v="plays"/>
    <x v="2917"/>
    <d v="2015-09-16T05:37:27"/>
  </r>
  <r>
    <n v="5000"/>
    <n v="1362"/>
    <x v="2"/>
    <s v="US"/>
    <s v="USD"/>
    <n v="1446131207"/>
    <x v="2918"/>
    <b v="0"/>
    <n v="20"/>
    <b v="0"/>
    <s v="theater/plays"/>
    <n v="0.27239999999999998"/>
    <n v="68.099999999999994"/>
    <x v="1"/>
    <s v="plays"/>
    <x v="2918"/>
    <d v="2015-10-29T15:06:47"/>
  </r>
  <r>
    <n v="600"/>
    <n v="51"/>
    <x v="2"/>
    <s v="US"/>
    <s v="USD"/>
    <n v="1407250329"/>
    <x v="2919"/>
    <b v="0"/>
    <n v="6"/>
    <b v="0"/>
    <s v="theater/plays"/>
    <n v="8.5000000000000006E-2"/>
    <n v="8.5"/>
    <x v="1"/>
    <s v="plays"/>
    <x v="2919"/>
    <d v="2014-08-05T14:52:09"/>
  </r>
  <r>
    <n v="2500"/>
    <n v="671"/>
    <x v="2"/>
    <s v="CA"/>
    <s v="CAD"/>
    <n v="1427306470"/>
    <x v="2920"/>
    <b v="0"/>
    <n v="13"/>
    <b v="0"/>
    <s v="theater/plays"/>
    <n v="0.26840000000000003"/>
    <n v="51.615384615384613"/>
    <x v="1"/>
    <s v="plays"/>
    <x v="2920"/>
    <d v="2015-03-25T18:01:10"/>
  </r>
  <r>
    <n v="100"/>
    <n v="129"/>
    <x v="0"/>
    <s v="US"/>
    <s v="USD"/>
    <n v="1411679804"/>
    <x v="2921"/>
    <b v="0"/>
    <n v="3"/>
    <b v="1"/>
    <s v="theater/musical"/>
    <n v="1.29"/>
    <n v="43"/>
    <x v="1"/>
    <s v="musical"/>
    <x v="2921"/>
    <d v="2014-09-25T21:16:44"/>
  </r>
  <r>
    <n v="500"/>
    <n v="500"/>
    <x v="0"/>
    <s v="GB"/>
    <s v="GBP"/>
    <n v="1431982727"/>
    <x v="2922"/>
    <b v="0"/>
    <n v="6"/>
    <b v="1"/>
    <s v="theater/musical"/>
    <n v="1"/>
    <n v="83.333333333333329"/>
    <x v="1"/>
    <s v="musical"/>
    <x v="2922"/>
    <d v="2015-05-18T20:58:47"/>
  </r>
  <r>
    <n v="300"/>
    <n v="300"/>
    <x v="0"/>
    <s v="US"/>
    <s v="USD"/>
    <n v="1422068400"/>
    <x v="2923"/>
    <b v="0"/>
    <n v="10"/>
    <b v="1"/>
    <s v="theater/musical"/>
    <n v="1"/>
    <n v="30"/>
    <x v="1"/>
    <s v="musical"/>
    <x v="2923"/>
    <d v="2015-01-24T03:00:00"/>
  </r>
  <r>
    <n v="25000"/>
    <n v="25800"/>
    <x v="0"/>
    <s v="US"/>
    <s v="USD"/>
    <n v="1431143940"/>
    <x v="2924"/>
    <b v="0"/>
    <n v="147"/>
    <b v="1"/>
    <s v="theater/musical"/>
    <n v="1.032"/>
    <n v="175.51020408163265"/>
    <x v="1"/>
    <s v="musical"/>
    <x v="2924"/>
    <d v="2015-05-09T03:59:00"/>
  </r>
  <r>
    <n v="45000"/>
    <n v="46100.69"/>
    <x v="0"/>
    <s v="US"/>
    <s v="USD"/>
    <n v="1410444068"/>
    <x v="2925"/>
    <b v="0"/>
    <n v="199"/>
    <b v="1"/>
    <s v="theater/musical"/>
    <n v="1.0244597777777777"/>
    <n v="231.66175879396985"/>
    <x v="1"/>
    <s v="musical"/>
    <x v="2925"/>
    <d v="2014-09-11T14:01:08"/>
  </r>
  <r>
    <n v="3000"/>
    <n v="3750"/>
    <x v="0"/>
    <s v="US"/>
    <s v="USD"/>
    <n v="1424715779"/>
    <x v="2926"/>
    <b v="0"/>
    <n v="50"/>
    <b v="1"/>
    <s v="theater/musical"/>
    <n v="1.25"/>
    <n v="75"/>
    <x v="1"/>
    <s v="musical"/>
    <x v="2926"/>
    <d v="2015-02-23T18:22:59"/>
  </r>
  <r>
    <n v="1800"/>
    <n v="2355"/>
    <x v="0"/>
    <s v="US"/>
    <s v="USD"/>
    <n v="1405400400"/>
    <x v="2927"/>
    <b v="0"/>
    <n v="21"/>
    <b v="1"/>
    <s v="theater/musical"/>
    <n v="1.3083333333333333"/>
    <n v="112.14285714285714"/>
    <x v="1"/>
    <s v="musical"/>
    <x v="2927"/>
    <d v="2014-07-15T05:00:00"/>
  </r>
  <r>
    <n v="1000"/>
    <n v="1000"/>
    <x v="0"/>
    <s v="US"/>
    <s v="USD"/>
    <n v="1457135846"/>
    <x v="2928"/>
    <b v="0"/>
    <n v="24"/>
    <b v="1"/>
    <s v="theater/musical"/>
    <n v="1"/>
    <n v="41.666666666666664"/>
    <x v="1"/>
    <s v="musical"/>
    <x v="2928"/>
    <d v="2016-03-04T23:57:26"/>
  </r>
  <r>
    <n v="8000"/>
    <n v="8165.55"/>
    <x v="0"/>
    <s v="US"/>
    <s v="USD"/>
    <n v="1401024758"/>
    <x v="2929"/>
    <b v="0"/>
    <n v="32"/>
    <b v="1"/>
    <s v="theater/musical"/>
    <n v="1.02069375"/>
    <n v="255.17343750000001"/>
    <x v="1"/>
    <s v="musical"/>
    <x v="2929"/>
    <d v="2014-05-25T13:32:38"/>
  </r>
  <r>
    <n v="10000"/>
    <n v="10092"/>
    <x v="0"/>
    <s v="GB"/>
    <s v="GBP"/>
    <n v="1431007264"/>
    <x v="2930"/>
    <b v="0"/>
    <n v="62"/>
    <b v="1"/>
    <s v="theater/musical"/>
    <n v="1.0092000000000001"/>
    <n v="162.7741935483871"/>
    <x v="1"/>
    <s v="musical"/>
    <x v="2930"/>
    <d v="2015-05-07T14:01:04"/>
  </r>
  <r>
    <n v="750"/>
    <n v="795"/>
    <x v="0"/>
    <s v="CA"/>
    <s v="CAD"/>
    <n v="1410761280"/>
    <x v="2931"/>
    <b v="0"/>
    <n v="9"/>
    <b v="1"/>
    <s v="theater/musical"/>
    <n v="1.06"/>
    <n v="88.333333333333329"/>
    <x v="1"/>
    <s v="musical"/>
    <x v="2931"/>
    <d v="2014-09-15T06:08:00"/>
  </r>
  <r>
    <n v="3100"/>
    <n v="3258"/>
    <x v="0"/>
    <s v="AU"/>
    <s v="AUD"/>
    <n v="1424516400"/>
    <x v="2932"/>
    <b v="0"/>
    <n v="38"/>
    <b v="1"/>
    <s v="theater/musical"/>
    <n v="1.0509677419354839"/>
    <n v="85.736842105263165"/>
    <x v="1"/>
    <s v="musical"/>
    <x v="2932"/>
    <d v="2015-02-21T11:00:00"/>
  </r>
  <r>
    <n v="2500"/>
    <n v="2569"/>
    <x v="0"/>
    <s v="US"/>
    <s v="USD"/>
    <n v="1465081053"/>
    <x v="2933"/>
    <b v="0"/>
    <n v="54"/>
    <b v="1"/>
    <s v="theater/musical"/>
    <n v="1.0276000000000001"/>
    <n v="47.574074074074076"/>
    <x v="1"/>
    <s v="musical"/>
    <x v="2933"/>
    <d v="2016-06-04T22:57:33"/>
  </r>
  <r>
    <n v="2500"/>
    <n v="2700"/>
    <x v="0"/>
    <s v="CA"/>
    <s v="CAD"/>
    <n v="1402845364"/>
    <x v="2934"/>
    <b v="0"/>
    <n v="37"/>
    <b v="1"/>
    <s v="theater/musical"/>
    <n v="1.08"/>
    <n v="72.972972972972968"/>
    <x v="1"/>
    <s v="musical"/>
    <x v="2934"/>
    <d v="2014-06-15T15:16:04"/>
  </r>
  <r>
    <n v="3500"/>
    <n v="3531"/>
    <x v="0"/>
    <s v="US"/>
    <s v="USD"/>
    <n v="1472490000"/>
    <x v="2935"/>
    <b v="0"/>
    <n v="39"/>
    <b v="1"/>
    <s v="theater/musical"/>
    <n v="1.0088571428571429"/>
    <n v="90.538461538461533"/>
    <x v="1"/>
    <s v="musical"/>
    <x v="2935"/>
    <d v="2016-08-29T17:00:00"/>
  </r>
  <r>
    <n v="1000"/>
    <n v="1280"/>
    <x v="0"/>
    <s v="US"/>
    <s v="USD"/>
    <n v="1413176340"/>
    <x v="2936"/>
    <b v="0"/>
    <n v="34"/>
    <b v="1"/>
    <s v="theater/musical"/>
    <n v="1.28"/>
    <n v="37.647058823529413"/>
    <x v="1"/>
    <s v="musical"/>
    <x v="2936"/>
    <d v="2014-10-13T04:59:00"/>
  </r>
  <r>
    <n v="1500"/>
    <n v="2000"/>
    <x v="0"/>
    <s v="GB"/>
    <s v="GBP"/>
    <n v="1405249113"/>
    <x v="2937"/>
    <b v="0"/>
    <n v="55"/>
    <b v="1"/>
    <s v="theater/musical"/>
    <n v="1.3333333333333333"/>
    <n v="36.363636363636367"/>
    <x v="1"/>
    <s v="musical"/>
    <x v="2937"/>
    <d v="2014-07-13T10:58:33"/>
  </r>
  <r>
    <n v="4000"/>
    <n v="4055"/>
    <x v="0"/>
    <s v="US"/>
    <s v="USD"/>
    <n v="1422636814"/>
    <x v="2938"/>
    <b v="0"/>
    <n v="32"/>
    <b v="1"/>
    <s v="theater/musical"/>
    <n v="1.0137499999999999"/>
    <n v="126.71875"/>
    <x v="1"/>
    <s v="musical"/>
    <x v="2938"/>
    <d v="2015-01-30T16:53:34"/>
  </r>
  <r>
    <n v="8000"/>
    <n v="8230"/>
    <x v="0"/>
    <s v="US"/>
    <s v="USD"/>
    <n v="1409187600"/>
    <x v="2939"/>
    <b v="0"/>
    <n v="25"/>
    <b v="1"/>
    <s v="theater/musical"/>
    <n v="1.0287500000000001"/>
    <n v="329.2"/>
    <x v="1"/>
    <s v="musical"/>
    <x v="2939"/>
    <d v="2014-08-28T01:00:00"/>
  </r>
  <r>
    <n v="2500"/>
    <n v="2681"/>
    <x v="0"/>
    <s v="US"/>
    <s v="USD"/>
    <n v="1421606018"/>
    <x v="2940"/>
    <b v="0"/>
    <n v="33"/>
    <b v="1"/>
    <s v="theater/musical"/>
    <n v="1.0724"/>
    <n v="81.242424242424249"/>
    <x v="1"/>
    <s v="musical"/>
    <x v="2940"/>
    <d v="2015-01-18T18:33:38"/>
  </r>
  <r>
    <n v="25000"/>
    <n v="1"/>
    <x v="2"/>
    <s v="US"/>
    <s v="USD"/>
    <n v="1425250955"/>
    <x v="2941"/>
    <b v="0"/>
    <n v="1"/>
    <b v="0"/>
    <s v="theater/spaces"/>
    <n v="4.0000000000000003E-5"/>
    <n v="1"/>
    <x v="1"/>
    <s v="spaces"/>
    <x v="2941"/>
    <d v="2015-03-01T23:02:35"/>
  </r>
  <r>
    <n v="200000"/>
    <n v="40850"/>
    <x v="2"/>
    <s v="CA"/>
    <s v="CAD"/>
    <n v="1450297080"/>
    <x v="2942"/>
    <b v="0"/>
    <n v="202"/>
    <b v="0"/>
    <s v="theater/spaces"/>
    <n v="0.20424999999999999"/>
    <n v="202.22772277227722"/>
    <x v="1"/>
    <s v="spaces"/>
    <x v="2942"/>
    <d v="2015-12-16T20:18:00"/>
  </r>
  <r>
    <n v="3000"/>
    <n v="0"/>
    <x v="2"/>
    <s v="US"/>
    <s v="USD"/>
    <n v="1428894380"/>
    <x v="2943"/>
    <b v="0"/>
    <n v="0"/>
    <b v="0"/>
    <s v="theater/spaces"/>
    <n v="0"/>
    <e v="#DIV/0!"/>
    <x v="1"/>
    <s v="spaces"/>
    <x v="2943"/>
    <d v="2015-04-13T03:06:20"/>
  </r>
  <r>
    <n v="10000"/>
    <n v="100"/>
    <x v="2"/>
    <s v="US"/>
    <s v="USD"/>
    <n v="1433714198"/>
    <x v="2944"/>
    <b v="0"/>
    <n v="1"/>
    <b v="0"/>
    <s v="theater/spaces"/>
    <n v="0.01"/>
    <n v="100"/>
    <x v="1"/>
    <s v="spaces"/>
    <x v="2944"/>
    <d v="2015-06-07T21:56:38"/>
  </r>
  <r>
    <n v="50000"/>
    <n v="0"/>
    <x v="2"/>
    <s v="US"/>
    <s v="USD"/>
    <n v="1432437660"/>
    <x v="2945"/>
    <b v="0"/>
    <n v="0"/>
    <b v="0"/>
    <s v="theater/spaces"/>
    <n v="0"/>
    <e v="#DIV/0!"/>
    <x v="1"/>
    <s v="spaces"/>
    <x v="2945"/>
    <d v="2015-05-24T03:21:00"/>
  </r>
  <r>
    <n v="2000"/>
    <n v="2"/>
    <x v="2"/>
    <s v="GB"/>
    <s v="GBP"/>
    <n v="1471265092"/>
    <x v="2946"/>
    <b v="0"/>
    <n v="2"/>
    <b v="0"/>
    <s v="theater/spaces"/>
    <n v="1E-3"/>
    <n v="1"/>
    <x v="1"/>
    <s v="spaces"/>
    <x v="2946"/>
    <d v="2016-08-15T12:44:52"/>
  </r>
  <r>
    <n v="25000"/>
    <n v="1072"/>
    <x v="2"/>
    <s v="US"/>
    <s v="USD"/>
    <n v="1480007460"/>
    <x v="2947"/>
    <b v="0"/>
    <n v="13"/>
    <b v="0"/>
    <s v="theater/spaces"/>
    <n v="4.2880000000000001E-2"/>
    <n v="82.461538461538467"/>
    <x v="1"/>
    <s v="spaces"/>
    <x v="2947"/>
    <d v="2016-11-24T17:11:00"/>
  </r>
  <r>
    <n v="500000"/>
    <n v="24"/>
    <x v="2"/>
    <s v="US"/>
    <s v="USD"/>
    <n v="1433259293"/>
    <x v="2948"/>
    <b v="0"/>
    <n v="9"/>
    <b v="0"/>
    <s v="theater/spaces"/>
    <n v="4.8000000000000001E-5"/>
    <n v="2.6666666666666665"/>
    <x v="1"/>
    <s v="spaces"/>
    <x v="2948"/>
    <d v="2015-06-02T15:34:53"/>
  </r>
  <r>
    <n v="1000"/>
    <n v="25"/>
    <x v="2"/>
    <s v="US"/>
    <s v="USD"/>
    <n v="1447965917"/>
    <x v="2949"/>
    <b v="0"/>
    <n v="2"/>
    <b v="0"/>
    <s v="theater/spaces"/>
    <n v="2.5000000000000001E-2"/>
    <n v="12.5"/>
    <x v="1"/>
    <s v="spaces"/>
    <x v="2949"/>
    <d v="2015-11-19T20:45:17"/>
  </r>
  <r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50"/>
    <d v="2016-01-23T08:45:52"/>
  </r>
  <r>
    <n v="50000"/>
    <n v="1096"/>
    <x v="1"/>
    <s v="US"/>
    <s v="USD"/>
    <n v="1412536573"/>
    <x v="2951"/>
    <b v="0"/>
    <n v="58"/>
    <b v="0"/>
    <s v="theater/spaces"/>
    <n v="2.1919999999999999E-2"/>
    <n v="18.896551724137932"/>
    <x v="1"/>
    <s v="spaces"/>
    <x v="2951"/>
    <d v="2014-10-05T19:16:13"/>
  </r>
  <r>
    <n v="20000"/>
    <n v="1605"/>
    <x v="1"/>
    <s v="US"/>
    <s v="USD"/>
    <n v="1476676800"/>
    <x v="2952"/>
    <b v="0"/>
    <n v="8"/>
    <b v="0"/>
    <s v="theater/spaces"/>
    <n v="8.0250000000000002E-2"/>
    <n v="200.625"/>
    <x v="1"/>
    <s v="spaces"/>
    <x v="2952"/>
    <d v="2016-10-17T04:00:00"/>
  </r>
  <r>
    <n v="400000"/>
    <n v="605"/>
    <x v="1"/>
    <s v="US"/>
    <s v="USD"/>
    <n v="1444330821"/>
    <x v="2953"/>
    <b v="0"/>
    <n v="3"/>
    <b v="0"/>
    <s v="theater/spaces"/>
    <n v="1.5125E-3"/>
    <n v="201.66666666666666"/>
    <x v="1"/>
    <s v="spaces"/>
    <x v="2953"/>
    <d v="2015-10-08T19:00:21"/>
  </r>
  <r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4"/>
    <d v="2017-03-16T13:00:03"/>
  </r>
  <r>
    <n v="1200"/>
    <n v="715"/>
    <x v="1"/>
    <s v="US"/>
    <s v="USD"/>
    <n v="1434476849"/>
    <x v="2955"/>
    <b v="0"/>
    <n v="11"/>
    <b v="0"/>
    <s v="theater/spaces"/>
    <n v="0.59583333333333333"/>
    <n v="65"/>
    <x v="1"/>
    <s v="spaces"/>
    <x v="2955"/>
    <d v="2015-06-16T17:47:29"/>
  </r>
  <r>
    <n v="7900"/>
    <n v="1322"/>
    <x v="1"/>
    <s v="US"/>
    <s v="USD"/>
    <n v="1462402850"/>
    <x v="2956"/>
    <b v="0"/>
    <n v="20"/>
    <b v="0"/>
    <s v="theater/spaces"/>
    <n v="0.16734177215189874"/>
    <n v="66.099999999999994"/>
    <x v="1"/>
    <s v="spaces"/>
    <x v="2956"/>
    <d v="2016-05-04T23:00:50"/>
  </r>
  <r>
    <n v="15000"/>
    <n v="280"/>
    <x v="1"/>
    <s v="US"/>
    <s v="USD"/>
    <n v="1427498172"/>
    <x v="2957"/>
    <b v="0"/>
    <n v="3"/>
    <b v="0"/>
    <s v="theater/spaces"/>
    <n v="1.8666666666666668E-2"/>
    <n v="93.333333333333329"/>
    <x v="1"/>
    <s v="spaces"/>
    <x v="2957"/>
    <d v="2015-03-27T23:16:12"/>
  </r>
  <r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8"/>
    <d v="2016-05-08T17:41:57"/>
  </r>
  <r>
    <n v="10000"/>
    <n v="0"/>
    <x v="1"/>
    <s v="GB"/>
    <s v="GBP"/>
    <n v="1465258325"/>
    <x v="2959"/>
    <b v="0"/>
    <n v="0"/>
    <b v="0"/>
    <s v="theater/spaces"/>
    <n v="0"/>
    <e v="#DIV/0!"/>
    <x v="1"/>
    <s v="spaces"/>
    <x v="2959"/>
    <d v="2016-06-07T00:12:05"/>
  </r>
  <r>
    <n v="30000000"/>
    <n v="0"/>
    <x v="1"/>
    <s v="US"/>
    <s v="USD"/>
    <n v="1410459023"/>
    <x v="2960"/>
    <b v="0"/>
    <n v="0"/>
    <b v="0"/>
    <s v="theater/spaces"/>
    <n v="0"/>
    <e v="#DIV/0!"/>
    <x v="1"/>
    <s v="spaces"/>
    <x v="2960"/>
    <d v="2014-09-11T18:10:23"/>
  </r>
  <r>
    <n v="5000"/>
    <n v="5481"/>
    <x v="0"/>
    <s v="US"/>
    <s v="USD"/>
    <n v="1427342400"/>
    <x v="2961"/>
    <b v="0"/>
    <n v="108"/>
    <b v="1"/>
    <s v="theater/plays"/>
    <n v="1.0962000000000001"/>
    <n v="50.75"/>
    <x v="1"/>
    <s v="plays"/>
    <x v="2961"/>
    <d v="2015-03-26T04:00:00"/>
  </r>
  <r>
    <n v="1000"/>
    <n v="1218"/>
    <x v="0"/>
    <s v="US"/>
    <s v="USD"/>
    <n v="1425193140"/>
    <x v="2962"/>
    <b v="0"/>
    <n v="20"/>
    <b v="1"/>
    <s v="theater/plays"/>
    <n v="1.218"/>
    <n v="60.9"/>
    <x v="1"/>
    <s v="plays"/>
    <x v="2962"/>
    <d v="2015-03-01T06:59:00"/>
  </r>
  <r>
    <n v="10000"/>
    <n v="10685"/>
    <x v="0"/>
    <s v="US"/>
    <s v="USD"/>
    <n v="1435835824"/>
    <x v="2963"/>
    <b v="0"/>
    <n v="98"/>
    <b v="1"/>
    <s v="theater/plays"/>
    <n v="1.0685"/>
    <n v="109.03061224489795"/>
    <x v="1"/>
    <s v="plays"/>
    <x v="2963"/>
    <d v="2015-07-02T11:17:04"/>
  </r>
  <r>
    <n v="5000"/>
    <n v="5035.6899999999996"/>
    <x v="0"/>
    <s v="US"/>
    <s v="USD"/>
    <n v="1407360720"/>
    <x v="2964"/>
    <b v="0"/>
    <n v="196"/>
    <b v="1"/>
    <s v="theater/plays"/>
    <n v="1.0071379999999999"/>
    <n v="25.692295918367346"/>
    <x v="1"/>
    <s v="plays"/>
    <x v="2964"/>
    <d v="2014-08-06T21:32:00"/>
  </r>
  <r>
    <n v="1500"/>
    <n v="1635"/>
    <x v="0"/>
    <s v="US"/>
    <s v="USD"/>
    <n v="1436290233"/>
    <x v="2965"/>
    <b v="0"/>
    <n v="39"/>
    <b v="1"/>
    <s v="theater/plays"/>
    <n v="1.0900000000000001"/>
    <n v="41.92307692307692"/>
    <x v="1"/>
    <s v="plays"/>
    <x v="2965"/>
    <d v="2015-07-07T17:30:33"/>
  </r>
  <r>
    <n v="10000"/>
    <n v="11363"/>
    <x v="0"/>
    <s v="US"/>
    <s v="USD"/>
    <n v="1442425412"/>
    <x v="2966"/>
    <b v="0"/>
    <n v="128"/>
    <b v="1"/>
    <s v="theater/plays"/>
    <n v="1.1363000000000001"/>
    <n v="88.7734375"/>
    <x v="1"/>
    <s v="plays"/>
    <x v="2966"/>
    <d v="2015-09-16T17:43:32"/>
  </r>
  <r>
    <n v="5000"/>
    <n v="5696"/>
    <x v="0"/>
    <s v="US"/>
    <s v="USD"/>
    <n v="1425872692"/>
    <x v="2967"/>
    <b v="0"/>
    <n v="71"/>
    <b v="1"/>
    <s v="theater/plays"/>
    <n v="1.1392"/>
    <n v="80.225352112676063"/>
    <x v="1"/>
    <s v="plays"/>
    <x v="2967"/>
    <d v="2015-03-09T03:44:52"/>
  </r>
  <r>
    <n v="3500"/>
    <n v="3710"/>
    <x v="0"/>
    <s v="US"/>
    <s v="USD"/>
    <n v="1471406340"/>
    <x v="2968"/>
    <b v="0"/>
    <n v="47"/>
    <b v="1"/>
    <s v="theater/plays"/>
    <n v="1.06"/>
    <n v="78.936170212765958"/>
    <x v="1"/>
    <s v="plays"/>
    <x v="2968"/>
    <d v="2016-08-17T03:59:00"/>
  </r>
  <r>
    <n v="1000"/>
    <n v="1625"/>
    <x v="0"/>
    <s v="CA"/>
    <s v="CAD"/>
    <n v="1430693460"/>
    <x v="2969"/>
    <b v="0"/>
    <n v="17"/>
    <b v="1"/>
    <s v="theater/plays"/>
    <n v="1.625"/>
    <n v="95.588235294117652"/>
    <x v="1"/>
    <s v="plays"/>
    <x v="2969"/>
    <d v="2015-05-03T22:51:00"/>
  </r>
  <r>
    <n v="6000"/>
    <n v="6360"/>
    <x v="0"/>
    <s v="US"/>
    <s v="USD"/>
    <n v="1405699451"/>
    <x v="2970"/>
    <b v="0"/>
    <n v="91"/>
    <b v="1"/>
    <s v="theater/plays"/>
    <n v="1.06"/>
    <n v="69.890109890109883"/>
    <x v="1"/>
    <s v="plays"/>
    <x v="2970"/>
    <d v="2014-07-18T16:04:11"/>
  </r>
  <r>
    <n v="3200"/>
    <n v="3205"/>
    <x v="0"/>
    <s v="US"/>
    <s v="USD"/>
    <n v="1409500078"/>
    <x v="2971"/>
    <b v="0"/>
    <n v="43"/>
    <b v="1"/>
    <s v="theater/plays"/>
    <n v="1.0015624999999999"/>
    <n v="74.534883720930239"/>
    <x v="1"/>
    <s v="plays"/>
    <x v="2971"/>
    <d v="2014-08-31T15:47:58"/>
  </r>
  <r>
    <n v="2000"/>
    <n v="2107"/>
    <x v="0"/>
    <s v="US"/>
    <s v="USD"/>
    <n v="1480899600"/>
    <x v="2972"/>
    <b v="0"/>
    <n v="17"/>
    <b v="1"/>
    <s v="theater/plays"/>
    <n v="1.0535000000000001"/>
    <n v="123.94117647058823"/>
    <x v="1"/>
    <s v="plays"/>
    <x v="2972"/>
    <d v="2016-12-05T01:00:00"/>
  </r>
  <r>
    <n v="5000"/>
    <n v="8740"/>
    <x v="0"/>
    <s v="US"/>
    <s v="USD"/>
    <n v="1451620800"/>
    <x v="2973"/>
    <b v="0"/>
    <n v="33"/>
    <b v="1"/>
    <s v="theater/plays"/>
    <n v="1.748"/>
    <n v="264.84848484848487"/>
    <x v="1"/>
    <s v="plays"/>
    <x v="2973"/>
    <d v="2016-01-01T04:00:00"/>
  </r>
  <r>
    <n v="5000"/>
    <n v="5100"/>
    <x v="0"/>
    <s v="US"/>
    <s v="USD"/>
    <n v="1411695300"/>
    <x v="2974"/>
    <b v="0"/>
    <n v="87"/>
    <b v="1"/>
    <s v="theater/plays"/>
    <n v="1.02"/>
    <n v="58.620689655172413"/>
    <x v="1"/>
    <s v="plays"/>
    <x v="2974"/>
    <d v="2014-09-26T01:35:00"/>
  </r>
  <r>
    <n v="8000"/>
    <n v="8010"/>
    <x v="0"/>
    <s v="US"/>
    <s v="USD"/>
    <n v="1417057200"/>
    <x v="2975"/>
    <b v="0"/>
    <n v="113"/>
    <b v="1"/>
    <s v="theater/plays"/>
    <n v="1.00125"/>
    <n v="70.884955752212392"/>
    <x v="1"/>
    <s v="plays"/>
    <x v="2975"/>
    <d v="2014-11-27T03:00:00"/>
  </r>
  <r>
    <n v="70"/>
    <n v="120"/>
    <x v="0"/>
    <s v="GB"/>
    <s v="GBP"/>
    <n v="1457870400"/>
    <x v="2976"/>
    <b v="0"/>
    <n v="14"/>
    <b v="1"/>
    <s v="theater/plays"/>
    <n v="1.7142857142857142"/>
    <n v="8.5714285714285712"/>
    <x v="1"/>
    <s v="plays"/>
    <x v="2976"/>
    <d v="2016-03-13T12:00:00"/>
  </r>
  <r>
    <n v="3000"/>
    <n v="3407"/>
    <x v="0"/>
    <s v="US"/>
    <s v="USD"/>
    <n v="1427076840"/>
    <x v="2977"/>
    <b v="0"/>
    <n v="30"/>
    <b v="1"/>
    <s v="theater/plays"/>
    <n v="1.1356666666666666"/>
    <n v="113.56666666666666"/>
    <x v="1"/>
    <s v="plays"/>
    <x v="2977"/>
    <d v="2015-03-23T02:14:00"/>
  </r>
  <r>
    <n v="750"/>
    <n v="971"/>
    <x v="0"/>
    <s v="US"/>
    <s v="USD"/>
    <n v="1413784740"/>
    <x v="2978"/>
    <b v="0"/>
    <n v="16"/>
    <b v="1"/>
    <s v="theater/plays"/>
    <n v="1.2946666666666666"/>
    <n v="60.6875"/>
    <x v="1"/>
    <s v="plays"/>
    <x v="2978"/>
    <d v="2014-10-20T05:59:00"/>
  </r>
  <r>
    <n v="5000"/>
    <n v="5070"/>
    <x v="0"/>
    <s v="US"/>
    <s v="USD"/>
    <n v="1420524000"/>
    <x v="2979"/>
    <b v="0"/>
    <n v="46"/>
    <b v="1"/>
    <s v="theater/plays"/>
    <n v="1.014"/>
    <n v="110.21739130434783"/>
    <x v="1"/>
    <s v="plays"/>
    <x v="2979"/>
    <d v="2015-01-06T06:00:00"/>
  </r>
  <r>
    <n v="3000"/>
    <n v="3275"/>
    <x v="0"/>
    <s v="US"/>
    <s v="USD"/>
    <n v="1440381600"/>
    <x v="2980"/>
    <b v="0"/>
    <n v="24"/>
    <b v="1"/>
    <s v="theater/plays"/>
    <n v="1.0916666666666666"/>
    <n v="136.45833333333334"/>
    <x v="1"/>
    <s v="plays"/>
    <x v="2980"/>
    <d v="2015-08-24T02:00:00"/>
  </r>
  <r>
    <n v="4000"/>
    <n v="5157"/>
    <x v="0"/>
    <s v="IE"/>
    <s v="EUR"/>
    <n v="1443014756"/>
    <x v="2981"/>
    <b v="1"/>
    <n v="97"/>
    <b v="1"/>
    <s v="theater/spaces"/>
    <n v="1.28925"/>
    <n v="53.164948453608247"/>
    <x v="1"/>
    <s v="spaces"/>
    <x v="2981"/>
    <d v="2015-09-23T13:25:56"/>
  </r>
  <r>
    <n v="5000"/>
    <n v="5103"/>
    <x v="0"/>
    <s v="GB"/>
    <s v="GBP"/>
    <n v="1455208143"/>
    <x v="2982"/>
    <b v="1"/>
    <n v="59"/>
    <b v="1"/>
    <s v="theater/spaces"/>
    <n v="1.0206"/>
    <n v="86.491525423728817"/>
    <x v="1"/>
    <s v="spaces"/>
    <x v="2982"/>
    <d v="2016-02-11T16:29:03"/>
  </r>
  <r>
    <n v="116000"/>
    <n v="169985.91"/>
    <x v="0"/>
    <s v="US"/>
    <s v="USD"/>
    <n v="1415722236"/>
    <x v="2983"/>
    <b v="1"/>
    <n v="1095"/>
    <b v="1"/>
    <s v="theater/spaces"/>
    <n v="1.465395775862069"/>
    <n v="155.23827397260274"/>
    <x v="1"/>
    <s v="spaces"/>
    <x v="2983"/>
    <d v="2014-11-11T16:10:36"/>
  </r>
  <r>
    <n v="25000"/>
    <n v="25088"/>
    <x v="0"/>
    <s v="US"/>
    <s v="USD"/>
    <n v="1472020881"/>
    <x v="2984"/>
    <b v="1"/>
    <n v="218"/>
    <b v="1"/>
    <s v="theater/spaces"/>
    <n v="1.00352"/>
    <n v="115.08256880733946"/>
    <x v="1"/>
    <s v="spaces"/>
    <x v="2984"/>
    <d v="2016-08-24T06:41:21"/>
  </r>
  <r>
    <n v="10000"/>
    <n v="12165"/>
    <x v="0"/>
    <s v="NZ"/>
    <s v="NZD"/>
    <n v="1477886400"/>
    <x v="2985"/>
    <b v="0"/>
    <n v="111"/>
    <b v="1"/>
    <s v="theater/spaces"/>
    <n v="1.2164999999999999"/>
    <n v="109.5945945945946"/>
    <x v="1"/>
    <s v="spaces"/>
    <x v="2985"/>
    <d v="2016-10-31T04:00:00"/>
  </r>
  <r>
    <n v="2400"/>
    <n v="2532"/>
    <x v="0"/>
    <s v="GB"/>
    <s v="GBP"/>
    <n v="1462100406"/>
    <x v="2986"/>
    <b v="0"/>
    <n v="56"/>
    <b v="1"/>
    <s v="theater/spaces"/>
    <n v="1.0549999999999999"/>
    <n v="45.214285714285715"/>
    <x v="1"/>
    <s v="spaces"/>
    <x v="2986"/>
    <d v="2016-05-01T11:00:06"/>
  </r>
  <r>
    <n v="25000"/>
    <n v="27600.2"/>
    <x v="0"/>
    <s v="US"/>
    <s v="USD"/>
    <n v="1476316800"/>
    <x v="2987"/>
    <b v="0"/>
    <n v="265"/>
    <b v="1"/>
    <s v="theater/spaces"/>
    <n v="1.1040080000000001"/>
    <n v="104.15169811320754"/>
    <x v="1"/>
    <s v="spaces"/>
    <x v="2987"/>
    <d v="2016-10-13T00:00:00"/>
  </r>
  <r>
    <n v="1000"/>
    <n v="1000"/>
    <x v="0"/>
    <s v="GB"/>
    <s v="GBP"/>
    <n v="1466412081"/>
    <x v="2988"/>
    <b v="0"/>
    <n v="28"/>
    <b v="1"/>
    <s v="theater/spaces"/>
    <n v="1"/>
    <n v="35.714285714285715"/>
    <x v="1"/>
    <s v="spaces"/>
    <x v="2988"/>
    <d v="2016-06-20T08:41:21"/>
  </r>
  <r>
    <n v="20000"/>
    <n v="35307"/>
    <x v="0"/>
    <s v="US"/>
    <s v="USD"/>
    <n v="1450673940"/>
    <x v="2989"/>
    <b v="0"/>
    <n v="364"/>
    <b v="1"/>
    <s v="theater/spaces"/>
    <n v="1.76535"/>
    <n v="96.997252747252745"/>
    <x v="1"/>
    <s v="spaces"/>
    <x v="2989"/>
    <d v="2015-12-21T04:59:00"/>
  </r>
  <r>
    <n v="10000"/>
    <n v="10000"/>
    <x v="0"/>
    <s v="US"/>
    <s v="USD"/>
    <n v="1452174420"/>
    <x v="2990"/>
    <b v="0"/>
    <n v="27"/>
    <b v="1"/>
    <s v="theater/spaces"/>
    <n v="1"/>
    <n v="370.37037037037038"/>
    <x v="1"/>
    <s v="spaces"/>
    <x v="2990"/>
    <d v="2016-01-07T13:47:00"/>
  </r>
  <r>
    <n v="8500"/>
    <n v="8780"/>
    <x v="0"/>
    <s v="US"/>
    <s v="USD"/>
    <n v="1485547530"/>
    <x v="2991"/>
    <b v="0"/>
    <n v="93"/>
    <b v="1"/>
    <s v="theater/spaces"/>
    <n v="1.0329411764705883"/>
    <n v="94.408602150537632"/>
    <x v="1"/>
    <s v="spaces"/>
    <x v="2991"/>
    <d v="2017-01-27T20:05:30"/>
  </r>
  <r>
    <n v="3000"/>
    <n v="3135"/>
    <x v="0"/>
    <s v="US"/>
    <s v="USD"/>
    <n v="1476037510"/>
    <x v="2992"/>
    <b v="0"/>
    <n v="64"/>
    <b v="1"/>
    <s v="theater/spaces"/>
    <n v="1.0449999999999999"/>
    <n v="48.984375"/>
    <x v="1"/>
    <s v="spaces"/>
    <x v="2992"/>
    <d v="2016-10-09T18:25:10"/>
  </r>
  <r>
    <n v="1000"/>
    <n v="1003"/>
    <x v="0"/>
    <s v="US"/>
    <s v="USD"/>
    <n v="1455998867"/>
    <x v="2993"/>
    <b v="0"/>
    <n v="22"/>
    <b v="1"/>
    <s v="theater/spaces"/>
    <n v="1.0029999999999999"/>
    <n v="45.590909090909093"/>
    <x v="1"/>
    <s v="spaces"/>
    <x v="2993"/>
    <d v="2016-02-20T20:07:47"/>
  </r>
  <r>
    <n v="300"/>
    <n v="1373.24"/>
    <x v="0"/>
    <s v="GB"/>
    <s v="GBP"/>
    <n v="1412335772"/>
    <x v="2994"/>
    <b v="0"/>
    <n v="59"/>
    <b v="1"/>
    <s v="theater/spaces"/>
    <n v="4.577466666666667"/>
    <n v="23.275254237288134"/>
    <x v="1"/>
    <s v="spaces"/>
    <x v="2994"/>
    <d v="2014-10-03T11:29:32"/>
  </r>
  <r>
    <n v="15000"/>
    <n v="15744"/>
    <x v="0"/>
    <s v="US"/>
    <s v="USD"/>
    <n v="1484841471"/>
    <x v="2995"/>
    <b v="0"/>
    <n v="249"/>
    <b v="1"/>
    <s v="theater/spaces"/>
    <n v="1.0496000000000001"/>
    <n v="63.2289156626506"/>
    <x v="1"/>
    <s v="spaces"/>
    <x v="2995"/>
    <d v="2017-01-19T15:57:51"/>
  </r>
  <r>
    <n v="35000"/>
    <n v="60180"/>
    <x v="0"/>
    <s v="US"/>
    <s v="USD"/>
    <n v="1432677240"/>
    <x v="2996"/>
    <b v="0"/>
    <n v="392"/>
    <b v="1"/>
    <s v="theater/spaces"/>
    <n v="1.7194285714285715"/>
    <n v="153.5204081632653"/>
    <x v="1"/>
    <s v="spaces"/>
    <x v="2996"/>
    <d v="2015-05-26T21:54:00"/>
  </r>
  <r>
    <n v="10000"/>
    <n v="10373"/>
    <x v="0"/>
    <s v="US"/>
    <s v="USD"/>
    <n v="1488171540"/>
    <x v="2997"/>
    <b v="0"/>
    <n v="115"/>
    <b v="1"/>
    <s v="theater/spaces"/>
    <n v="1.0373000000000001"/>
    <n v="90.2"/>
    <x v="1"/>
    <s v="spaces"/>
    <x v="2997"/>
    <d v="2017-02-27T04:59:00"/>
  </r>
  <r>
    <n v="50000"/>
    <n v="51514.5"/>
    <x v="0"/>
    <s v="US"/>
    <s v="USD"/>
    <n v="1402892700"/>
    <x v="2998"/>
    <b v="0"/>
    <n v="433"/>
    <b v="1"/>
    <s v="theater/spaces"/>
    <n v="1.0302899999999999"/>
    <n v="118.97113163972287"/>
    <x v="1"/>
    <s v="spaces"/>
    <x v="2998"/>
    <d v="2014-06-16T04:25:00"/>
  </r>
  <r>
    <n v="1350"/>
    <n v="1605"/>
    <x v="0"/>
    <s v="US"/>
    <s v="USD"/>
    <n v="1488333600"/>
    <x v="2999"/>
    <b v="0"/>
    <n v="20"/>
    <b v="1"/>
    <s v="theater/spaces"/>
    <n v="1.1888888888888889"/>
    <n v="80.25"/>
    <x v="1"/>
    <s v="spaces"/>
    <x v="2999"/>
    <d v="2017-03-01T02:00:00"/>
  </r>
  <r>
    <n v="500"/>
    <n v="500"/>
    <x v="0"/>
    <s v="US"/>
    <s v="USD"/>
    <n v="1485885600"/>
    <x v="3000"/>
    <b v="0"/>
    <n v="8"/>
    <b v="1"/>
    <s v="theater/spaces"/>
    <n v="1"/>
    <n v="62.5"/>
    <x v="1"/>
    <s v="spaces"/>
    <x v="3000"/>
    <d v="2017-01-31T18:00:00"/>
  </r>
  <r>
    <n v="7214"/>
    <n v="22991.01"/>
    <x v="0"/>
    <s v="US"/>
    <s v="USD"/>
    <n v="1468445382"/>
    <x v="3001"/>
    <b v="0"/>
    <n v="175"/>
    <b v="1"/>
    <s v="theater/spaces"/>
    <n v="3.1869988910451896"/>
    <n v="131.37719999999999"/>
    <x v="1"/>
    <s v="spaces"/>
    <x v="3001"/>
    <d v="2016-07-13T21:29:42"/>
  </r>
  <r>
    <n v="7000"/>
    <n v="7595.43"/>
    <x v="0"/>
    <s v="US"/>
    <s v="USD"/>
    <n v="1356552252"/>
    <x v="3002"/>
    <b v="0"/>
    <n v="104"/>
    <b v="1"/>
    <s v="theater/spaces"/>
    <n v="1.0850614285714286"/>
    <n v="73.032980769230775"/>
    <x v="1"/>
    <s v="spaces"/>
    <x v="3002"/>
    <d v="2012-12-26T20:04:12"/>
  </r>
  <r>
    <n v="3000"/>
    <n v="3035"/>
    <x v="0"/>
    <s v="US"/>
    <s v="USD"/>
    <n v="1456811940"/>
    <x v="3003"/>
    <b v="0"/>
    <n v="17"/>
    <b v="1"/>
    <s v="theater/spaces"/>
    <n v="1.0116666666666667"/>
    <n v="178.52941176470588"/>
    <x v="1"/>
    <s v="spaces"/>
    <x v="3003"/>
    <d v="2016-03-01T05:59:00"/>
  </r>
  <r>
    <n v="40000"/>
    <n v="45126"/>
    <x v="0"/>
    <s v="US"/>
    <s v="USD"/>
    <n v="1416089324"/>
    <x v="3004"/>
    <b v="0"/>
    <n v="277"/>
    <b v="1"/>
    <s v="theater/spaces"/>
    <n v="1.12815"/>
    <n v="162.90974729241879"/>
    <x v="1"/>
    <s v="spaces"/>
    <x v="3004"/>
    <d v="2014-11-15T22:08:44"/>
  </r>
  <r>
    <n v="10600"/>
    <n v="12772.6"/>
    <x v="0"/>
    <s v="US"/>
    <s v="USD"/>
    <n v="1412611905"/>
    <x v="3005"/>
    <b v="0"/>
    <n v="118"/>
    <b v="1"/>
    <s v="theater/spaces"/>
    <n v="1.2049622641509434"/>
    <n v="108.24237288135593"/>
    <x v="1"/>
    <s v="spaces"/>
    <x v="3005"/>
    <d v="2014-10-06T16:11:45"/>
  </r>
  <r>
    <n v="8000"/>
    <n v="8620"/>
    <x v="0"/>
    <s v="CA"/>
    <s v="CAD"/>
    <n v="1418580591"/>
    <x v="3006"/>
    <b v="0"/>
    <n v="97"/>
    <b v="1"/>
    <s v="theater/spaces"/>
    <n v="1.0774999999999999"/>
    <n v="88.865979381443296"/>
    <x v="1"/>
    <s v="spaces"/>
    <x v="3006"/>
    <d v="2014-12-14T18:09:51"/>
  </r>
  <r>
    <n v="600"/>
    <n v="1080"/>
    <x v="0"/>
    <s v="US"/>
    <s v="USD"/>
    <n v="1429938683"/>
    <x v="3007"/>
    <b v="0"/>
    <n v="20"/>
    <b v="1"/>
    <s v="theater/spaces"/>
    <n v="1.8"/>
    <n v="54"/>
    <x v="1"/>
    <s v="spaces"/>
    <x v="3007"/>
    <d v="2015-04-25T05:11:23"/>
  </r>
  <r>
    <n v="3000"/>
    <n v="3035"/>
    <x v="0"/>
    <s v="US"/>
    <s v="USD"/>
    <n v="1453352719"/>
    <x v="3008"/>
    <b v="0"/>
    <n v="26"/>
    <b v="1"/>
    <s v="theater/spaces"/>
    <n v="1.0116666666666667"/>
    <n v="116.73076923076923"/>
    <x v="1"/>
    <s v="spaces"/>
    <x v="3008"/>
    <d v="2016-01-21T05:05:19"/>
  </r>
  <r>
    <n v="25000"/>
    <n v="29939"/>
    <x v="0"/>
    <s v="US"/>
    <s v="USD"/>
    <n v="1417012840"/>
    <x v="3009"/>
    <b v="0"/>
    <n v="128"/>
    <b v="1"/>
    <s v="theater/spaces"/>
    <n v="1.19756"/>
    <n v="233.8984375"/>
    <x v="1"/>
    <s v="spaces"/>
    <x v="3009"/>
    <d v="2014-11-26T14:40:40"/>
  </r>
  <r>
    <n v="1500"/>
    <n v="2370"/>
    <x v="0"/>
    <s v="US"/>
    <s v="USD"/>
    <n v="1424548719"/>
    <x v="3010"/>
    <b v="0"/>
    <n v="15"/>
    <b v="1"/>
    <s v="theater/spaces"/>
    <n v="1.58"/>
    <n v="158"/>
    <x v="1"/>
    <s v="spaces"/>
    <x v="3010"/>
    <d v="2015-02-21T19:58:39"/>
  </r>
  <r>
    <n v="300"/>
    <n v="371"/>
    <x v="0"/>
    <s v="ES"/>
    <s v="EUR"/>
    <n v="1450911540"/>
    <x v="3011"/>
    <b v="0"/>
    <n v="25"/>
    <b v="1"/>
    <s v="theater/spaces"/>
    <n v="1.2366666666666666"/>
    <n v="14.84"/>
    <x v="1"/>
    <s v="spaces"/>
    <x v="3011"/>
    <d v="2015-12-23T22:59:00"/>
  </r>
  <r>
    <n v="4000"/>
    <n v="4685"/>
    <x v="0"/>
    <s v="US"/>
    <s v="USD"/>
    <n v="1423587130"/>
    <x v="3012"/>
    <b v="0"/>
    <n v="55"/>
    <b v="1"/>
    <s v="theater/spaces"/>
    <n v="1.1712499999999999"/>
    <n v="85.181818181818187"/>
    <x v="1"/>
    <s v="spaces"/>
    <x v="3012"/>
    <d v="2015-02-10T16:52:10"/>
  </r>
  <r>
    <n v="10000"/>
    <n v="15696"/>
    <x v="0"/>
    <s v="US"/>
    <s v="USD"/>
    <n v="1434917049"/>
    <x v="3013"/>
    <b v="0"/>
    <n v="107"/>
    <b v="1"/>
    <s v="theater/spaces"/>
    <n v="1.5696000000000001"/>
    <n v="146.69158878504672"/>
    <x v="1"/>
    <s v="spaces"/>
    <x v="3013"/>
    <d v="2015-06-21T20:04:09"/>
  </r>
  <r>
    <n v="25000"/>
    <n v="28276"/>
    <x v="0"/>
    <s v="US"/>
    <s v="USD"/>
    <n v="1415163600"/>
    <x v="3014"/>
    <b v="0"/>
    <n v="557"/>
    <b v="1"/>
    <s v="theater/spaces"/>
    <n v="1.13104"/>
    <n v="50.764811490125673"/>
    <x v="1"/>
    <s v="spaces"/>
    <x v="3014"/>
    <d v="2014-11-05T05:00:00"/>
  </r>
  <r>
    <n v="3400"/>
    <n v="3508"/>
    <x v="0"/>
    <s v="US"/>
    <s v="USD"/>
    <n v="1402459200"/>
    <x v="3015"/>
    <b v="0"/>
    <n v="40"/>
    <b v="1"/>
    <s v="theater/spaces"/>
    <n v="1.0317647058823529"/>
    <n v="87.7"/>
    <x v="1"/>
    <s v="spaces"/>
    <x v="3015"/>
    <d v="2014-06-11T04:00:00"/>
  </r>
  <r>
    <n v="8500"/>
    <n v="8722"/>
    <x v="0"/>
    <s v="US"/>
    <s v="USD"/>
    <n v="1405688952"/>
    <x v="3016"/>
    <b v="0"/>
    <n v="36"/>
    <b v="1"/>
    <s v="theater/spaces"/>
    <n v="1.0261176470588236"/>
    <n v="242.27777777777777"/>
    <x v="1"/>
    <s v="spaces"/>
    <x v="3016"/>
    <d v="2014-07-18T13:09:12"/>
  </r>
  <r>
    <n v="22000"/>
    <n v="23285"/>
    <x v="0"/>
    <s v="US"/>
    <s v="USD"/>
    <n v="1408566243"/>
    <x v="3017"/>
    <b v="0"/>
    <n v="159"/>
    <b v="1"/>
    <s v="theater/spaces"/>
    <n v="1.0584090909090909"/>
    <n v="146.44654088050314"/>
    <x v="1"/>
    <s v="spaces"/>
    <x v="3017"/>
    <d v="2014-08-20T20:24:03"/>
  </r>
  <r>
    <n v="4200"/>
    <n v="4230"/>
    <x v="0"/>
    <s v="FR"/>
    <s v="EUR"/>
    <n v="1437429600"/>
    <x v="3018"/>
    <b v="0"/>
    <n v="41"/>
    <b v="1"/>
    <s v="theater/spaces"/>
    <n v="1.0071428571428571"/>
    <n v="103.17073170731707"/>
    <x v="1"/>
    <s v="spaces"/>
    <x v="3018"/>
    <d v="2015-07-20T22:00:00"/>
  </r>
  <r>
    <n v="15000"/>
    <n v="18185"/>
    <x v="0"/>
    <s v="US"/>
    <s v="USD"/>
    <n v="1401159600"/>
    <x v="3019"/>
    <b v="0"/>
    <n v="226"/>
    <b v="1"/>
    <s v="theater/spaces"/>
    <n v="1.2123333333333333"/>
    <n v="80.464601769911511"/>
    <x v="1"/>
    <s v="spaces"/>
    <x v="3019"/>
    <d v="2014-05-27T03:00:00"/>
  </r>
  <r>
    <n v="7000"/>
    <n v="7040"/>
    <x v="0"/>
    <s v="US"/>
    <s v="USD"/>
    <n v="1439583533"/>
    <x v="3020"/>
    <b v="0"/>
    <n v="30"/>
    <b v="1"/>
    <s v="theater/spaces"/>
    <n v="1.0057142857142858"/>
    <n v="234.66666666666666"/>
    <x v="1"/>
    <s v="spaces"/>
    <x v="3020"/>
    <d v="2015-08-14T20:18:53"/>
  </r>
  <r>
    <n v="4500"/>
    <n v="5221"/>
    <x v="0"/>
    <s v="US"/>
    <s v="USD"/>
    <n v="1479794340"/>
    <x v="3021"/>
    <b v="0"/>
    <n v="103"/>
    <b v="1"/>
    <s v="theater/spaces"/>
    <n v="1.1602222222222223"/>
    <n v="50.689320388349515"/>
    <x v="1"/>
    <s v="spaces"/>
    <x v="3021"/>
    <d v="2016-11-22T05:59:00"/>
  </r>
  <r>
    <n v="10000"/>
    <n v="10088"/>
    <x v="0"/>
    <s v="US"/>
    <s v="USD"/>
    <n v="1472338409"/>
    <x v="3022"/>
    <b v="0"/>
    <n v="62"/>
    <b v="1"/>
    <s v="theater/spaces"/>
    <n v="1.0087999999999999"/>
    <n v="162.70967741935485"/>
    <x v="1"/>
    <s v="spaces"/>
    <x v="3022"/>
    <d v="2016-08-27T22:53:29"/>
  </r>
  <r>
    <n v="700"/>
    <n v="721"/>
    <x v="0"/>
    <s v="GB"/>
    <s v="GBP"/>
    <n v="1434039186"/>
    <x v="3023"/>
    <b v="0"/>
    <n v="6"/>
    <b v="1"/>
    <s v="theater/spaces"/>
    <n v="1.03"/>
    <n v="120.16666666666667"/>
    <x v="1"/>
    <s v="spaces"/>
    <x v="3023"/>
    <d v="2015-06-11T16:13:06"/>
  </r>
  <r>
    <n v="5000"/>
    <n v="12321"/>
    <x v="0"/>
    <s v="US"/>
    <s v="USD"/>
    <n v="1349567475"/>
    <x v="3024"/>
    <b v="0"/>
    <n v="182"/>
    <b v="1"/>
    <s v="theater/spaces"/>
    <n v="2.4641999999999999"/>
    <n v="67.697802197802204"/>
    <x v="1"/>
    <s v="spaces"/>
    <x v="3024"/>
    <d v="2012-10-06T23:51:15"/>
  </r>
  <r>
    <n v="2500"/>
    <n v="7555"/>
    <x v="0"/>
    <s v="GB"/>
    <s v="GBP"/>
    <n v="1401465600"/>
    <x v="3025"/>
    <b v="0"/>
    <n v="145"/>
    <b v="1"/>
    <s v="theater/spaces"/>
    <n v="3.0219999999999998"/>
    <n v="52.103448275862071"/>
    <x v="1"/>
    <s v="spaces"/>
    <x v="3025"/>
    <d v="2014-05-30T16:00:00"/>
  </r>
  <r>
    <n v="900"/>
    <n v="1290"/>
    <x v="0"/>
    <s v="GB"/>
    <s v="GBP"/>
    <n v="1488538892"/>
    <x v="3026"/>
    <b v="0"/>
    <n v="25"/>
    <b v="1"/>
    <s v="theater/spaces"/>
    <n v="1.4333333333333333"/>
    <n v="51.6"/>
    <x v="1"/>
    <s v="spaces"/>
    <x v="3026"/>
    <d v="2017-03-03T11:01:32"/>
  </r>
  <r>
    <n v="40000"/>
    <n v="52576"/>
    <x v="0"/>
    <s v="US"/>
    <s v="USD"/>
    <n v="1426866851"/>
    <x v="3027"/>
    <b v="0"/>
    <n v="320"/>
    <b v="1"/>
    <s v="theater/spaces"/>
    <n v="1.3144"/>
    <n v="164.3"/>
    <x v="1"/>
    <s v="spaces"/>
    <x v="3027"/>
    <d v="2015-03-20T15:54:11"/>
  </r>
  <r>
    <n v="5000"/>
    <n v="8401"/>
    <x v="0"/>
    <s v="US"/>
    <s v="USD"/>
    <n v="1471242025"/>
    <x v="3028"/>
    <b v="0"/>
    <n v="99"/>
    <b v="1"/>
    <s v="theater/spaces"/>
    <n v="1.6801999999999999"/>
    <n v="84.858585858585855"/>
    <x v="1"/>
    <s v="spaces"/>
    <x v="3028"/>
    <d v="2016-08-15T06:20:25"/>
  </r>
  <r>
    <n v="30000"/>
    <n v="32903"/>
    <x v="0"/>
    <s v="US"/>
    <s v="USD"/>
    <n v="1416285300"/>
    <x v="3029"/>
    <b v="0"/>
    <n v="348"/>
    <b v="1"/>
    <s v="theater/spaces"/>
    <n v="1.0967666666666667"/>
    <n v="94.548850574712645"/>
    <x v="1"/>
    <s v="spaces"/>
    <x v="3029"/>
    <d v="2014-11-18T04:35:00"/>
  </r>
  <r>
    <n v="1750"/>
    <n v="1867"/>
    <x v="0"/>
    <s v="US"/>
    <s v="USD"/>
    <n v="1442426171"/>
    <x v="3030"/>
    <b v="0"/>
    <n v="41"/>
    <b v="1"/>
    <s v="theater/spaces"/>
    <n v="1.0668571428571429"/>
    <n v="45.536585365853661"/>
    <x v="1"/>
    <s v="spaces"/>
    <x v="3030"/>
    <d v="2015-09-16T17:56:11"/>
  </r>
  <r>
    <n v="1500"/>
    <n v="1500"/>
    <x v="0"/>
    <s v="US"/>
    <s v="USD"/>
    <n v="1476479447"/>
    <x v="3031"/>
    <b v="0"/>
    <n v="29"/>
    <b v="1"/>
    <s v="theater/spaces"/>
    <n v="1"/>
    <n v="51.724137931034484"/>
    <x v="1"/>
    <s v="spaces"/>
    <x v="3031"/>
    <d v="2016-10-14T21:10:47"/>
  </r>
  <r>
    <n v="1000"/>
    <n v="1272"/>
    <x v="0"/>
    <s v="US"/>
    <s v="USD"/>
    <n v="1441933459"/>
    <x v="3032"/>
    <b v="0"/>
    <n v="25"/>
    <b v="1"/>
    <s v="theater/spaces"/>
    <n v="1.272"/>
    <n v="50.88"/>
    <x v="1"/>
    <s v="spaces"/>
    <x v="3032"/>
    <d v="2015-09-11T01:04:19"/>
  </r>
  <r>
    <n v="3000"/>
    <n v="4396"/>
    <x v="0"/>
    <s v="US"/>
    <s v="USD"/>
    <n v="1471487925"/>
    <x v="3033"/>
    <b v="0"/>
    <n v="23"/>
    <b v="1"/>
    <s v="theater/spaces"/>
    <n v="1.4653333333333334"/>
    <n v="191.13043478260869"/>
    <x v="1"/>
    <s v="spaces"/>
    <x v="3033"/>
    <d v="2016-08-18T02:38:45"/>
  </r>
  <r>
    <n v="100000"/>
    <n v="112536"/>
    <x v="0"/>
    <s v="US"/>
    <s v="USD"/>
    <n v="1477972740"/>
    <x v="3034"/>
    <b v="0"/>
    <n v="1260"/>
    <b v="1"/>
    <s v="theater/spaces"/>
    <n v="1.1253599999999999"/>
    <n v="89.314285714285717"/>
    <x v="1"/>
    <s v="spaces"/>
    <x v="3034"/>
    <d v="2016-11-01T03:59:00"/>
  </r>
  <r>
    <n v="25000"/>
    <n v="27196.71"/>
    <x v="0"/>
    <s v="US"/>
    <s v="USD"/>
    <n v="1367674009"/>
    <x v="3035"/>
    <b v="0"/>
    <n v="307"/>
    <b v="1"/>
    <s v="theater/spaces"/>
    <n v="1.0878684000000001"/>
    <n v="88.588631921824103"/>
    <x v="1"/>
    <s v="spaces"/>
    <x v="3035"/>
    <d v="2013-05-04T13:26:49"/>
  </r>
  <r>
    <n v="25000"/>
    <n v="31683"/>
    <x v="0"/>
    <s v="US"/>
    <s v="USD"/>
    <n v="1376654340"/>
    <x v="3036"/>
    <b v="0"/>
    <n v="329"/>
    <b v="1"/>
    <s v="theater/spaces"/>
    <n v="1.26732"/>
    <n v="96.300911854103347"/>
    <x v="1"/>
    <s v="spaces"/>
    <x v="3036"/>
    <d v="2013-08-16T11:59:00"/>
  </r>
  <r>
    <n v="500"/>
    <n v="1066"/>
    <x v="0"/>
    <s v="US"/>
    <s v="USD"/>
    <n v="1285995540"/>
    <x v="3037"/>
    <b v="0"/>
    <n v="32"/>
    <b v="1"/>
    <s v="theater/spaces"/>
    <n v="2.1320000000000001"/>
    <n v="33.3125"/>
    <x v="1"/>
    <s v="spaces"/>
    <x v="3037"/>
    <d v="2010-10-02T04:59:00"/>
  </r>
  <r>
    <n v="1000"/>
    <n v="1005"/>
    <x v="0"/>
    <s v="US"/>
    <s v="USD"/>
    <n v="1457071397"/>
    <x v="3038"/>
    <b v="0"/>
    <n v="27"/>
    <b v="1"/>
    <s v="theater/spaces"/>
    <n v="1.0049999999999999"/>
    <n v="37.222222222222221"/>
    <x v="1"/>
    <s v="spaces"/>
    <x v="3038"/>
    <d v="2016-03-04T06:03:17"/>
  </r>
  <r>
    <n v="20000"/>
    <n v="21742.78"/>
    <x v="0"/>
    <s v="US"/>
    <s v="USD"/>
    <n v="1388303940"/>
    <x v="3039"/>
    <b v="0"/>
    <n v="236"/>
    <b v="1"/>
    <s v="theater/spaces"/>
    <n v="1.0871389999999999"/>
    <n v="92.130423728813554"/>
    <x v="1"/>
    <s v="spaces"/>
    <x v="3039"/>
    <d v="2013-12-29T07:59:00"/>
  </r>
  <r>
    <n v="3000"/>
    <n v="3225"/>
    <x v="0"/>
    <s v="US"/>
    <s v="USD"/>
    <n v="1435359600"/>
    <x v="3040"/>
    <b v="0"/>
    <n v="42"/>
    <b v="1"/>
    <s v="theater/spaces"/>
    <n v="1.075"/>
    <n v="76.785714285714292"/>
    <x v="1"/>
    <s v="spaces"/>
    <x v="3040"/>
    <d v="2015-06-26T23:00:00"/>
  </r>
  <r>
    <n v="8300"/>
    <n v="9170"/>
    <x v="0"/>
    <s v="US"/>
    <s v="USD"/>
    <n v="1453323048"/>
    <x v="3041"/>
    <b v="0"/>
    <n v="95"/>
    <b v="1"/>
    <s v="theater/spaces"/>
    <n v="1.1048192771084338"/>
    <n v="96.526315789473685"/>
    <x v="1"/>
    <s v="spaces"/>
    <x v="3041"/>
    <d v="2016-01-20T20:50:48"/>
  </r>
  <r>
    <n v="1500"/>
    <n v="1920"/>
    <x v="0"/>
    <s v="GB"/>
    <s v="GBP"/>
    <n v="1444149047"/>
    <x v="3042"/>
    <b v="0"/>
    <n v="37"/>
    <b v="1"/>
    <s v="theater/spaces"/>
    <n v="1.28"/>
    <n v="51.891891891891895"/>
    <x v="1"/>
    <s v="spaces"/>
    <x v="3042"/>
    <d v="2015-10-06T16:30:47"/>
  </r>
  <r>
    <n v="15000"/>
    <n v="16501"/>
    <x v="0"/>
    <s v="CA"/>
    <s v="CAD"/>
    <n v="1429152600"/>
    <x v="3043"/>
    <b v="0"/>
    <n v="128"/>
    <b v="1"/>
    <s v="theater/spaces"/>
    <n v="1.1000666666666667"/>
    <n v="128.9140625"/>
    <x v="1"/>
    <s v="spaces"/>
    <x v="3043"/>
    <d v="2015-04-16T02:50:00"/>
  </r>
  <r>
    <n v="12000"/>
    <n v="13121"/>
    <x v="0"/>
    <s v="US"/>
    <s v="USD"/>
    <n v="1454433998"/>
    <x v="3044"/>
    <b v="0"/>
    <n v="156"/>
    <b v="1"/>
    <s v="theater/spaces"/>
    <n v="1.0934166666666667"/>
    <n v="84.108974358974365"/>
    <x v="1"/>
    <s v="spaces"/>
    <x v="3044"/>
    <d v="2016-02-02T17:26:38"/>
  </r>
  <r>
    <n v="4000"/>
    <n v="5308.26"/>
    <x v="0"/>
    <s v="US"/>
    <s v="USD"/>
    <n v="1408679055"/>
    <x v="3045"/>
    <b v="0"/>
    <n v="64"/>
    <b v="1"/>
    <s v="theater/spaces"/>
    <n v="1.3270650000000002"/>
    <n v="82.941562500000003"/>
    <x v="1"/>
    <s v="spaces"/>
    <x v="3045"/>
    <d v="2014-08-22T03:44:15"/>
  </r>
  <r>
    <n v="7900"/>
    <n v="15077"/>
    <x v="0"/>
    <s v="US"/>
    <s v="USD"/>
    <n v="1410324720"/>
    <x v="3046"/>
    <b v="0"/>
    <n v="58"/>
    <b v="1"/>
    <s v="theater/spaces"/>
    <n v="1.9084810126582279"/>
    <n v="259.94827586206895"/>
    <x v="1"/>
    <s v="spaces"/>
    <x v="3046"/>
    <d v="2014-09-10T04:52:00"/>
  </r>
  <r>
    <n v="500"/>
    <n v="745"/>
    <x v="0"/>
    <s v="US"/>
    <s v="USD"/>
    <n v="1461762960"/>
    <x v="3047"/>
    <b v="0"/>
    <n v="20"/>
    <b v="1"/>
    <s v="theater/spaces"/>
    <n v="1.49"/>
    <n v="37.25"/>
    <x v="1"/>
    <s v="spaces"/>
    <x v="3047"/>
    <d v="2016-04-27T13:16:00"/>
  </r>
  <r>
    <n v="5000"/>
    <n v="8320"/>
    <x v="0"/>
    <s v="US"/>
    <s v="USD"/>
    <n v="1420060920"/>
    <x v="3048"/>
    <b v="0"/>
    <n v="47"/>
    <b v="1"/>
    <s v="theater/spaces"/>
    <n v="1.6639999999999999"/>
    <n v="177.02127659574469"/>
    <x v="1"/>
    <s v="spaces"/>
    <x v="3048"/>
    <d v="2014-12-31T21:22:00"/>
  </r>
  <r>
    <n v="3750"/>
    <n v="4000"/>
    <x v="0"/>
    <s v="US"/>
    <s v="USD"/>
    <n v="1434241255"/>
    <x v="3049"/>
    <b v="0"/>
    <n v="54"/>
    <b v="1"/>
    <s v="theater/spaces"/>
    <n v="1.0666666666666667"/>
    <n v="74.074074074074076"/>
    <x v="1"/>
    <s v="spaces"/>
    <x v="3049"/>
    <d v="2015-06-14T00:20:55"/>
  </r>
  <r>
    <n v="600"/>
    <n v="636"/>
    <x v="0"/>
    <s v="US"/>
    <s v="USD"/>
    <n v="1462420960"/>
    <x v="3050"/>
    <b v="0"/>
    <n v="9"/>
    <b v="1"/>
    <s v="theater/spaces"/>
    <n v="1.06"/>
    <n v="70.666666666666671"/>
    <x v="1"/>
    <s v="spaces"/>
    <x v="3050"/>
    <d v="2016-05-05T04:02:40"/>
  </r>
  <r>
    <n v="3500"/>
    <n v="827"/>
    <x v="2"/>
    <s v="GB"/>
    <s v="GBP"/>
    <n v="1486547945"/>
    <x v="3051"/>
    <b v="1"/>
    <n v="35"/>
    <b v="0"/>
    <s v="theater/spaces"/>
    <n v="0.23628571428571429"/>
    <n v="23.62857142857143"/>
    <x v="1"/>
    <s v="spaces"/>
    <x v="3051"/>
    <d v="2017-02-08T09:59:05"/>
  </r>
  <r>
    <n v="50000"/>
    <n v="75"/>
    <x v="2"/>
    <s v="US"/>
    <s v="USD"/>
    <n v="1432828740"/>
    <x v="3052"/>
    <b v="0"/>
    <n v="2"/>
    <b v="0"/>
    <s v="theater/spaces"/>
    <n v="1.5E-3"/>
    <n v="37.5"/>
    <x v="1"/>
    <s v="spaces"/>
    <x v="3052"/>
    <d v="2015-05-28T15:59:00"/>
  </r>
  <r>
    <n v="10000"/>
    <n v="40"/>
    <x v="2"/>
    <s v="US"/>
    <s v="USD"/>
    <n v="1412222340"/>
    <x v="3053"/>
    <b v="0"/>
    <n v="3"/>
    <b v="0"/>
    <s v="theater/spaces"/>
    <n v="4.0000000000000001E-3"/>
    <n v="13.333333333333334"/>
    <x v="1"/>
    <s v="spaces"/>
    <x v="3053"/>
    <d v="2014-10-02T03:59:00"/>
  </r>
  <r>
    <n v="300"/>
    <n v="0"/>
    <x v="2"/>
    <s v="US"/>
    <s v="USD"/>
    <n v="1425258240"/>
    <x v="3054"/>
    <b v="0"/>
    <n v="0"/>
    <b v="0"/>
    <s v="theater/spaces"/>
    <n v="0"/>
    <e v="#DIV/0!"/>
    <x v="1"/>
    <s v="spaces"/>
    <x v="3054"/>
    <d v="2015-03-02T01:04:00"/>
  </r>
  <r>
    <n v="20000"/>
    <n v="1"/>
    <x v="2"/>
    <s v="US"/>
    <s v="USD"/>
    <n v="1420844390"/>
    <x v="3055"/>
    <b v="0"/>
    <n v="1"/>
    <b v="0"/>
    <s v="theater/spaces"/>
    <n v="5.0000000000000002E-5"/>
    <n v="1"/>
    <x v="1"/>
    <s v="spaces"/>
    <x v="3055"/>
    <d v="2015-01-09T22:59:50"/>
  </r>
  <r>
    <n v="25000"/>
    <n v="0"/>
    <x v="2"/>
    <s v="US"/>
    <s v="USD"/>
    <n v="1412003784"/>
    <x v="3056"/>
    <b v="0"/>
    <n v="0"/>
    <b v="0"/>
    <s v="theater/spaces"/>
    <n v="0"/>
    <e v="#DIV/0!"/>
    <x v="1"/>
    <s v="spaces"/>
    <x v="3056"/>
    <d v="2014-09-29T15:16:24"/>
  </r>
  <r>
    <n v="50000"/>
    <n v="0"/>
    <x v="2"/>
    <s v="GB"/>
    <s v="GBP"/>
    <n v="1459694211"/>
    <x v="3057"/>
    <b v="0"/>
    <n v="0"/>
    <b v="0"/>
    <s v="theater/spaces"/>
    <n v="0"/>
    <e v="#DIV/0!"/>
    <x v="1"/>
    <s v="spaces"/>
    <x v="3057"/>
    <d v="2016-04-03T14:36:51"/>
  </r>
  <r>
    <n v="18000"/>
    <n v="3"/>
    <x v="2"/>
    <s v="IT"/>
    <s v="EUR"/>
    <n v="1463734740"/>
    <x v="3058"/>
    <b v="0"/>
    <n v="3"/>
    <b v="0"/>
    <s v="theater/spaces"/>
    <n v="1.6666666666666666E-4"/>
    <n v="1"/>
    <x v="1"/>
    <s v="spaces"/>
    <x v="3058"/>
    <d v="2016-05-20T08:59:00"/>
  </r>
  <r>
    <n v="15000"/>
    <n v="451"/>
    <x v="2"/>
    <s v="US"/>
    <s v="USD"/>
    <n v="1407536846"/>
    <x v="3059"/>
    <b v="0"/>
    <n v="11"/>
    <b v="0"/>
    <s v="theater/spaces"/>
    <n v="3.0066666666666665E-2"/>
    <n v="41"/>
    <x v="1"/>
    <s v="spaces"/>
    <x v="3059"/>
    <d v="2014-08-08T22:27:26"/>
  </r>
  <r>
    <n v="220000"/>
    <n v="335"/>
    <x v="2"/>
    <s v="US"/>
    <s v="USD"/>
    <n v="1443422134"/>
    <x v="3060"/>
    <b v="0"/>
    <n v="6"/>
    <b v="0"/>
    <s v="theater/spaces"/>
    <n v="1.5227272727272728E-3"/>
    <n v="55.833333333333336"/>
    <x v="1"/>
    <s v="spaces"/>
    <x v="3060"/>
    <d v="2015-09-28T06:35:34"/>
  </r>
  <r>
    <n v="1000000"/>
    <n v="0"/>
    <x v="2"/>
    <s v="US"/>
    <s v="USD"/>
    <n v="1407955748"/>
    <x v="3061"/>
    <b v="0"/>
    <n v="0"/>
    <b v="0"/>
    <s v="theater/spaces"/>
    <n v="0"/>
    <e v="#DIV/0!"/>
    <x v="1"/>
    <s v="spaces"/>
    <x v="3061"/>
    <d v="2014-08-13T18:49:08"/>
  </r>
  <r>
    <n v="10000"/>
    <n v="6684"/>
    <x v="2"/>
    <s v="US"/>
    <s v="USD"/>
    <n v="1443636000"/>
    <x v="3062"/>
    <b v="0"/>
    <n v="67"/>
    <b v="0"/>
    <s v="theater/spaces"/>
    <n v="0.66839999999999999"/>
    <n v="99.761194029850742"/>
    <x v="1"/>
    <s v="spaces"/>
    <x v="3062"/>
    <d v="2015-09-30T18:00:00"/>
  </r>
  <r>
    <n v="3000"/>
    <n v="587"/>
    <x v="2"/>
    <s v="US"/>
    <s v="USD"/>
    <n v="1477174138"/>
    <x v="3063"/>
    <b v="0"/>
    <n v="23"/>
    <b v="0"/>
    <s v="theater/spaces"/>
    <n v="0.19566666666666666"/>
    <n v="25.521739130434781"/>
    <x v="1"/>
    <s v="spaces"/>
    <x v="3063"/>
    <d v="2016-10-22T22:08:58"/>
  </r>
  <r>
    <n v="75000"/>
    <n v="8471"/>
    <x v="2"/>
    <s v="US"/>
    <s v="USD"/>
    <n v="1448175540"/>
    <x v="3064"/>
    <b v="0"/>
    <n v="72"/>
    <b v="0"/>
    <s v="theater/spaces"/>
    <n v="0.11294666666666667"/>
    <n v="117.65277777777777"/>
    <x v="1"/>
    <s v="spaces"/>
    <x v="3064"/>
    <d v="2015-11-22T06:59:00"/>
  </r>
  <r>
    <n v="25000"/>
    <n v="10"/>
    <x v="2"/>
    <s v="US"/>
    <s v="USD"/>
    <n v="1406683172"/>
    <x v="3065"/>
    <b v="0"/>
    <n v="2"/>
    <b v="0"/>
    <s v="theater/spaces"/>
    <n v="4.0000000000000002E-4"/>
    <n v="5"/>
    <x v="1"/>
    <s v="spaces"/>
    <x v="3065"/>
    <d v="2014-07-30T01:19:32"/>
  </r>
  <r>
    <n v="350000"/>
    <n v="41950"/>
    <x v="2"/>
    <s v="AU"/>
    <s v="AUD"/>
    <n v="1468128537"/>
    <x v="3066"/>
    <b v="0"/>
    <n v="15"/>
    <b v="0"/>
    <s v="theater/spaces"/>
    <n v="0.11985714285714286"/>
    <n v="2796.6666666666665"/>
    <x v="1"/>
    <s v="spaces"/>
    <x v="3066"/>
    <d v="2016-07-10T05:28:57"/>
  </r>
  <r>
    <n v="8000"/>
    <n v="200"/>
    <x v="2"/>
    <s v="NZ"/>
    <s v="NZD"/>
    <n v="1441837879"/>
    <x v="3067"/>
    <b v="0"/>
    <n v="1"/>
    <b v="0"/>
    <s v="theater/spaces"/>
    <n v="2.5000000000000001E-2"/>
    <n v="200"/>
    <x v="1"/>
    <s v="spaces"/>
    <x v="3067"/>
    <d v="2015-09-09T22:31:19"/>
  </r>
  <r>
    <n v="250000"/>
    <n v="175"/>
    <x v="2"/>
    <s v="US"/>
    <s v="USD"/>
    <n v="1445013352"/>
    <x v="3068"/>
    <b v="0"/>
    <n v="2"/>
    <b v="0"/>
    <s v="theater/spaces"/>
    <n v="6.9999999999999999E-4"/>
    <n v="87.5"/>
    <x v="1"/>
    <s v="spaces"/>
    <x v="3068"/>
    <d v="2015-10-16T16:35:52"/>
  </r>
  <r>
    <n v="1000"/>
    <n v="141"/>
    <x v="2"/>
    <s v="US"/>
    <s v="USD"/>
    <n v="1418587234"/>
    <x v="3069"/>
    <b v="0"/>
    <n v="7"/>
    <b v="0"/>
    <s v="theater/spaces"/>
    <n v="0.14099999999999999"/>
    <n v="20.142857142857142"/>
    <x v="1"/>
    <s v="spaces"/>
    <x v="3069"/>
    <d v="2014-12-14T20:00:34"/>
  </r>
  <r>
    <n v="10000"/>
    <n v="334"/>
    <x v="2"/>
    <s v="GB"/>
    <s v="GBP"/>
    <n v="1481132169"/>
    <x v="3070"/>
    <b v="0"/>
    <n v="16"/>
    <b v="0"/>
    <s v="theater/spaces"/>
    <n v="3.3399999999999999E-2"/>
    <n v="20.875"/>
    <x v="1"/>
    <s v="spaces"/>
    <x v="3070"/>
    <d v="2016-12-07T17:36:09"/>
  </r>
  <r>
    <n v="12000"/>
    <n v="7173"/>
    <x v="2"/>
    <s v="US"/>
    <s v="USD"/>
    <n v="1429595940"/>
    <x v="3071"/>
    <b v="0"/>
    <n v="117"/>
    <b v="0"/>
    <s v="theater/spaces"/>
    <n v="0.59775"/>
    <n v="61.307692307692307"/>
    <x v="1"/>
    <s v="spaces"/>
    <x v="3071"/>
    <d v="2015-04-21T05:59:00"/>
  </r>
  <r>
    <n v="12000"/>
    <n v="2"/>
    <x v="2"/>
    <s v="US"/>
    <s v="USD"/>
    <n v="1477791960"/>
    <x v="3072"/>
    <b v="0"/>
    <n v="2"/>
    <b v="0"/>
    <s v="theater/spaces"/>
    <n v="1.6666666666666666E-4"/>
    <n v="1"/>
    <x v="1"/>
    <s v="spaces"/>
    <x v="3072"/>
    <d v="2016-10-30T01:46:00"/>
  </r>
  <r>
    <n v="2800000"/>
    <n v="645"/>
    <x v="2"/>
    <s v="US"/>
    <s v="USD"/>
    <n v="1434309540"/>
    <x v="3073"/>
    <b v="0"/>
    <n v="7"/>
    <b v="0"/>
    <s v="theater/spaces"/>
    <n v="2.3035714285714285E-4"/>
    <n v="92.142857142857139"/>
    <x v="1"/>
    <s v="spaces"/>
    <x v="3073"/>
    <d v="2015-06-14T19:19:00"/>
  </r>
  <r>
    <n v="25000"/>
    <n v="22"/>
    <x v="2"/>
    <s v="FR"/>
    <s v="EUR"/>
    <n v="1457617359"/>
    <x v="3074"/>
    <b v="0"/>
    <n v="3"/>
    <b v="0"/>
    <s v="theater/spaces"/>
    <n v="8.8000000000000003E-4"/>
    <n v="7.333333333333333"/>
    <x v="1"/>
    <s v="spaces"/>
    <x v="3074"/>
    <d v="2016-03-10T13:42:39"/>
  </r>
  <r>
    <n v="15000"/>
    <n v="1296"/>
    <x v="2"/>
    <s v="US"/>
    <s v="USD"/>
    <n v="1471573640"/>
    <x v="3075"/>
    <b v="0"/>
    <n v="20"/>
    <b v="0"/>
    <s v="theater/spaces"/>
    <n v="8.6400000000000005E-2"/>
    <n v="64.8"/>
    <x v="1"/>
    <s v="spaces"/>
    <x v="3075"/>
    <d v="2016-08-19T02:27:20"/>
  </r>
  <r>
    <n v="10000"/>
    <n v="1506"/>
    <x v="2"/>
    <s v="US"/>
    <s v="USD"/>
    <n v="1444405123"/>
    <x v="3076"/>
    <b v="0"/>
    <n v="50"/>
    <b v="0"/>
    <s v="theater/spaces"/>
    <n v="0.15060000000000001"/>
    <n v="30.12"/>
    <x v="1"/>
    <s v="spaces"/>
    <x v="3076"/>
    <d v="2015-10-09T15:38:43"/>
  </r>
  <r>
    <n v="22000"/>
    <n v="105"/>
    <x v="2"/>
    <s v="CA"/>
    <s v="CAD"/>
    <n v="1488495478"/>
    <x v="3077"/>
    <b v="0"/>
    <n v="2"/>
    <b v="0"/>
    <s v="theater/spaces"/>
    <n v="4.7727272727272731E-3"/>
    <n v="52.5"/>
    <x v="1"/>
    <s v="spaces"/>
    <x v="3077"/>
    <d v="2017-03-02T22:57:58"/>
  </r>
  <r>
    <n v="60000"/>
    <n v="71"/>
    <x v="2"/>
    <s v="US"/>
    <s v="USD"/>
    <n v="1424920795"/>
    <x v="3078"/>
    <b v="0"/>
    <n v="3"/>
    <b v="0"/>
    <s v="theater/spaces"/>
    <n v="1.1833333333333333E-3"/>
    <n v="23.666666666666668"/>
    <x v="1"/>
    <s v="spaces"/>
    <x v="3078"/>
    <d v="2015-02-26T03:19:55"/>
  </r>
  <r>
    <n v="1333666"/>
    <n v="11226"/>
    <x v="2"/>
    <s v="US"/>
    <s v="USD"/>
    <n v="1427040435"/>
    <x v="3079"/>
    <b v="0"/>
    <n v="27"/>
    <b v="0"/>
    <s v="theater/spaces"/>
    <n v="8.4173998587352451E-3"/>
    <n v="415.77777777777777"/>
    <x v="1"/>
    <s v="spaces"/>
    <x v="3079"/>
    <d v="2015-03-22T16:07:15"/>
  </r>
  <r>
    <n v="2000000"/>
    <n v="376"/>
    <x v="2"/>
    <s v="US"/>
    <s v="USD"/>
    <n v="1419644444"/>
    <x v="3080"/>
    <b v="0"/>
    <n v="7"/>
    <b v="0"/>
    <s v="theater/spaces"/>
    <n v="1.8799999999999999E-4"/>
    <n v="53.714285714285715"/>
    <x v="1"/>
    <s v="spaces"/>
    <x v="3080"/>
    <d v="2014-12-27T01:40:44"/>
  </r>
  <r>
    <n v="1000000"/>
    <n v="2103"/>
    <x v="2"/>
    <s v="US"/>
    <s v="USD"/>
    <n v="1442722891"/>
    <x v="3081"/>
    <b v="0"/>
    <n v="5"/>
    <b v="0"/>
    <s v="theater/spaces"/>
    <n v="2.1029999999999998E-3"/>
    <n v="420.6"/>
    <x v="1"/>
    <s v="spaces"/>
    <x v="3081"/>
    <d v="2015-09-20T04:21:31"/>
  </r>
  <r>
    <n v="9000"/>
    <n v="0"/>
    <x v="2"/>
    <s v="US"/>
    <s v="USD"/>
    <n v="1447628946"/>
    <x v="3082"/>
    <b v="0"/>
    <n v="0"/>
    <b v="0"/>
    <s v="theater/spaces"/>
    <n v="0"/>
    <e v="#DIV/0!"/>
    <x v="1"/>
    <s v="spaces"/>
    <x v="3082"/>
    <d v="2015-11-15T23:09:06"/>
  </r>
  <r>
    <n v="20000"/>
    <n v="56"/>
    <x v="2"/>
    <s v="US"/>
    <s v="USD"/>
    <n v="1409547600"/>
    <x v="3083"/>
    <b v="0"/>
    <n v="3"/>
    <b v="0"/>
    <s v="theater/spaces"/>
    <n v="2.8E-3"/>
    <n v="18.666666666666668"/>
    <x v="1"/>
    <s v="spaces"/>
    <x v="3083"/>
    <d v="2014-09-01T05:00:00"/>
  </r>
  <r>
    <n v="4059"/>
    <n v="470"/>
    <x v="2"/>
    <s v="US"/>
    <s v="USD"/>
    <n v="1430851680"/>
    <x v="3084"/>
    <b v="0"/>
    <n v="6"/>
    <b v="0"/>
    <s v="theater/spaces"/>
    <n v="0.11579206701157921"/>
    <n v="78.333333333333329"/>
    <x v="1"/>
    <s v="spaces"/>
    <x v="3084"/>
    <d v="2015-05-05T18:48:00"/>
  </r>
  <r>
    <n v="25000"/>
    <n v="610"/>
    <x v="2"/>
    <s v="US"/>
    <s v="USD"/>
    <n v="1443561159"/>
    <x v="3085"/>
    <b v="0"/>
    <n v="9"/>
    <b v="0"/>
    <s v="theater/spaces"/>
    <n v="2.4400000000000002E-2"/>
    <n v="67.777777777777771"/>
    <x v="1"/>
    <s v="spaces"/>
    <x v="3085"/>
    <d v="2015-09-29T21:12:39"/>
  </r>
  <r>
    <n v="20000"/>
    <n v="50"/>
    <x v="2"/>
    <s v="IT"/>
    <s v="EUR"/>
    <n v="1439827559"/>
    <x v="3086"/>
    <b v="0"/>
    <n v="3"/>
    <b v="0"/>
    <s v="theater/spaces"/>
    <n v="2.5000000000000001E-3"/>
    <n v="16.666666666666668"/>
    <x v="1"/>
    <s v="spaces"/>
    <x v="3086"/>
    <d v="2015-08-17T16:05:59"/>
  </r>
  <r>
    <n v="20000"/>
    <n v="125"/>
    <x v="2"/>
    <s v="US"/>
    <s v="USD"/>
    <n v="1482294990"/>
    <x v="3087"/>
    <b v="0"/>
    <n v="2"/>
    <b v="0"/>
    <s v="theater/spaces"/>
    <n v="6.2500000000000003E-3"/>
    <n v="62.5"/>
    <x v="1"/>
    <s v="spaces"/>
    <x v="3087"/>
    <d v="2016-12-21T04:36:30"/>
  </r>
  <r>
    <n v="65000"/>
    <n v="126"/>
    <x v="2"/>
    <s v="US"/>
    <s v="USD"/>
    <n v="1420724460"/>
    <x v="3088"/>
    <b v="0"/>
    <n v="3"/>
    <b v="0"/>
    <s v="theater/spaces"/>
    <n v="1.9384615384615384E-3"/>
    <n v="42"/>
    <x v="1"/>
    <s v="spaces"/>
    <x v="3088"/>
    <d v="2015-01-08T13:41:00"/>
  </r>
  <r>
    <n v="25000"/>
    <n v="5854"/>
    <x v="2"/>
    <s v="US"/>
    <s v="USD"/>
    <n v="1468029540"/>
    <x v="3089"/>
    <b v="0"/>
    <n v="45"/>
    <b v="0"/>
    <s v="theater/spaces"/>
    <n v="0.23416000000000001"/>
    <n v="130.0888888888889"/>
    <x v="1"/>
    <s v="spaces"/>
    <x v="3089"/>
    <d v="2016-07-09T01:59:00"/>
  </r>
  <r>
    <n v="225000"/>
    <n v="11432"/>
    <x v="2"/>
    <s v="US"/>
    <s v="USD"/>
    <n v="1430505545"/>
    <x v="3090"/>
    <b v="0"/>
    <n v="9"/>
    <b v="0"/>
    <s v="theater/spaces"/>
    <n v="5.080888888888889E-2"/>
    <n v="1270.2222222222222"/>
    <x v="1"/>
    <s v="spaces"/>
    <x v="3090"/>
    <d v="2015-05-01T18:39:05"/>
  </r>
  <r>
    <n v="5000"/>
    <n v="796"/>
    <x v="2"/>
    <s v="US"/>
    <s v="USD"/>
    <n v="1471214743"/>
    <x v="3091"/>
    <b v="0"/>
    <n v="9"/>
    <b v="0"/>
    <s v="theater/spaces"/>
    <n v="0.15920000000000001"/>
    <n v="88.444444444444443"/>
    <x v="1"/>
    <s v="spaces"/>
    <x v="3091"/>
    <d v="2016-08-14T22:45:43"/>
  </r>
  <r>
    <n v="100000"/>
    <n v="1183.19"/>
    <x v="2"/>
    <s v="US"/>
    <s v="USD"/>
    <n v="1444946400"/>
    <x v="3092"/>
    <b v="0"/>
    <n v="21"/>
    <b v="0"/>
    <s v="theater/spaces"/>
    <n v="1.1831900000000001E-2"/>
    <n v="56.342380952380957"/>
    <x v="1"/>
    <s v="spaces"/>
    <x v="3092"/>
    <d v="2015-10-15T22:00:00"/>
  </r>
  <r>
    <n v="4000"/>
    <n v="910"/>
    <x v="2"/>
    <s v="CA"/>
    <s v="CAD"/>
    <n v="1401595140"/>
    <x v="3093"/>
    <b v="0"/>
    <n v="17"/>
    <b v="0"/>
    <s v="theater/spaces"/>
    <n v="0.22750000000000001"/>
    <n v="53.529411764705884"/>
    <x v="1"/>
    <s v="spaces"/>
    <x v="3093"/>
    <d v="2014-06-01T03:59:00"/>
  </r>
  <r>
    <n v="100000"/>
    <n v="25"/>
    <x v="2"/>
    <s v="US"/>
    <s v="USD"/>
    <n v="1442775956"/>
    <x v="3094"/>
    <b v="0"/>
    <n v="1"/>
    <b v="0"/>
    <s v="theater/spaces"/>
    <n v="2.5000000000000001E-4"/>
    <n v="25"/>
    <x v="1"/>
    <s v="spaces"/>
    <x v="3094"/>
    <d v="2015-09-20T19:05:56"/>
  </r>
  <r>
    <n v="14920"/>
    <n v="50"/>
    <x v="2"/>
    <s v="US"/>
    <s v="USD"/>
    <n v="1470011780"/>
    <x v="3095"/>
    <b v="0"/>
    <n v="1"/>
    <b v="0"/>
    <s v="theater/spaces"/>
    <n v="3.351206434316354E-3"/>
    <n v="50"/>
    <x v="1"/>
    <s v="spaces"/>
    <x v="3095"/>
    <d v="2016-08-01T00:36:20"/>
  </r>
  <r>
    <n v="20000"/>
    <n v="795"/>
    <x v="2"/>
    <s v="US"/>
    <s v="USD"/>
    <n v="1432151326"/>
    <x v="3096"/>
    <b v="0"/>
    <n v="14"/>
    <b v="0"/>
    <s v="theater/spaces"/>
    <n v="3.9750000000000001E-2"/>
    <n v="56.785714285714285"/>
    <x v="1"/>
    <s v="spaces"/>
    <x v="3096"/>
    <d v="2015-05-20T19:48:46"/>
  </r>
  <r>
    <n v="10000"/>
    <n v="1715"/>
    <x v="2"/>
    <s v="GB"/>
    <s v="GBP"/>
    <n v="1475848800"/>
    <x v="3097"/>
    <b v="0"/>
    <n v="42"/>
    <b v="0"/>
    <s v="theater/spaces"/>
    <n v="0.17150000000000001"/>
    <n v="40.833333333333336"/>
    <x v="1"/>
    <s v="spaces"/>
    <x v="3097"/>
    <d v="2016-10-07T14:00:00"/>
  </r>
  <r>
    <n v="48725"/>
    <n v="1758"/>
    <x v="2"/>
    <s v="US"/>
    <s v="USD"/>
    <n v="1454890620"/>
    <x v="3098"/>
    <b v="0"/>
    <n v="27"/>
    <b v="0"/>
    <s v="theater/spaces"/>
    <n v="3.608004104669061E-2"/>
    <n v="65.111111111111114"/>
    <x v="1"/>
    <s v="spaces"/>
    <x v="3098"/>
    <d v="2016-02-08T00:17:00"/>
  </r>
  <r>
    <n v="2000"/>
    <n v="278"/>
    <x v="2"/>
    <s v="US"/>
    <s v="USD"/>
    <n v="1455251591"/>
    <x v="3099"/>
    <b v="0"/>
    <n v="5"/>
    <b v="0"/>
    <s v="theater/spaces"/>
    <n v="0.13900000000000001"/>
    <n v="55.6"/>
    <x v="1"/>
    <s v="spaces"/>
    <x v="3099"/>
    <d v="2016-02-12T04:33:11"/>
  </r>
  <r>
    <n v="12000"/>
    <n v="1827"/>
    <x v="2"/>
    <s v="US"/>
    <s v="USD"/>
    <n v="1413816975"/>
    <x v="3100"/>
    <b v="0"/>
    <n v="13"/>
    <b v="0"/>
    <s v="theater/spaces"/>
    <n v="0.15225"/>
    <n v="140.53846153846155"/>
    <x v="1"/>
    <s v="spaces"/>
    <x v="3100"/>
    <d v="2014-10-20T14:56:15"/>
  </r>
  <r>
    <n v="2500"/>
    <n v="300"/>
    <x v="2"/>
    <s v="FR"/>
    <s v="EUR"/>
    <n v="1437033360"/>
    <x v="3101"/>
    <b v="0"/>
    <n v="12"/>
    <b v="0"/>
    <s v="theater/spaces"/>
    <n v="0.12"/>
    <n v="25"/>
    <x v="1"/>
    <s v="spaces"/>
    <x v="3101"/>
    <d v="2015-07-16T07:56:00"/>
  </r>
  <r>
    <n v="16000"/>
    <n v="6258"/>
    <x v="2"/>
    <s v="GB"/>
    <s v="GBP"/>
    <n v="1471939818"/>
    <x v="3102"/>
    <b v="0"/>
    <n v="90"/>
    <b v="0"/>
    <s v="theater/spaces"/>
    <n v="0.391125"/>
    <n v="69.533333333333331"/>
    <x v="1"/>
    <s v="spaces"/>
    <x v="3102"/>
    <d v="2016-08-23T08:10:18"/>
  </r>
  <r>
    <n v="4100"/>
    <n v="11"/>
    <x v="2"/>
    <s v="US"/>
    <s v="USD"/>
    <n v="1434080706"/>
    <x v="3103"/>
    <b v="0"/>
    <n v="2"/>
    <b v="0"/>
    <s v="theater/spaces"/>
    <n v="2.6829268292682929E-3"/>
    <n v="5.5"/>
    <x v="1"/>
    <s v="spaces"/>
    <x v="3103"/>
    <d v="2015-06-12T03:45:06"/>
  </r>
  <r>
    <n v="4000"/>
    <n v="1185"/>
    <x v="2"/>
    <s v="AU"/>
    <s v="AUD"/>
    <n v="1422928800"/>
    <x v="3104"/>
    <b v="0"/>
    <n v="5"/>
    <b v="0"/>
    <s v="theater/spaces"/>
    <n v="0.29625000000000001"/>
    <n v="237"/>
    <x v="1"/>
    <s v="spaces"/>
    <x v="3104"/>
    <d v="2015-02-03T02:00:00"/>
  </r>
  <r>
    <n v="5845"/>
    <n v="2476"/>
    <x v="2"/>
    <s v="US"/>
    <s v="USD"/>
    <n v="1413694800"/>
    <x v="3105"/>
    <b v="0"/>
    <n v="31"/>
    <b v="0"/>
    <s v="theater/spaces"/>
    <n v="0.4236099230111206"/>
    <n v="79.870967741935488"/>
    <x v="1"/>
    <s v="spaces"/>
    <x v="3105"/>
    <d v="2014-10-19T05:00:00"/>
  </r>
  <r>
    <n v="1000"/>
    <n v="41"/>
    <x v="2"/>
    <s v="GB"/>
    <s v="GBP"/>
    <n v="1442440800"/>
    <x v="3106"/>
    <b v="0"/>
    <n v="4"/>
    <b v="0"/>
    <s v="theater/spaces"/>
    <n v="4.1000000000000002E-2"/>
    <n v="10.25"/>
    <x v="1"/>
    <s v="spaces"/>
    <x v="3106"/>
    <d v="2015-09-16T22:00:00"/>
  </r>
  <r>
    <n v="40000"/>
    <n v="7905"/>
    <x v="2"/>
    <s v="US"/>
    <s v="USD"/>
    <n v="1431372751"/>
    <x v="3107"/>
    <b v="0"/>
    <n v="29"/>
    <b v="0"/>
    <s v="theater/spaces"/>
    <n v="0.197625"/>
    <n v="272.58620689655174"/>
    <x v="1"/>
    <s v="spaces"/>
    <x v="3107"/>
    <d v="2015-05-11T19:32:31"/>
  </r>
  <r>
    <n v="50000"/>
    <n v="26"/>
    <x v="2"/>
    <s v="US"/>
    <s v="USD"/>
    <n v="1430234394"/>
    <x v="3108"/>
    <b v="0"/>
    <n v="2"/>
    <b v="0"/>
    <s v="theater/spaces"/>
    <n v="5.1999999999999995E-4"/>
    <n v="13"/>
    <x v="1"/>
    <s v="spaces"/>
    <x v="3108"/>
    <d v="2015-04-28T15:19:54"/>
  </r>
  <r>
    <n v="26500"/>
    <n v="6633"/>
    <x v="2"/>
    <s v="US"/>
    <s v="USD"/>
    <n v="1409194810"/>
    <x v="3109"/>
    <b v="0"/>
    <n v="114"/>
    <b v="0"/>
    <s v="theater/spaces"/>
    <n v="0.25030188679245285"/>
    <n v="58.184210526315788"/>
    <x v="1"/>
    <s v="spaces"/>
    <x v="3109"/>
    <d v="2014-08-28T03:00:10"/>
  </r>
  <r>
    <n v="25000"/>
    <n v="10"/>
    <x v="2"/>
    <s v="US"/>
    <s v="USD"/>
    <n v="1487465119"/>
    <x v="3110"/>
    <b v="0"/>
    <n v="1"/>
    <b v="0"/>
    <s v="theater/spaces"/>
    <n v="4.0000000000000002E-4"/>
    <n v="10"/>
    <x v="1"/>
    <s v="spaces"/>
    <x v="3110"/>
    <d v="2017-02-19T00:45:19"/>
  </r>
  <r>
    <n v="20000"/>
    <n v="5328"/>
    <x v="2"/>
    <s v="US"/>
    <s v="USD"/>
    <n v="1412432220"/>
    <x v="3111"/>
    <b v="0"/>
    <n v="76"/>
    <b v="0"/>
    <s v="theater/spaces"/>
    <n v="0.26640000000000003"/>
    <n v="70.10526315789474"/>
    <x v="1"/>
    <s v="spaces"/>
    <x v="3111"/>
    <d v="2014-10-04T14:17:00"/>
  </r>
  <r>
    <n v="11000"/>
    <n v="521"/>
    <x v="2"/>
    <s v="US"/>
    <s v="USD"/>
    <n v="1477968934"/>
    <x v="3112"/>
    <b v="0"/>
    <n v="9"/>
    <b v="0"/>
    <s v="theater/spaces"/>
    <n v="4.7363636363636365E-2"/>
    <n v="57.888888888888886"/>
    <x v="1"/>
    <s v="spaces"/>
    <x v="3112"/>
    <d v="2016-11-01T02:55:34"/>
  </r>
  <r>
    <n v="109225"/>
    <n v="4635"/>
    <x v="2"/>
    <s v="US"/>
    <s v="USD"/>
    <n v="1429291982"/>
    <x v="3113"/>
    <b v="0"/>
    <n v="37"/>
    <b v="0"/>
    <s v="theater/spaces"/>
    <n v="4.2435339894712751E-2"/>
    <n v="125.27027027027027"/>
    <x v="1"/>
    <s v="spaces"/>
    <x v="3113"/>
    <d v="2015-04-17T17:33:02"/>
  </r>
  <r>
    <n v="75000"/>
    <n v="0"/>
    <x v="2"/>
    <s v="US"/>
    <s v="USD"/>
    <n v="1411312250"/>
    <x v="3114"/>
    <b v="0"/>
    <n v="0"/>
    <b v="0"/>
    <s v="theater/spaces"/>
    <n v="0"/>
    <e v="#DIV/0!"/>
    <x v="1"/>
    <s v="spaces"/>
    <x v="3114"/>
    <d v="2014-09-21T15:10:50"/>
  </r>
  <r>
    <n v="10000"/>
    <n v="300"/>
    <x v="2"/>
    <s v="SE"/>
    <s v="SEK"/>
    <n v="1465123427"/>
    <x v="3115"/>
    <b v="0"/>
    <n v="1"/>
    <b v="0"/>
    <s v="theater/spaces"/>
    <n v="0.03"/>
    <n v="300"/>
    <x v="1"/>
    <s v="spaces"/>
    <x v="3115"/>
    <d v="2016-06-05T10:43:47"/>
  </r>
  <r>
    <n v="750"/>
    <n v="430"/>
    <x v="2"/>
    <s v="US"/>
    <s v="USD"/>
    <n v="1427890925"/>
    <x v="3116"/>
    <b v="0"/>
    <n v="10"/>
    <b v="0"/>
    <s v="theater/spaces"/>
    <n v="0.57333333333333336"/>
    <n v="43"/>
    <x v="1"/>
    <s v="spaces"/>
    <x v="3116"/>
    <d v="2015-04-01T12:22:05"/>
  </r>
  <r>
    <n v="1000"/>
    <n v="1"/>
    <x v="2"/>
    <s v="GB"/>
    <s v="GBP"/>
    <n v="1464354720"/>
    <x v="3117"/>
    <b v="0"/>
    <n v="1"/>
    <b v="0"/>
    <s v="theater/spaces"/>
    <n v="1E-3"/>
    <n v="1"/>
    <x v="1"/>
    <s v="spaces"/>
    <x v="3117"/>
    <d v="2016-05-27T13:12:00"/>
  </r>
  <r>
    <n v="500000"/>
    <n v="1550"/>
    <x v="2"/>
    <s v="SE"/>
    <s v="SEK"/>
    <n v="1467473723"/>
    <x v="3118"/>
    <b v="0"/>
    <n v="2"/>
    <b v="0"/>
    <s v="theater/spaces"/>
    <n v="3.0999999999999999E-3"/>
    <n v="775"/>
    <x v="1"/>
    <s v="spaces"/>
    <x v="3118"/>
    <d v="2016-07-02T15:35:23"/>
  </r>
  <r>
    <n v="10000"/>
    <n v="5"/>
    <x v="2"/>
    <s v="US"/>
    <s v="USD"/>
    <n v="1427414732"/>
    <x v="3119"/>
    <b v="0"/>
    <n v="1"/>
    <b v="0"/>
    <s v="theater/spaces"/>
    <n v="5.0000000000000001E-4"/>
    <n v="5"/>
    <x v="1"/>
    <s v="spaces"/>
    <x v="3119"/>
    <d v="2015-03-27T00:05:32"/>
  </r>
  <r>
    <n v="1300000"/>
    <n v="128"/>
    <x v="2"/>
    <s v="NL"/>
    <s v="EUR"/>
    <n v="1462484196"/>
    <x v="3120"/>
    <b v="0"/>
    <n v="10"/>
    <b v="0"/>
    <s v="theater/spaces"/>
    <n v="9.8461538461538464E-5"/>
    <n v="12.8"/>
    <x v="1"/>
    <s v="spaces"/>
    <x v="3120"/>
    <d v="2016-05-05T21:36:36"/>
  </r>
  <r>
    <n v="1500"/>
    <n v="10"/>
    <x v="1"/>
    <s v="CA"/>
    <s v="CAD"/>
    <n v="1411748335"/>
    <x v="3121"/>
    <b v="0"/>
    <n v="1"/>
    <b v="0"/>
    <s v="theater/spaces"/>
    <n v="6.6666666666666671E-3"/>
    <n v="10"/>
    <x v="1"/>
    <s v="spaces"/>
    <x v="3121"/>
    <d v="2014-09-26T16:18:55"/>
  </r>
  <r>
    <n v="199"/>
    <n v="116"/>
    <x v="1"/>
    <s v="US"/>
    <s v="USD"/>
    <n v="1478733732"/>
    <x v="3122"/>
    <b v="0"/>
    <n v="2"/>
    <b v="0"/>
    <s v="theater/spaces"/>
    <n v="0.58291457286432158"/>
    <n v="58"/>
    <x v="1"/>
    <s v="spaces"/>
    <x v="3122"/>
    <d v="2016-11-09T23:22:12"/>
  </r>
  <r>
    <n v="125000"/>
    <n v="85192"/>
    <x v="1"/>
    <s v="US"/>
    <s v="USD"/>
    <n v="1468108198"/>
    <x v="3123"/>
    <b v="0"/>
    <n v="348"/>
    <b v="0"/>
    <s v="theater/spaces"/>
    <n v="0.68153600000000003"/>
    <n v="244.80459770114942"/>
    <x v="1"/>
    <s v="spaces"/>
    <x v="3123"/>
    <d v="2016-07-09T23:49:58"/>
  </r>
  <r>
    <n v="800000"/>
    <n v="26"/>
    <x v="1"/>
    <s v="US"/>
    <s v="USD"/>
    <n v="1422902601"/>
    <x v="3124"/>
    <b v="0"/>
    <n v="4"/>
    <b v="0"/>
    <s v="theater/spaces"/>
    <n v="3.2499999999999997E-5"/>
    <n v="6.5"/>
    <x v="1"/>
    <s v="spaces"/>
    <x v="3124"/>
    <d v="2015-02-02T18:43:21"/>
  </r>
  <r>
    <n v="1500000"/>
    <n v="0"/>
    <x v="1"/>
    <s v="US"/>
    <s v="USD"/>
    <n v="1452142672"/>
    <x v="3125"/>
    <b v="0"/>
    <n v="0"/>
    <b v="0"/>
    <s v="theater/spaces"/>
    <n v="0"/>
    <e v="#DIV/0!"/>
    <x v="1"/>
    <s v="spaces"/>
    <x v="3125"/>
    <d v="2016-01-07T04:57:52"/>
  </r>
  <r>
    <n v="25000"/>
    <n v="1040"/>
    <x v="1"/>
    <s v="US"/>
    <s v="USD"/>
    <n v="1459121162"/>
    <x v="3126"/>
    <b v="0"/>
    <n v="17"/>
    <b v="0"/>
    <s v="theater/spaces"/>
    <n v="4.1599999999999998E-2"/>
    <n v="61.176470588235297"/>
    <x v="1"/>
    <s v="spaces"/>
    <x v="3126"/>
    <d v="2016-03-27T23:26:02"/>
  </r>
  <r>
    <n v="100000"/>
    <n v="0"/>
    <x v="1"/>
    <s v="US"/>
    <s v="USD"/>
    <n v="1425242029"/>
    <x v="3127"/>
    <b v="0"/>
    <n v="0"/>
    <b v="0"/>
    <s v="theater/spaces"/>
    <n v="0"/>
    <e v="#DIV/0!"/>
    <x v="1"/>
    <s v="spaces"/>
    <x v="3127"/>
    <d v="2015-03-01T20:33:49"/>
  </r>
  <r>
    <n v="15000"/>
    <n v="16291"/>
    <x v="3"/>
    <s v="US"/>
    <s v="USD"/>
    <n v="1489690141"/>
    <x v="3128"/>
    <b v="0"/>
    <n v="117"/>
    <b v="0"/>
    <s v="theater/plays"/>
    <n v="1.0860666666666667"/>
    <n v="139.23931623931625"/>
    <x v="1"/>
    <s v="plays"/>
    <x v="3128"/>
    <d v="2017-03-16T18:49:01"/>
  </r>
  <r>
    <n v="1250"/>
    <n v="10"/>
    <x v="3"/>
    <s v="US"/>
    <s v="USD"/>
    <n v="1492542819"/>
    <x v="3129"/>
    <b v="0"/>
    <n v="1"/>
    <b v="0"/>
    <s v="theater/plays"/>
    <n v="8.0000000000000002E-3"/>
    <n v="10"/>
    <x v="1"/>
    <s v="plays"/>
    <x v="3129"/>
    <d v="2017-04-18T19:13:39"/>
  </r>
  <r>
    <n v="10000"/>
    <n v="375"/>
    <x v="3"/>
    <s v="US"/>
    <s v="USD"/>
    <n v="1492145940"/>
    <x v="3130"/>
    <b v="0"/>
    <n v="4"/>
    <b v="0"/>
    <s v="theater/plays"/>
    <n v="3.7499999999999999E-2"/>
    <n v="93.75"/>
    <x v="1"/>
    <s v="plays"/>
    <x v="3130"/>
    <d v="2017-04-14T04:59:00"/>
  </r>
  <r>
    <n v="4100"/>
    <n v="645"/>
    <x v="3"/>
    <s v="US"/>
    <s v="USD"/>
    <n v="1491656045"/>
    <x v="3131"/>
    <b v="0"/>
    <n v="12"/>
    <b v="0"/>
    <s v="theater/plays"/>
    <n v="0.15731707317073171"/>
    <n v="53.75"/>
    <x v="1"/>
    <s v="plays"/>
    <x v="3131"/>
    <d v="2017-04-08T12:54:05"/>
  </r>
  <r>
    <n v="30000"/>
    <n v="10"/>
    <x v="3"/>
    <s v="US"/>
    <s v="USD"/>
    <n v="1492759460"/>
    <x v="3132"/>
    <b v="0"/>
    <n v="1"/>
    <b v="0"/>
    <s v="theater/plays"/>
    <n v="3.3333333333333332E-4"/>
    <n v="10"/>
    <x v="1"/>
    <s v="plays"/>
    <x v="3132"/>
    <d v="2017-04-21T07:24:20"/>
  </r>
  <r>
    <n v="500"/>
    <n v="540"/>
    <x v="3"/>
    <s v="GB"/>
    <s v="GBP"/>
    <n v="1490358834"/>
    <x v="3133"/>
    <b v="0"/>
    <n v="16"/>
    <b v="0"/>
    <s v="theater/plays"/>
    <n v="1.08"/>
    <n v="33.75"/>
    <x v="1"/>
    <s v="plays"/>
    <x v="3133"/>
    <d v="2017-03-24T12:33:54"/>
  </r>
  <r>
    <n v="1000"/>
    <n v="225"/>
    <x v="3"/>
    <s v="GB"/>
    <s v="GBP"/>
    <n v="1490631419"/>
    <x v="3134"/>
    <b v="0"/>
    <n v="12"/>
    <b v="0"/>
    <s v="theater/plays"/>
    <n v="0.22500000000000001"/>
    <n v="18.75"/>
    <x v="1"/>
    <s v="plays"/>
    <x v="3134"/>
    <d v="2017-03-27T16:16:59"/>
  </r>
  <r>
    <n v="777"/>
    <n v="162"/>
    <x v="3"/>
    <s v="US"/>
    <s v="USD"/>
    <n v="1491277121"/>
    <x v="3135"/>
    <b v="0"/>
    <n v="7"/>
    <b v="0"/>
    <s v="theater/plays"/>
    <n v="0.20849420849420849"/>
    <n v="23.142857142857142"/>
    <x v="1"/>
    <s v="plays"/>
    <x v="3135"/>
    <d v="2017-04-04T03:38:41"/>
  </r>
  <r>
    <n v="500"/>
    <n v="639"/>
    <x v="3"/>
    <s v="GB"/>
    <s v="GBP"/>
    <n v="1491001140"/>
    <x v="3136"/>
    <b v="0"/>
    <n v="22"/>
    <b v="0"/>
    <s v="theater/plays"/>
    <n v="1.278"/>
    <n v="29.045454545454547"/>
    <x v="1"/>
    <s v="plays"/>
    <x v="3136"/>
    <d v="2017-03-31T22:59:00"/>
  </r>
  <r>
    <n v="1500"/>
    <n v="50"/>
    <x v="3"/>
    <s v="US"/>
    <s v="USD"/>
    <n v="1493838720"/>
    <x v="3137"/>
    <b v="0"/>
    <n v="1"/>
    <b v="0"/>
    <s v="theater/plays"/>
    <n v="3.3333333333333333E-2"/>
    <n v="50"/>
    <x v="1"/>
    <s v="plays"/>
    <x v="3137"/>
    <d v="2017-05-03T19:12:00"/>
  </r>
  <r>
    <n v="200"/>
    <n v="0"/>
    <x v="3"/>
    <s v="GB"/>
    <s v="GBP"/>
    <n v="1491233407"/>
    <x v="3138"/>
    <b v="0"/>
    <n v="0"/>
    <b v="0"/>
    <s v="theater/plays"/>
    <n v="0"/>
    <e v="#DIV/0!"/>
    <x v="1"/>
    <s v="plays"/>
    <x v="3138"/>
    <d v="2017-04-03T15:30:07"/>
  </r>
  <r>
    <n v="50000"/>
    <n v="2700"/>
    <x v="3"/>
    <s v="MX"/>
    <s v="MXN"/>
    <n v="1490416380"/>
    <x v="3139"/>
    <b v="0"/>
    <n v="6"/>
    <b v="0"/>
    <s v="theater/plays"/>
    <n v="5.3999999999999999E-2"/>
    <n v="450"/>
    <x v="1"/>
    <s v="plays"/>
    <x v="3139"/>
    <d v="2017-03-25T04:33:00"/>
  </r>
  <r>
    <n v="10000"/>
    <n v="96"/>
    <x v="3"/>
    <s v="FR"/>
    <s v="EUR"/>
    <n v="1491581703"/>
    <x v="3140"/>
    <b v="0"/>
    <n v="4"/>
    <b v="0"/>
    <s v="theater/plays"/>
    <n v="9.5999999999999992E-3"/>
    <n v="24"/>
    <x v="1"/>
    <s v="plays"/>
    <x v="3140"/>
    <d v="2017-04-07T16:15:03"/>
  </r>
  <r>
    <n v="500"/>
    <n v="258"/>
    <x v="3"/>
    <s v="NL"/>
    <s v="EUR"/>
    <n v="1492372800"/>
    <x v="3141"/>
    <b v="0"/>
    <n v="8"/>
    <b v="0"/>
    <s v="theater/plays"/>
    <n v="0.51600000000000001"/>
    <n v="32.25"/>
    <x v="1"/>
    <s v="plays"/>
    <x v="3141"/>
    <d v="2017-04-16T20:00:00"/>
  </r>
  <r>
    <n v="2750"/>
    <n v="45"/>
    <x v="3"/>
    <s v="GB"/>
    <s v="GBP"/>
    <n v="1489922339"/>
    <x v="3142"/>
    <b v="0"/>
    <n v="3"/>
    <b v="0"/>
    <s v="theater/plays"/>
    <n v="1.6363636363636365E-2"/>
    <n v="15"/>
    <x v="1"/>
    <s v="plays"/>
    <x v="3142"/>
    <d v="2017-03-19T11:18:59"/>
  </r>
  <r>
    <n v="700"/>
    <n v="0"/>
    <x v="3"/>
    <s v="GB"/>
    <s v="GBP"/>
    <n v="1491726956"/>
    <x v="3143"/>
    <b v="0"/>
    <n v="0"/>
    <b v="0"/>
    <s v="theater/plays"/>
    <n v="0"/>
    <e v="#DIV/0!"/>
    <x v="1"/>
    <s v="plays"/>
    <x v="3143"/>
    <d v="2017-04-09T08:35:56"/>
  </r>
  <r>
    <n v="10000"/>
    <n v="7540"/>
    <x v="3"/>
    <s v="US"/>
    <s v="USD"/>
    <n v="1489903200"/>
    <x v="3144"/>
    <b v="0"/>
    <n v="30"/>
    <b v="0"/>
    <s v="theater/plays"/>
    <n v="0.754"/>
    <n v="251.33333333333334"/>
    <x v="1"/>
    <s v="plays"/>
    <x v="3144"/>
    <d v="2017-03-19T06:00:00"/>
  </r>
  <r>
    <n v="25000"/>
    <n v="0"/>
    <x v="3"/>
    <s v="US"/>
    <s v="USD"/>
    <n v="1490659134"/>
    <x v="3145"/>
    <b v="0"/>
    <n v="0"/>
    <b v="0"/>
    <s v="theater/plays"/>
    <n v="0"/>
    <e v="#DIV/0!"/>
    <x v="1"/>
    <s v="plays"/>
    <x v="3145"/>
    <d v="2017-03-27T23:58:54"/>
  </r>
  <r>
    <n v="50000"/>
    <n v="5250"/>
    <x v="3"/>
    <s v="MX"/>
    <s v="MXN"/>
    <n v="1492356166"/>
    <x v="3146"/>
    <b v="0"/>
    <n v="12"/>
    <b v="0"/>
    <s v="theater/plays"/>
    <n v="0.105"/>
    <n v="437.5"/>
    <x v="1"/>
    <s v="plays"/>
    <x v="3146"/>
    <d v="2017-04-16T15:22:46"/>
  </r>
  <r>
    <n v="20000"/>
    <n v="23505"/>
    <x v="0"/>
    <s v="US"/>
    <s v="USD"/>
    <n v="1415319355"/>
    <x v="3147"/>
    <b v="1"/>
    <n v="213"/>
    <b v="1"/>
    <s v="theater/plays"/>
    <n v="1.1752499999999999"/>
    <n v="110.35211267605634"/>
    <x v="1"/>
    <s v="plays"/>
    <x v="3147"/>
    <d v="2014-11-07T00:15:55"/>
  </r>
  <r>
    <n v="1800"/>
    <n v="2361"/>
    <x v="0"/>
    <s v="US"/>
    <s v="USD"/>
    <n v="1412136000"/>
    <x v="3148"/>
    <b v="1"/>
    <n v="57"/>
    <b v="1"/>
    <s v="theater/plays"/>
    <n v="1.3116666666666668"/>
    <n v="41.421052631578945"/>
    <x v="1"/>
    <s v="plays"/>
    <x v="3148"/>
    <d v="2014-10-01T04:00:00"/>
  </r>
  <r>
    <n v="1250"/>
    <n v="1300"/>
    <x v="0"/>
    <s v="US"/>
    <s v="USD"/>
    <n v="1354845600"/>
    <x v="3149"/>
    <b v="1"/>
    <n v="25"/>
    <b v="1"/>
    <s v="theater/plays"/>
    <n v="1.04"/>
    <n v="52"/>
    <x v="1"/>
    <s v="plays"/>
    <x v="3149"/>
    <d v="2012-12-07T02:00:00"/>
  </r>
  <r>
    <n v="3500"/>
    <n v="3535"/>
    <x v="0"/>
    <s v="US"/>
    <s v="USD"/>
    <n v="1295928000"/>
    <x v="3150"/>
    <b v="1"/>
    <n v="104"/>
    <b v="1"/>
    <s v="theater/plays"/>
    <n v="1.01"/>
    <n v="33.990384615384613"/>
    <x v="1"/>
    <s v="plays"/>
    <x v="3150"/>
    <d v="2011-01-25T04:00:00"/>
  </r>
  <r>
    <n v="3500"/>
    <n v="3514"/>
    <x v="0"/>
    <s v="US"/>
    <s v="USD"/>
    <n v="1410379774"/>
    <x v="3151"/>
    <b v="1"/>
    <n v="34"/>
    <b v="1"/>
    <s v="theater/plays"/>
    <n v="1.004"/>
    <n v="103.35294117647059"/>
    <x v="1"/>
    <s v="plays"/>
    <x v="3151"/>
    <d v="2014-09-10T20:09:34"/>
  </r>
  <r>
    <n v="2200"/>
    <n v="2331"/>
    <x v="0"/>
    <s v="GB"/>
    <s v="GBP"/>
    <n v="1383425367"/>
    <x v="3152"/>
    <b v="1"/>
    <n v="67"/>
    <b v="1"/>
    <s v="theater/plays"/>
    <n v="1.0595454545454546"/>
    <n v="34.791044776119406"/>
    <x v="1"/>
    <s v="plays"/>
    <x v="3152"/>
    <d v="2013-11-02T20:49:27"/>
  </r>
  <r>
    <n v="3000"/>
    <n v="10067.5"/>
    <x v="0"/>
    <s v="US"/>
    <s v="USD"/>
    <n v="1304225940"/>
    <x v="3153"/>
    <b v="1"/>
    <n v="241"/>
    <b v="1"/>
    <s v="theater/plays"/>
    <n v="3.3558333333333334"/>
    <n v="41.773858921161825"/>
    <x v="1"/>
    <s v="plays"/>
    <x v="3153"/>
    <d v="2011-05-01T04:59:00"/>
  </r>
  <r>
    <n v="7000"/>
    <n v="7905"/>
    <x v="0"/>
    <s v="US"/>
    <s v="USD"/>
    <n v="1333310458"/>
    <x v="3154"/>
    <b v="1"/>
    <n v="123"/>
    <b v="1"/>
    <s v="theater/plays"/>
    <n v="1.1292857142857142"/>
    <n v="64.268292682926827"/>
    <x v="1"/>
    <s v="plays"/>
    <x v="3154"/>
    <d v="2012-04-01T20:00:58"/>
  </r>
  <r>
    <n v="5000"/>
    <n v="9425.23"/>
    <x v="0"/>
    <s v="GB"/>
    <s v="GBP"/>
    <n v="1356004725"/>
    <x v="3155"/>
    <b v="1"/>
    <n v="302"/>
    <b v="1"/>
    <s v="theater/plays"/>
    <n v="1.885046"/>
    <n v="31.209370860927152"/>
    <x v="1"/>
    <s v="plays"/>
    <x v="3155"/>
    <d v="2012-12-20T11:58:45"/>
  </r>
  <r>
    <n v="5500"/>
    <n v="5600"/>
    <x v="0"/>
    <s v="US"/>
    <s v="USD"/>
    <n v="1338591144"/>
    <x v="3156"/>
    <b v="1"/>
    <n v="89"/>
    <b v="1"/>
    <s v="theater/plays"/>
    <n v="1.0181818181818181"/>
    <n v="62.921348314606739"/>
    <x v="1"/>
    <s v="plays"/>
    <x v="3156"/>
    <d v="2012-06-01T22:52:24"/>
  </r>
  <r>
    <n v="4000"/>
    <n v="4040"/>
    <x v="0"/>
    <s v="US"/>
    <s v="USD"/>
    <n v="1405746000"/>
    <x v="3157"/>
    <b v="1"/>
    <n v="41"/>
    <b v="1"/>
    <s v="theater/plays"/>
    <n v="1.01"/>
    <n v="98.536585365853654"/>
    <x v="1"/>
    <s v="plays"/>
    <x v="3157"/>
    <d v="2014-07-19T05:00:00"/>
  </r>
  <r>
    <n v="5000"/>
    <n v="5700"/>
    <x v="0"/>
    <s v="US"/>
    <s v="USD"/>
    <n v="1374523752"/>
    <x v="3158"/>
    <b v="1"/>
    <n v="69"/>
    <b v="1"/>
    <s v="theater/plays"/>
    <n v="1.1399999999999999"/>
    <n v="82.608695652173907"/>
    <x v="1"/>
    <s v="plays"/>
    <x v="3158"/>
    <d v="2013-07-22T20:09:12"/>
  </r>
  <r>
    <n v="1500"/>
    <n v="2002.22"/>
    <x v="0"/>
    <s v="US"/>
    <s v="USD"/>
    <n v="1326927600"/>
    <x v="3159"/>
    <b v="1"/>
    <n v="52"/>
    <b v="1"/>
    <s v="theater/plays"/>
    <n v="1.3348133333333334"/>
    <n v="38.504230769230773"/>
    <x v="1"/>
    <s v="plays"/>
    <x v="3159"/>
    <d v="2012-01-18T23:00:00"/>
  </r>
  <r>
    <n v="4500"/>
    <n v="4569"/>
    <x v="0"/>
    <s v="US"/>
    <s v="USD"/>
    <n v="1407905940"/>
    <x v="3160"/>
    <b v="1"/>
    <n v="57"/>
    <b v="1"/>
    <s v="theater/plays"/>
    <n v="1.0153333333333334"/>
    <n v="80.15789473684211"/>
    <x v="1"/>
    <s v="plays"/>
    <x v="3160"/>
    <d v="2014-08-13T04:59:00"/>
  </r>
  <r>
    <n v="2000"/>
    <n v="2102"/>
    <x v="0"/>
    <s v="GB"/>
    <s v="GBP"/>
    <n v="1413377522"/>
    <x v="3161"/>
    <b v="1"/>
    <n v="74"/>
    <b v="1"/>
    <s v="theater/plays"/>
    <n v="1.0509999999999999"/>
    <n v="28.405405405405407"/>
    <x v="1"/>
    <s v="plays"/>
    <x v="3161"/>
    <d v="2014-10-15T12:52:02"/>
  </r>
  <r>
    <n v="4000"/>
    <n v="5086"/>
    <x v="0"/>
    <s v="US"/>
    <s v="USD"/>
    <n v="1404698400"/>
    <x v="3162"/>
    <b v="1"/>
    <n v="63"/>
    <b v="1"/>
    <s v="theater/plays"/>
    <n v="1.2715000000000001"/>
    <n v="80.730158730158735"/>
    <x v="1"/>
    <s v="plays"/>
    <x v="3162"/>
    <d v="2014-07-07T02:00:00"/>
  </r>
  <r>
    <n v="13000"/>
    <n v="14450"/>
    <x v="0"/>
    <s v="US"/>
    <s v="USD"/>
    <n v="1402855525"/>
    <x v="3163"/>
    <b v="1"/>
    <n v="72"/>
    <b v="1"/>
    <s v="theater/plays"/>
    <n v="1.1115384615384616"/>
    <n v="200.69444444444446"/>
    <x v="1"/>
    <s v="plays"/>
    <x v="3163"/>
    <d v="2014-06-15T18:05:25"/>
  </r>
  <r>
    <n v="2500"/>
    <n v="2669"/>
    <x v="0"/>
    <s v="US"/>
    <s v="USD"/>
    <n v="1402341615"/>
    <x v="3164"/>
    <b v="1"/>
    <n v="71"/>
    <b v="1"/>
    <s v="theater/plays"/>
    <n v="1.0676000000000001"/>
    <n v="37.591549295774648"/>
    <x v="1"/>
    <s v="plays"/>
    <x v="3164"/>
    <d v="2014-06-09T19:20:15"/>
  </r>
  <r>
    <n v="750"/>
    <n v="1220"/>
    <x v="0"/>
    <s v="US"/>
    <s v="USD"/>
    <n v="1304395140"/>
    <x v="3165"/>
    <b v="1"/>
    <n v="21"/>
    <b v="1"/>
    <s v="theater/plays"/>
    <n v="1.6266666666666667"/>
    <n v="58.095238095238095"/>
    <x v="1"/>
    <s v="plays"/>
    <x v="3165"/>
    <d v="2011-05-03T03:59:00"/>
  </r>
  <r>
    <n v="35000"/>
    <n v="56079.83"/>
    <x v="0"/>
    <s v="US"/>
    <s v="USD"/>
    <n v="1416988740"/>
    <x v="3166"/>
    <b v="1"/>
    <n v="930"/>
    <b v="1"/>
    <s v="theater/plays"/>
    <n v="1.6022808571428573"/>
    <n v="60.300892473118282"/>
    <x v="1"/>
    <s v="plays"/>
    <x v="3166"/>
    <d v="2014-11-26T07:59:00"/>
  </r>
  <r>
    <n v="3000"/>
    <n v="3485"/>
    <x v="0"/>
    <s v="US"/>
    <s v="USD"/>
    <n v="1406952781"/>
    <x v="3167"/>
    <b v="1"/>
    <n v="55"/>
    <b v="1"/>
    <s v="theater/plays"/>
    <n v="1.1616666666666666"/>
    <n v="63.363636363636367"/>
    <x v="1"/>
    <s v="plays"/>
    <x v="3167"/>
    <d v="2014-08-02T04:13:01"/>
  </r>
  <r>
    <n v="2500"/>
    <n v="3105"/>
    <x v="0"/>
    <s v="US"/>
    <s v="USD"/>
    <n v="1402696800"/>
    <x v="3168"/>
    <b v="1"/>
    <n v="61"/>
    <b v="1"/>
    <s v="theater/plays"/>
    <n v="1.242"/>
    <n v="50.901639344262293"/>
    <x v="1"/>
    <s v="plays"/>
    <x v="3168"/>
    <d v="2014-06-13T22:00:00"/>
  </r>
  <r>
    <n v="8000"/>
    <n v="8241"/>
    <x v="0"/>
    <s v="US"/>
    <s v="USD"/>
    <n v="1386910740"/>
    <x v="3169"/>
    <b v="1"/>
    <n v="82"/>
    <b v="1"/>
    <s v="theater/plays"/>
    <n v="1.030125"/>
    <n v="100.5"/>
    <x v="1"/>
    <s v="plays"/>
    <x v="3169"/>
    <d v="2013-12-13T04:59:00"/>
  </r>
  <r>
    <n v="2000"/>
    <n v="2245"/>
    <x v="0"/>
    <s v="US"/>
    <s v="USD"/>
    <n v="1404273600"/>
    <x v="3170"/>
    <b v="1"/>
    <n v="71"/>
    <b v="1"/>
    <s v="theater/plays"/>
    <n v="1.1225000000000001"/>
    <n v="31.619718309859156"/>
    <x v="1"/>
    <s v="plays"/>
    <x v="3170"/>
    <d v="2014-07-02T04:00:00"/>
  </r>
  <r>
    <n v="7000"/>
    <n v="7617"/>
    <x v="0"/>
    <s v="GB"/>
    <s v="GBP"/>
    <n v="1462545358"/>
    <x v="3171"/>
    <b v="1"/>
    <n v="117"/>
    <b v="1"/>
    <s v="theater/plays"/>
    <n v="1.0881428571428571"/>
    <n v="65.102564102564102"/>
    <x v="1"/>
    <s v="plays"/>
    <x v="3171"/>
    <d v="2016-05-06T14:35:58"/>
  </r>
  <r>
    <n v="2000"/>
    <n v="2300"/>
    <x v="0"/>
    <s v="US"/>
    <s v="USD"/>
    <n v="1329240668"/>
    <x v="3172"/>
    <b v="1"/>
    <n v="29"/>
    <b v="1"/>
    <s v="theater/plays"/>
    <n v="1.1499999999999999"/>
    <n v="79.310344827586206"/>
    <x v="1"/>
    <s v="plays"/>
    <x v="3172"/>
    <d v="2012-02-14T17:31:08"/>
  </r>
  <r>
    <n v="10000"/>
    <n v="10300"/>
    <x v="0"/>
    <s v="US"/>
    <s v="USD"/>
    <n v="1411765492"/>
    <x v="3173"/>
    <b v="1"/>
    <n v="74"/>
    <b v="1"/>
    <s v="theater/plays"/>
    <n v="1.03"/>
    <n v="139.18918918918919"/>
    <x v="1"/>
    <s v="plays"/>
    <x v="3173"/>
    <d v="2014-09-26T21:04:52"/>
  </r>
  <r>
    <n v="3000"/>
    <n v="3034"/>
    <x v="0"/>
    <s v="US"/>
    <s v="USD"/>
    <n v="1408999508"/>
    <x v="3174"/>
    <b v="1"/>
    <n v="23"/>
    <b v="1"/>
    <s v="theater/plays"/>
    <n v="1.0113333333333334"/>
    <n v="131.91304347826087"/>
    <x v="1"/>
    <s v="plays"/>
    <x v="3174"/>
    <d v="2014-08-25T20:45:08"/>
  </r>
  <r>
    <n v="5000"/>
    <n v="5478"/>
    <x v="0"/>
    <s v="US"/>
    <s v="USD"/>
    <n v="1297977427"/>
    <x v="3175"/>
    <b v="1"/>
    <n v="60"/>
    <b v="1"/>
    <s v="theater/plays"/>
    <n v="1.0955999999999999"/>
    <n v="91.3"/>
    <x v="1"/>
    <s v="plays"/>
    <x v="3175"/>
    <d v="2011-02-17T21:17:07"/>
  </r>
  <r>
    <n v="1900"/>
    <n v="2182"/>
    <x v="0"/>
    <s v="US"/>
    <s v="USD"/>
    <n v="1376838000"/>
    <x v="3176"/>
    <b v="1"/>
    <n v="55"/>
    <b v="1"/>
    <s v="theater/plays"/>
    <n v="1.148421052631579"/>
    <n v="39.672727272727272"/>
    <x v="1"/>
    <s v="plays"/>
    <x v="3176"/>
    <d v="2013-08-18T15:00:00"/>
  </r>
  <r>
    <n v="2500"/>
    <n v="2935"/>
    <x v="0"/>
    <s v="US"/>
    <s v="USD"/>
    <n v="1403366409"/>
    <x v="3177"/>
    <b v="1"/>
    <n v="51"/>
    <b v="1"/>
    <s v="theater/plays"/>
    <n v="1.1739999999999999"/>
    <n v="57.549019607843135"/>
    <x v="1"/>
    <s v="plays"/>
    <x v="3177"/>
    <d v="2014-06-21T16:00:09"/>
  </r>
  <r>
    <n v="1500"/>
    <n v="2576"/>
    <x v="0"/>
    <s v="GB"/>
    <s v="GBP"/>
    <n v="1405521075"/>
    <x v="3178"/>
    <b v="1"/>
    <n v="78"/>
    <b v="1"/>
    <s v="theater/plays"/>
    <n v="1.7173333333333334"/>
    <n v="33.025641025641029"/>
    <x v="1"/>
    <s v="plays"/>
    <x v="3178"/>
    <d v="2014-07-16T14:31:15"/>
  </r>
  <r>
    <n v="4200"/>
    <n v="4794.82"/>
    <x v="0"/>
    <s v="US"/>
    <s v="USD"/>
    <n v="1367859071"/>
    <x v="3179"/>
    <b v="1"/>
    <n v="62"/>
    <b v="1"/>
    <s v="theater/plays"/>
    <n v="1.1416238095238094"/>
    <n v="77.335806451612896"/>
    <x v="1"/>
    <s v="plays"/>
    <x v="3179"/>
    <d v="2013-05-06T16:51:11"/>
  </r>
  <r>
    <n v="1200"/>
    <n v="1437"/>
    <x v="0"/>
    <s v="GB"/>
    <s v="GBP"/>
    <n v="1403258049"/>
    <x v="3180"/>
    <b v="1"/>
    <n v="45"/>
    <b v="1"/>
    <s v="theater/plays"/>
    <n v="1.1975"/>
    <n v="31.933333333333334"/>
    <x v="1"/>
    <s v="plays"/>
    <x v="3180"/>
    <d v="2014-06-20T09:54:09"/>
  </r>
  <r>
    <n v="500"/>
    <n v="545"/>
    <x v="0"/>
    <s v="GB"/>
    <s v="GBP"/>
    <n v="1402848000"/>
    <x v="3181"/>
    <b v="1"/>
    <n v="15"/>
    <b v="1"/>
    <s v="theater/plays"/>
    <n v="1.0900000000000001"/>
    <n v="36.333333333333336"/>
    <x v="1"/>
    <s v="plays"/>
    <x v="3181"/>
    <d v="2014-06-15T16:00:00"/>
  </r>
  <r>
    <n v="7000"/>
    <n v="7062"/>
    <x v="0"/>
    <s v="US"/>
    <s v="USD"/>
    <n v="1328029200"/>
    <x v="3182"/>
    <b v="1"/>
    <n v="151"/>
    <b v="1"/>
    <s v="theater/plays"/>
    <n v="1.0088571428571429"/>
    <n v="46.768211920529801"/>
    <x v="1"/>
    <s v="plays"/>
    <x v="3182"/>
    <d v="2012-01-31T17:00:00"/>
  </r>
  <r>
    <n v="2500"/>
    <n v="2725"/>
    <x v="0"/>
    <s v="US"/>
    <s v="USD"/>
    <n v="1377284669"/>
    <x v="3183"/>
    <b v="1"/>
    <n v="68"/>
    <b v="1"/>
    <s v="theater/plays"/>
    <n v="1.0900000000000001"/>
    <n v="40.073529411764703"/>
    <x v="1"/>
    <s v="plays"/>
    <x v="3183"/>
    <d v="2013-08-23T19:04:29"/>
  </r>
  <r>
    <n v="4300"/>
    <n v="4610"/>
    <x v="0"/>
    <s v="US"/>
    <s v="USD"/>
    <n v="1404258631"/>
    <x v="3184"/>
    <b v="1"/>
    <n v="46"/>
    <b v="1"/>
    <s v="theater/plays"/>
    <n v="1.0720930232558139"/>
    <n v="100.21739130434783"/>
    <x v="1"/>
    <s v="plays"/>
    <x v="3184"/>
    <d v="2014-07-01T23:50:31"/>
  </r>
  <r>
    <n v="1000"/>
    <n v="1000"/>
    <x v="0"/>
    <s v="GB"/>
    <s v="GBP"/>
    <n v="1405553241"/>
    <x v="3185"/>
    <b v="1"/>
    <n v="24"/>
    <b v="1"/>
    <s v="theater/plays"/>
    <n v="1"/>
    <n v="41.666666666666664"/>
    <x v="1"/>
    <s v="plays"/>
    <x v="3185"/>
    <d v="2014-07-16T23:27:21"/>
  </r>
  <r>
    <n v="3200"/>
    <n v="3270"/>
    <x v="0"/>
    <s v="GB"/>
    <s v="GBP"/>
    <n v="1410901200"/>
    <x v="3186"/>
    <b v="1"/>
    <n v="70"/>
    <b v="1"/>
    <s v="theater/plays"/>
    <n v="1.0218750000000001"/>
    <n v="46.714285714285715"/>
    <x v="1"/>
    <s v="plays"/>
    <x v="3186"/>
    <d v="2014-09-16T21:00:00"/>
  </r>
  <r>
    <n v="15000"/>
    <n v="17444"/>
    <x v="0"/>
    <s v="US"/>
    <s v="USD"/>
    <n v="1407167973"/>
    <x v="3187"/>
    <b v="1"/>
    <n v="244"/>
    <b v="1"/>
    <s v="theater/plays"/>
    <n v="1.1629333333333334"/>
    <n v="71.491803278688522"/>
    <x v="1"/>
    <s v="plays"/>
    <x v="3187"/>
    <d v="2014-08-04T15:59:33"/>
  </r>
  <r>
    <n v="200"/>
    <n v="130"/>
    <x v="2"/>
    <s v="GB"/>
    <s v="GBP"/>
    <n v="1433930302"/>
    <x v="3188"/>
    <b v="0"/>
    <n v="9"/>
    <b v="0"/>
    <s v="theater/musical"/>
    <n v="0.65"/>
    <n v="14.444444444444445"/>
    <x v="1"/>
    <s v="musical"/>
    <x v="3188"/>
    <d v="2015-06-10T09:58:22"/>
  </r>
  <r>
    <n v="55000"/>
    <n v="6780"/>
    <x v="2"/>
    <s v="SE"/>
    <s v="SEK"/>
    <n v="1432455532"/>
    <x v="3189"/>
    <b v="0"/>
    <n v="19"/>
    <b v="0"/>
    <s v="theater/musical"/>
    <n v="0.12327272727272727"/>
    <n v="356.84210526315792"/>
    <x v="1"/>
    <s v="musical"/>
    <x v="3189"/>
    <d v="2015-05-24T08:18:52"/>
  </r>
  <r>
    <n v="4000"/>
    <n v="0"/>
    <x v="2"/>
    <s v="CA"/>
    <s v="CAD"/>
    <n v="1481258275"/>
    <x v="3190"/>
    <b v="0"/>
    <n v="0"/>
    <b v="0"/>
    <s v="theater/musical"/>
    <n v="0"/>
    <e v="#DIV/0!"/>
    <x v="1"/>
    <s v="musical"/>
    <x v="3190"/>
    <d v="2016-12-09T04:37:55"/>
  </r>
  <r>
    <n v="3750"/>
    <n v="151"/>
    <x v="2"/>
    <s v="US"/>
    <s v="USD"/>
    <n v="1471370869"/>
    <x v="3191"/>
    <b v="0"/>
    <n v="4"/>
    <b v="0"/>
    <s v="theater/musical"/>
    <n v="4.0266666666666666E-2"/>
    <n v="37.75"/>
    <x v="1"/>
    <s v="musical"/>
    <x v="3191"/>
    <d v="2016-08-16T18:07:49"/>
  </r>
  <r>
    <n v="10000"/>
    <n v="102"/>
    <x v="2"/>
    <s v="GB"/>
    <s v="GBP"/>
    <n v="1425160800"/>
    <x v="3192"/>
    <b v="0"/>
    <n v="8"/>
    <b v="0"/>
    <s v="theater/musical"/>
    <n v="1.0200000000000001E-2"/>
    <n v="12.75"/>
    <x v="1"/>
    <s v="musical"/>
    <x v="3192"/>
    <d v="2015-02-28T22:00:00"/>
  </r>
  <r>
    <n v="5000"/>
    <n v="587"/>
    <x v="2"/>
    <s v="GB"/>
    <s v="GBP"/>
    <n v="1424474056"/>
    <x v="3193"/>
    <b v="0"/>
    <n v="24"/>
    <b v="0"/>
    <s v="theater/musical"/>
    <n v="0.1174"/>
    <n v="24.458333333333332"/>
    <x v="1"/>
    <s v="musical"/>
    <x v="3193"/>
    <d v="2015-02-20T23:14:16"/>
  </r>
  <r>
    <n v="11000"/>
    <n v="0"/>
    <x v="2"/>
    <s v="US"/>
    <s v="USD"/>
    <n v="1437960598"/>
    <x v="3194"/>
    <b v="0"/>
    <n v="0"/>
    <b v="0"/>
    <s v="theater/musical"/>
    <n v="0"/>
    <e v="#DIV/0!"/>
    <x v="1"/>
    <s v="musical"/>
    <x v="3194"/>
    <d v="2015-07-27T01:29:58"/>
  </r>
  <r>
    <n v="3500"/>
    <n v="2070"/>
    <x v="2"/>
    <s v="US"/>
    <s v="USD"/>
    <n v="1423750542"/>
    <x v="3195"/>
    <b v="0"/>
    <n v="39"/>
    <b v="0"/>
    <s v="theater/musical"/>
    <n v="0.59142857142857141"/>
    <n v="53.07692307692308"/>
    <x v="1"/>
    <s v="musical"/>
    <x v="3195"/>
    <d v="2015-02-12T14:15:42"/>
  </r>
  <r>
    <n v="3000000"/>
    <n v="1800"/>
    <x v="2"/>
    <s v="US"/>
    <s v="USD"/>
    <n v="1438437600"/>
    <x v="3196"/>
    <b v="0"/>
    <n v="6"/>
    <b v="0"/>
    <s v="theater/musical"/>
    <n v="5.9999999999999995E-4"/>
    <n v="300"/>
    <x v="1"/>
    <s v="musical"/>
    <x v="3196"/>
    <d v="2015-08-01T14:00:00"/>
  </r>
  <r>
    <n v="10000"/>
    <n v="1145"/>
    <x v="2"/>
    <s v="NO"/>
    <s v="NOK"/>
    <n v="1423050618"/>
    <x v="3197"/>
    <b v="0"/>
    <n v="4"/>
    <b v="0"/>
    <s v="theater/musical"/>
    <n v="0.1145"/>
    <n v="286.25"/>
    <x v="1"/>
    <s v="musical"/>
    <x v="3197"/>
    <d v="2015-02-04T11:50:18"/>
  </r>
  <r>
    <n v="30000"/>
    <n v="110"/>
    <x v="2"/>
    <s v="DK"/>
    <s v="DKK"/>
    <n v="1424081477"/>
    <x v="3198"/>
    <b v="0"/>
    <n v="3"/>
    <b v="0"/>
    <s v="theater/musical"/>
    <n v="3.6666666666666666E-3"/>
    <n v="36.666666666666664"/>
    <x v="1"/>
    <s v="musical"/>
    <x v="3198"/>
    <d v="2015-02-16T10:11:17"/>
  </r>
  <r>
    <n v="5000"/>
    <n v="2608"/>
    <x v="2"/>
    <s v="US"/>
    <s v="USD"/>
    <n v="1410037200"/>
    <x v="3199"/>
    <b v="0"/>
    <n v="53"/>
    <b v="0"/>
    <s v="theater/musical"/>
    <n v="0.52159999999999995"/>
    <n v="49.20754716981132"/>
    <x v="1"/>
    <s v="musical"/>
    <x v="3199"/>
    <d v="2014-09-06T21:00:00"/>
  </r>
  <r>
    <n v="50000"/>
    <n v="1"/>
    <x v="2"/>
    <s v="US"/>
    <s v="USD"/>
    <n v="1461994440"/>
    <x v="3200"/>
    <b v="0"/>
    <n v="1"/>
    <b v="0"/>
    <s v="theater/musical"/>
    <n v="2.0000000000000002E-5"/>
    <n v="1"/>
    <x v="1"/>
    <s v="musical"/>
    <x v="3200"/>
    <d v="2016-04-30T05:34:00"/>
  </r>
  <r>
    <n v="2000"/>
    <n v="25"/>
    <x v="2"/>
    <s v="GB"/>
    <s v="GBP"/>
    <n v="1409509477"/>
    <x v="3201"/>
    <b v="0"/>
    <n v="2"/>
    <b v="0"/>
    <s v="theater/musical"/>
    <n v="1.2500000000000001E-2"/>
    <n v="12.5"/>
    <x v="1"/>
    <s v="musical"/>
    <x v="3201"/>
    <d v="2014-08-31T18:24:37"/>
  </r>
  <r>
    <n v="5000"/>
    <n v="2726"/>
    <x v="2"/>
    <s v="US"/>
    <s v="USD"/>
    <n v="1450072740"/>
    <x v="3202"/>
    <b v="0"/>
    <n v="25"/>
    <b v="0"/>
    <s v="theater/musical"/>
    <n v="0.54520000000000002"/>
    <n v="109.04"/>
    <x v="1"/>
    <s v="musical"/>
    <x v="3202"/>
    <d v="2015-12-14T05:59:00"/>
  </r>
  <r>
    <n v="1000"/>
    <n v="250"/>
    <x v="2"/>
    <s v="US"/>
    <s v="USD"/>
    <n v="1443224622"/>
    <x v="3203"/>
    <b v="0"/>
    <n v="6"/>
    <b v="0"/>
    <s v="theater/musical"/>
    <n v="0.25"/>
    <n v="41.666666666666664"/>
    <x v="1"/>
    <s v="musical"/>
    <x v="3203"/>
    <d v="2015-09-25T23:43:42"/>
  </r>
  <r>
    <n v="500"/>
    <n v="0"/>
    <x v="2"/>
    <s v="US"/>
    <s v="USD"/>
    <n v="1437149640"/>
    <x v="3204"/>
    <b v="0"/>
    <n v="0"/>
    <b v="0"/>
    <s v="theater/musical"/>
    <n v="0"/>
    <e v="#DIV/0!"/>
    <x v="1"/>
    <s v="musical"/>
    <x v="3204"/>
    <d v="2015-07-17T16:14:00"/>
  </r>
  <r>
    <n v="8000"/>
    <n v="273"/>
    <x v="2"/>
    <s v="GB"/>
    <s v="GBP"/>
    <n v="1430470772"/>
    <x v="3205"/>
    <b v="0"/>
    <n v="12"/>
    <b v="0"/>
    <s v="theater/musical"/>
    <n v="3.4125000000000003E-2"/>
    <n v="22.75"/>
    <x v="1"/>
    <s v="musical"/>
    <x v="3205"/>
    <d v="2015-05-01T08:59:32"/>
  </r>
  <r>
    <n v="5000"/>
    <n v="0"/>
    <x v="2"/>
    <s v="US"/>
    <s v="USD"/>
    <n v="1442644651"/>
    <x v="3206"/>
    <b v="0"/>
    <n v="0"/>
    <b v="0"/>
    <s v="theater/musical"/>
    <n v="0"/>
    <e v="#DIV/0!"/>
    <x v="1"/>
    <s v="musical"/>
    <x v="3206"/>
    <d v="2015-09-19T06:37:31"/>
  </r>
  <r>
    <n v="5500"/>
    <n v="2550"/>
    <x v="2"/>
    <s v="US"/>
    <s v="USD"/>
    <n v="1429767607"/>
    <x v="3207"/>
    <b v="0"/>
    <n v="36"/>
    <b v="0"/>
    <s v="theater/musical"/>
    <n v="0.46363636363636362"/>
    <n v="70.833333333333329"/>
    <x v="1"/>
    <s v="musical"/>
    <x v="3207"/>
    <d v="2015-04-23T05:40:07"/>
  </r>
  <r>
    <n v="5000"/>
    <n v="5175"/>
    <x v="0"/>
    <s v="US"/>
    <s v="USD"/>
    <n v="1406557877"/>
    <x v="3208"/>
    <b v="1"/>
    <n v="82"/>
    <b v="1"/>
    <s v="theater/plays"/>
    <n v="1.0349999999999999"/>
    <n v="63.109756097560975"/>
    <x v="1"/>
    <s v="plays"/>
    <x v="3208"/>
    <d v="2014-07-28T14:31:17"/>
  </r>
  <r>
    <n v="9500"/>
    <n v="11335.7"/>
    <x v="0"/>
    <s v="US"/>
    <s v="USD"/>
    <n v="1403305200"/>
    <x v="3209"/>
    <b v="1"/>
    <n v="226"/>
    <b v="1"/>
    <s v="theater/plays"/>
    <n v="1.1932315789473684"/>
    <n v="50.157964601769912"/>
    <x v="1"/>
    <s v="plays"/>
    <x v="3209"/>
    <d v="2014-06-20T23:00:00"/>
  </r>
  <r>
    <n v="3000"/>
    <n v="3773"/>
    <x v="0"/>
    <s v="US"/>
    <s v="USD"/>
    <n v="1338523140"/>
    <x v="3210"/>
    <b v="1"/>
    <n v="60"/>
    <b v="1"/>
    <s v="theater/plays"/>
    <n v="1.2576666666666667"/>
    <n v="62.883333333333333"/>
    <x v="1"/>
    <s v="plays"/>
    <x v="3210"/>
    <d v="2012-06-01T03:59:00"/>
  </r>
  <r>
    <n v="23000"/>
    <n v="27541"/>
    <x v="0"/>
    <s v="US"/>
    <s v="USD"/>
    <n v="1408068000"/>
    <x v="3211"/>
    <b v="1"/>
    <n v="322"/>
    <b v="1"/>
    <s v="theater/plays"/>
    <n v="1.1974347826086957"/>
    <n v="85.531055900621112"/>
    <x v="1"/>
    <s v="plays"/>
    <x v="3211"/>
    <d v="2014-08-15T02:00:00"/>
  </r>
  <r>
    <n v="4000"/>
    <n v="5050"/>
    <x v="0"/>
    <s v="US"/>
    <s v="USD"/>
    <n v="1407524751"/>
    <x v="3212"/>
    <b v="1"/>
    <n v="94"/>
    <b v="1"/>
    <s v="theater/plays"/>
    <n v="1.2625"/>
    <n v="53.723404255319146"/>
    <x v="1"/>
    <s v="plays"/>
    <x v="3212"/>
    <d v="2014-08-08T19:05:51"/>
  </r>
  <r>
    <n v="6000"/>
    <n v="6007"/>
    <x v="0"/>
    <s v="GB"/>
    <s v="GBP"/>
    <n v="1437934759"/>
    <x v="3213"/>
    <b v="1"/>
    <n v="47"/>
    <b v="1"/>
    <s v="theater/plays"/>
    <n v="1.0011666666666668"/>
    <n v="127.80851063829788"/>
    <x v="1"/>
    <s v="plays"/>
    <x v="3213"/>
    <d v="2015-07-26T18:19:19"/>
  </r>
  <r>
    <n v="12000"/>
    <n v="12256"/>
    <x v="0"/>
    <s v="GB"/>
    <s v="GBP"/>
    <n v="1452038100"/>
    <x v="3214"/>
    <b v="1"/>
    <n v="115"/>
    <b v="1"/>
    <s v="theater/plays"/>
    <n v="1.0213333333333334"/>
    <n v="106.57391304347826"/>
    <x v="1"/>
    <s v="plays"/>
    <x v="3214"/>
    <d v="2016-01-05T23:55:00"/>
  </r>
  <r>
    <n v="35000"/>
    <n v="35123"/>
    <x v="0"/>
    <s v="US"/>
    <s v="USD"/>
    <n v="1441857540"/>
    <x v="3215"/>
    <b v="1"/>
    <n v="134"/>
    <b v="1"/>
    <s v="theater/plays"/>
    <n v="1.0035142857142858"/>
    <n v="262.11194029850748"/>
    <x v="1"/>
    <s v="plays"/>
    <x v="3215"/>
    <d v="2015-09-10T03:59:00"/>
  </r>
  <r>
    <n v="2000"/>
    <n v="2001"/>
    <x v="0"/>
    <s v="GB"/>
    <s v="GBP"/>
    <n v="1436625000"/>
    <x v="3216"/>
    <b v="1"/>
    <n v="35"/>
    <b v="1"/>
    <s v="theater/plays"/>
    <n v="1.0004999999999999"/>
    <n v="57.171428571428571"/>
    <x v="1"/>
    <s v="plays"/>
    <x v="3216"/>
    <d v="2015-07-11T14:30:00"/>
  </r>
  <r>
    <n v="4500"/>
    <n v="5221"/>
    <x v="0"/>
    <s v="US"/>
    <s v="USD"/>
    <n v="1478264784"/>
    <x v="3217"/>
    <b v="1"/>
    <n v="104"/>
    <b v="1"/>
    <s v="theater/plays"/>
    <n v="1.1602222222222223"/>
    <n v="50.20192307692308"/>
    <x v="1"/>
    <s v="plays"/>
    <x v="3217"/>
    <d v="2016-11-04T13:06:24"/>
  </r>
  <r>
    <n v="12000"/>
    <n v="12252"/>
    <x v="0"/>
    <s v="GB"/>
    <s v="GBP"/>
    <n v="1419984000"/>
    <x v="3218"/>
    <b v="1"/>
    <n v="184"/>
    <b v="1"/>
    <s v="theater/plays"/>
    <n v="1.0209999999999999"/>
    <n v="66.586956521739125"/>
    <x v="1"/>
    <s v="plays"/>
    <x v="3218"/>
    <d v="2014-12-31T00:00:00"/>
  </r>
  <r>
    <n v="20000"/>
    <n v="20022"/>
    <x v="0"/>
    <s v="US"/>
    <s v="USD"/>
    <n v="1427063747"/>
    <x v="3219"/>
    <b v="1"/>
    <n v="119"/>
    <b v="1"/>
    <s v="theater/plays"/>
    <n v="1.0011000000000001"/>
    <n v="168.25210084033614"/>
    <x v="1"/>
    <s v="plays"/>
    <x v="3219"/>
    <d v="2015-03-22T22:35:47"/>
  </r>
  <r>
    <n v="15000"/>
    <n v="15126"/>
    <x v="0"/>
    <s v="US"/>
    <s v="USD"/>
    <n v="1489352400"/>
    <x v="3220"/>
    <b v="1"/>
    <n v="59"/>
    <b v="1"/>
    <s v="theater/plays"/>
    <n v="1.0084"/>
    <n v="256.37288135593218"/>
    <x v="1"/>
    <s v="plays"/>
    <x v="3220"/>
    <d v="2017-03-12T21:00:00"/>
  </r>
  <r>
    <n v="4000"/>
    <n v="4137"/>
    <x v="0"/>
    <s v="GB"/>
    <s v="GBP"/>
    <n v="1436114603"/>
    <x v="3221"/>
    <b v="1"/>
    <n v="113"/>
    <b v="1"/>
    <s v="theater/plays"/>
    <n v="1.0342499999999999"/>
    <n v="36.610619469026545"/>
    <x v="1"/>
    <s v="plays"/>
    <x v="3221"/>
    <d v="2015-07-05T16:43:23"/>
  </r>
  <r>
    <n v="2500"/>
    <n v="3120"/>
    <x v="0"/>
    <s v="US"/>
    <s v="USD"/>
    <n v="1445722140"/>
    <x v="3222"/>
    <b v="1"/>
    <n v="84"/>
    <b v="1"/>
    <s v="theater/plays"/>
    <n v="1.248"/>
    <n v="37.142857142857146"/>
    <x v="1"/>
    <s v="plays"/>
    <x v="3222"/>
    <d v="2015-10-24T21:29:00"/>
  </r>
  <r>
    <n v="3100"/>
    <n v="3395"/>
    <x v="0"/>
    <s v="US"/>
    <s v="USD"/>
    <n v="1440100976"/>
    <x v="3223"/>
    <b v="1"/>
    <n v="74"/>
    <b v="1"/>
    <s v="theater/plays"/>
    <n v="1.0951612903225807"/>
    <n v="45.878378378378379"/>
    <x v="1"/>
    <s v="plays"/>
    <x v="3223"/>
    <d v="2015-08-20T20:02:56"/>
  </r>
  <r>
    <n v="30000"/>
    <n v="30610"/>
    <x v="0"/>
    <s v="US"/>
    <s v="USD"/>
    <n v="1484024400"/>
    <x v="3224"/>
    <b v="1"/>
    <n v="216"/>
    <b v="1"/>
    <s v="theater/plays"/>
    <n v="1.0203333333333333"/>
    <n v="141.71296296296296"/>
    <x v="1"/>
    <s v="plays"/>
    <x v="3224"/>
    <d v="2017-01-10T05:00:00"/>
  </r>
  <r>
    <n v="2000"/>
    <n v="2047"/>
    <x v="0"/>
    <s v="US"/>
    <s v="USD"/>
    <n v="1464987600"/>
    <x v="3225"/>
    <b v="1"/>
    <n v="39"/>
    <b v="1"/>
    <s v="theater/plays"/>
    <n v="1.0235000000000001"/>
    <n v="52.487179487179489"/>
    <x v="1"/>
    <s v="plays"/>
    <x v="3225"/>
    <d v="2016-06-03T21:00:00"/>
  </r>
  <r>
    <n v="1200"/>
    <n v="1250"/>
    <x v="0"/>
    <s v="GB"/>
    <s v="GBP"/>
    <n v="1446213612"/>
    <x v="3226"/>
    <b v="1"/>
    <n v="21"/>
    <b v="1"/>
    <s v="theater/plays"/>
    <n v="1.0416666666666667"/>
    <n v="59.523809523809526"/>
    <x v="1"/>
    <s v="plays"/>
    <x v="3226"/>
    <d v="2015-10-30T14:00:12"/>
  </r>
  <r>
    <n v="1200"/>
    <n v="1500"/>
    <x v="0"/>
    <s v="GB"/>
    <s v="GBP"/>
    <n v="1484687436"/>
    <x v="3227"/>
    <b v="0"/>
    <n v="30"/>
    <b v="1"/>
    <s v="theater/plays"/>
    <n v="1.25"/>
    <n v="50"/>
    <x v="1"/>
    <s v="plays"/>
    <x v="3227"/>
    <d v="2017-01-17T21:10:36"/>
  </r>
  <r>
    <n v="7000"/>
    <n v="7164"/>
    <x v="0"/>
    <s v="US"/>
    <s v="USD"/>
    <n v="1450328340"/>
    <x v="3228"/>
    <b v="1"/>
    <n v="37"/>
    <b v="1"/>
    <s v="theater/plays"/>
    <n v="1.0234285714285714"/>
    <n v="193.62162162162161"/>
    <x v="1"/>
    <s v="plays"/>
    <x v="3228"/>
    <d v="2015-12-17T04:59:00"/>
  </r>
  <r>
    <n v="20000"/>
    <n v="21573"/>
    <x v="0"/>
    <s v="US"/>
    <s v="USD"/>
    <n v="1416470398"/>
    <x v="3229"/>
    <b v="1"/>
    <n v="202"/>
    <b v="1"/>
    <s v="theater/plays"/>
    <n v="1.0786500000000001"/>
    <n v="106.79702970297029"/>
    <x v="1"/>
    <s v="plays"/>
    <x v="3229"/>
    <d v="2014-11-20T07:59:58"/>
  </r>
  <r>
    <n v="2600"/>
    <n v="2857"/>
    <x v="0"/>
    <s v="US"/>
    <s v="USD"/>
    <n v="1412135940"/>
    <x v="3230"/>
    <b v="1"/>
    <n v="37"/>
    <b v="1"/>
    <s v="theater/plays"/>
    <n v="1.0988461538461538"/>
    <n v="77.21621621621621"/>
    <x v="1"/>
    <s v="plays"/>
    <x v="3230"/>
    <d v="2014-10-01T03:59:00"/>
  </r>
  <r>
    <n v="1000"/>
    <n v="1610"/>
    <x v="0"/>
    <s v="US"/>
    <s v="USD"/>
    <n v="1460846347"/>
    <x v="3231"/>
    <b v="0"/>
    <n v="28"/>
    <b v="1"/>
    <s v="theater/plays"/>
    <n v="1.61"/>
    <n v="57.5"/>
    <x v="1"/>
    <s v="plays"/>
    <x v="3231"/>
    <d v="2016-04-16T22:39:07"/>
  </r>
  <r>
    <n v="1000"/>
    <n v="1312"/>
    <x v="0"/>
    <s v="US"/>
    <s v="USD"/>
    <n v="1462334340"/>
    <x v="3232"/>
    <b v="1"/>
    <n v="26"/>
    <b v="1"/>
    <s v="theater/plays"/>
    <n v="1.3120000000000001"/>
    <n v="50.46153846153846"/>
    <x v="1"/>
    <s v="plays"/>
    <x v="3232"/>
    <d v="2016-05-04T03:59:00"/>
  </r>
  <r>
    <n v="5000"/>
    <n v="5940"/>
    <x v="0"/>
    <s v="US"/>
    <s v="USD"/>
    <n v="1488482355"/>
    <x v="3233"/>
    <b v="0"/>
    <n v="61"/>
    <b v="1"/>
    <s v="theater/plays"/>
    <n v="1.1879999999999999"/>
    <n v="97.377049180327873"/>
    <x v="1"/>
    <s v="plays"/>
    <x v="3233"/>
    <d v="2017-03-02T19:19:15"/>
  </r>
  <r>
    <n v="4000"/>
    <n v="4015.71"/>
    <x v="0"/>
    <s v="GB"/>
    <s v="GBP"/>
    <n v="1485991860"/>
    <x v="3234"/>
    <b v="0"/>
    <n v="115"/>
    <b v="1"/>
    <s v="theater/plays"/>
    <n v="1.0039275000000001"/>
    <n v="34.91921739130435"/>
    <x v="1"/>
    <s v="plays"/>
    <x v="3234"/>
    <d v="2017-02-01T23:31:00"/>
  </r>
  <r>
    <n v="15000"/>
    <n v="15481"/>
    <x v="0"/>
    <s v="US"/>
    <s v="USD"/>
    <n v="1467361251"/>
    <x v="3235"/>
    <b v="1"/>
    <n v="181"/>
    <b v="1"/>
    <s v="theater/plays"/>
    <n v="1.0320666666666667"/>
    <n v="85.530386740331494"/>
    <x v="1"/>
    <s v="plays"/>
    <x v="3235"/>
    <d v="2016-07-01T08:20:51"/>
  </r>
  <r>
    <n v="20000"/>
    <n v="20120"/>
    <x v="0"/>
    <s v="US"/>
    <s v="USD"/>
    <n v="1482962433"/>
    <x v="3236"/>
    <b v="0"/>
    <n v="110"/>
    <b v="1"/>
    <s v="theater/plays"/>
    <n v="1.006"/>
    <n v="182.90909090909091"/>
    <x v="1"/>
    <s v="plays"/>
    <x v="3236"/>
    <d v="2016-12-28T22:00:33"/>
  </r>
  <r>
    <n v="35000"/>
    <n v="35275.64"/>
    <x v="0"/>
    <s v="US"/>
    <s v="USD"/>
    <n v="1443499140"/>
    <x v="3237"/>
    <b v="1"/>
    <n v="269"/>
    <b v="1"/>
    <s v="theater/plays"/>
    <n v="1.0078754285714286"/>
    <n v="131.13620817843866"/>
    <x v="1"/>
    <s v="plays"/>
    <x v="3237"/>
    <d v="2015-09-29T03:59:00"/>
  </r>
  <r>
    <n v="2800"/>
    <n v="3145"/>
    <x v="0"/>
    <s v="GB"/>
    <s v="GBP"/>
    <n v="1435752898"/>
    <x v="3238"/>
    <b v="1"/>
    <n v="79"/>
    <b v="1"/>
    <s v="theater/plays"/>
    <n v="1.1232142857142857"/>
    <n v="39.810126582278478"/>
    <x v="1"/>
    <s v="plays"/>
    <x v="3238"/>
    <d v="2015-07-01T12:14:58"/>
  </r>
  <r>
    <n v="5862"/>
    <n v="6208.98"/>
    <x v="0"/>
    <s v="GB"/>
    <s v="GBP"/>
    <n v="1445817540"/>
    <x v="3239"/>
    <b v="1"/>
    <n v="104"/>
    <b v="1"/>
    <s v="theater/plays"/>
    <n v="1.0591914022517912"/>
    <n v="59.701730769230764"/>
    <x v="1"/>
    <s v="plays"/>
    <x v="3239"/>
    <d v="2015-10-25T23:59:00"/>
  </r>
  <r>
    <n v="3000"/>
    <n v="3017"/>
    <x v="0"/>
    <s v="GB"/>
    <s v="GBP"/>
    <n v="1487286000"/>
    <x v="3240"/>
    <b v="0"/>
    <n v="34"/>
    <b v="1"/>
    <s v="theater/plays"/>
    <n v="1.0056666666666667"/>
    <n v="88.735294117647058"/>
    <x v="1"/>
    <s v="plays"/>
    <x v="3240"/>
    <d v="2017-02-16T23:00:00"/>
  </r>
  <r>
    <n v="8500"/>
    <n v="9801"/>
    <x v="0"/>
    <s v="US"/>
    <s v="USD"/>
    <n v="1413269940"/>
    <x v="3241"/>
    <b v="1"/>
    <n v="167"/>
    <b v="1"/>
    <s v="theater/plays"/>
    <n v="1.1530588235294117"/>
    <n v="58.688622754491021"/>
    <x v="1"/>
    <s v="plays"/>
    <x v="3241"/>
    <d v="2014-10-14T06:59:00"/>
  </r>
  <r>
    <n v="10000"/>
    <n v="12730.42"/>
    <x v="0"/>
    <s v="US"/>
    <s v="USD"/>
    <n v="1411150092"/>
    <x v="3242"/>
    <b v="1"/>
    <n v="183"/>
    <b v="1"/>
    <s v="theater/plays"/>
    <n v="1.273042"/>
    <n v="69.56513661202186"/>
    <x v="1"/>
    <s v="plays"/>
    <x v="3242"/>
    <d v="2014-09-19T18:08:12"/>
  </r>
  <r>
    <n v="8000"/>
    <n v="8227"/>
    <x v="0"/>
    <s v="US"/>
    <s v="USD"/>
    <n v="1444348800"/>
    <x v="3243"/>
    <b v="1"/>
    <n v="71"/>
    <b v="1"/>
    <s v="theater/plays"/>
    <n v="1.028375"/>
    <n v="115.87323943661971"/>
    <x v="1"/>
    <s v="plays"/>
    <x v="3243"/>
    <d v="2015-10-09T00:00:00"/>
  </r>
  <r>
    <n v="1600"/>
    <n v="1647"/>
    <x v="0"/>
    <s v="GB"/>
    <s v="GBP"/>
    <n v="1480613982"/>
    <x v="3244"/>
    <b v="0"/>
    <n v="69"/>
    <b v="1"/>
    <s v="theater/plays"/>
    <n v="1.0293749999999999"/>
    <n v="23.869565217391305"/>
    <x v="1"/>
    <s v="plays"/>
    <x v="3244"/>
    <d v="2016-12-01T17:39:42"/>
  </r>
  <r>
    <n v="21000"/>
    <n v="21904"/>
    <x v="0"/>
    <s v="US"/>
    <s v="USD"/>
    <n v="1434074400"/>
    <x v="3245"/>
    <b v="0"/>
    <n v="270"/>
    <b v="1"/>
    <s v="theater/plays"/>
    <n v="1.043047619047619"/>
    <n v="81.125925925925927"/>
    <x v="1"/>
    <s v="plays"/>
    <x v="3245"/>
    <d v="2015-06-12T02:00:00"/>
  </r>
  <r>
    <n v="10000"/>
    <n v="11122"/>
    <x v="0"/>
    <s v="US"/>
    <s v="USD"/>
    <n v="1442030340"/>
    <x v="3246"/>
    <b v="1"/>
    <n v="193"/>
    <b v="1"/>
    <s v="theater/plays"/>
    <n v="1.1122000000000001"/>
    <n v="57.626943005181346"/>
    <x v="1"/>
    <s v="plays"/>
    <x v="3246"/>
    <d v="2015-09-12T03:59:00"/>
  </r>
  <r>
    <n v="2500"/>
    <n v="2646.5"/>
    <x v="0"/>
    <s v="GB"/>
    <s v="GBP"/>
    <n v="1436696712"/>
    <x v="3247"/>
    <b v="1"/>
    <n v="57"/>
    <b v="1"/>
    <s v="theater/plays"/>
    <n v="1.0586"/>
    <n v="46.429824561403507"/>
    <x v="1"/>
    <s v="plays"/>
    <x v="3247"/>
    <d v="2015-07-12T10:25:12"/>
  </r>
  <r>
    <n v="12000"/>
    <n v="12095"/>
    <x v="0"/>
    <s v="US"/>
    <s v="USD"/>
    <n v="1428178757"/>
    <x v="3248"/>
    <b v="1"/>
    <n v="200"/>
    <b v="1"/>
    <s v="theater/plays"/>
    <n v="1.0079166666666666"/>
    <n v="60.475000000000001"/>
    <x v="1"/>
    <s v="plays"/>
    <x v="3248"/>
    <d v="2015-04-04T20:19:17"/>
  </r>
  <r>
    <n v="5500"/>
    <n v="5771"/>
    <x v="0"/>
    <s v="US"/>
    <s v="USD"/>
    <n v="1434822914"/>
    <x v="3249"/>
    <b v="1"/>
    <n v="88"/>
    <b v="1"/>
    <s v="theater/plays"/>
    <n v="1.0492727272727274"/>
    <n v="65.579545454545453"/>
    <x v="1"/>
    <s v="plays"/>
    <x v="3249"/>
    <d v="2015-06-20T17:55:14"/>
  </r>
  <r>
    <n v="25000"/>
    <n v="25388"/>
    <x v="0"/>
    <s v="US"/>
    <s v="USD"/>
    <n v="1415213324"/>
    <x v="3250"/>
    <b v="1"/>
    <n v="213"/>
    <b v="1"/>
    <s v="theater/plays"/>
    <n v="1.01552"/>
    <n v="119.1924882629108"/>
    <x v="1"/>
    <s v="plays"/>
    <x v="3250"/>
    <d v="2014-11-05T18:48:44"/>
  </r>
  <r>
    <n v="1500"/>
    <n v="1661"/>
    <x v="0"/>
    <s v="US"/>
    <s v="USD"/>
    <n v="1434907966"/>
    <x v="3251"/>
    <b v="1"/>
    <n v="20"/>
    <b v="1"/>
    <s v="theater/plays"/>
    <n v="1.1073333333333333"/>
    <n v="83.05"/>
    <x v="1"/>
    <s v="plays"/>
    <x v="3251"/>
    <d v="2015-06-21T17:32:46"/>
  </r>
  <r>
    <n v="2250"/>
    <n v="2876"/>
    <x v="0"/>
    <s v="GB"/>
    <s v="GBP"/>
    <n v="1473247240"/>
    <x v="3252"/>
    <b v="1"/>
    <n v="50"/>
    <b v="1"/>
    <s v="theater/plays"/>
    <n v="1.2782222222222221"/>
    <n v="57.52"/>
    <x v="1"/>
    <s v="plays"/>
    <x v="3252"/>
    <d v="2016-09-07T11:20:40"/>
  </r>
  <r>
    <n v="20000"/>
    <n v="20365"/>
    <x v="0"/>
    <s v="US"/>
    <s v="USD"/>
    <n v="1473306300"/>
    <x v="3253"/>
    <b v="1"/>
    <n v="115"/>
    <b v="1"/>
    <s v="theater/plays"/>
    <n v="1.0182500000000001"/>
    <n v="177.08695652173913"/>
    <x v="1"/>
    <s v="plays"/>
    <x v="3253"/>
    <d v="2016-09-08T03:45:00"/>
  </r>
  <r>
    <n v="13000"/>
    <n v="13163.5"/>
    <x v="0"/>
    <s v="GB"/>
    <s v="GBP"/>
    <n v="1427331809"/>
    <x v="3254"/>
    <b v="1"/>
    <n v="186"/>
    <b v="1"/>
    <s v="theater/plays"/>
    <n v="1.012576923076923"/>
    <n v="70.771505376344081"/>
    <x v="1"/>
    <s v="plays"/>
    <x v="3254"/>
    <d v="2015-03-26T01:03:29"/>
  </r>
  <r>
    <n v="300"/>
    <n v="525"/>
    <x v="0"/>
    <s v="GB"/>
    <s v="GBP"/>
    <n v="1412706375"/>
    <x v="3255"/>
    <b v="1"/>
    <n v="18"/>
    <b v="1"/>
    <s v="theater/plays"/>
    <n v="1.75"/>
    <n v="29.166666666666668"/>
    <x v="1"/>
    <s v="plays"/>
    <x v="3255"/>
    <d v="2014-10-07T18:26:15"/>
  </r>
  <r>
    <n v="10000"/>
    <n v="12806"/>
    <x v="0"/>
    <s v="US"/>
    <s v="USD"/>
    <n v="1433995140"/>
    <x v="3256"/>
    <b v="1"/>
    <n v="176"/>
    <b v="1"/>
    <s v="theater/plays"/>
    <n v="1.2806"/>
    <n v="72.76136363636364"/>
    <x v="1"/>
    <s v="plays"/>
    <x v="3256"/>
    <d v="2015-06-11T03:59:00"/>
  </r>
  <r>
    <n v="2000"/>
    <n v="2125.9899999999998"/>
    <x v="0"/>
    <s v="GB"/>
    <s v="GBP"/>
    <n v="1487769952"/>
    <x v="3257"/>
    <b v="0"/>
    <n v="41"/>
    <b v="1"/>
    <s v="theater/plays"/>
    <n v="1.0629949999999999"/>
    <n v="51.853414634146333"/>
    <x v="1"/>
    <s v="plays"/>
    <x v="3257"/>
    <d v="2017-02-22T13:25:52"/>
  </r>
  <r>
    <n v="7000"/>
    <n v="7365"/>
    <x v="0"/>
    <s v="US"/>
    <s v="USD"/>
    <n v="1420751861"/>
    <x v="3258"/>
    <b v="1"/>
    <n v="75"/>
    <b v="1"/>
    <s v="theater/plays"/>
    <n v="1.052142857142857"/>
    <n v="98.2"/>
    <x v="1"/>
    <s v="plays"/>
    <x v="3258"/>
    <d v="2015-01-08T21:17:41"/>
  </r>
  <r>
    <n v="23000"/>
    <n v="24418.6"/>
    <x v="0"/>
    <s v="US"/>
    <s v="USD"/>
    <n v="1475294340"/>
    <x v="3259"/>
    <b v="1"/>
    <n v="97"/>
    <b v="1"/>
    <s v="theater/plays"/>
    <n v="1.0616782608695652"/>
    <n v="251.7381443298969"/>
    <x v="1"/>
    <s v="plays"/>
    <x v="3259"/>
    <d v="2016-10-01T03:59:00"/>
  </r>
  <r>
    <n v="5000"/>
    <n v="5462"/>
    <x v="0"/>
    <s v="US"/>
    <s v="USD"/>
    <n v="1448903318"/>
    <x v="3260"/>
    <b v="1"/>
    <n v="73"/>
    <b v="1"/>
    <s v="theater/plays"/>
    <n v="1.0924"/>
    <n v="74.821917808219183"/>
    <x v="1"/>
    <s v="plays"/>
    <x v="3260"/>
    <d v="2015-11-30T17:08:38"/>
  </r>
  <r>
    <n v="3300"/>
    <n v="3315"/>
    <x v="0"/>
    <s v="US"/>
    <s v="USD"/>
    <n v="1437067476"/>
    <x v="3261"/>
    <b v="1"/>
    <n v="49"/>
    <b v="1"/>
    <s v="theater/plays"/>
    <n v="1.0045454545454546"/>
    <n v="67.65306122448979"/>
    <x v="1"/>
    <s v="plays"/>
    <x v="3261"/>
    <d v="2015-07-16T17:24:36"/>
  </r>
  <r>
    <n v="12200"/>
    <n v="12571"/>
    <x v="0"/>
    <s v="US"/>
    <s v="USD"/>
    <n v="1419220800"/>
    <x v="3262"/>
    <b v="1"/>
    <n v="134"/>
    <b v="1"/>
    <s v="theater/plays"/>
    <n v="1.0304098360655738"/>
    <n v="93.81343283582089"/>
    <x v="1"/>
    <s v="plays"/>
    <x v="3262"/>
    <d v="2014-12-22T04:00:00"/>
  </r>
  <r>
    <n v="2500"/>
    <n v="2804.16"/>
    <x v="0"/>
    <s v="US"/>
    <s v="USD"/>
    <n v="1446238800"/>
    <x v="3263"/>
    <b v="1"/>
    <n v="68"/>
    <b v="1"/>
    <s v="theater/plays"/>
    <n v="1.121664"/>
    <n v="41.237647058823526"/>
    <x v="1"/>
    <s v="plays"/>
    <x v="3263"/>
    <d v="2015-10-30T21:00:00"/>
  </r>
  <r>
    <n v="2500"/>
    <n v="2575"/>
    <x v="0"/>
    <s v="US"/>
    <s v="USD"/>
    <n v="1422482400"/>
    <x v="3264"/>
    <b v="1"/>
    <n v="49"/>
    <b v="1"/>
    <s v="theater/plays"/>
    <n v="1.03"/>
    <n v="52.551020408163268"/>
    <x v="1"/>
    <s v="plays"/>
    <x v="3264"/>
    <d v="2015-01-28T22:00:00"/>
  </r>
  <r>
    <n v="2700"/>
    <n v="4428"/>
    <x v="0"/>
    <s v="IE"/>
    <s v="EUR"/>
    <n v="1449162000"/>
    <x v="3265"/>
    <b v="1"/>
    <n v="63"/>
    <b v="1"/>
    <s v="theater/plays"/>
    <n v="1.64"/>
    <n v="70.285714285714292"/>
    <x v="1"/>
    <s v="plays"/>
    <x v="3265"/>
    <d v="2015-12-03T17:00:00"/>
  </r>
  <r>
    <n v="6000"/>
    <n v="7877"/>
    <x v="0"/>
    <s v="US"/>
    <s v="USD"/>
    <n v="1434142800"/>
    <x v="3266"/>
    <b v="1"/>
    <n v="163"/>
    <b v="1"/>
    <s v="theater/plays"/>
    <n v="1.3128333333333333"/>
    <n v="48.325153374233132"/>
    <x v="1"/>
    <s v="plays"/>
    <x v="3266"/>
    <d v="2015-06-12T21:00:00"/>
  </r>
  <r>
    <n v="15000"/>
    <n v="15315"/>
    <x v="0"/>
    <s v="US"/>
    <s v="USD"/>
    <n v="1437156660"/>
    <x v="3267"/>
    <b v="1"/>
    <n v="288"/>
    <b v="1"/>
    <s v="theater/plays"/>
    <n v="1.0209999999999999"/>
    <n v="53.177083333333336"/>
    <x v="1"/>
    <s v="plays"/>
    <x v="3267"/>
    <d v="2015-07-17T18:11:00"/>
  </r>
  <r>
    <n v="2000"/>
    <n v="2560"/>
    <x v="0"/>
    <s v="US"/>
    <s v="USD"/>
    <n v="1472074928"/>
    <x v="3268"/>
    <b v="1"/>
    <n v="42"/>
    <b v="1"/>
    <s v="theater/plays"/>
    <n v="1.28"/>
    <n v="60.952380952380949"/>
    <x v="1"/>
    <s v="plays"/>
    <x v="3268"/>
    <d v="2016-08-24T21:42:08"/>
  </r>
  <r>
    <n v="8000"/>
    <n v="8120"/>
    <x v="0"/>
    <s v="GB"/>
    <s v="GBP"/>
    <n v="1434452400"/>
    <x v="3269"/>
    <b v="1"/>
    <n v="70"/>
    <b v="1"/>
    <s v="theater/plays"/>
    <n v="1.0149999999999999"/>
    <n v="116"/>
    <x v="1"/>
    <s v="plays"/>
    <x v="3269"/>
    <d v="2015-06-16T11:00:00"/>
  </r>
  <r>
    <n v="1800"/>
    <n v="1830"/>
    <x v="0"/>
    <s v="GB"/>
    <s v="GBP"/>
    <n v="1436705265"/>
    <x v="3270"/>
    <b v="1"/>
    <n v="30"/>
    <b v="1"/>
    <s v="theater/plays"/>
    <n v="1.0166666666666666"/>
    <n v="61"/>
    <x v="1"/>
    <s v="plays"/>
    <x v="3270"/>
    <d v="2015-07-12T12:47:45"/>
  </r>
  <r>
    <n v="1500"/>
    <n v="1950"/>
    <x v="0"/>
    <s v="GB"/>
    <s v="GBP"/>
    <n v="1414927775"/>
    <x v="3271"/>
    <b v="1"/>
    <n v="51"/>
    <b v="1"/>
    <s v="theater/plays"/>
    <n v="1.3"/>
    <n v="38.235294117647058"/>
    <x v="1"/>
    <s v="plays"/>
    <x v="3271"/>
    <d v="2014-11-02T11:29:35"/>
  </r>
  <r>
    <n v="10000"/>
    <n v="15443"/>
    <x v="0"/>
    <s v="US"/>
    <s v="USD"/>
    <n v="1446814809"/>
    <x v="3272"/>
    <b v="1"/>
    <n v="145"/>
    <b v="1"/>
    <s v="theater/plays"/>
    <n v="1.5443"/>
    <n v="106.50344827586207"/>
    <x v="1"/>
    <s v="plays"/>
    <x v="3272"/>
    <d v="2015-11-06T13:00:09"/>
  </r>
  <r>
    <n v="4000"/>
    <n v="4296"/>
    <x v="0"/>
    <s v="US"/>
    <s v="USD"/>
    <n v="1473879600"/>
    <x v="3273"/>
    <b v="1"/>
    <n v="21"/>
    <b v="1"/>
    <s v="theater/plays"/>
    <n v="1.0740000000000001"/>
    <n v="204.57142857142858"/>
    <x v="1"/>
    <s v="plays"/>
    <x v="3273"/>
    <d v="2016-09-14T19:00:00"/>
  </r>
  <r>
    <n v="15500"/>
    <n v="15705"/>
    <x v="0"/>
    <s v="US"/>
    <s v="USD"/>
    <n v="1458075600"/>
    <x v="3274"/>
    <b v="1"/>
    <n v="286"/>
    <b v="1"/>
    <s v="theater/plays"/>
    <n v="1.0132258064516129"/>
    <n v="54.912587412587413"/>
    <x v="1"/>
    <s v="plays"/>
    <x v="3274"/>
    <d v="2016-03-15T21:00:00"/>
  </r>
  <r>
    <n v="1800"/>
    <n v="1805"/>
    <x v="0"/>
    <s v="US"/>
    <s v="USD"/>
    <n v="1423456200"/>
    <x v="3275"/>
    <b v="1"/>
    <n v="12"/>
    <b v="1"/>
    <s v="theater/plays"/>
    <n v="1.0027777777777778"/>
    <n v="150.41666666666666"/>
    <x v="1"/>
    <s v="plays"/>
    <x v="3275"/>
    <d v="2015-02-09T04:30:00"/>
  </r>
  <r>
    <n v="4500"/>
    <n v="5258"/>
    <x v="0"/>
    <s v="CA"/>
    <s v="CAD"/>
    <n v="1459483140"/>
    <x v="3276"/>
    <b v="1"/>
    <n v="100"/>
    <b v="1"/>
    <s v="theater/plays"/>
    <n v="1.1684444444444444"/>
    <n v="52.58"/>
    <x v="1"/>
    <s v="plays"/>
    <x v="3276"/>
    <d v="2016-04-01T03:59:00"/>
  </r>
  <r>
    <n v="5000"/>
    <n v="5430"/>
    <x v="0"/>
    <s v="GB"/>
    <s v="GBP"/>
    <n v="1416331406"/>
    <x v="3277"/>
    <b v="1"/>
    <n v="100"/>
    <b v="1"/>
    <s v="theater/plays"/>
    <n v="1.0860000000000001"/>
    <n v="54.3"/>
    <x v="1"/>
    <s v="plays"/>
    <x v="3277"/>
    <d v="2014-11-18T17:23:26"/>
  </r>
  <r>
    <n v="2500"/>
    <n v="2585"/>
    <x v="0"/>
    <s v="GB"/>
    <s v="GBP"/>
    <n v="1433017303"/>
    <x v="3278"/>
    <b v="1"/>
    <n v="34"/>
    <b v="1"/>
    <s v="theater/plays"/>
    <n v="1.034"/>
    <n v="76.029411764705884"/>
    <x v="1"/>
    <s v="plays"/>
    <x v="3278"/>
    <d v="2015-05-30T20:21:43"/>
  </r>
  <r>
    <n v="5800"/>
    <n v="6628"/>
    <x v="0"/>
    <s v="US"/>
    <s v="USD"/>
    <n v="1459474059"/>
    <x v="3279"/>
    <b v="0"/>
    <n v="63"/>
    <b v="1"/>
    <s v="theater/plays"/>
    <n v="1.1427586206896552"/>
    <n v="105.2063492063492"/>
    <x v="1"/>
    <s v="plays"/>
    <x v="3279"/>
    <d v="2016-04-01T01:27:39"/>
  </r>
  <r>
    <n v="2000"/>
    <n v="2060"/>
    <x v="0"/>
    <s v="US"/>
    <s v="USD"/>
    <n v="1433134800"/>
    <x v="3280"/>
    <b v="0"/>
    <n v="30"/>
    <b v="1"/>
    <s v="theater/plays"/>
    <n v="1.03"/>
    <n v="68.666666666666671"/>
    <x v="1"/>
    <s v="plays"/>
    <x v="3280"/>
    <d v="2015-06-01T05:00:00"/>
  </r>
  <r>
    <n v="5000"/>
    <n v="6080"/>
    <x v="0"/>
    <s v="US"/>
    <s v="USD"/>
    <n v="1441153705"/>
    <x v="3281"/>
    <b v="0"/>
    <n v="47"/>
    <b v="1"/>
    <s v="theater/plays"/>
    <n v="1.216"/>
    <n v="129.36170212765958"/>
    <x v="1"/>
    <s v="plays"/>
    <x v="3281"/>
    <d v="2015-09-02T00:28:25"/>
  </r>
  <r>
    <n v="31000"/>
    <n v="31820.5"/>
    <x v="0"/>
    <s v="US"/>
    <s v="USD"/>
    <n v="1461904788"/>
    <x v="3282"/>
    <b v="0"/>
    <n v="237"/>
    <b v="1"/>
    <s v="theater/plays"/>
    <n v="1.026467741935484"/>
    <n v="134.26371308016877"/>
    <x v="1"/>
    <s v="plays"/>
    <x v="3282"/>
    <d v="2016-04-29T04:39:48"/>
  </r>
  <r>
    <n v="800"/>
    <n v="838"/>
    <x v="0"/>
    <s v="GB"/>
    <s v="GBP"/>
    <n v="1455138000"/>
    <x v="3283"/>
    <b v="0"/>
    <n v="47"/>
    <b v="1"/>
    <s v="theater/plays"/>
    <n v="1.0475000000000001"/>
    <n v="17.829787234042552"/>
    <x v="1"/>
    <s v="plays"/>
    <x v="3283"/>
    <d v="2016-02-10T21:00:00"/>
  </r>
  <r>
    <n v="3000"/>
    <n v="3048"/>
    <x v="0"/>
    <s v="US"/>
    <s v="USD"/>
    <n v="1454047140"/>
    <x v="3284"/>
    <b v="0"/>
    <n v="15"/>
    <b v="1"/>
    <s v="theater/plays"/>
    <n v="1.016"/>
    <n v="203.2"/>
    <x v="1"/>
    <s v="plays"/>
    <x v="3284"/>
    <d v="2016-01-29T05:59:00"/>
  </r>
  <r>
    <n v="4999"/>
    <n v="5604"/>
    <x v="0"/>
    <s v="US"/>
    <s v="USD"/>
    <n v="1488258000"/>
    <x v="3285"/>
    <b v="0"/>
    <n v="81"/>
    <b v="1"/>
    <s v="theater/plays"/>
    <n v="1.1210242048409682"/>
    <n v="69.18518518518519"/>
    <x v="1"/>
    <s v="plays"/>
    <x v="3285"/>
    <d v="2017-02-28T05:00:00"/>
  </r>
  <r>
    <n v="15000"/>
    <n v="15265"/>
    <x v="0"/>
    <s v="US"/>
    <s v="USD"/>
    <n v="1471291782"/>
    <x v="3286"/>
    <b v="0"/>
    <n v="122"/>
    <b v="1"/>
    <s v="theater/plays"/>
    <n v="1.0176666666666667"/>
    <n v="125.12295081967213"/>
    <x v="1"/>
    <s v="plays"/>
    <x v="3286"/>
    <d v="2016-08-15T20:09:42"/>
  </r>
  <r>
    <n v="2500"/>
    <n v="2500"/>
    <x v="0"/>
    <s v="CA"/>
    <s v="CAD"/>
    <n v="1448733628"/>
    <x v="3287"/>
    <b v="0"/>
    <n v="34"/>
    <b v="1"/>
    <s v="theater/plays"/>
    <n v="1"/>
    <n v="73.529411764705884"/>
    <x v="1"/>
    <s v="plays"/>
    <x v="3287"/>
    <d v="2015-11-28T18:00:28"/>
  </r>
  <r>
    <n v="10000"/>
    <n v="10026.49"/>
    <x v="0"/>
    <s v="GB"/>
    <s v="GBP"/>
    <n v="1466463600"/>
    <x v="3288"/>
    <b v="0"/>
    <n v="207"/>
    <b v="1"/>
    <s v="theater/plays"/>
    <n v="1.0026489999999999"/>
    <n v="48.437149758454105"/>
    <x v="1"/>
    <s v="plays"/>
    <x v="3288"/>
    <d v="2016-06-20T23:00:00"/>
  </r>
  <r>
    <n v="500"/>
    <n v="665.21"/>
    <x v="0"/>
    <s v="GB"/>
    <s v="GBP"/>
    <n v="1487580602"/>
    <x v="3289"/>
    <b v="0"/>
    <n v="25"/>
    <b v="1"/>
    <s v="theater/plays"/>
    <n v="1.3304200000000002"/>
    <n v="26.608400000000003"/>
    <x v="1"/>
    <s v="plays"/>
    <x v="3289"/>
    <d v="2017-02-20T08:50:02"/>
  </r>
  <r>
    <n v="2000"/>
    <n v="2424"/>
    <x v="0"/>
    <s v="GB"/>
    <s v="GBP"/>
    <n v="1489234891"/>
    <x v="3290"/>
    <b v="0"/>
    <n v="72"/>
    <b v="1"/>
    <s v="theater/plays"/>
    <n v="1.212"/>
    <n v="33.666666666666664"/>
    <x v="1"/>
    <s v="plays"/>
    <x v="3290"/>
    <d v="2017-03-11T12:21:31"/>
  </r>
  <r>
    <n v="500"/>
    <n v="570"/>
    <x v="0"/>
    <s v="US"/>
    <s v="USD"/>
    <n v="1442462340"/>
    <x v="3291"/>
    <b v="0"/>
    <n v="14"/>
    <b v="1"/>
    <s v="theater/plays"/>
    <n v="1.1399999999999999"/>
    <n v="40.714285714285715"/>
    <x v="1"/>
    <s v="plays"/>
    <x v="3291"/>
    <d v="2015-09-17T03:59:00"/>
  </r>
  <r>
    <n v="101"/>
    <n v="289"/>
    <x v="0"/>
    <s v="GB"/>
    <s v="GBP"/>
    <n v="1449257348"/>
    <x v="3292"/>
    <b v="0"/>
    <n v="15"/>
    <b v="1"/>
    <s v="theater/plays"/>
    <n v="2.8613861386138613"/>
    <n v="19.266666666666666"/>
    <x v="1"/>
    <s v="plays"/>
    <x v="3292"/>
    <d v="2015-12-04T19:29:08"/>
  </r>
  <r>
    <n v="4500"/>
    <n v="7670"/>
    <x v="0"/>
    <s v="NZ"/>
    <s v="NZD"/>
    <n v="1488622352"/>
    <x v="3293"/>
    <b v="0"/>
    <n v="91"/>
    <b v="1"/>
    <s v="theater/plays"/>
    <n v="1.7044444444444444"/>
    <n v="84.285714285714292"/>
    <x v="1"/>
    <s v="plays"/>
    <x v="3293"/>
    <d v="2017-03-04T10:12:32"/>
  </r>
  <r>
    <n v="600"/>
    <n v="710"/>
    <x v="0"/>
    <s v="GB"/>
    <s v="GBP"/>
    <n v="1434459554"/>
    <x v="3294"/>
    <b v="0"/>
    <n v="24"/>
    <b v="1"/>
    <s v="theater/plays"/>
    <n v="1.1833333333333333"/>
    <n v="29.583333333333332"/>
    <x v="1"/>
    <s v="plays"/>
    <x v="3294"/>
    <d v="2015-06-16T12:59:14"/>
  </r>
  <r>
    <n v="700"/>
    <n v="720.01"/>
    <x v="0"/>
    <s v="GB"/>
    <s v="GBP"/>
    <n v="1474886229"/>
    <x v="3295"/>
    <b v="0"/>
    <n v="27"/>
    <b v="1"/>
    <s v="theater/plays"/>
    <n v="1.0285857142857142"/>
    <n v="26.667037037037037"/>
    <x v="1"/>
    <s v="plays"/>
    <x v="3295"/>
    <d v="2016-09-26T10:37:09"/>
  </r>
  <r>
    <n v="1500"/>
    <n v="2161"/>
    <x v="0"/>
    <s v="GB"/>
    <s v="GBP"/>
    <n v="1448229600"/>
    <x v="3296"/>
    <b v="0"/>
    <n v="47"/>
    <b v="1"/>
    <s v="theater/plays"/>
    <n v="1.4406666666666668"/>
    <n v="45.978723404255319"/>
    <x v="1"/>
    <s v="plays"/>
    <x v="3296"/>
    <d v="2015-11-22T22:00:00"/>
  </r>
  <r>
    <n v="5500"/>
    <n v="5504"/>
    <x v="0"/>
    <s v="GB"/>
    <s v="GBP"/>
    <n v="1438037940"/>
    <x v="3297"/>
    <b v="0"/>
    <n v="44"/>
    <b v="1"/>
    <s v="theater/plays"/>
    <n v="1.0007272727272727"/>
    <n v="125.09090909090909"/>
    <x v="1"/>
    <s v="plays"/>
    <x v="3297"/>
    <d v="2015-07-27T22:59:00"/>
  </r>
  <r>
    <n v="10000"/>
    <n v="10173"/>
    <x v="0"/>
    <s v="US"/>
    <s v="USD"/>
    <n v="1442102400"/>
    <x v="3298"/>
    <b v="0"/>
    <n v="72"/>
    <b v="1"/>
    <s v="theater/plays"/>
    <n v="1.0173000000000001"/>
    <n v="141.29166666666666"/>
    <x v="1"/>
    <s v="plays"/>
    <x v="3298"/>
    <d v="2015-09-13T00:00:00"/>
  </r>
  <r>
    <n v="3000"/>
    <n v="3486"/>
    <x v="0"/>
    <s v="US"/>
    <s v="USD"/>
    <n v="1444860063"/>
    <x v="3299"/>
    <b v="0"/>
    <n v="63"/>
    <b v="1"/>
    <s v="theater/plays"/>
    <n v="1.1619999999999999"/>
    <n v="55.333333333333336"/>
    <x v="1"/>
    <s v="plays"/>
    <x v="3299"/>
    <d v="2015-10-14T22:01:03"/>
  </r>
  <r>
    <n v="3000"/>
    <n v="4085"/>
    <x v="0"/>
    <s v="US"/>
    <s v="USD"/>
    <n v="1430329862"/>
    <x v="3300"/>
    <b v="0"/>
    <n v="88"/>
    <b v="1"/>
    <s v="theater/plays"/>
    <n v="1.3616666666666666"/>
    <n v="46.420454545454547"/>
    <x v="1"/>
    <s v="plays"/>
    <x v="3300"/>
    <d v="2015-04-29T17:51:02"/>
  </r>
  <r>
    <n v="3000"/>
    <n v="4004"/>
    <x v="0"/>
    <s v="US"/>
    <s v="USD"/>
    <n v="1470034740"/>
    <x v="3301"/>
    <b v="0"/>
    <n v="70"/>
    <b v="1"/>
    <s v="theater/plays"/>
    <n v="1.3346666666666667"/>
    <n v="57.2"/>
    <x v="1"/>
    <s v="plays"/>
    <x v="3301"/>
    <d v="2016-08-01T06:59:00"/>
  </r>
  <r>
    <n v="8400"/>
    <n v="8685"/>
    <x v="0"/>
    <s v="ES"/>
    <s v="EUR"/>
    <n v="1481099176"/>
    <x v="3302"/>
    <b v="0"/>
    <n v="50"/>
    <b v="1"/>
    <s v="theater/plays"/>
    <n v="1.0339285714285715"/>
    <n v="173.7"/>
    <x v="1"/>
    <s v="plays"/>
    <x v="3302"/>
    <d v="2016-12-07T08:26:16"/>
  </r>
  <r>
    <n v="1800"/>
    <n v="2086"/>
    <x v="0"/>
    <s v="US"/>
    <s v="USD"/>
    <n v="1427553484"/>
    <x v="3303"/>
    <b v="0"/>
    <n v="35"/>
    <b v="1"/>
    <s v="theater/plays"/>
    <n v="1.1588888888888889"/>
    <n v="59.6"/>
    <x v="1"/>
    <s v="plays"/>
    <x v="3303"/>
    <d v="2015-03-28T14:38:04"/>
  </r>
  <r>
    <n v="15000"/>
    <n v="15677.5"/>
    <x v="0"/>
    <s v="US"/>
    <s v="USD"/>
    <n v="1482418752"/>
    <x v="3304"/>
    <b v="0"/>
    <n v="175"/>
    <b v="1"/>
    <s v="theater/plays"/>
    <n v="1.0451666666666666"/>
    <n v="89.585714285714289"/>
    <x v="1"/>
    <s v="plays"/>
    <x v="3304"/>
    <d v="2016-12-22T14:59:12"/>
  </r>
  <r>
    <n v="4000"/>
    <n v="4081"/>
    <x v="0"/>
    <s v="US"/>
    <s v="USD"/>
    <n v="1438374748"/>
    <x v="3305"/>
    <b v="0"/>
    <n v="20"/>
    <b v="1"/>
    <s v="theater/plays"/>
    <n v="1.0202500000000001"/>
    <n v="204.05"/>
    <x v="1"/>
    <s v="plays"/>
    <x v="3305"/>
    <d v="2015-07-31T20:32:28"/>
  </r>
  <r>
    <n v="1500"/>
    <n v="2630"/>
    <x v="0"/>
    <s v="US"/>
    <s v="USD"/>
    <n v="1465527600"/>
    <x v="3306"/>
    <b v="0"/>
    <n v="54"/>
    <b v="1"/>
    <s v="theater/plays"/>
    <n v="1.7533333333333334"/>
    <n v="48.703703703703702"/>
    <x v="1"/>
    <s v="plays"/>
    <x v="3306"/>
    <d v="2016-06-10T03:00:00"/>
  </r>
  <r>
    <n v="1000"/>
    <n v="1066.8"/>
    <x v="0"/>
    <s v="US"/>
    <s v="USD"/>
    <n v="1463275339"/>
    <x v="3307"/>
    <b v="0"/>
    <n v="20"/>
    <b v="1"/>
    <s v="theater/plays"/>
    <n v="1.0668"/>
    <n v="53.339999999999996"/>
    <x v="1"/>
    <s v="plays"/>
    <x v="3307"/>
    <d v="2016-05-15T01:22:19"/>
  </r>
  <r>
    <n v="3500"/>
    <n v="4280"/>
    <x v="0"/>
    <s v="US"/>
    <s v="USD"/>
    <n v="1460581365"/>
    <x v="3308"/>
    <b v="0"/>
    <n v="57"/>
    <b v="1"/>
    <s v="theater/plays"/>
    <n v="1.2228571428571429"/>
    <n v="75.087719298245617"/>
    <x v="1"/>
    <s v="plays"/>
    <x v="3308"/>
    <d v="2016-04-13T21:02:45"/>
  </r>
  <r>
    <n v="350"/>
    <n v="558"/>
    <x v="0"/>
    <s v="GB"/>
    <s v="GBP"/>
    <n v="1476632178"/>
    <x v="3309"/>
    <b v="0"/>
    <n v="31"/>
    <b v="1"/>
    <s v="theater/plays"/>
    <n v="1.5942857142857143"/>
    <n v="18"/>
    <x v="1"/>
    <s v="plays"/>
    <x v="3309"/>
    <d v="2016-10-16T15:36:18"/>
  </r>
  <r>
    <n v="6500"/>
    <n v="6505"/>
    <x v="0"/>
    <s v="US"/>
    <s v="USD"/>
    <n v="1444169825"/>
    <x v="3310"/>
    <b v="0"/>
    <n v="31"/>
    <b v="1"/>
    <s v="theater/plays"/>
    <n v="1.0007692307692309"/>
    <n v="209.83870967741936"/>
    <x v="1"/>
    <s v="plays"/>
    <x v="3310"/>
    <d v="2015-10-06T22:17:05"/>
  </r>
  <r>
    <n v="2500"/>
    <n v="2746"/>
    <x v="0"/>
    <s v="US"/>
    <s v="USD"/>
    <n v="1445065210"/>
    <x v="3311"/>
    <b v="0"/>
    <n v="45"/>
    <b v="1"/>
    <s v="theater/plays"/>
    <n v="1.0984"/>
    <n v="61.022222222222226"/>
    <x v="1"/>
    <s v="plays"/>
    <x v="3311"/>
    <d v="2015-10-17T07:00:10"/>
  </r>
  <r>
    <n v="2500"/>
    <n v="2501"/>
    <x v="0"/>
    <s v="US"/>
    <s v="USD"/>
    <n v="1478901600"/>
    <x v="3312"/>
    <b v="0"/>
    <n v="41"/>
    <b v="1"/>
    <s v="theater/plays"/>
    <n v="1.0004"/>
    <n v="61"/>
    <x v="1"/>
    <s v="plays"/>
    <x v="3312"/>
    <d v="2016-11-11T22:00:00"/>
  </r>
  <r>
    <n v="2000"/>
    <n v="2321"/>
    <x v="0"/>
    <s v="US"/>
    <s v="USD"/>
    <n v="1453856400"/>
    <x v="3313"/>
    <b v="0"/>
    <n v="29"/>
    <b v="1"/>
    <s v="theater/plays"/>
    <n v="1.1605000000000001"/>
    <n v="80.034482758620683"/>
    <x v="1"/>
    <s v="plays"/>
    <x v="3313"/>
    <d v="2016-01-27T01:00:00"/>
  </r>
  <r>
    <n v="800"/>
    <n v="1686"/>
    <x v="0"/>
    <s v="GB"/>
    <s v="GBP"/>
    <n v="1431115500"/>
    <x v="3314"/>
    <b v="0"/>
    <n v="58"/>
    <b v="1"/>
    <s v="theater/plays"/>
    <n v="2.1074999999999999"/>
    <n v="29.068965517241381"/>
    <x v="1"/>
    <s v="plays"/>
    <x v="3314"/>
    <d v="2015-05-08T20:05:00"/>
  </r>
  <r>
    <n v="4000"/>
    <n v="4400"/>
    <x v="0"/>
    <s v="GB"/>
    <s v="GBP"/>
    <n v="1462519041"/>
    <x v="3315"/>
    <b v="0"/>
    <n v="89"/>
    <b v="1"/>
    <s v="theater/plays"/>
    <n v="1.1000000000000001"/>
    <n v="49.438202247191015"/>
    <x v="1"/>
    <s v="plays"/>
    <x v="3315"/>
    <d v="2016-05-06T07:17:21"/>
  </r>
  <r>
    <n v="11737"/>
    <n v="11747.18"/>
    <x v="0"/>
    <s v="US"/>
    <s v="USD"/>
    <n v="1407506040"/>
    <x v="3316"/>
    <b v="0"/>
    <n v="125"/>
    <b v="1"/>
    <s v="theater/plays"/>
    <n v="1.0008673425918038"/>
    <n v="93.977440000000001"/>
    <x v="1"/>
    <s v="plays"/>
    <x v="3316"/>
    <d v="2014-08-08T13:54:00"/>
  </r>
  <r>
    <n v="1050"/>
    <n v="1115"/>
    <x v="0"/>
    <s v="US"/>
    <s v="USD"/>
    <n v="1465347424"/>
    <x v="3317"/>
    <b v="0"/>
    <n v="18"/>
    <b v="1"/>
    <s v="theater/plays"/>
    <n v="1.0619047619047619"/>
    <n v="61.944444444444443"/>
    <x v="1"/>
    <s v="plays"/>
    <x v="3317"/>
    <d v="2016-06-08T00:57:04"/>
  </r>
  <r>
    <n v="2000"/>
    <n v="2512"/>
    <x v="0"/>
    <s v="CA"/>
    <s v="CAD"/>
    <n v="1460341800"/>
    <x v="3318"/>
    <b v="0"/>
    <n v="32"/>
    <b v="1"/>
    <s v="theater/plays"/>
    <n v="1.256"/>
    <n v="78.5"/>
    <x v="1"/>
    <s v="plays"/>
    <x v="3318"/>
    <d v="2016-04-11T02:30:00"/>
  </r>
  <r>
    <n v="500"/>
    <n v="540"/>
    <x v="0"/>
    <s v="GB"/>
    <s v="GBP"/>
    <n v="1422712986"/>
    <x v="3319"/>
    <b v="0"/>
    <n v="16"/>
    <b v="1"/>
    <s v="theater/plays"/>
    <n v="1.08"/>
    <n v="33.75"/>
    <x v="1"/>
    <s v="plays"/>
    <x v="3319"/>
    <d v="2015-01-31T14:03:06"/>
  </r>
  <r>
    <n v="2500"/>
    <n v="2525"/>
    <x v="0"/>
    <s v="US"/>
    <s v="USD"/>
    <n v="1466557557"/>
    <x v="3320"/>
    <b v="0"/>
    <n v="38"/>
    <b v="1"/>
    <s v="theater/plays"/>
    <n v="1.01"/>
    <n v="66.44736842105263"/>
    <x v="1"/>
    <s v="plays"/>
    <x v="3320"/>
    <d v="2016-06-22T01:05:57"/>
  </r>
  <r>
    <n v="500"/>
    <n v="537"/>
    <x v="0"/>
    <s v="US"/>
    <s v="USD"/>
    <n v="1413431940"/>
    <x v="3321"/>
    <b v="0"/>
    <n v="15"/>
    <b v="1"/>
    <s v="theater/plays"/>
    <n v="1.0740000000000001"/>
    <n v="35.799999999999997"/>
    <x v="1"/>
    <s v="plays"/>
    <x v="3321"/>
    <d v="2014-10-16T03:59:00"/>
  </r>
  <r>
    <n v="3300"/>
    <n v="3350"/>
    <x v="0"/>
    <s v="US"/>
    <s v="USD"/>
    <n v="1466567700"/>
    <x v="3322"/>
    <b v="0"/>
    <n v="23"/>
    <b v="1"/>
    <s v="theater/plays"/>
    <n v="1.0151515151515151"/>
    <n v="145.65217391304347"/>
    <x v="1"/>
    <s v="plays"/>
    <x v="3322"/>
    <d v="2016-06-22T03:55:00"/>
  </r>
  <r>
    <n v="1000"/>
    <n v="1259"/>
    <x v="0"/>
    <s v="GB"/>
    <s v="GBP"/>
    <n v="1474793208"/>
    <x v="3323"/>
    <b v="0"/>
    <n v="49"/>
    <b v="1"/>
    <s v="theater/plays"/>
    <n v="1.2589999999999999"/>
    <n v="25.693877551020407"/>
    <x v="1"/>
    <s v="plays"/>
    <x v="3323"/>
    <d v="2016-09-25T08:46:48"/>
  </r>
  <r>
    <n v="1500"/>
    <n v="1525"/>
    <x v="0"/>
    <s v="IE"/>
    <s v="EUR"/>
    <n v="1465135190"/>
    <x v="3324"/>
    <b v="0"/>
    <n v="10"/>
    <b v="1"/>
    <s v="theater/plays"/>
    <n v="1.0166666666666666"/>
    <n v="152.5"/>
    <x v="1"/>
    <s v="plays"/>
    <x v="3324"/>
    <d v="2016-06-05T13:59:50"/>
  </r>
  <r>
    <n v="400"/>
    <n v="450"/>
    <x v="0"/>
    <s v="GB"/>
    <s v="GBP"/>
    <n v="1428256277"/>
    <x v="3325"/>
    <b v="0"/>
    <n v="15"/>
    <b v="1"/>
    <s v="theater/plays"/>
    <n v="1.125"/>
    <n v="30"/>
    <x v="1"/>
    <s v="plays"/>
    <x v="3325"/>
    <d v="2015-04-05T17:51:17"/>
  </r>
  <r>
    <n v="8000"/>
    <n v="8110"/>
    <x v="0"/>
    <s v="US"/>
    <s v="USD"/>
    <n v="1425830905"/>
    <x v="3326"/>
    <b v="0"/>
    <n v="57"/>
    <b v="1"/>
    <s v="theater/plays"/>
    <n v="1.0137499999999999"/>
    <n v="142.28070175438597"/>
    <x v="1"/>
    <s v="plays"/>
    <x v="3326"/>
    <d v="2015-03-08T16:08:25"/>
  </r>
  <r>
    <n v="800"/>
    <n v="810"/>
    <x v="0"/>
    <s v="GB"/>
    <s v="GBP"/>
    <n v="1462697966"/>
    <x v="3327"/>
    <b v="0"/>
    <n v="33"/>
    <b v="1"/>
    <s v="theater/plays"/>
    <n v="1.0125"/>
    <n v="24.545454545454547"/>
    <x v="1"/>
    <s v="plays"/>
    <x v="3327"/>
    <d v="2016-05-08T08:59:26"/>
  </r>
  <r>
    <n v="1800"/>
    <n v="2635"/>
    <x v="0"/>
    <s v="US"/>
    <s v="USD"/>
    <n v="1404522000"/>
    <x v="3328"/>
    <b v="0"/>
    <n v="9"/>
    <b v="1"/>
    <s v="theater/plays"/>
    <n v="1.4638888888888888"/>
    <n v="292.77777777777777"/>
    <x v="1"/>
    <s v="plays"/>
    <x v="3328"/>
    <d v="2014-07-05T01:00:00"/>
  </r>
  <r>
    <n v="1000"/>
    <n v="1168"/>
    <x v="0"/>
    <s v="GB"/>
    <s v="GBP"/>
    <n v="1406502000"/>
    <x v="3329"/>
    <b v="0"/>
    <n v="26"/>
    <b v="1"/>
    <s v="theater/plays"/>
    <n v="1.1679999999999999"/>
    <n v="44.92307692307692"/>
    <x v="1"/>
    <s v="plays"/>
    <x v="3329"/>
    <d v="2014-07-27T23:00:00"/>
  </r>
  <r>
    <n v="1500"/>
    <n v="1594"/>
    <x v="0"/>
    <s v="GB"/>
    <s v="GBP"/>
    <n v="1427919468"/>
    <x v="3330"/>
    <b v="0"/>
    <n v="69"/>
    <b v="1"/>
    <s v="theater/plays"/>
    <n v="1.0626666666666666"/>
    <n v="23.10144927536232"/>
    <x v="1"/>
    <s v="plays"/>
    <x v="3330"/>
    <d v="2015-04-01T20:17:48"/>
  </r>
  <r>
    <n v="5000"/>
    <n v="5226"/>
    <x v="0"/>
    <s v="US"/>
    <s v="USD"/>
    <n v="1444149886"/>
    <x v="3331"/>
    <b v="0"/>
    <n v="65"/>
    <b v="1"/>
    <s v="theater/plays"/>
    <n v="1.0451999999999999"/>
    <n v="80.400000000000006"/>
    <x v="1"/>
    <s v="plays"/>
    <x v="3331"/>
    <d v="2015-10-06T16:44:46"/>
  </r>
  <r>
    <n v="6000"/>
    <n v="6000"/>
    <x v="0"/>
    <s v="US"/>
    <s v="USD"/>
    <n v="1405802330"/>
    <x v="3332"/>
    <b v="0"/>
    <n v="83"/>
    <b v="1"/>
    <s v="theater/plays"/>
    <n v="1"/>
    <n v="72.289156626506028"/>
    <x v="1"/>
    <s v="plays"/>
    <x v="3332"/>
    <d v="2014-07-19T20:38:50"/>
  </r>
  <r>
    <n v="3500"/>
    <n v="3660"/>
    <x v="0"/>
    <s v="US"/>
    <s v="USD"/>
    <n v="1434384880"/>
    <x v="3333"/>
    <b v="0"/>
    <n v="111"/>
    <b v="1"/>
    <s v="theater/plays"/>
    <n v="1.0457142857142858"/>
    <n v="32.972972972972975"/>
    <x v="1"/>
    <s v="plays"/>
    <x v="3333"/>
    <d v="2015-06-15T16:14:40"/>
  </r>
  <r>
    <n v="3871"/>
    <n v="5366"/>
    <x v="0"/>
    <s v="US"/>
    <s v="USD"/>
    <n v="1438259422"/>
    <x v="3334"/>
    <b v="0"/>
    <n v="46"/>
    <b v="1"/>
    <s v="theater/plays"/>
    <n v="1.3862051149573753"/>
    <n v="116.65217391304348"/>
    <x v="1"/>
    <s v="plays"/>
    <x v="3334"/>
    <d v="2015-07-30T12:30:22"/>
  </r>
  <r>
    <n v="5000"/>
    <n v="5016"/>
    <x v="0"/>
    <s v="GB"/>
    <s v="GBP"/>
    <n v="1407106800"/>
    <x v="3335"/>
    <b v="0"/>
    <n v="63"/>
    <b v="1"/>
    <s v="theater/plays"/>
    <n v="1.0032000000000001"/>
    <n v="79.61904761904762"/>
    <x v="1"/>
    <s v="plays"/>
    <x v="3335"/>
    <d v="2014-08-03T23:00:00"/>
  </r>
  <r>
    <n v="250"/>
    <n v="250"/>
    <x v="0"/>
    <s v="GB"/>
    <s v="GBP"/>
    <n v="1459845246"/>
    <x v="3336"/>
    <b v="0"/>
    <n v="9"/>
    <b v="1"/>
    <s v="theater/plays"/>
    <n v="1"/>
    <n v="27.777777777777779"/>
    <x v="1"/>
    <s v="plays"/>
    <x v="3336"/>
    <d v="2016-04-05T08:34:06"/>
  </r>
  <r>
    <n v="2500"/>
    <n v="2755"/>
    <x v="0"/>
    <s v="GB"/>
    <s v="GBP"/>
    <n v="1412974800"/>
    <x v="3337"/>
    <b v="0"/>
    <n v="34"/>
    <b v="1"/>
    <s v="theater/plays"/>
    <n v="1.1020000000000001"/>
    <n v="81.029411764705884"/>
    <x v="1"/>
    <s v="plays"/>
    <x v="3337"/>
    <d v="2014-10-10T21:00:00"/>
  </r>
  <r>
    <n v="15000"/>
    <n v="15327"/>
    <x v="0"/>
    <s v="US"/>
    <s v="USD"/>
    <n v="1487944080"/>
    <x v="3338"/>
    <b v="0"/>
    <n v="112"/>
    <b v="1"/>
    <s v="theater/plays"/>
    <n v="1.0218"/>
    <n v="136.84821428571428"/>
    <x v="1"/>
    <s v="plays"/>
    <x v="3338"/>
    <d v="2017-02-24T13:48:00"/>
  </r>
  <r>
    <n v="8000"/>
    <n v="8348"/>
    <x v="0"/>
    <s v="US"/>
    <s v="USD"/>
    <n v="1469721518"/>
    <x v="3339"/>
    <b v="0"/>
    <n v="47"/>
    <b v="1"/>
    <s v="theater/plays"/>
    <n v="1.0435000000000001"/>
    <n v="177.61702127659575"/>
    <x v="1"/>
    <s v="plays"/>
    <x v="3339"/>
    <d v="2016-07-28T15:58:38"/>
  </r>
  <r>
    <n v="3000"/>
    <n v="4145"/>
    <x v="0"/>
    <s v="US"/>
    <s v="USD"/>
    <n v="1481066554"/>
    <x v="3340"/>
    <b v="0"/>
    <n v="38"/>
    <b v="1"/>
    <s v="theater/plays"/>
    <n v="1.3816666666666666"/>
    <n v="109.07894736842105"/>
    <x v="1"/>
    <s v="plays"/>
    <x v="3340"/>
    <d v="2016-12-06T23:22:34"/>
  </r>
  <r>
    <n v="3350"/>
    <n v="3350"/>
    <x v="0"/>
    <s v="GB"/>
    <s v="GBP"/>
    <n v="1465750800"/>
    <x v="3341"/>
    <b v="0"/>
    <n v="28"/>
    <b v="1"/>
    <s v="theater/plays"/>
    <n v="1"/>
    <n v="119.64285714285714"/>
    <x v="1"/>
    <s v="plays"/>
    <x v="3341"/>
    <d v="2016-06-12T17:00:00"/>
  </r>
  <r>
    <n v="6000"/>
    <n v="6100"/>
    <x v="0"/>
    <s v="US"/>
    <s v="USD"/>
    <n v="1427864340"/>
    <x v="3342"/>
    <b v="0"/>
    <n v="78"/>
    <b v="1"/>
    <s v="theater/plays"/>
    <n v="1.0166666666666666"/>
    <n v="78.205128205128204"/>
    <x v="1"/>
    <s v="plays"/>
    <x v="3342"/>
    <d v="2015-04-01T04:59:00"/>
  </r>
  <r>
    <n v="700"/>
    <n v="1200"/>
    <x v="0"/>
    <s v="GB"/>
    <s v="GBP"/>
    <n v="1460553480"/>
    <x v="3343"/>
    <b v="0"/>
    <n v="23"/>
    <b v="1"/>
    <s v="theater/plays"/>
    <n v="1.7142857142857142"/>
    <n v="52.173913043478258"/>
    <x v="1"/>
    <s v="plays"/>
    <x v="3343"/>
    <d v="2016-04-13T13:18:00"/>
  </r>
  <r>
    <n v="4500"/>
    <n v="4565"/>
    <x v="0"/>
    <s v="US"/>
    <s v="USD"/>
    <n v="1409374093"/>
    <x v="3344"/>
    <b v="0"/>
    <n v="40"/>
    <b v="1"/>
    <s v="theater/plays"/>
    <n v="1.0144444444444445"/>
    <n v="114.125"/>
    <x v="1"/>
    <s v="plays"/>
    <x v="3344"/>
    <d v="2014-08-30T04:48:13"/>
  </r>
  <r>
    <n v="500"/>
    <n v="650"/>
    <x v="0"/>
    <s v="US"/>
    <s v="USD"/>
    <n v="1429317420"/>
    <x v="3345"/>
    <b v="0"/>
    <n v="13"/>
    <b v="1"/>
    <s v="theater/plays"/>
    <n v="1.3"/>
    <n v="50"/>
    <x v="1"/>
    <s v="plays"/>
    <x v="3345"/>
    <d v="2015-04-18T00:37:00"/>
  </r>
  <r>
    <n v="1500"/>
    <n v="1650"/>
    <x v="0"/>
    <s v="US"/>
    <s v="USD"/>
    <n v="1424910910"/>
    <x v="3346"/>
    <b v="0"/>
    <n v="18"/>
    <b v="1"/>
    <s v="theater/plays"/>
    <n v="1.1000000000000001"/>
    <n v="91.666666666666671"/>
    <x v="1"/>
    <s v="plays"/>
    <x v="3346"/>
    <d v="2015-02-26T00:35:10"/>
  </r>
  <r>
    <n v="2000"/>
    <n v="2389"/>
    <x v="0"/>
    <s v="GB"/>
    <s v="GBP"/>
    <n v="1462741200"/>
    <x v="3347"/>
    <b v="0"/>
    <n v="22"/>
    <b v="1"/>
    <s v="theater/plays"/>
    <n v="1.1944999999999999"/>
    <n v="108.59090909090909"/>
    <x v="1"/>
    <s v="plays"/>
    <x v="3347"/>
    <d v="2016-05-08T21:00:00"/>
  </r>
  <r>
    <n v="5500"/>
    <n v="5516"/>
    <x v="0"/>
    <s v="US"/>
    <s v="USD"/>
    <n v="1461988740"/>
    <x v="3348"/>
    <b v="0"/>
    <n v="79"/>
    <b v="1"/>
    <s v="theater/plays"/>
    <n v="1.002909090909091"/>
    <n v="69.822784810126578"/>
    <x v="1"/>
    <s v="plays"/>
    <x v="3348"/>
    <d v="2016-04-30T03:59:00"/>
  </r>
  <r>
    <n v="1000"/>
    <n v="1534"/>
    <x v="0"/>
    <s v="US"/>
    <s v="USD"/>
    <n v="1465837200"/>
    <x v="3349"/>
    <b v="0"/>
    <n v="14"/>
    <b v="1"/>
    <s v="theater/plays"/>
    <n v="1.534"/>
    <n v="109.57142857142857"/>
    <x v="1"/>
    <s v="plays"/>
    <x v="3349"/>
    <d v="2016-06-13T17:00:00"/>
  </r>
  <r>
    <n v="3500"/>
    <n v="3655"/>
    <x v="0"/>
    <s v="LU"/>
    <s v="EUR"/>
    <n v="1448838000"/>
    <x v="3350"/>
    <b v="0"/>
    <n v="51"/>
    <b v="1"/>
    <s v="theater/plays"/>
    <n v="1.0442857142857143"/>
    <n v="71.666666666666671"/>
    <x v="1"/>
    <s v="plays"/>
    <x v="3350"/>
    <d v="2015-11-29T23:00:00"/>
  </r>
  <r>
    <n v="5000"/>
    <n v="5055"/>
    <x v="0"/>
    <s v="GB"/>
    <s v="GBP"/>
    <n v="1406113200"/>
    <x v="3351"/>
    <b v="0"/>
    <n v="54"/>
    <b v="1"/>
    <s v="theater/plays"/>
    <n v="1.0109999999999999"/>
    <n v="93.611111111111114"/>
    <x v="1"/>
    <s v="plays"/>
    <x v="3351"/>
    <d v="2014-07-23T11:00:00"/>
  </r>
  <r>
    <n v="5000"/>
    <n v="5376"/>
    <x v="0"/>
    <s v="GB"/>
    <s v="GBP"/>
    <n v="1467414000"/>
    <x v="3352"/>
    <b v="0"/>
    <n v="70"/>
    <b v="1"/>
    <s v="theater/plays"/>
    <n v="1.0751999999999999"/>
    <n v="76.8"/>
    <x v="1"/>
    <s v="plays"/>
    <x v="3352"/>
    <d v="2016-07-01T23:00:00"/>
  </r>
  <r>
    <n v="500"/>
    <n v="1575"/>
    <x v="0"/>
    <s v="GB"/>
    <s v="GBP"/>
    <n v="1462230000"/>
    <x v="3353"/>
    <b v="0"/>
    <n v="44"/>
    <b v="1"/>
    <s v="theater/plays"/>
    <n v="3.15"/>
    <n v="35.795454545454547"/>
    <x v="1"/>
    <s v="plays"/>
    <x v="3353"/>
    <d v="2016-05-02T23:00:00"/>
  </r>
  <r>
    <n v="3000"/>
    <n v="3058"/>
    <x v="0"/>
    <s v="US"/>
    <s v="USD"/>
    <n v="1446091260"/>
    <x v="3354"/>
    <b v="0"/>
    <n v="55"/>
    <b v="1"/>
    <s v="theater/plays"/>
    <n v="1.0193333333333334"/>
    <n v="55.6"/>
    <x v="1"/>
    <s v="plays"/>
    <x v="3354"/>
    <d v="2015-10-29T04:01:00"/>
  </r>
  <r>
    <n v="1750"/>
    <n v="2210"/>
    <x v="0"/>
    <s v="GB"/>
    <s v="GBP"/>
    <n v="1462879020"/>
    <x v="3355"/>
    <b v="0"/>
    <n v="15"/>
    <b v="1"/>
    <s v="theater/plays"/>
    <n v="1.2628571428571429"/>
    <n v="147.33333333333334"/>
    <x v="1"/>
    <s v="plays"/>
    <x v="3355"/>
    <d v="2016-05-10T11:17:00"/>
  </r>
  <r>
    <n v="1500"/>
    <n v="1521"/>
    <x v="0"/>
    <s v="GB"/>
    <s v="GBP"/>
    <n v="1468611272"/>
    <x v="3356"/>
    <b v="0"/>
    <n v="27"/>
    <b v="1"/>
    <s v="theater/plays"/>
    <n v="1.014"/>
    <n v="56.333333333333336"/>
    <x v="1"/>
    <s v="plays"/>
    <x v="3356"/>
    <d v="2016-07-15T19:34:32"/>
  </r>
  <r>
    <n v="2000"/>
    <n v="2020"/>
    <x v="0"/>
    <s v="GB"/>
    <s v="GBP"/>
    <n v="1406887310"/>
    <x v="3357"/>
    <b v="0"/>
    <n v="21"/>
    <b v="1"/>
    <s v="theater/plays"/>
    <n v="1.01"/>
    <n v="96.19047619047619"/>
    <x v="1"/>
    <s v="plays"/>
    <x v="3357"/>
    <d v="2014-08-01T10:01:50"/>
  </r>
  <r>
    <n v="10000"/>
    <n v="10299"/>
    <x v="0"/>
    <s v="US"/>
    <s v="USD"/>
    <n v="1416385679"/>
    <x v="3358"/>
    <b v="0"/>
    <n v="162"/>
    <b v="1"/>
    <s v="theater/plays"/>
    <n v="1.0299"/>
    <n v="63.574074074074076"/>
    <x v="1"/>
    <s v="plays"/>
    <x v="3358"/>
    <d v="2014-11-19T08:27:59"/>
  </r>
  <r>
    <n v="4000"/>
    <n v="4250"/>
    <x v="0"/>
    <s v="US"/>
    <s v="USD"/>
    <n v="1487985734"/>
    <x v="3359"/>
    <b v="0"/>
    <n v="23"/>
    <b v="1"/>
    <s v="theater/plays"/>
    <n v="1.0625"/>
    <n v="184.78260869565219"/>
    <x v="1"/>
    <s v="plays"/>
    <x v="3359"/>
    <d v="2017-02-25T01:22:14"/>
  </r>
  <r>
    <n v="9000"/>
    <n v="9124"/>
    <x v="0"/>
    <s v="SG"/>
    <s v="SGD"/>
    <n v="1481731140"/>
    <x v="3360"/>
    <b v="0"/>
    <n v="72"/>
    <b v="1"/>
    <s v="theater/plays"/>
    <n v="1.0137777777777779"/>
    <n v="126.72222222222223"/>
    <x v="1"/>
    <s v="plays"/>
    <x v="3360"/>
    <d v="2016-12-14T15:59:00"/>
  </r>
  <r>
    <n v="5000"/>
    <n v="5673"/>
    <x v="0"/>
    <s v="US"/>
    <s v="USD"/>
    <n v="1409587140"/>
    <x v="3361"/>
    <b v="0"/>
    <n v="68"/>
    <b v="1"/>
    <s v="theater/plays"/>
    <n v="1.1346000000000001"/>
    <n v="83.42647058823529"/>
    <x v="1"/>
    <s v="plays"/>
    <x v="3361"/>
    <d v="2014-09-01T15:59:00"/>
  </r>
  <r>
    <n v="500"/>
    <n v="1090"/>
    <x v="0"/>
    <s v="US"/>
    <s v="USD"/>
    <n v="1425704100"/>
    <x v="3362"/>
    <b v="0"/>
    <n v="20"/>
    <b v="1"/>
    <s v="theater/plays"/>
    <n v="2.1800000000000002"/>
    <n v="54.5"/>
    <x v="1"/>
    <s v="plays"/>
    <x v="3362"/>
    <d v="2015-03-07T04:55:00"/>
  </r>
  <r>
    <n v="7750"/>
    <n v="7860"/>
    <x v="0"/>
    <s v="US"/>
    <s v="USD"/>
    <n v="1408464000"/>
    <x v="3363"/>
    <b v="0"/>
    <n v="26"/>
    <b v="1"/>
    <s v="theater/plays"/>
    <n v="1.0141935483870967"/>
    <n v="302.30769230769232"/>
    <x v="1"/>
    <s v="plays"/>
    <x v="3363"/>
    <d v="2014-08-19T16:00:00"/>
  </r>
  <r>
    <n v="3000"/>
    <n v="3178"/>
    <x v="0"/>
    <s v="GB"/>
    <s v="GBP"/>
    <n v="1458075600"/>
    <x v="3364"/>
    <b v="0"/>
    <n v="72"/>
    <b v="1"/>
    <s v="theater/plays"/>
    <n v="1.0593333333333332"/>
    <n v="44.138888888888886"/>
    <x v="1"/>
    <s v="plays"/>
    <x v="3364"/>
    <d v="2016-03-15T21:00:00"/>
  </r>
  <r>
    <n v="2500"/>
    <n v="2600"/>
    <x v="0"/>
    <s v="US"/>
    <s v="USD"/>
    <n v="1449973592"/>
    <x v="3365"/>
    <b v="0"/>
    <n v="3"/>
    <b v="1"/>
    <s v="theater/plays"/>
    <n v="1.04"/>
    <n v="866.66666666666663"/>
    <x v="1"/>
    <s v="plays"/>
    <x v="3365"/>
    <d v="2015-12-13T02:26:32"/>
  </r>
  <r>
    <n v="500"/>
    <n v="1105"/>
    <x v="0"/>
    <s v="US"/>
    <s v="USD"/>
    <n v="1431481037"/>
    <x v="3366"/>
    <b v="0"/>
    <n v="18"/>
    <b v="1"/>
    <s v="theater/plays"/>
    <n v="2.21"/>
    <n v="61.388888888888886"/>
    <x v="1"/>
    <s v="plays"/>
    <x v="3366"/>
    <d v="2015-05-13T01:37:17"/>
  </r>
  <r>
    <n v="750"/>
    <n v="890"/>
    <x v="0"/>
    <s v="GB"/>
    <s v="GBP"/>
    <n v="1438467894"/>
    <x v="3367"/>
    <b v="0"/>
    <n v="30"/>
    <b v="1"/>
    <s v="theater/plays"/>
    <n v="1.1866666666666668"/>
    <n v="29.666666666666668"/>
    <x v="1"/>
    <s v="plays"/>
    <x v="3367"/>
    <d v="2015-08-01T22:24:54"/>
  </r>
  <r>
    <n v="1000"/>
    <n v="1046"/>
    <x v="0"/>
    <s v="US"/>
    <s v="USD"/>
    <n v="1420088400"/>
    <x v="3368"/>
    <b v="0"/>
    <n v="23"/>
    <b v="1"/>
    <s v="theater/plays"/>
    <n v="1.046"/>
    <n v="45.478260869565219"/>
    <x v="1"/>
    <s v="plays"/>
    <x v="3368"/>
    <d v="2015-01-01T05:00:00"/>
  </r>
  <r>
    <n v="5000"/>
    <n v="5195"/>
    <x v="0"/>
    <s v="IE"/>
    <s v="EUR"/>
    <n v="1484441980"/>
    <x v="3369"/>
    <b v="0"/>
    <n v="54"/>
    <b v="1"/>
    <s v="theater/plays"/>
    <n v="1.0389999999999999"/>
    <n v="96.203703703703709"/>
    <x v="1"/>
    <s v="plays"/>
    <x v="3369"/>
    <d v="2017-01-15T00:59:40"/>
  </r>
  <r>
    <n v="1500"/>
    <n v="1766"/>
    <x v="0"/>
    <s v="US"/>
    <s v="USD"/>
    <n v="1481961600"/>
    <x v="3370"/>
    <b v="0"/>
    <n v="26"/>
    <b v="1"/>
    <s v="theater/plays"/>
    <n v="1.1773333333333333"/>
    <n v="67.92307692307692"/>
    <x v="1"/>
    <s v="plays"/>
    <x v="3370"/>
    <d v="2016-12-17T08:00:00"/>
  </r>
  <r>
    <n v="200"/>
    <n v="277"/>
    <x v="0"/>
    <s v="US"/>
    <s v="USD"/>
    <n v="1449089965"/>
    <x v="3371"/>
    <b v="0"/>
    <n v="9"/>
    <b v="1"/>
    <s v="theater/plays"/>
    <n v="1.385"/>
    <n v="30.777777777777779"/>
    <x v="1"/>
    <s v="plays"/>
    <x v="3371"/>
    <d v="2015-12-02T20:59:25"/>
  </r>
  <r>
    <n v="1000"/>
    <n v="1035"/>
    <x v="0"/>
    <s v="US"/>
    <s v="USD"/>
    <n v="1408942740"/>
    <x v="3372"/>
    <b v="0"/>
    <n v="27"/>
    <b v="1"/>
    <s v="theater/plays"/>
    <n v="1.0349999999999999"/>
    <n v="38.333333333333336"/>
    <x v="1"/>
    <s v="plays"/>
    <x v="3372"/>
    <d v="2014-08-25T04:59:00"/>
  </r>
  <r>
    <n v="2000"/>
    <n v="2005"/>
    <x v="0"/>
    <s v="GB"/>
    <s v="GBP"/>
    <n v="1437235200"/>
    <x v="3373"/>
    <b v="0"/>
    <n v="30"/>
    <b v="1"/>
    <s v="theater/plays"/>
    <n v="1.0024999999999999"/>
    <n v="66.833333333333329"/>
    <x v="1"/>
    <s v="plays"/>
    <x v="3373"/>
    <d v="2015-07-18T16:00:00"/>
  </r>
  <r>
    <n v="3500"/>
    <n v="3730"/>
    <x v="0"/>
    <s v="CA"/>
    <s v="CAD"/>
    <n v="1446053616"/>
    <x v="3374"/>
    <b v="0"/>
    <n v="52"/>
    <b v="1"/>
    <s v="theater/plays"/>
    <n v="1.0657142857142856"/>
    <n v="71.730769230769226"/>
    <x v="1"/>
    <s v="plays"/>
    <x v="3374"/>
    <d v="2015-10-28T17:33:36"/>
  </r>
  <r>
    <n v="3000"/>
    <n v="3000"/>
    <x v="0"/>
    <s v="GB"/>
    <s v="GBP"/>
    <n v="1400423973"/>
    <x v="3375"/>
    <b v="0"/>
    <n v="17"/>
    <b v="1"/>
    <s v="theater/plays"/>
    <n v="1"/>
    <n v="176.47058823529412"/>
    <x v="1"/>
    <s v="plays"/>
    <x v="3375"/>
    <d v="2014-05-18T14:39:33"/>
  </r>
  <r>
    <n v="8000"/>
    <n v="8001"/>
    <x v="0"/>
    <s v="US"/>
    <s v="USD"/>
    <n v="1429976994"/>
    <x v="3376"/>
    <b v="0"/>
    <n v="19"/>
    <b v="1"/>
    <s v="theater/plays"/>
    <n v="1.0001249999999999"/>
    <n v="421.10526315789474"/>
    <x v="1"/>
    <s v="plays"/>
    <x v="3376"/>
    <d v="2015-04-25T15:49:54"/>
  </r>
  <r>
    <n v="8000"/>
    <n v="8084"/>
    <x v="0"/>
    <s v="GB"/>
    <s v="GBP"/>
    <n v="1426870560"/>
    <x v="3377"/>
    <b v="0"/>
    <n v="77"/>
    <b v="1"/>
    <s v="theater/plays"/>
    <n v="1.0105"/>
    <n v="104.98701298701299"/>
    <x v="1"/>
    <s v="plays"/>
    <x v="3377"/>
    <d v="2015-03-20T16:56:00"/>
  </r>
  <r>
    <n v="550"/>
    <n v="592"/>
    <x v="0"/>
    <s v="GB"/>
    <s v="GBP"/>
    <n v="1409490480"/>
    <x v="3378"/>
    <b v="0"/>
    <n v="21"/>
    <b v="1"/>
    <s v="theater/plays"/>
    <n v="1.0763636363636364"/>
    <n v="28.19047619047619"/>
    <x v="1"/>
    <s v="plays"/>
    <x v="3378"/>
    <d v="2014-08-31T13:08:00"/>
  </r>
  <r>
    <n v="2000"/>
    <n v="2073"/>
    <x v="0"/>
    <s v="GB"/>
    <s v="GBP"/>
    <n v="1440630000"/>
    <x v="3379"/>
    <b v="0"/>
    <n v="38"/>
    <b v="1"/>
    <s v="theater/plays"/>
    <n v="1.0365"/>
    <n v="54.55263157894737"/>
    <x v="1"/>
    <s v="plays"/>
    <x v="3379"/>
    <d v="2015-08-26T23:00:00"/>
  </r>
  <r>
    <n v="3000"/>
    <n v="3133"/>
    <x v="0"/>
    <s v="US"/>
    <s v="USD"/>
    <n v="1417305178"/>
    <x v="3380"/>
    <b v="0"/>
    <n v="28"/>
    <b v="1"/>
    <s v="theater/plays"/>
    <n v="1.0443333333333333"/>
    <n v="111.89285714285714"/>
    <x v="1"/>
    <s v="plays"/>
    <x v="3380"/>
    <d v="2014-11-29T23:52:58"/>
  </r>
  <r>
    <n v="4000"/>
    <n v="4090"/>
    <x v="0"/>
    <s v="US"/>
    <s v="USD"/>
    <n v="1426044383"/>
    <x v="3381"/>
    <b v="0"/>
    <n v="48"/>
    <b v="1"/>
    <s v="theater/plays"/>
    <n v="1.0225"/>
    <n v="85.208333333333329"/>
    <x v="1"/>
    <s v="plays"/>
    <x v="3381"/>
    <d v="2015-03-11T03:26:23"/>
  </r>
  <r>
    <n v="3500"/>
    <n v="3526"/>
    <x v="0"/>
    <s v="GB"/>
    <s v="GBP"/>
    <n v="1470092340"/>
    <x v="3382"/>
    <b v="0"/>
    <n v="46"/>
    <b v="1"/>
    <s v="theater/plays"/>
    <n v="1.0074285714285713"/>
    <n v="76.652173913043484"/>
    <x v="1"/>
    <s v="plays"/>
    <x v="3382"/>
    <d v="2016-08-01T22:59:00"/>
  </r>
  <r>
    <n v="1750"/>
    <n v="1955"/>
    <x v="0"/>
    <s v="US"/>
    <s v="USD"/>
    <n v="1466707620"/>
    <x v="3383"/>
    <b v="0"/>
    <n v="30"/>
    <b v="1"/>
    <s v="theater/plays"/>
    <n v="1.1171428571428572"/>
    <n v="65.166666666666671"/>
    <x v="1"/>
    <s v="plays"/>
    <x v="3383"/>
    <d v="2016-06-23T18:47:00"/>
  </r>
  <r>
    <n v="6000"/>
    <n v="6000.66"/>
    <x v="0"/>
    <s v="US"/>
    <s v="USD"/>
    <n v="1448074800"/>
    <x v="3384"/>
    <b v="0"/>
    <n v="64"/>
    <b v="1"/>
    <s v="theater/plays"/>
    <n v="1.0001100000000001"/>
    <n v="93.760312499999998"/>
    <x v="1"/>
    <s v="plays"/>
    <x v="3384"/>
    <d v="2015-11-21T03:00:00"/>
  </r>
  <r>
    <n v="2000"/>
    <n v="2000"/>
    <x v="0"/>
    <s v="US"/>
    <s v="USD"/>
    <n v="1418244552"/>
    <x v="3385"/>
    <b v="0"/>
    <n v="15"/>
    <b v="1"/>
    <s v="theater/plays"/>
    <n v="1"/>
    <n v="133.33333333333334"/>
    <x v="1"/>
    <s v="plays"/>
    <x v="3385"/>
    <d v="2014-12-10T20:49:12"/>
  </r>
  <r>
    <n v="2000"/>
    <n v="2100"/>
    <x v="0"/>
    <s v="US"/>
    <s v="USD"/>
    <n v="1417620506"/>
    <x v="3386"/>
    <b v="0"/>
    <n v="41"/>
    <b v="1"/>
    <s v="theater/plays"/>
    <n v="1.05"/>
    <n v="51.219512195121951"/>
    <x v="1"/>
    <s v="plays"/>
    <x v="3386"/>
    <d v="2014-12-03T15:28:26"/>
  </r>
  <r>
    <n v="3000"/>
    <n v="3506"/>
    <x v="0"/>
    <s v="US"/>
    <s v="USD"/>
    <n v="1418581088"/>
    <x v="3387"/>
    <b v="0"/>
    <n v="35"/>
    <b v="1"/>
    <s v="theater/plays"/>
    <n v="1.1686666666666667"/>
    <n v="100.17142857142858"/>
    <x v="1"/>
    <s v="plays"/>
    <x v="3387"/>
    <d v="2014-12-14T18:18:08"/>
  </r>
  <r>
    <n v="1500"/>
    <n v="1557"/>
    <x v="0"/>
    <s v="GB"/>
    <s v="GBP"/>
    <n v="1434625441"/>
    <x v="3388"/>
    <b v="0"/>
    <n v="45"/>
    <b v="1"/>
    <s v="theater/plays"/>
    <n v="1.038"/>
    <n v="34.6"/>
    <x v="1"/>
    <s v="plays"/>
    <x v="3388"/>
    <d v="2015-06-18T11:04:01"/>
  </r>
  <r>
    <n v="10000"/>
    <n v="11450"/>
    <x v="0"/>
    <s v="US"/>
    <s v="USD"/>
    <n v="1464960682"/>
    <x v="3389"/>
    <b v="0"/>
    <n v="62"/>
    <b v="1"/>
    <s v="theater/plays"/>
    <n v="1.145"/>
    <n v="184.67741935483872"/>
    <x v="1"/>
    <s v="plays"/>
    <x v="3389"/>
    <d v="2016-06-03T13:31:22"/>
  </r>
  <r>
    <n v="1500"/>
    <n v="1536"/>
    <x v="0"/>
    <s v="US"/>
    <s v="USD"/>
    <n v="1405017345"/>
    <x v="3390"/>
    <b v="0"/>
    <n v="22"/>
    <b v="1"/>
    <s v="theater/plays"/>
    <n v="1.024"/>
    <n v="69.818181818181813"/>
    <x v="1"/>
    <s v="plays"/>
    <x v="3390"/>
    <d v="2014-07-10T18:35:45"/>
  </r>
  <r>
    <n v="500"/>
    <n v="1115"/>
    <x v="0"/>
    <s v="US"/>
    <s v="USD"/>
    <n v="1407536880"/>
    <x v="3391"/>
    <b v="0"/>
    <n v="18"/>
    <b v="1"/>
    <s v="theater/plays"/>
    <n v="2.23"/>
    <n v="61.944444444444443"/>
    <x v="1"/>
    <s v="plays"/>
    <x v="3391"/>
    <d v="2014-08-08T22:28:00"/>
  </r>
  <r>
    <n v="500"/>
    <n v="500"/>
    <x v="0"/>
    <s v="GB"/>
    <s v="GBP"/>
    <n v="1462565855"/>
    <x v="3392"/>
    <b v="0"/>
    <n v="12"/>
    <b v="1"/>
    <s v="theater/plays"/>
    <n v="1"/>
    <n v="41.666666666666664"/>
    <x v="1"/>
    <s v="plays"/>
    <x v="3392"/>
    <d v="2016-05-06T20:17:35"/>
  </r>
  <r>
    <n v="1500"/>
    <n v="1587"/>
    <x v="0"/>
    <s v="US"/>
    <s v="USD"/>
    <n v="1415234760"/>
    <x v="3393"/>
    <b v="0"/>
    <n v="44"/>
    <b v="1"/>
    <s v="theater/plays"/>
    <n v="1.0580000000000001"/>
    <n v="36.06818181818182"/>
    <x v="1"/>
    <s v="plays"/>
    <x v="3393"/>
    <d v="2014-11-06T00:46:00"/>
  </r>
  <r>
    <n v="550"/>
    <n v="783"/>
    <x v="0"/>
    <s v="GB"/>
    <s v="GBP"/>
    <n v="1406470645"/>
    <x v="3394"/>
    <b v="0"/>
    <n v="27"/>
    <b v="1"/>
    <s v="theater/plays"/>
    <n v="1.4236363636363636"/>
    <n v="29"/>
    <x v="1"/>
    <s v="plays"/>
    <x v="3394"/>
    <d v="2014-07-27T14:17:25"/>
  </r>
  <r>
    <n v="500"/>
    <n v="920"/>
    <x v="0"/>
    <s v="GB"/>
    <s v="GBP"/>
    <n v="1433009400"/>
    <x v="3395"/>
    <b v="0"/>
    <n v="38"/>
    <b v="1"/>
    <s v="theater/plays"/>
    <n v="1.84"/>
    <n v="24.210526315789473"/>
    <x v="1"/>
    <s v="plays"/>
    <x v="3395"/>
    <d v="2015-05-30T18:10:00"/>
  </r>
  <r>
    <n v="1500"/>
    <n v="1565"/>
    <x v="0"/>
    <s v="US"/>
    <s v="USD"/>
    <n v="1401595140"/>
    <x v="3396"/>
    <b v="0"/>
    <n v="28"/>
    <b v="1"/>
    <s v="theater/plays"/>
    <n v="1.0433333333333332"/>
    <n v="55.892857142857146"/>
    <x v="1"/>
    <s v="plays"/>
    <x v="3396"/>
    <d v="2014-06-01T03:59:00"/>
  </r>
  <r>
    <n v="250"/>
    <n v="280"/>
    <x v="0"/>
    <s v="GB"/>
    <s v="GBP"/>
    <n v="1455832800"/>
    <x v="3397"/>
    <b v="0"/>
    <n v="24"/>
    <b v="1"/>
    <s v="theater/plays"/>
    <n v="1.1200000000000001"/>
    <n v="11.666666666666666"/>
    <x v="1"/>
    <s v="plays"/>
    <x v="3397"/>
    <d v="2016-02-18T22:00:00"/>
  </r>
  <r>
    <n v="4000"/>
    <n v="4443"/>
    <x v="0"/>
    <s v="US"/>
    <s v="USD"/>
    <n v="1416589200"/>
    <x v="3398"/>
    <b v="0"/>
    <n v="65"/>
    <b v="1"/>
    <s v="theater/plays"/>
    <n v="1.1107499999999999"/>
    <n v="68.353846153846149"/>
    <x v="1"/>
    <s v="plays"/>
    <x v="3398"/>
    <d v="2014-11-21T17:00:00"/>
  </r>
  <r>
    <n v="1200"/>
    <n v="1245"/>
    <x v="0"/>
    <s v="GB"/>
    <s v="GBP"/>
    <n v="1424556325"/>
    <x v="3399"/>
    <b v="0"/>
    <n v="46"/>
    <b v="1"/>
    <s v="theater/plays"/>
    <n v="1.0375000000000001"/>
    <n v="27.065217391304348"/>
    <x v="1"/>
    <s v="plays"/>
    <x v="3399"/>
    <d v="2015-02-21T22:05:25"/>
  </r>
  <r>
    <n v="10000"/>
    <n v="10041"/>
    <x v="0"/>
    <s v="US"/>
    <s v="USD"/>
    <n v="1409266414"/>
    <x v="3400"/>
    <b v="0"/>
    <n v="85"/>
    <b v="1"/>
    <s v="theater/plays"/>
    <n v="1.0041"/>
    <n v="118.12941176470588"/>
    <x v="1"/>
    <s v="plays"/>
    <x v="3400"/>
    <d v="2014-08-28T22:53:34"/>
  </r>
  <r>
    <n v="2900"/>
    <n v="2954"/>
    <x v="0"/>
    <s v="GB"/>
    <s v="GBP"/>
    <n v="1438968146"/>
    <x v="3401"/>
    <b v="0"/>
    <n v="66"/>
    <b v="1"/>
    <s v="theater/plays"/>
    <n v="1.0186206896551724"/>
    <n v="44.757575757575758"/>
    <x v="1"/>
    <s v="plays"/>
    <x v="3401"/>
    <d v="2015-08-07T17:22:26"/>
  </r>
  <r>
    <n v="15000"/>
    <n v="16465"/>
    <x v="0"/>
    <s v="US"/>
    <s v="USD"/>
    <n v="1447295460"/>
    <x v="3402"/>
    <b v="0"/>
    <n v="165"/>
    <b v="1"/>
    <s v="theater/plays"/>
    <n v="1.0976666666666666"/>
    <n v="99.787878787878782"/>
    <x v="1"/>
    <s v="plays"/>
    <x v="3402"/>
    <d v="2015-11-12T02:31:00"/>
  </r>
  <r>
    <n v="2000"/>
    <n v="2000"/>
    <x v="0"/>
    <s v="GB"/>
    <s v="GBP"/>
    <n v="1435230324"/>
    <x v="3403"/>
    <b v="0"/>
    <n v="17"/>
    <b v="1"/>
    <s v="theater/plays"/>
    <n v="1"/>
    <n v="117.64705882352941"/>
    <x v="1"/>
    <s v="plays"/>
    <x v="3403"/>
    <d v="2015-06-25T11:05:24"/>
  </r>
  <r>
    <n v="500"/>
    <n v="610"/>
    <x v="0"/>
    <s v="US"/>
    <s v="USD"/>
    <n v="1434542702"/>
    <x v="3404"/>
    <b v="0"/>
    <n v="3"/>
    <b v="1"/>
    <s v="theater/plays"/>
    <n v="1.22"/>
    <n v="203.33333333333334"/>
    <x v="1"/>
    <s v="plays"/>
    <x v="3404"/>
    <d v="2015-06-17T12:05:02"/>
  </r>
  <r>
    <n v="350"/>
    <n v="481.5"/>
    <x v="0"/>
    <s v="GB"/>
    <s v="GBP"/>
    <n v="1456876740"/>
    <x v="3405"/>
    <b v="0"/>
    <n v="17"/>
    <b v="1"/>
    <s v="theater/plays"/>
    <n v="1.3757142857142857"/>
    <n v="28.323529411764707"/>
    <x v="1"/>
    <s v="plays"/>
    <x v="3405"/>
    <d v="2016-03-01T23:59:00"/>
  </r>
  <r>
    <n v="10000"/>
    <n v="10031"/>
    <x v="0"/>
    <s v="US"/>
    <s v="USD"/>
    <n v="1405511376"/>
    <x v="3406"/>
    <b v="0"/>
    <n v="91"/>
    <b v="1"/>
    <s v="theater/plays"/>
    <n v="1.0031000000000001"/>
    <n v="110.23076923076923"/>
    <x v="1"/>
    <s v="plays"/>
    <x v="3406"/>
    <d v="2014-07-16T11:49:36"/>
  </r>
  <r>
    <n v="2000"/>
    <n v="2142"/>
    <x v="0"/>
    <s v="GB"/>
    <s v="GBP"/>
    <n v="1404641289"/>
    <x v="3407"/>
    <b v="0"/>
    <n v="67"/>
    <b v="1"/>
    <s v="theater/plays"/>
    <n v="1.071"/>
    <n v="31.970149253731343"/>
    <x v="1"/>
    <s v="plays"/>
    <x v="3407"/>
    <d v="2014-07-06T10:08:09"/>
  </r>
  <r>
    <n v="500"/>
    <n v="1055"/>
    <x v="0"/>
    <s v="US"/>
    <s v="USD"/>
    <n v="1405727304"/>
    <x v="3408"/>
    <b v="0"/>
    <n v="18"/>
    <b v="1"/>
    <s v="theater/plays"/>
    <n v="2.11"/>
    <n v="58.611111111111114"/>
    <x v="1"/>
    <s v="plays"/>
    <x v="3408"/>
    <d v="2014-07-18T23:48:24"/>
  </r>
  <r>
    <n v="500"/>
    <n v="618"/>
    <x v="0"/>
    <s v="GB"/>
    <s v="GBP"/>
    <n v="1469998680"/>
    <x v="3409"/>
    <b v="0"/>
    <n v="21"/>
    <b v="1"/>
    <s v="theater/plays"/>
    <n v="1.236"/>
    <n v="29.428571428571427"/>
    <x v="1"/>
    <s v="plays"/>
    <x v="3409"/>
    <d v="2016-07-31T20:58:00"/>
  </r>
  <r>
    <n v="3000"/>
    <n v="3255"/>
    <x v="0"/>
    <s v="US"/>
    <s v="USD"/>
    <n v="1465196400"/>
    <x v="3410"/>
    <b v="0"/>
    <n v="40"/>
    <b v="1"/>
    <s v="theater/plays"/>
    <n v="1.085"/>
    <n v="81.375"/>
    <x v="1"/>
    <s v="plays"/>
    <x v="3410"/>
    <d v="2016-06-06T07:00:00"/>
  </r>
  <r>
    <n v="15000"/>
    <n v="15535"/>
    <x v="0"/>
    <s v="US"/>
    <s v="USD"/>
    <n v="1444264372"/>
    <x v="3411"/>
    <b v="0"/>
    <n v="78"/>
    <b v="1"/>
    <s v="theater/plays"/>
    <n v="1.0356666666666667"/>
    <n v="199.16666666666666"/>
    <x v="1"/>
    <s v="plays"/>
    <x v="3411"/>
    <d v="2015-10-08T00:32:52"/>
  </r>
  <r>
    <n v="3000"/>
    <n v="3000"/>
    <x v="0"/>
    <s v="GB"/>
    <s v="GBP"/>
    <n v="1411858862"/>
    <x v="3412"/>
    <b v="0"/>
    <n v="26"/>
    <b v="1"/>
    <s v="theater/plays"/>
    <n v="1"/>
    <n v="115.38461538461539"/>
    <x v="1"/>
    <s v="plays"/>
    <x v="3412"/>
    <d v="2014-09-27T23:01:02"/>
  </r>
  <r>
    <n v="500"/>
    <n v="650"/>
    <x v="0"/>
    <s v="US"/>
    <s v="USD"/>
    <n v="1425099540"/>
    <x v="3413"/>
    <b v="0"/>
    <n v="14"/>
    <b v="1"/>
    <s v="theater/plays"/>
    <n v="1.3"/>
    <n v="46.428571428571431"/>
    <x v="1"/>
    <s v="plays"/>
    <x v="3413"/>
    <d v="2015-02-28T04:59:00"/>
  </r>
  <r>
    <n v="3000"/>
    <n v="3105"/>
    <x v="0"/>
    <s v="US"/>
    <s v="USD"/>
    <n v="1480579140"/>
    <x v="3414"/>
    <b v="0"/>
    <n v="44"/>
    <b v="1"/>
    <s v="theater/plays"/>
    <n v="1.0349999999999999"/>
    <n v="70.568181818181813"/>
    <x v="1"/>
    <s v="plays"/>
    <x v="3414"/>
    <d v="2016-12-01T07:59:00"/>
  </r>
  <r>
    <n v="200"/>
    <n v="200"/>
    <x v="0"/>
    <s v="US"/>
    <s v="USD"/>
    <n v="1460935800"/>
    <x v="3415"/>
    <b v="0"/>
    <n v="9"/>
    <b v="1"/>
    <s v="theater/plays"/>
    <n v="1"/>
    <n v="22.222222222222221"/>
    <x v="1"/>
    <s v="plays"/>
    <x v="3415"/>
    <d v="2016-04-17T23:30:00"/>
  </r>
  <r>
    <n v="4000"/>
    <n v="4784"/>
    <x v="0"/>
    <s v="GB"/>
    <s v="GBP"/>
    <n v="1429813800"/>
    <x v="3416"/>
    <b v="0"/>
    <n v="30"/>
    <b v="1"/>
    <s v="theater/plays"/>
    <n v="1.196"/>
    <n v="159.46666666666667"/>
    <x v="1"/>
    <s v="plays"/>
    <x v="3416"/>
    <d v="2015-04-23T18:30:00"/>
  </r>
  <r>
    <n v="1700"/>
    <n v="1700.01"/>
    <x v="0"/>
    <s v="US"/>
    <s v="USD"/>
    <n v="1414284180"/>
    <x v="3417"/>
    <b v="0"/>
    <n v="45"/>
    <b v="1"/>
    <s v="theater/plays"/>
    <n v="1.0000058823529412"/>
    <n v="37.777999999999999"/>
    <x v="1"/>
    <s v="plays"/>
    <x v="3417"/>
    <d v="2014-10-26T00:43:00"/>
  </r>
  <r>
    <n v="4000"/>
    <n v="4035"/>
    <x v="0"/>
    <s v="US"/>
    <s v="USD"/>
    <n v="1400875307"/>
    <x v="3418"/>
    <b v="0"/>
    <n v="56"/>
    <b v="1"/>
    <s v="theater/plays"/>
    <n v="1.00875"/>
    <n v="72.053571428571431"/>
    <x v="1"/>
    <s v="plays"/>
    <x v="3418"/>
    <d v="2014-05-23T20:01:47"/>
  </r>
  <r>
    <n v="2750"/>
    <n v="2930"/>
    <x v="0"/>
    <s v="IE"/>
    <s v="EUR"/>
    <n v="1459978200"/>
    <x v="3419"/>
    <b v="0"/>
    <n v="46"/>
    <b v="1"/>
    <s v="theater/plays"/>
    <n v="1.0654545454545454"/>
    <n v="63.695652173913047"/>
    <x v="1"/>
    <s v="plays"/>
    <x v="3419"/>
    <d v="2016-04-06T21:30:00"/>
  </r>
  <r>
    <n v="700"/>
    <n v="966"/>
    <x v="0"/>
    <s v="GB"/>
    <s v="GBP"/>
    <n v="1455408000"/>
    <x v="3420"/>
    <b v="0"/>
    <n v="34"/>
    <b v="1"/>
    <s v="theater/plays"/>
    <n v="1.38"/>
    <n v="28.411764705882351"/>
    <x v="1"/>
    <s v="plays"/>
    <x v="3420"/>
    <d v="2016-02-14T00:00:00"/>
  </r>
  <r>
    <n v="10000"/>
    <n v="10115"/>
    <x v="0"/>
    <s v="US"/>
    <s v="USD"/>
    <n v="1425495563"/>
    <x v="3421"/>
    <b v="0"/>
    <n v="98"/>
    <b v="1"/>
    <s v="theater/plays"/>
    <n v="1.0115000000000001"/>
    <n v="103.21428571428571"/>
    <x v="1"/>
    <s v="plays"/>
    <x v="3421"/>
    <d v="2015-03-04T18:59:23"/>
  </r>
  <r>
    <n v="3000"/>
    <n v="3273"/>
    <x v="0"/>
    <s v="GB"/>
    <s v="GBP"/>
    <n v="1450051200"/>
    <x v="3422"/>
    <b v="0"/>
    <n v="46"/>
    <b v="1"/>
    <s v="theater/plays"/>
    <n v="1.091"/>
    <n v="71.152173913043484"/>
    <x v="1"/>
    <s v="plays"/>
    <x v="3422"/>
    <d v="2015-12-14T00:00:00"/>
  </r>
  <r>
    <n v="250"/>
    <n v="350"/>
    <x v="0"/>
    <s v="US"/>
    <s v="USD"/>
    <n v="1429912341"/>
    <x v="3423"/>
    <b v="0"/>
    <n v="10"/>
    <b v="1"/>
    <s v="theater/plays"/>
    <n v="1.4"/>
    <n v="35"/>
    <x v="1"/>
    <s v="plays"/>
    <x v="3423"/>
    <d v="2015-04-24T21:52:21"/>
  </r>
  <r>
    <n v="6000"/>
    <n v="6215"/>
    <x v="0"/>
    <s v="US"/>
    <s v="USD"/>
    <n v="1423119540"/>
    <x v="3424"/>
    <b v="0"/>
    <n v="76"/>
    <b v="1"/>
    <s v="theater/plays"/>
    <n v="1.0358333333333334"/>
    <n v="81.776315789473685"/>
    <x v="1"/>
    <s v="plays"/>
    <x v="3424"/>
    <d v="2015-02-05T06:59:00"/>
  </r>
  <r>
    <n v="30000"/>
    <n v="30891.1"/>
    <x v="0"/>
    <s v="US"/>
    <s v="USD"/>
    <n v="1412434136"/>
    <x v="3425"/>
    <b v="0"/>
    <n v="104"/>
    <b v="1"/>
    <s v="theater/plays"/>
    <n v="1.0297033333333332"/>
    <n v="297.02980769230766"/>
    <x v="1"/>
    <s v="plays"/>
    <x v="3425"/>
    <d v="2014-10-04T14:48:56"/>
  </r>
  <r>
    <n v="3750"/>
    <n v="4055"/>
    <x v="0"/>
    <s v="US"/>
    <s v="USD"/>
    <n v="1411264800"/>
    <x v="3426"/>
    <b v="0"/>
    <n v="87"/>
    <b v="1"/>
    <s v="theater/plays"/>
    <n v="1.0813333333333333"/>
    <n v="46.609195402298852"/>
    <x v="1"/>
    <s v="plays"/>
    <x v="3426"/>
    <d v="2014-09-21T02:00:00"/>
  </r>
  <r>
    <n v="1500"/>
    <n v="1500"/>
    <x v="0"/>
    <s v="GB"/>
    <s v="GBP"/>
    <n v="1404314952"/>
    <x v="3427"/>
    <b v="0"/>
    <n v="29"/>
    <b v="1"/>
    <s v="theater/plays"/>
    <n v="1"/>
    <n v="51.724137931034484"/>
    <x v="1"/>
    <s v="plays"/>
    <x v="3427"/>
    <d v="2014-07-02T15:29:12"/>
  </r>
  <r>
    <n v="2000"/>
    <n v="2055"/>
    <x v="0"/>
    <s v="GB"/>
    <s v="GBP"/>
    <n v="1425142800"/>
    <x v="3428"/>
    <b v="0"/>
    <n v="51"/>
    <b v="1"/>
    <s v="theater/plays"/>
    <n v="1.0275000000000001"/>
    <n v="40.294117647058826"/>
    <x v="1"/>
    <s v="plays"/>
    <x v="3428"/>
    <d v="2015-02-28T17:00:00"/>
  </r>
  <r>
    <n v="150"/>
    <n v="195"/>
    <x v="0"/>
    <s v="GB"/>
    <s v="GBP"/>
    <n v="1478046661"/>
    <x v="3429"/>
    <b v="0"/>
    <n v="12"/>
    <b v="1"/>
    <s v="theater/plays"/>
    <n v="1.3"/>
    <n v="16.25"/>
    <x v="1"/>
    <s v="plays"/>
    <x v="3429"/>
    <d v="2016-11-02T00:31:01"/>
  </r>
  <r>
    <n v="2000"/>
    <n v="2170.9899999999998"/>
    <x v="0"/>
    <s v="GB"/>
    <s v="GBP"/>
    <n v="1406760101"/>
    <x v="3430"/>
    <b v="0"/>
    <n v="72"/>
    <b v="1"/>
    <s v="theater/plays"/>
    <n v="1.0854949999999999"/>
    <n v="30.152638888888887"/>
    <x v="1"/>
    <s v="plays"/>
    <x v="3430"/>
    <d v="2014-07-30T22:41:41"/>
  </r>
  <r>
    <n v="2000"/>
    <n v="2000"/>
    <x v="0"/>
    <s v="US"/>
    <s v="USD"/>
    <n v="1408383153"/>
    <x v="3431"/>
    <b v="0"/>
    <n v="21"/>
    <b v="1"/>
    <s v="theater/plays"/>
    <n v="1"/>
    <n v="95.238095238095241"/>
    <x v="1"/>
    <s v="plays"/>
    <x v="3431"/>
    <d v="2014-08-18T17:32:33"/>
  </r>
  <r>
    <n v="2000"/>
    <n v="2193"/>
    <x v="0"/>
    <s v="US"/>
    <s v="USD"/>
    <n v="1454709600"/>
    <x v="3432"/>
    <b v="0"/>
    <n v="42"/>
    <b v="1"/>
    <s v="theater/plays"/>
    <n v="1.0965"/>
    <n v="52.214285714285715"/>
    <x v="1"/>
    <s v="plays"/>
    <x v="3432"/>
    <d v="2016-02-05T22:00:00"/>
  </r>
  <r>
    <n v="9500"/>
    <n v="9525"/>
    <x v="0"/>
    <s v="US"/>
    <s v="USD"/>
    <n v="1402974000"/>
    <x v="3433"/>
    <b v="0"/>
    <n v="71"/>
    <b v="1"/>
    <s v="theater/plays"/>
    <n v="1.0026315789473683"/>
    <n v="134.1549295774648"/>
    <x v="1"/>
    <s v="plays"/>
    <x v="3433"/>
    <d v="2014-06-17T03:00:00"/>
  </r>
  <r>
    <n v="10000"/>
    <n v="10555"/>
    <x v="0"/>
    <s v="US"/>
    <s v="USD"/>
    <n v="1404983269"/>
    <x v="3434"/>
    <b v="0"/>
    <n v="168"/>
    <b v="1"/>
    <s v="theater/plays"/>
    <n v="1.0555000000000001"/>
    <n v="62.827380952380949"/>
    <x v="1"/>
    <s v="plays"/>
    <x v="3434"/>
    <d v="2014-07-10T09:07:49"/>
  </r>
  <r>
    <n v="1000"/>
    <n v="1120"/>
    <x v="0"/>
    <s v="US"/>
    <s v="USD"/>
    <n v="1470538800"/>
    <x v="3435"/>
    <b v="0"/>
    <n v="19"/>
    <b v="1"/>
    <s v="theater/plays"/>
    <n v="1.1200000000000001"/>
    <n v="58.94736842105263"/>
    <x v="1"/>
    <s v="plays"/>
    <x v="3435"/>
    <d v="2016-08-07T03:00:00"/>
  </r>
  <r>
    <n v="5000"/>
    <n v="5295"/>
    <x v="0"/>
    <s v="US"/>
    <s v="USD"/>
    <n v="1408638480"/>
    <x v="3436"/>
    <b v="0"/>
    <n v="37"/>
    <b v="1"/>
    <s v="theater/plays"/>
    <n v="1.0589999999999999"/>
    <n v="143.1081081081081"/>
    <x v="1"/>
    <s v="plays"/>
    <x v="3436"/>
    <d v="2014-08-21T16:28:00"/>
  </r>
  <r>
    <n v="3000"/>
    <n v="3030"/>
    <x v="0"/>
    <s v="US"/>
    <s v="USD"/>
    <n v="1440003820"/>
    <x v="3437"/>
    <b v="0"/>
    <n v="36"/>
    <b v="1"/>
    <s v="theater/plays"/>
    <n v="1.01"/>
    <n v="84.166666666666671"/>
    <x v="1"/>
    <s v="plays"/>
    <x v="3437"/>
    <d v="2015-08-19T17:03:40"/>
  </r>
  <r>
    <n v="2500"/>
    <n v="2605"/>
    <x v="0"/>
    <s v="GB"/>
    <s v="GBP"/>
    <n v="1430600400"/>
    <x v="3438"/>
    <b v="0"/>
    <n v="14"/>
    <b v="1"/>
    <s v="theater/plays"/>
    <n v="1.042"/>
    <n v="186.07142857142858"/>
    <x v="1"/>
    <s v="plays"/>
    <x v="3438"/>
    <d v="2015-05-02T21:00:00"/>
  </r>
  <r>
    <n v="1200"/>
    <n v="1616.14"/>
    <x v="0"/>
    <s v="US"/>
    <s v="USD"/>
    <n v="1453179540"/>
    <x v="3439"/>
    <b v="0"/>
    <n v="18"/>
    <b v="1"/>
    <s v="theater/plays"/>
    <n v="1.3467833333333334"/>
    <n v="89.785555555555561"/>
    <x v="1"/>
    <s v="plays"/>
    <x v="3439"/>
    <d v="2016-01-19T04:59:00"/>
  </r>
  <r>
    <n v="5000"/>
    <n v="5260.92"/>
    <x v="0"/>
    <s v="US"/>
    <s v="USD"/>
    <n v="1405095300"/>
    <x v="3440"/>
    <b v="0"/>
    <n v="82"/>
    <b v="1"/>
    <s v="theater/plays"/>
    <n v="1.052184"/>
    <n v="64.157560975609755"/>
    <x v="1"/>
    <s v="plays"/>
    <x v="3440"/>
    <d v="2014-07-11T16:15:00"/>
  </r>
  <r>
    <n v="2500"/>
    <n v="2565"/>
    <x v="0"/>
    <s v="US"/>
    <s v="USD"/>
    <n v="1447445820"/>
    <x v="3441"/>
    <b v="0"/>
    <n v="43"/>
    <b v="1"/>
    <s v="theater/plays"/>
    <n v="1.026"/>
    <n v="59.651162790697676"/>
    <x v="1"/>
    <s v="plays"/>
    <x v="3441"/>
    <d v="2015-11-13T20:17:00"/>
  </r>
  <r>
    <n v="250"/>
    <n v="250"/>
    <x v="0"/>
    <s v="US"/>
    <s v="USD"/>
    <n v="1433016672"/>
    <x v="3442"/>
    <b v="0"/>
    <n v="8"/>
    <b v="1"/>
    <s v="theater/plays"/>
    <n v="1"/>
    <n v="31.25"/>
    <x v="1"/>
    <s v="plays"/>
    <x v="3442"/>
    <d v="2015-05-30T20:11:12"/>
  </r>
  <r>
    <n v="1000"/>
    <n v="1855"/>
    <x v="0"/>
    <s v="US"/>
    <s v="USD"/>
    <n v="1410266146"/>
    <x v="3443"/>
    <b v="0"/>
    <n v="45"/>
    <b v="1"/>
    <s v="theater/plays"/>
    <n v="1.855"/>
    <n v="41.222222222222221"/>
    <x v="1"/>
    <s v="plays"/>
    <x v="3443"/>
    <d v="2014-09-09T12:35:46"/>
  </r>
  <r>
    <n v="300"/>
    <n v="867"/>
    <x v="0"/>
    <s v="AU"/>
    <s v="AUD"/>
    <n v="1465394340"/>
    <x v="3444"/>
    <b v="0"/>
    <n v="20"/>
    <b v="1"/>
    <s v="theater/plays"/>
    <n v="2.89"/>
    <n v="43.35"/>
    <x v="1"/>
    <s v="plays"/>
    <x v="3444"/>
    <d v="2016-06-08T13:59:00"/>
  </r>
  <r>
    <n v="2000"/>
    <n v="2000"/>
    <x v="0"/>
    <s v="GB"/>
    <s v="GBP"/>
    <n v="1445604236"/>
    <x v="3445"/>
    <b v="0"/>
    <n v="31"/>
    <b v="1"/>
    <s v="theater/plays"/>
    <n v="1"/>
    <n v="64.516129032258064"/>
    <x v="1"/>
    <s v="plays"/>
    <x v="3445"/>
    <d v="2015-10-23T12:43:56"/>
  </r>
  <r>
    <n v="1000"/>
    <n v="1082"/>
    <x v="0"/>
    <s v="GB"/>
    <s v="GBP"/>
    <n v="1423138800"/>
    <x v="3446"/>
    <b v="0"/>
    <n v="25"/>
    <b v="1"/>
    <s v="theater/plays"/>
    <n v="1.0820000000000001"/>
    <n v="43.28"/>
    <x v="1"/>
    <s v="plays"/>
    <x v="3446"/>
    <d v="2015-02-05T12:20:00"/>
  </r>
  <r>
    <n v="1000"/>
    <n v="1078"/>
    <x v="0"/>
    <s v="US"/>
    <s v="USD"/>
    <n v="1458332412"/>
    <x v="3447"/>
    <b v="0"/>
    <n v="14"/>
    <b v="1"/>
    <s v="theater/plays"/>
    <n v="1.0780000000000001"/>
    <n v="77"/>
    <x v="1"/>
    <s v="plays"/>
    <x v="3447"/>
    <d v="2016-03-18T20:20:12"/>
  </r>
  <r>
    <n v="2100"/>
    <n v="2305"/>
    <x v="0"/>
    <s v="US"/>
    <s v="USD"/>
    <n v="1418784689"/>
    <x v="3448"/>
    <b v="0"/>
    <n v="45"/>
    <b v="1"/>
    <s v="theater/plays"/>
    <n v="1.0976190476190477"/>
    <n v="51.222222222222221"/>
    <x v="1"/>
    <s v="plays"/>
    <x v="3448"/>
    <d v="2014-12-17T02:51:29"/>
  </r>
  <r>
    <n v="800"/>
    <n v="1365"/>
    <x v="0"/>
    <s v="US"/>
    <s v="USD"/>
    <n v="1468036800"/>
    <x v="3449"/>
    <b v="0"/>
    <n v="20"/>
    <b v="1"/>
    <s v="theater/plays"/>
    <n v="1.70625"/>
    <n v="68.25"/>
    <x v="1"/>
    <s v="plays"/>
    <x v="3449"/>
    <d v="2016-07-09T04:00:00"/>
  </r>
  <r>
    <n v="500"/>
    <n v="760"/>
    <x v="0"/>
    <s v="GB"/>
    <s v="GBP"/>
    <n v="1427990071"/>
    <x v="3450"/>
    <b v="0"/>
    <n v="39"/>
    <b v="1"/>
    <s v="theater/plays"/>
    <n v="1.52"/>
    <n v="19.487179487179485"/>
    <x v="1"/>
    <s v="plays"/>
    <x v="3450"/>
    <d v="2015-04-02T15:54:31"/>
  </r>
  <r>
    <n v="650"/>
    <n v="658"/>
    <x v="0"/>
    <s v="US"/>
    <s v="USD"/>
    <n v="1429636927"/>
    <x v="3451"/>
    <b v="0"/>
    <n v="16"/>
    <b v="1"/>
    <s v="theater/plays"/>
    <n v="1.0123076923076924"/>
    <n v="41.125"/>
    <x v="1"/>
    <s v="plays"/>
    <x v="3451"/>
    <d v="2015-04-21T17:22:07"/>
  </r>
  <r>
    <n v="1000"/>
    <n v="1532"/>
    <x v="0"/>
    <s v="US"/>
    <s v="USD"/>
    <n v="1406087940"/>
    <x v="3452"/>
    <b v="0"/>
    <n v="37"/>
    <b v="1"/>
    <s v="theater/plays"/>
    <n v="1.532"/>
    <n v="41.405405405405403"/>
    <x v="1"/>
    <s v="plays"/>
    <x v="3452"/>
    <d v="2014-07-23T03:59:00"/>
  </r>
  <r>
    <n v="300"/>
    <n v="385"/>
    <x v="0"/>
    <s v="GB"/>
    <s v="GBP"/>
    <n v="1471130956"/>
    <x v="3453"/>
    <b v="0"/>
    <n v="14"/>
    <b v="1"/>
    <s v="theater/plays"/>
    <n v="1.2833333333333334"/>
    <n v="27.5"/>
    <x v="1"/>
    <s v="plays"/>
    <x v="3453"/>
    <d v="2016-08-13T23:29:16"/>
  </r>
  <r>
    <n v="700"/>
    <n v="705"/>
    <x v="0"/>
    <s v="GB"/>
    <s v="GBP"/>
    <n v="1406825159"/>
    <x v="3454"/>
    <b v="0"/>
    <n v="21"/>
    <b v="1"/>
    <s v="theater/plays"/>
    <n v="1.0071428571428571"/>
    <n v="33.571428571428569"/>
    <x v="1"/>
    <s v="plays"/>
    <x v="3454"/>
    <d v="2014-07-31T16:45:59"/>
  </r>
  <r>
    <n v="10000"/>
    <n v="10065"/>
    <x v="0"/>
    <s v="US"/>
    <s v="USD"/>
    <n v="1476381627"/>
    <x v="3455"/>
    <b v="0"/>
    <n v="69"/>
    <b v="1"/>
    <s v="theater/plays"/>
    <n v="1.0065"/>
    <n v="145.86956521739131"/>
    <x v="1"/>
    <s v="plays"/>
    <x v="3455"/>
    <d v="2016-10-13T18:00:27"/>
  </r>
  <r>
    <n v="3000"/>
    <n v="5739"/>
    <x v="0"/>
    <s v="US"/>
    <s v="USD"/>
    <n v="1406876340"/>
    <x v="3456"/>
    <b v="0"/>
    <n v="16"/>
    <b v="1"/>
    <s v="theater/plays"/>
    <n v="1.913"/>
    <n v="358.6875"/>
    <x v="1"/>
    <s v="plays"/>
    <x v="3456"/>
    <d v="2014-08-01T06:59:00"/>
  </r>
  <r>
    <n v="2000"/>
    <n v="2804"/>
    <x v="0"/>
    <s v="US"/>
    <s v="USD"/>
    <n v="1423720740"/>
    <x v="3457"/>
    <b v="0"/>
    <n v="55"/>
    <b v="1"/>
    <s v="theater/plays"/>
    <n v="1.4019999999999999"/>
    <n v="50.981818181818184"/>
    <x v="1"/>
    <s v="plays"/>
    <x v="3457"/>
    <d v="2015-02-12T05:59:00"/>
  </r>
  <r>
    <n v="978"/>
    <n v="1216"/>
    <x v="0"/>
    <s v="US"/>
    <s v="USD"/>
    <n v="1422937620"/>
    <x v="3458"/>
    <b v="0"/>
    <n v="27"/>
    <b v="1"/>
    <s v="theater/plays"/>
    <n v="1.2433537832310839"/>
    <n v="45.037037037037038"/>
    <x v="1"/>
    <s v="plays"/>
    <x v="3458"/>
    <d v="2015-02-03T04:27:00"/>
  </r>
  <r>
    <n v="500"/>
    <n v="631"/>
    <x v="0"/>
    <s v="GB"/>
    <s v="GBP"/>
    <n v="1463743860"/>
    <x v="3459"/>
    <b v="0"/>
    <n v="36"/>
    <b v="1"/>
    <s v="theater/plays"/>
    <n v="1.262"/>
    <n v="17.527777777777779"/>
    <x v="1"/>
    <s v="plays"/>
    <x v="3459"/>
    <d v="2016-05-20T11:31:00"/>
  </r>
  <r>
    <n v="500"/>
    <n v="950"/>
    <x v="0"/>
    <s v="GB"/>
    <s v="GBP"/>
    <n v="1408106352"/>
    <x v="3460"/>
    <b v="0"/>
    <n v="19"/>
    <b v="1"/>
    <s v="theater/plays"/>
    <n v="1.9"/>
    <n v="50"/>
    <x v="1"/>
    <s v="plays"/>
    <x v="3460"/>
    <d v="2014-08-15T12:39:12"/>
  </r>
  <r>
    <n v="500"/>
    <n v="695"/>
    <x v="0"/>
    <s v="US"/>
    <s v="USD"/>
    <n v="1477710000"/>
    <x v="3461"/>
    <b v="0"/>
    <n v="12"/>
    <b v="1"/>
    <s v="theater/plays"/>
    <n v="1.39"/>
    <n v="57.916666666666664"/>
    <x v="1"/>
    <s v="plays"/>
    <x v="3461"/>
    <d v="2016-10-29T03:00:00"/>
  </r>
  <r>
    <n v="250"/>
    <n v="505"/>
    <x v="0"/>
    <s v="US"/>
    <s v="USD"/>
    <n v="1436551200"/>
    <x v="3462"/>
    <b v="0"/>
    <n v="17"/>
    <b v="1"/>
    <s v="theater/plays"/>
    <n v="2.02"/>
    <n v="29.705882352941178"/>
    <x v="1"/>
    <s v="plays"/>
    <x v="3462"/>
    <d v="2015-07-10T18:00:00"/>
  </r>
  <r>
    <n v="10000"/>
    <n v="10338"/>
    <x v="0"/>
    <s v="CA"/>
    <s v="CAD"/>
    <n v="1476158340"/>
    <x v="3463"/>
    <b v="0"/>
    <n v="114"/>
    <b v="1"/>
    <s v="theater/plays"/>
    <n v="1.0338000000000001"/>
    <n v="90.684210526315795"/>
    <x v="1"/>
    <s v="plays"/>
    <x v="3463"/>
    <d v="2016-10-11T03:59:00"/>
  </r>
  <r>
    <n v="5000"/>
    <n v="5116.18"/>
    <x v="0"/>
    <s v="US"/>
    <s v="USD"/>
    <n v="1471921637"/>
    <x v="3464"/>
    <b v="0"/>
    <n v="93"/>
    <b v="1"/>
    <s v="theater/plays"/>
    <n v="1.023236"/>
    <n v="55.012688172043013"/>
    <x v="1"/>
    <s v="plays"/>
    <x v="3464"/>
    <d v="2016-08-23T03:07:17"/>
  </r>
  <r>
    <n v="2000"/>
    <n v="2060"/>
    <x v="0"/>
    <s v="GB"/>
    <s v="GBP"/>
    <n v="1439136000"/>
    <x v="3465"/>
    <b v="0"/>
    <n v="36"/>
    <b v="1"/>
    <s v="theater/plays"/>
    <n v="1.03"/>
    <n v="57.222222222222221"/>
    <x v="1"/>
    <s v="plays"/>
    <x v="3465"/>
    <d v="2015-08-09T16:00:00"/>
  </r>
  <r>
    <n v="3500"/>
    <n v="4450"/>
    <x v="0"/>
    <s v="US"/>
    <s v="USD"/>
    <n v="1461108450"/>
    <x v="3466"/>
    <b v="0"/>
    <n v="61"/>
    <b v="1"/>
    <s v="theater/plays"/>
    <n v="1.2714285714285714"/>
    <n v="72.950819672131146"/>
    <x v="1"/>
    <s v="plays"/>
    <x v="3466"/>
    <d v="2016-04-19T23:27:30"/>
  </r>
  <r>
    <n v="3000"/>
    <n v="3030"/>
    <x v="0"/>
    <s v="US"/>
    <s v="USD"/>
    <n v="1426864032"/>
    <x v="3467"/>
    <b v="0"/>
    <n v="47"/>
    <b v="1"/>
    <s v="theater/plays"/>
    <n v="1.01"/>
    <n v="64.468085106382972"/>
    <x v="1"/>
    <s v="plays"/>
    <x v="3467"/>
    <d v="2015-03-20T15:07:12"/>
  </r>
  <r>
    <n v="10000"/>
    <n v="12178"/>
    <x v="0"/>
    <s v="US"/>
    <s v="USD"/>
    <n v="1474426800"/>
    <x v="3468"/>
    <b v="0"/>
    <n v="17"/>
    <b v="1"/>
    <s v="theater/plays"/>
    <n v="1.2178"/>
    <n v="716.35294117647061"/>
    <x v="1"/>
    <s v="plays"/>
    <x v="3468"/>
    <d v="2016-09-21T03:00:00"/>
  </r>
  <r>
    <n v="2800"/>
    <n v="3175"/>
    <x v="0"/>
    <s v="US"/>
    <s v="USD"/>
    <n v="1461857045"/>
    <x v="3469"/>
    <b v="0"/>
    <n v="63"/>
    <b v="1"/>
    <s v="theater/plays"/>
    <n v="1.1339285714285714"/>
    <n v="50.396825396825399"/>
    <x v="1"/>
    <s v="plays"/>
    <x v="3469"/>
    <d v="2016-04-28T15:24:05"/>
  </r>
  <r>
    <n v="250"/>
    <n v="375"/>
    <x v="0"/>
    <s v="US"/>
    <s v="USD"/>
    <n v="1468618680"/>
    <x v="3470"/>
    <b v="0"/>
    <n v="9"/>
    <b v="1"/>
    <s v="theater/plays"/>
    <n v="1.5"/>
    <n v="41.666666666666664"/>
    <x v="1"/>
    <s v="plays"/>
    <x v="3470"/>
    <d v="2016-07-15T21:38:00"/>
  </r>
  <r>
    <n v="500"/>
    <n v="1073"/>
    <x v="0"/>
    <s v="GB"/>
    <s v="GBP"/>
    <n v="1409515200"/>
    <x v="3471"/>
    <b v="0"/>
    <n v="30"/>
    <b v="1"/>
    <s v="theater/plays"/>
    <n v="2.1459999999999999"/>
    <n v="35.766666666666666"/>
    <x v="1"/>
    <s v="plays"/>
    <x v="3471"/>
    <d v="2014-08-31T20:00:00"/>
  </r>
  <r>
    <n v="2000"/>
    <n v="2041"/>
    <x v="0"/>
    <s v="US"/>
    <s v="USD"/>
    <n v="1415253540"/>
    <x v="3472"/>
    <b v="0"/>
    <n v="23"/>
    <b v="1"/>
    <s v="theater/plays"/>
    <n v="1.0205"/>
    <n v="88.739130434782609"/>
    <x v="1"/>
    <s v="plays"/>
    <x v="3472"/>
    <d v="2014-11-06T05:59:00"/>
  </r>
  <r>
    <n v="4900"/>
    <n v="4900"/>
    <x v="0"/>
    <s v="US"/>
    <s v="USD"/>
    <n v="1426883220"/>
    <x v="3473"/>
    <b v="0"/>
    <n v="33"/>
    <b v="1"/>
    <s v="theater/plays"/>
    <n v="1"/>
    <n v="148.4848484848485"/>
    <x v="1"/>
    <s v="plays"/>
    <x v="3473"/>
    <d v="2015-03-20T20:27:00"/>
  </r>
  <r>
    <n v="2000"/>
    <n v="2020"/>
    <x v="0"/>
    <s v="GB"/>
    <s v="GBP"/>
    <n v="1469016131"/>
    <x v="3474"/>
    <b v="0"/>
    <n v="39"/>
    <b v="1"/>
    <s v="theater/plays"/>
    <n v="1.01"/>
    <n v="51.794871794871796"/>
    <x v="1"/>
    <s v="plays"/>
    <x v="3474"/>
    <d v="2016-07-20T12:02:11"/>
  </r>
  <r>
    <n v="300"/>
    <n v="340"/>
    <x v="0"/>
    <s v="GB"/>
    <s v="GBP"/>
    <n v="1414972800"/>
    <x v="3475"/>
    <b v="0"/>
    <n v="17"/>
    <b v="1"/>
    <s v="theater/plays"/>
    <n v="1.1333333333333333"/>
    <n v="20"/>
    <x v="1"/>
    <s v="plays"/>
    <x v="3475"/>
    <d v="2014-11-03T00:00:00"/>
  </r>
  <r>
    <n v="300"/>
    <n v="312"/>
    <x v="0"/>
    <s v="US"/>
    <s v="USD"/>
    <n v="1414378800"/>
    <x v="3476"/>
    <b v="0"/>
    <n v="6"/>
    <b v="1"/>
    <s v="theater/plays"/>
    <n v="1.04"/>
    <n v="52"/>
    <x v="1"/>
    <s v="plays"/>
    <x v="3476"/>
    <d v="2014-10-27T03:00:00"/>
  </r>
  <r>
    <n v="1800"/>
    <n v="2076"/>
    <x v="0"/>
    <s v="US"/>
    <s v="USD"/>
    <n v="1431831600"/>
    <x v="3477"/>
    <b v="0"/>
    <n v="39"/>
    <b v="1"/>
    <s v="theater/plays"/>
    <n v="1.1533333333333333"/>
    <n v="53.230769230769234"/>
    <x v="1"/>
    <s v="plays"/>
    <x v="3477"/>
    <d v="2015-05-17T03:00:00"/>
  </r>
  <r>
    <n v="2000"/>
    <n v="2257"/>
    <x v="0"/>
    <s v="US"/>
    <s v="USD"/>
    <n v="1426539600"/>
    <x v="3478"/>
    <b v="0"/>
    <n v="57"/>
    <b v="1"/>
    <s v="theater/plays"/>
    <n v="1.1285000000000001"/>
    <n v="39.596491228070178"/>
    <x v="1"/>
    <s v="plays"/>
    <x v="3478"/>
    <d v="2015-03-16T21:00:00"/>
  </r>
  <r>
    <n v="1500"/>
    <n v="1918"/>
    <x v="0"/>
    <s v="GB"/>
    <s v="GBP"/>
    <n v="1403382680"/>
    <x v="3479"/>
    <b v="0"/>
    <n v="56"/>
    <b v="1"/>
    <s v="theater/plays"/>
    <n v="1.2786666666666666"/>
    <n v="34.25"/>
    <x v="1"/>
    <s v="plays"/>
    <x v="3479"/>
    <d v="2014-06-21T20:31:20"/>
  </r>
  <r>
    <n v="1500"/>
    <n v="2140"/>
    <x v="0"/>
    <s v="US"/>
    <s v="USD"/>
    <n v="1436562000"/>
    <x v="3480"/>
    <b v="0"/>
    <n v="13"/>
    <b v="1"/>
    <s v="theater/plays"/>
    <n v="1.4266666666666667"/>
    <n v="164.61538461538461"/>
    <x v="1"/>
    <s v="plays"/>
    <x v="3480"/>
    <d v="2015-07-10T21:00:00"/>
  </r>
  <r>
    <n v="10000"/>
    <n v="11880"/>
    <x v="0"/>
    <s v="AU"/>
    <s v="AUD"/>
    <n v="1420178188"/>
    <x v="3481"/>
    <b v="0"/>
    <n v="95"/>
    <b v="1"/>
    <s v="theater/plays"/>
    <n v="1.1879999999999999"/>
    <n v="125.05263157894737"/>
    <x v="1"/>
    <s v="plays"/>
    <x v="3481"/>
    <d v="2015-01-02T05:56:28"/>
  </r>
  <r>
    <n v="3000"/>
    <n v="4150"/>
    <x v="0"/>
    <s v="GB"/>
    <s v="GBP"/>
    <n v="1404671466"/>
    <x v="3482"/>
    <b v="0"/>
    <n v="80"/>
    <b v="1"/>
    <s v="theater/plays"/>
    <n v="1.3833333333333333"/>
    <n v="51.875"/>
    <x v="1"/>
    <s v="plays"/>
    <x v="3482"/>
    <d v="2014-07-06T18:31:06"/>
  </r>
  <r>
    <n v="3350"/>
    <n v="5358"/>
    <x v="0"/>
    <s v="US"/>
    <s v="USD"/>
    <n v="1404403381"/>
    <x v="3483"/>
    <b v="0"/>
    <n v="133"/>
    <b v="1"/>
    <s v="theater/plays"/>
    <n v="1.599402985074627"/>
    <n v="40.285714285714285"/>
    <x v="1"/>
    <s v="plays"/>
    <x v="3483"/>
    <d v="2014-07-03T16:03:01"/>
  </r>
  <r>
    <n v="2500"/>
    <n v="2856"/>
    <x v="0"/>
    <s v="US"/>
    <s v="USD"/>
    <n v="1466014499"/>
    <x v="3484"/>
    <b v="0"/>
    <n v="44"/>
    <b v="1"/>
    <s v="theater/plays"/>
    <n v="1.1424000000000001"/>
    <n v="64.909090909090907"/>
    <x v="1"/>
    <s v="plays"/>
    <x v="3484"/>
    <d v="2016-06-15T18:14:59"/>
  </r>
  <r>
    <n v="1650"/>
    <n v="1660"/>
    <x v="0"/>
    <s v="US"/>
    <s v="USD"/>
    <n v="1454431080"/>
    <x v="3485"/>
    <b v="0"/>
    <n v="30"/>
    <b v="1"/>
    <s v="theater/plays"/>
    <n v="1.0060606060606061"/>
    <n v="55.333333333333336"/>
    <x v="1"/>
    <s v="plays"/>
    <x v="3485"/>
    <d v="2016-02-02T16:38:00"/>
  </r>
  <r>
    <n v="3000"/>
    <n v="4656"/>
    <x v="0"/>
    <s v="US"/>
    <s v="USD"/>
    <n v="1433314740"/>
    <x v="3486"/>
    <b v="0"/>
    <n v="56"/>
    <b v="1"/>
    <s v="theater/plays"/>
    <n v="1.552"/>
    <n v="83.142857142857139"/>
    <x v="1"/>
    <s v="plays"/>
    <x v="3486"/>
    <d v="2015-06-03T06:59:00"/>
  </r>
  <r>
    <n v="2000"/>
    <n v="2555"/>
    <x v="0"/>
    <s v="GB"/>
    <s v="GBP"/>
    <n v="1435185252"/>
    <x v="3487"/>
    <b v="0"/>
    <n v="66"/>
    <b v="1"/>
    <s v="theater/plays"/>
    <n v="1.2775000000000001"/>
    <n v="38.712121212121211"/>
    <x v="1"/>
    <s v="plays"/>
    <x v="3487"/>
    <d v="2015-06-24T22:34:12"/>
  </r>
  <r>
    <n v="3000"/>
    <n v="3636"/>
    <x v="0"/>
    <s v="US"/>
    <s v="USD"/>
    <n v="1429286400"/>
    <x v="3488"/>
    <b v="0"/>
    <n v="29"/>
    <b v="1"/>
    <s v="theater/plays"/>
    <n v="1.212"/>
    <n v="125.37931034482759"/>
    <x v="1"/>
    <s v="plays"/>
    <x v="3488"/>
    <d v="2015-04-17T16:00:00"/>
  </r>
  <r>
    <n v="5000"/>
    <n v="5635"/>
    <x v="0"/>
    <s v="GB"/>
    <s v="GBP"/>
    <n v="1400965200"/>
    <x v="3489"/>
    <b v="0"/>
    <n v="72"/>
    <b v="1"/>
    <s v="theater/plays"/>
    <n v="1.127"/>
    <n v="78.263888888888886"/>
    <x v="1"/>
    <s v="plays"/>
    <x v="3489"/>
    <d v="2014-05-24T21:00:00"/>
  </r>
  <r>
    <n v="1000"/>
    <n v="1275"/>
    <x v="0"/>
    <s v="US"/>
    <s v="USD"/>
    <n v="1460574924"/>
    <x v="3490"/>
    <b v="0"/>
    <n v="27"/>
    <b v="1"/>
    <s v="theater/plays"/>
    <n v="1.2749999999999999"/>
    <n v="47.222222222222221"/>
    <x v="1"/>
    <s v="plays"/>
    <x v="3490"/>
    <d v="2016-04-13T19:15:24"/>
  </r>
  <r>
    <n v="500"/>
    <n v="791"/>
    <x v="0"/>
    <s v="US"/>
    <s v="USD"/>
    <n v="1431928784"/>
    <x v="3491"/>
    <b v="0"/>
    <n v="10"/>
    <b v="1"/>
    <s v="theater/plays"/>
    <n v="1.5820000000000001"/>
    <n v="79.099999999999994"/>
    <x v="1"/>
    <s v="plays"/>
    <x v="3491"/>
    <d v="2015-05-18T05:59:44"/>
  </r>
  <r>
    <n v="3800"/>
    <n v="4000.22"/>
    <x v="0"/>
    <s v="US"/>
    <s v="USD"/>
    <n v="1445818397"/>
    <x v="3492"/>
    <b v="0"/>
    <n v="35"/>
    <b v="1"/>
    <s v="theater/plays"/>
    <n v="1.0526894736842105"/>
    <n v="114.29199999999999"/>
    <x v="1"/>
    <s v="plays"/>
    <x v="3492"/>
    <d v="2015-10-26T00:13:17"/>
  </r>
  <r>
    <n v="1500"/>
    <n v="1500"/>
    <x v="0"/>
    <s v="US"/>
    <s v="USD"/>
    <n v="1408252260"/>
    <x v="3493"/>
    <b v="0"/>
    <n v="29"/>
    <b v="1"/>
    <s v="theater/plays"/>
    <n v="1"/>
    <n v="51.724137931034484"/>
    <x v="1"/>
    <s v="plays"/>
    <x v="3493"/>
    <d v="2014-08-17T05:11:00"/>
  </r>
  <r>
    <n v="400"/>
    <n v="400"/>
    <x v="0"/>
    <s v="US"/>
    <s v="USD"/>
    <n v="1480140000"/>
    <x v="3494"/>
    <b v="0"/>
    <n v="13"/>
    <b v="1"/>
    <s v="theater/plays"/>
    <n v="1"/>
    <n v="30.76923076923077"/>
    <x v="1"/>
    <s v="plays"/>
    <x v="3494"/>
    <d v="2016-11-26T06:00:00"/>
  </r>
  <r>
    <n v="5000"/>
    <n v="5343"/>
    <x v="0"/>
    <s v="CA"/>
    <s v="CAD"/>
    <n v="1414862280"/>
    <x v="3495"/>
    <b v="0"/>
    <n v="72"/>
    <b v="1"/>
    <s v="theater/plays"/>
    <n v="1.0686"/>
    <n v="74.208333333333329"/>
    <x v="1"/>
    <s v="plays"/>
    <x v="3495"/>
    <d v="2014-11-01T17:18:00"/>
  </r>
  <r>
    <n v="3000"/>
    <n v="3732"/>
    <x v="0"/>
    <s v="US"/>
    <s v="USD"/>
    <n v="1473625166"/>
    <x v="3496"/>
    <b v="0"/>
    <n v="78"/>
    <b v="1"/>
    <s v="theater/plays"/>
    <n v="1.244"/>
    <n v="47.846153846153847"/>
    <x v="1"/>
    <s v="plays"/>
    <x v="3496"/>
    <d v="2016-09-11T20:19:26"/>
  </r>
  <r>
    <n v="1551"/>
    <n v="1686"/>
    <x v="0"/>
    <s v="US"/>
    <s v="USD"/>
    <n v="1464904800"/>
    <x v="3497"/>
    <b v="0"/>
    <n v="49"/>
    <b v="1"/>
    <s v="theater/plays"/>
    <n v="1.0870406189555126"/>
    <n v="34.408163265306122"/>
    <x v="1"/>
    <s v="plays"/>
    <x v="3497"/>
    <d v="2016-06-02T22:00:00"/>
  </r>
  <r>
    <n v="1650"/>
    <n v="1690"/>
    <x v="0"/>
    <s v="CA"/>
    <s v="CAD"/>
    <n v="1464471840"/>
    <x v="3498"/>
    <b v="0"/>
    <n v="42"/>
    <b v="1"/>
    <s v="theater/plays"/>
    <n v="1.0242424242424242"/>
    <n v="40.238095238095241"/>
    <x v="1"/>
    <s v="plays"/>
    <x v="3498"/>
    <d v="2016-05-28T21:44:00"/>
  </r>
  <r>
    <n v="2000"/>
    <n v="2110"/>
    <x v="0"/>
    <s v="US"/>
    <s v="USD"/>
    <n v="1435733940"/>
    <x v="3499"/>
    <b v="0"/>
    <n v="35"/>
    <b v="1"/>
    <s v="theater/plays"/>
    <n v="1.0549999999999999"/>
    <n v="60.285714285714285"/>
    <x v="1"/>
    <s v="plays"/>
    <x v="3499"/>
    <d v="2015-07-01T06:59:00"/>
  </r>
  <r>
    <n v="1000"/>
    <n v="1063"/>
    <x v="0"/>
    <s v="US"/>
    <s v="USD"/>
    <n v="1457326740"/>
    <x v="3500"/>
    <b v="0"/>
    <n v="42"/>
    <b v="1"/>
    <s v="theater/plays"/>
    <n v="1.0629999999999999"/>
    <n v="25.30952380952381"/>
    <x v="1"/>
    <s v="plays"/>
    <x v="3500"/>
    <d v="2016-03-07T04:59:00"/>
  </r>
  <r>
    <n v="1500"/>
    <n v="1510"/>
    <x v="0"/>
    <s v="GB"/>
    <s v="GBP"/>
    <n v="1441995595"/>
    <x v="3501"/>
    <b v="0"/>
    <n v="42"/>
    <b v="1"/>
    <s v="theater/plays"/>
    <n v="1.0066666666666666"/>
    <n v="35.952380952380949"/>
    <x v="1"/>
    <s v="plays"/>
    <x v="3501"/>
    <d v="2015-09-11T18:19:55"/>
  </r>
  <r>
    <n v="4000"/>
    <n v="4216"/>
    <x v="0"/>
    <s v="US"/>
    <s v="USD"/>
    <n v="1458100740"/>
    <x v="3502"/>
    <b v="0"/>
    <n v="31"/>
    <b v="1"/>
    <s v="theater/plays"/>
    <n v="1.054"/>
    <n v="136"/>
    <x v="1"/>
    <s v="plays"/>
    <x v="3502"/>
    <d v="2016-03-16T03:59:00"/>
  </r>
  <r>
    <n v="2500"/>
    <n v="2689"/>
    <x v="0"/>
    <s v="GB"/>
    <s v="GBP"/>
    <n v="1469359728"/>
    <x v="3503"/>
    <b v="0"/>
    <n v="38"/>
    <b v="1"/>
    <s v="theater/plays"/>
    <n v="1.0755999999999999"/>
    <n v="70.763157894736835"/>
    <x v="1"/>
    <s v="plays"/>
    <x v="3503"/>
    <d v="2016-07-24T11:28:48"/>
  </r>
  <r>
    <n v="1000"/>
    <n v="1000"/>
    <x v="0"/>
    <s v="US"/>
    <s v="USD"/>
    <n v="1447959491"/>
    <x v="3504"/>
    <b v="0"/>
    <n v="8"/>
    <b v="1"/>
    <s v="theater/plays"/>
    <n v="1"/>
    <n v="125"/>
    <x v="1"/>
    <s v="plays"/>
    <x v="3504"/>
    <d v="2015-11-19T18:58:11"/>
  </r>
  <r>
    <n v="2500"/>
    <n v="2594"/>
    <x v="0"/>
    <s v="US"/>
    <s v="USD"/>
    <n v="1399953600"/>
    <x v="3505"/>
    <b v="0"/>
    <n v="39"/>
    <b v="1"/>
    <s v="theater/plays"/>
    <n v="1.0376000000000001"/>
    <n v="66.512820512820511"/>
    <x v="1"/>
    <s v="plays"/>
    <x v="3505"/>
    <d v="2014-05-13T04:00:00"/>
  </r>
  <r>
    <n v="3000"/>
    <n v="3045"/>
    <x v="0"/>
    <s v="US"/>
    <s v="USD"/>
    <n v="1408815440"/>
    <x v="3506"/>
    <b v="0"/>
    <n v="29"/>
    <b v="1"/>
    <s v="theater/plays"/>
    <n v="1.0149999999999999"/>
    <n v="105"/>
    <x v="1"/>
    <s v="plays"/>
    <x v="3506"/>
    <d v="2014-08-23T17:37:20"/>
  </r>
  <r>
    <n v="10000"/>
    <n v="10440"/>
    <x v="0"/>
    <s v="US"/>
    <s v="USD"/>
    <n v="1464732537"/>
    <x v="3507"/>
    <b v="0"/>
    <n v="72"/>
    <b v="1"/>
    <s v="theater/plays"/>
    <n v="1.044"/>
    <n v="145"/>
    <x v="1"/>
    <s v="plays"/>
    <x v="3507"/>
    <d v="2016-05-31T22:08:57"/>
  </r>
  <r>
    <n v="100"/>
    <n v="180"/>
    <x v="0"/>
    <s v="GB"/>
    <s v="GBP"/>
    <n v="1462914000"/>
    <x v="3508"/>
    <b v="0"/>
    <n v="15"/>
    <b v="1"/>
    <s v="theater/plays"/>
    <n v="1.8"/>
    <n v="12"/>
    <x v="1"/>
    <s v="plays"/>
    <x v="3508"/>
    <d v="2016-05-10T21:00:00"/>
  </r>
  <r>
    <n v="3000"/>
    <n v="3190"/>
    <x v="0"/>
    <s v="US"/>
    <s v="USD"/>
    <n v="1416545700"/>
    <x v="3509"/>
    <b v="0"/>
    <n v="33"/>
    <b v="1"/>
    <s v="theater/plays"/>
    <n v="1.0633333333333332"/>
    <n v="96.666666666666671"/>
    <x v="1"/>
    <s v="plays"/>
    <x v="3509"/>
    <d v="2014-11-21T04:55:00"/>
  </r>
  <r>
    <n v="900"/>
    <n v="905"/>
    <x v="0"/>
    <s v="US"/>
    <s v="USD"/>
    <n v="1404312846"/>
    <x v="3510"/>
    <b v="0"/>
    <n v="15"/>
    <b v="1"/>
    <s v="theater/plays"/>
    <n v="1.0055555555555555"/>
    <n v="60.333333333333336"/>
    <x v="1"/>
    <s v="plays"/>
    <x v="3510"/>
    <d v="2014-07-02T14:54:06"/>
  </r>
  <r>
    <n v="1500"/>
    <n v="1518"/>
    <x v="0"/>
    <s v="GB"/>
    <s v="GBP"/>
    <n v="1415385000"/>
    <x v="3511"/>
    <b v="0"/>
    <n v="19"/>
    <b v="1"/>
    <s v="theater/plays"/>
    <n v="1.012"/>
    <n v="79.89473684210526"/>
    <x v="1"/>
    <s v="plays"/>
    <x v="3511"/>
    <d v="2014-11-07T18:30:00"/>
  </r>
  <r>
    <n v="1000"/>
    <n v="1000"/>
    <x v="0"/>
    <s v="GB"/>
    <s v="GBP"/>
    <n v="1429789992"/>
    <x v="3512"/>
    <b v="0"/>
    <n v="17"/>
    <b v="1"/>
    <s v="theater/plays"/>
    <n v="1"/>
    <n v="58.823529411764703"/>
    <x v="1"/>
    <s v="plays"/>
    <x v="3512"/>
    <d v="2015-04-23T11:53:12"/>
  </r>
  <r>
    <n v="2800"/>
    <n v="3315"/>
    <x v="0"/>
    <s v="US"/>
    <s v="USD"/>
    <n v="1401857940"/>
    <x v="3513"/>
    <b v="0"/>
    <n v="44"/>
    <b v="1"/>
    <s v="theater/plays"/>
    <n v="1.1839285714285714"/>
    <n v="75.340909090909093"/>
    <x v="1"/>
    <s v="plays"/>
    <x v="3513"/>
    <d v="2014-06-04T04:59:00"/>
  </r>
  <r>
    <n v="500"/>
    <n v="550"/>
    <x v="0"/>
    <s v="US"/>
    <s v="USD"/>
    <n v="1422853140"/>
    <x v="3514"/>
    <b v="0"/>
    <n v="10"/>
    <b v="1"/>
    <s v="theater/plays"/>
    <n v="1.1000000000000001"/>
    <n v="55"/>
    <x v="1"/>
    <s v="plays"/>
    <x v="3514"/>
    <d v="2015-02-02T04:59:00"/>
  </r>
  <r>
    <n v="3000"/>
    <n v="3080"/>
    <x v="0"/>
    <s v="US"/>
    <s v="USD"/>
    <n v="1433097171"/>
    <x v="3515"/>
    <b v="0"/>
    <n v="46"/>
    <b v="1"/>
    <s v="theater/plays"/>
    <n v="1.0266666666666666"/>
    <n v="66.956521739130437"/>
    <x v="1"/>
    <s v="plays"/>
    <x v="3515"/>
    <d v="2015-05-31T18:32:51"/>
  </r>
  <r>
    <n v="2500"/>
    <n v="2500"/>
    <x v="0"/>
    <s v="US"/>
    <s v="USD"/>
    <n v="1410145200"/>
    <x v="3516"/>
    <b v="0"/>
    <n v="11"/>
    <b v="1"/>
    <s v="theater/plays"/>
    <n v="1"/>
    <n v="227.27272727272728"/>
    <x v="1"/>
    <s v="plays"/>
    <x v="3516"/>
    <d v="2014-09-08T03:00:00"/>
  </r>
  <r>
    <n v="4000"/>
    <n v="4000"/>
    <x v="0"/>
    <s v="GB"/>
    <s v="GBP"/>
    <n v="1404471600"/>
    <x v="3517"/>
    <b v="0"/>
    <n v="13"/>
    <b v="1"/>
    <s v="theater/plays"/>
    <n v="1"/>
    <n v="307.69230769230768"/>
    <x v="1"/>
    <s v="plays"/>
    <x v="3517"/>
    <d v="2014-07-04T11:00:00"/>
  </r>
  <r>
    <n v="1500"/>
    <n v="1650.69"/>
    <x v="0"/>
    <s v="US"/>
    <s v="USD"/>
    <n v="1412259660"/>
    <x v="3518"/>
    <b v="0"/>
    <n v="33"/>
    <b v="1"/>
    <s v="theater/plays"/>
    <n v="1.10046"/>
    <n v="50.020909090909093"/>
    <x v="1"/>
    <s v="plays"/>
    <x v="3518"/>
    <d v="2014-10-02T14:21:00"/>
  </r>
  <r>
    <n v="2000"/>
    <n v="2027"/>
    <x v="0"/>
    <s v="GB"/>
    <s v="GBP"/>
    <n v="1425478950"/>
    <x v="3519"/>
    <b v="0"/>
    <n v="28"/>
    <b v="1"/>
    <s v="theater/plays"/>
    <n v="1.0135000000000001"/>
    <n v="72.392857142857139"/>
    <x v="1"/>
    <s v="plays"/>
    <x v="3519"/>
    <d v="2015-03-04T14:22:30"/>
  </r>
  <r>
    <n v="2000"/>
    <n v="2015"/>
    <x v="0"/>
    <s v="GB"/>
    <s v="GBP"/>
    <n v="1441547220"/>
    <x v="3520"/>
    <b v="0"/>
    <n v="21"/>
    <b v="1"/>
    <s v="theater/plays"/>
    <n v="1.0075000000000001"/>
    <n v="95.952380952380949"/>
    <x v="1"/>
    <s v="plays"/>
    <x v="3520"/>
    <d v="2015-09-06T13:47:00"/>
  </r>
  <r>
    <n v="350"/>
    <n v="593"/>
    <x v="0"/>
    <s v="US"/>
    <s v="USD"/>
    <n v="1411980020"/>
    <x v="3521"/>
    <b v="0"/>
    <n v="13"/>
    <b v="1"/>
    <s v="theater/plays"/>
    <n v="1.6942857142857144"/>
    <n v="45.615384615384613"/>
    <x v="1"/>
    <s v="plays"/>
    <x v="3521"/>
    <d v="2014-09-29T08:40:20"/>
  </r>
  <r>
    <n v="1395"/>
    <n v="1395"/>
    <x v="0"/>
    <s v="GB"/>
    <s v="GBP"/>
    <n v="1442311560"/>
    <x v="3522"/>
    <b v="0"/>
    <n v="34"/>
    <b v="1"/>
    <s v="theater/plays"/>
    <n v="1"/>
    <n v="41.029411764705884"/>
    <x v="1"/>
    <s v="plays"/>
    <x v="3522"/>
    <d v="2015-09-15T10:06:00"/>
  </r>
  <r>
    <n v="4000"/>
    <n v="4546"/>
    <x v="0"/>
    <s v="GB"/>
    <s v="GBP"/>
    <n v="1474844400"/>
    <x v="3523"/>
    <b v="0"/>
    <n v="80"/>
    <b v="1"/>
    <s v="theater/plays"/>
    <n v="1.1365000000000001"/>
    <n v="56.825000000000003"/>
    <x v="1"/>
    <s v="plays"/>
    <x v="3523"/>
    <d v="2016-09-25T23:00:00"/>
  </r>
  <r>
    <n v="10000"/>
    <n v="10156"/>
    <x v="0"/>
    <s v="US"/>
    <s v="USD"/>
    <n v="1410580800"/>
    <x v="3524"/>
    <b v="0"/>
    <n v="74"/>
    <b v="1"/>
    <s v="theater/plays"/>
    <n v="1.0156000000000001"/>
    <n v="137.24324324324326"/>
    <x v="1"/>
    <s v="plays"/>
    <x v="3524"/>
    <d v="2014-09-13T04:00:00"/>
  </r>
  <r>
    <n v="500"/>
    <n v="530"/>
    <x v="0"/>
    <s v="US"/>
    <s v="USD"/>
    <n v="1439136000"/>
    <x v="3525"/>
    <b v="0"/>
    <n v="7"/>
    <b v="1"/>
    <s v="theater/plays"/>
    <n v="1.06"/>
    <n v="75.714285714285708"/>
    <x v="1"/>
    <s v="plays"/>
    <x v="3525"/>
    <d v="2015-08-09T16:00:00"/>
  </r>
  <r>
    <n v="3300"/>
    <n v="3366"/>
    <x v="0"/>
    <s v="US"/>
    <s v="USD"/>
    <n v="1461823140"/>
    <x v="3526"/>
    <b v="0"/>
    <n v="34"/>
    <b v="1"/>
    <s v="theater/plays"/>
    <n v="1.02"/>
    <n v="99"/>
    <x v="1"/>
    <s v="plays"/>
    <x v="3526"/>
    <d v="2016-04-28T05:59:00"/>
  </r>
  <r>
    <n v="6000"/>
    <n v="7015"/>
    <x v="0"/>
    <s v="US"/>
    <s v="USD"/>
    <n v="1436587140"/>
    <x v="3527"/>
    <b v="0"/>
    <n v="86"/>
    <b v="1"/>
    <s v="theater/plays"/>
    <n v="1.1691666666666667"/>
    <n v="81.569767441860463"/>
    <x v="1"/>
    <s v="plays"/>
    <x v="3527"/>
    <d v="2015-07-11T03:59:00"/>
  </r>
  <r>
    <n v="1650"/>
    <n v="1669"/>
    <x v="0"/>
    <s v="GB"/>
    <s v="GBP"/>
    <n v="1484740918"/>
    <x v="3528"/>
    <b v="0"/>
    <n v="37"/>
    <b v="1"/>
    <s v="theater/plays"/>
    <n v="1.0115151515151515"/>
    <n v="45.108108108108105"/>
    <x v="1"/>
    <s v="plays"/>
    <x v="3528"/>
    <d v="2017-01-18T12:01:58"/>
  </r>
  <r>
    <n v="500"/>
    <n v="660"/>
    <x v="0"/>
    <s v="US"/>
    <s v="USD"/>
    <n v="1436749200"/>
    <x v="3529"/>
    <b v="0"/>
    <n v="18"/>
    <b v="1"/>
    <s v="theater/plays"/>
    <n v="1.32"/>
    <n v="36.666666666666664"/>
    <x v="1"/>
    <s v="plays"/>
    <x v="3529"/>
    <d v="2015-07-13T01:00:00"/>
  </r>
  <r>
    <n v="2750"/>
    <n v="2750"/>
    <x v="0"/>
    <s v="GB"/>
    <s v="GBP"/>
    <n v="1460318400"/>
    <x v="3530"/>
    <b v="0"/>
    <n v="22"/>
    <b v="1"/>
    <s v="theater/plays"/>
    <n v="1"/>
    <n v="125"/>
    <x v="1"/>
    <s v="plays"/>
    <x v="3530"/>
    <d v="2016-04-10T20:00:00"/>
  </r>
  <r>
    <n v="1000"/>
    <n v="1280"/>
    <x v="0"/>
    <s v="US"/>
    <s v="USD"/>
    <n v="1467301334"/>
    <x v="3531"/>
    <b v="0"/>
    <n v="26"/>
    <b v="1"/>
    <s v="theater/plays"/>
    <n v="1.28"/>
    <n v="49.230769230769234"/>
    <x v="1"/>
    <s v="plays"/>
    <x v="3531"/>
    <d v="2016-06-30T15:42:14"/>
  </r>
  <r>
    <n v="960"/>
    <n v="1142"/>
    <x v="0"/>
    <s v="US"/>
    <s v="USD"/>
    <n v="1411012740"/>
    <x v="3532"/>
    <b v="0"/>
    <n v="27"/>
    <b v="1"/>
    <s v="theater/plays"/>
    <n v="1.1895833333333334"/>
    <n v="42.296296296296298"/>
    <x v="1"/>
    <s v="plays"/>
    <x v="3532"/>
    <d v="2014-09-18T03:59:00"/>
  </r>
  <r>
    <n v="500"/>
    <n v="631"/>
    <x v="0"/>
    <s v="US"/>
    <s v="USD"/>
    <n v="1447269367"/>
    <x v="3533"/>
    <b v="0"/>
    <n v="8"/>
    <b v="1"/>
    <s v="theater/plays"/>
    <n v="1.262"/>
    <n v="78.875"/>
    <x v="1"/>
    <s v="plays"/>
    <x v="3533"/>
    <d v="2015-11-11T19:16:07"/>
  </r>
  <r>
    <n v="5000"/>
    <n v="7810"/>
    <x v="0"/>
    <s v="US"/>
    <s v="USD"/>
    <n v="1443711623"/>
    <x v="3534"/>
    <b v="0"/>
    <n v="204"/>
    <b v="1"/>
    <s v="theater/plays"/>
    <n v="1.5620000000000001"/>
    <n v="38.284313725490193"/>
    <x v="1"/>
    <s v="plays"/>
    <x v="3534"/>
    <d v="2015-10-01T15:00:23"/>
  </r>
  <r>
    <n v="2000"/>
    <n v="2063"/>
    <x v="0"/>
    <s v="GB"/>
    <s v="GBP"/>
    <n v="1443808800"/>
    <x v="3535"/>
    <b v="0"/>
    <n v="46"/>
    <b v="1"/>
    <s v="theater/plays"/>
    <n v="1.0315000000000001"/>
    <n v="44.847826086956523"/>
    <x v="1"/>
    <s v="plays"/>
    <x v="3535"/>
    <d v="2015-10-02T18:00:00"/>
  </r>
  <r>
    <n v="150"/>
    <n v="230"/>
    <x v="0"/>
    <s v="GB"/>
    <s v="GBP"/>
    <n v="1450612740"/>
    <x v="3536"/>
    <b v="0"/>
    <n v="17"/>
    <b v="1"/>
    <s v="theater/plays"/>
    <n v="1.5333333333333334"/>
    <n v="13.529411764705882"/>
    <x v="1"/>
    <s v="plays"/>
    <x v="3536"/>
    <d v="2015-12-20T11:59:00"/>
  </r>
  <r>
    <n v="675"/>
    <n v="1218"/>
    <x v="0"/>
    <s v="CA"/>
    <s v="CAD"/>
    <n v="1416211140"/>
    <x v="3537"/>
    <b v="0"/>
    <n v="28"/>
    <b v="1"/>
    <s v="theater/plays"/>
    <n v="1.8044444444444445"/>
    <n v="43.5"/>
    <x v="1"/>
    <s v="plays"/>
    <x v="3537"/>
    <d v="2014-11-17T07:59:00"/>
  </r>
  <r>
    <n v="2000"/>
    <n v="2569"/>
    <x v="0"/>
    <s v="GB"/>
    <s v="GBP"/>
    <n v="1471428340"/>
    <x v="3538"/>
    <b v="0"/>
    <n v="83"/>
    <b v="1"/>
    <s v="theater/plays"/>
    <n v="1.2845"/>
    <n v="30.951807228915662"/>
    <x v="1"/>
    <s v="plays"/>
    <x v="3538"/>
    <d v="2016-08-17T10:05:40"/>
  </r>
  <r>
    <n v="600"/>
    <n v="718"/>
    <x v="0"/>
    <s v="US"/>
    <s v="USD"/>
    <n v="1473358122"/>
    <x v="3539"/>
    <b v="0"/>
    <n v="13"/>
    <b v="1"/>
    <s v="theater/plays"/>
    <n v="1.1966666666666668"/>
    <n v="55.230769230769234"/>
    <x v="1"/>
    <s v="plays"/>
    <x v="3539"/>
    <d v="2016-09-08T18:08:42"/>
  </r>
  <r>
    <n v="300"/>
    <n v="369"/>
    <x v="0"/>
    <s v="GB"/>
    <s v="GBP"/>
    <n v="1466899491"/>
    <x v="3540"/>
    <b v="0"/>
    <n v="8"/>
    <b v="1"/>
    <s v="theater/plays"/>
    <n v="1.23"/>
    <n v="46.125"/>
    <x v="1"/>
    <s v="plays"/>
    <x v="3540"/>
    <d v="2016-06-26T00:04:51"/>
  </r>
  <r>
    <n v="1200"/>
    <n v="1260"/>
    <x v="0"/>
    <s v="GB"/>
    <s v="GBP"/>
    <n v="1441042275"/>
    <x v="3541"/>
    <b v="0"/>
    <n v="32"/>
    <b v="1"/>
    <s v="theater/plays"/>
    <n v="1.05"/>
    <n v="39.375"/>
    <x v="1"/>
    <s v="plays"/>
    <x v="3541"/>
    <d v="2015-08-31T17:31:15"/>
  </r>
  <r>
    <n v="5500"/>
    <n v="5623"/>
    <x v="0"/>
    <s v="US"/>
    <s v="USD"/>
    <n v="1410099822"/>
    <x v="3542"/>
    <b v="0"/>
    <n v="85"/>
    <b v="1"/>
    <s v="theater/plays"/>
    <n v="1.0223636363636364"/>
    <n v="66.152941176470591"/>
    <x v="1"/>
    <s v="plays"/>
    <x v="3542"/>
    <d v="2014-09-07T14:23:42"/>
  </r>
  <r>
    <n v="1500"/>
    <n v="1570"/>
    <x v="0"/>
    <s v="DE"/>
    <s v="EUR"/>
    <n v="1435255659"/>
    <x v="3543"/>
    <b v="0"/>
    <n v="29"/>
    <b v="1"/>
    <s v="theater/plays"/>
    <n v="1.0466666666666666"/>
    <n v="54.137931034482762"/>
    <x v="1"/>
    <s v="plays"/>
    <x v="3543"/>
    <d v="2015-06-25T18:07:39"/>
  </r>
  <r>
    <n v="2500"/>
    <n v="2500"/>
    <x v="0"/>
    <s v="US"/>
    <s v="USD"/>
    <n v="1425758257"/>
    <x v="3544"/>
    <b v="0"/>
    <n v="24"/>
    <b v="1"/>
    <s v="theater/plays"/>
    <n v="1"/>
    <n v="104.16666666666667"/>
    <x v="1"/>
    <s v="plays"/>
    <x v="3544"/>
    <d v="2015-03-07T19:57:37"/>
  </r>
  <r>
    <n v="250"/>
    <n v="251"/>
    <x v="0"/>
    <s v="US"/>
    <s v="USD"/>
    <n v="1428780159"/>
    <x v="3545"/>
    <b v="0"/>
    <n v="8"/>
    <b v="1"/>
    <s v="theater/plays"/>
    <n v="1.004"/>
    <n v="31.375"/>
    <x v="1"/>
    <s v="plays"/>
    <x v="3545"/>
    <d v="2015-04-11T19:22:39"/>
  </r>
  <r>
    <n v="1100"/>
    <n v="1125"/>
    <x v="0"/>
    <s v="US"/>
    <s v="USD"/>
    <n v="1427860740"/>
    <x v="3546"/>
    <b v="0"/>
    <n v="19"/>
    <b v="1"/>
    <s v="theater/plays"/>
    <n v="1.0227272727272727"/>
    <n v="59.210526315789473"/>
    <x v="1"/>
    <s v="plays"/>
    <x v="3546"/>
    <d v="2015-04-01T03:59:00"/>
  </r>
  <r>
    <n v="35000"/>
    <n v="40043.25"/>
    <x v="0"/>
    <s v="US"/>
    <s v="USD"/>
    <n v="1463198340"/>
    <x v="3547"/>
    <b v="0"/>
    <n v="336"/>
    <b v="1"/>
    <s v="theater/plays"/>
    <n v="1.1440928571428572"/>
    <n v="119.17633928571429"/>
    <x v="1"/>
    <s v="plays"/>
    <x v="3547"/>
    <d v="2016-05-14T03:59:00"/>
  </r>
  <r>
    <n v="2100"/>
    <n v="2140"/>
    <x v="0"/>
    <s v="US"/>
    <s v="USD"/>
    <n v="1457139600"/>
    <x v="3548"/>
    <b v="0"/>
    <n v="13"/>
    <b v="1"/>
    <s v="theater/plays"/>
    <n v="1.019047619047619"/>
    <n v="164.61538461538461"/>
    <x v="1"/>
    <s v="plays"/>
    <x v="3548"/>
    <d v="2016-03-05T01:00:00"/>
  </r>
  <r>
    <n v="1000"/>
    <n v="1020"/>
    <x v="0"/>
    <s v="GB"/>
    <s v="GBP"/>
    <n v="1441358873"/>
    <x v="3549"/>
    <b v="0"/>
    <n v="42"/>
    <b v="1"/>
    <s v="theater/plays"/>
    <n v="1.02"/>
    <n v="24.285714285714285"/>
    <x v="1"/>
    <s v="plays"/>
    <x v="3549"/>
    <d v="2015-09-04T09:27:53"/>
  </r>
  <r>
    <n v="2500"/>
    <n v="2620"/>
    <x v="0"/>
    <s v="GB"/>
    <s v="GBP"/>
    <n v="1462224398"/>
    <x v="3550"/>
    <b v="0"/>
    <n v="64"/>
    <b v="1"/>
    <s v="theater/plays"/>
    <n v="1.048"/>
    <n v="40.9375"/>
    <x v="1"/>
    <s v="plays"/>
    <x v="3550"/>
    <d v="2016-05-02T21:26:38"/>
  </r>
  <r>
    <n v="1500"/>
    <n v="1527.5"/>
    <x v="0"/>
    <s v="US"/>
    <s v="USD"/>
    <n v="1400796420"/>
    <x v="3551"/>
    <b v="0"/>
    <n v="25"/>
    <b v="1"/>
    <s v="theater/plays"/>
    <n v="1.0183333333333333"/>
    <n v="61.1"/>
    <x v="1"/>
    <s v="plays"/>
    <x v="3551"/>
    <d v="2014-05-22T22:07:00"/>
  </r>
  <r>
    <n v="773"/>
    <n v="773"/>
    <x v="0"/>
    <s v="GB"/>
    <s v="GBP"/>
    <n v="1403964324"/>
    <x v="3552"/>
    <b v="0"/>
    <n v="20"/>
    <b v="1"/>
    <s v="theater/plays"/>
    <n v="1"/>
    <n v="38.65"/>
    <x v="1"/>
    <s v="plays"/>
    <x v="3552"/>
    <d v="2014-06-28T14:05:24"/>
  </r>
  <r>
    <n v="5500"/>
    <n v="5845"/>
    <x v="0"/>
    <s v="US"/>
    <s v="USD"/>
    <n v="1439337600"/>
    <x v="3553"/>
    <b v="0"/>
    <n v="104"/>
    <b v="1"/>
    <s v="theater/plays"/>
    <n v="1.0627272727272727"/>
    <n v="56.20192307692308"/>
    <x v="1"/>
    <s v="plays"/>
    <x v="3553"/>
    <d v="2015-08-12T00:00:00"/>
  </r>
  <r>
    <n v="5000"/>
    <n v="5671.11"/>
    <x v="0"/>
    <s v="US"/>
    <s v="USD"/>
    <n v="1423674000"/>
    <x v="3554"/>
    <b v="0"/>
    <n v="53"/>
    <b v="1"/>
    <s v="theater/plays"/>
    <n v="1.1342219999999998"/>
    <n v="107.00207547169811"/>
    <x v="1"/>
    <s v="plays"/>
    <x v="3554"/>
    <d v="2015-02-11T17:00:00"/>
  </r>
  <r>
    <n v="2400"/>
    <n v="2400"/>
    <x v="0"/>
    <s v="IT"/>
    <s v="EUR"/>
    <n v="1479382594"/>
    <x v="3555"/>
    <b v="0"/>
    <n v="14"/>
    <b v="1"/>
    <s v="theater/plays"/>
    <n v="1"/>
    <n v="171.42857142857142"/>
    <x v="1"/>
    <s v="plays"/>
    <x v="3555"/>
    <d v="2016-11-17T11:36:34"/>
  </r>
  <r>
    <n v="2200"/>
    <n v="2210"/>
    <x v="0"/>
    <s v="GB"/>
    <s v="GBP"/>
    <n v="1408289724"/>
    <x v="3556"/>
    <b v="0"/>
    <n v="20"/>
    <b v="1"/>
    <s v="theater/plays"/>
    <n v="1.0045454545454546"/>
    <n v="110.5"/>
    <x v="1"/>
    <s v="plays"/>
    <x v="3556"/>
    <d v="2014-08-17T15:35:24"/>
  </r>
  <r>
    <n v="100000"/>
    <n v="100036"/>
    <x v="0"/>
    <s v="US"/>
    <s v="USD"/>
    <n v="1399271911"/>
    <x v="3557"/>
    <b v="0"/>
    <n v="558"/>
    <b v="1"/>
    <s v="theater/plays"/>
    <n v="1.0003599999999999"/>
    <n v="179.27598566308242"/>
    <x v="1"/>
    <s v="plays"/>
    <x v="3557"/>
    <d v="2014-05-05T06:38:31"/>
  </r>
  <r>
    <n v="350"/>
    <n v="504"/>
    <x v="0"/>
    <s v="GB"/>
    <s v="GBP"/>
    <n v="1435352400"/>
    <x v="3558"/>
    <b v="0"/>
    <n v="22"/>
    <b v="1"/>
    <s v="theater/plays"/>
    <n v="1.44"/>
    <n v="22.90909090909091"/>
    <x v="1"/>
    <s v="plays"/>
    <x v="3558"/>
    <d v="2015-06-26T21:00:00"/>
  </r>
  <r>
    <n v="1000"/>
    <n v="1035"/>
    <x v="0"/>
    <s v="AU"/>
    <s v="AUD"/>
    <n v="1438333080"/>
    <x v="3559"/>
    <b v="0"/>
    <n v="24"/>
    <b v="1"/>
    <s v="theater/plays"/>
    <n v="1.0349999999999999"/>
    <n v="43.125"/>
    <x v="1"/>
    <s v="plays"/>
    <x v="3559"/>
    <d v="2015-07-31T08:58:00"/>
  </r>
  <r>
    <n v="3200"/>
    <n v="3470"/>
    <x v="0"/>
    <s v="CA"/>
    <s v="CAD"/>
    <n v="1432694700"/>
    <x v="3560"/>
    <b v="0"/>
    <n v="74"/>
    <b v="1"/>
    <s v="theater/plays"/>
    <n v="1.0843750000000001"/>
    <n v="46.891891891891895"/>
    <x v="1"/>
    <s v="plays"/>
    <x v="3560"/>
    <d v="2015-05-27T02:45:00"/>
  </r>
  <r>
    <n v="2500"/>
    <n v="2560"/>
    <x v="0"/>
    <s v="US"/>
    <s v="USD"/>
    <n v="1438799760"/>
    <x v="3561"/>
    <b v="0"/>
    <n v="54"/>
    <b v="1"/>
    <s v="theater/plays"/>
    <n v="1.024"/>
    <n v="47.407407407407405"/>
    <x v="1"/>
    <s v="plays"/>
    <x v="3561"/>
    <d v="2015-08-05T18:36:00"/>
  </r>
  <r>
    <n v="315"/>
    <n v="469"/>
    <x v="0"/>
    <s v="GB"/>
    <s v="GBP"/>
    <n v="1457906400"/>
    <x v="3562"/>
    <b v="0"/>
    <n v="31"/>
    <b v="1"/>
    <s v="theater/plays"/>
    <n v="1.4888888888888889"/>
    <n v="15.129032258064516"/>
    <x v="1"/>
    <s v="plays"/>
    <x v="3562"/>
    <d v="2016-03-13T22:00:00"/>
  </r>
  <r>
    <n v="500"/>
    <n v="527.45000000000005"/>
    <x v="0"/>
    <s v="GB"/>
    <s v="GBP"/>
    <n v="1470078000"/>
    <x v="3563"/>
    <b v="0"/>
    <n v="25"/>
    <b v="1"/>
    <s v="theater/plays"/>
    <n v="1.0549000000000002"/>
    <n v="21.098000000000003"/>
    <x v="1"/>
    <s v="plays"/>
    <x v="3563"/>
    <d v="2016-08-01T19:00:00"/>
  </r>
  <r>
    <n v="1000"/>
    <n v="1005"/>
    <x v="0"/>
    <s v="GB"/>
    <s v="GBP"/>
    <n v="1444060800"/>
    <x v="3564"/>
    <b v="0"/>
    <n v="17"/>
    <b v="1"/>
    <s v="theater/plays"/>
    <n v="1.0049999999999999"/>
    <n v="59.117647058823529"/>
    <x v="1"/>
    <s v="plays"/>
    <x v="3564"/>
    <d v="2015-10-05T16:00:00"/>
  </r>
  <r>
    <n v="900"/>
    <n v="1175"/>
    <x v="0"/>
    <s v="US"/>
    <s v="USD"/>
    <n v="1420048208"/>
    <x v="3565"/>
    <b v="0"/>
    <n v="12"/>
    <b v="1"/>
    <s v="theater/plays"/>
    <n v="1.3055555555555556"/>
    <n v="97.916666666666671"/>
    <x v="1"/>
    <s v="plays"/>
    <x v="3565"/>
    <d v="2014-12-31T17:50:08"/>
  </r>
  <r>
    <n v="2000"/>
    <n v="2095"/>
    <x v="0"/>
    <s v="GB"/>
    <s v="GBP"/>
    <n v="1422015083"/>
    <x v="3566"/>
    <b v="0"/>
    <n v="38"/>
    <b v="1"/>
    <s v="theater/plays"/>
    <n v="1.0475000000000001"/>
    <n v="55.131578947368418"/>
    <x v="1"/>
    <s v="plays"/>
    <x v="3566"/>
    <d v="2015-01-23T12:11:23"/>
  </r>
  <r>
    <n v="1000"/>
    <n v="1088"/>
    <x v="0"/>
    <s v="GB"/>
    <s v="GBP"/>
    <n v="1433964444"/>
    <x v="3567"/>
    <b v="0"/>
    <n v="41"/>
    <b v="1"/>
    <s v="theater/plays"/>
    <n v="1.0880000000000001"/>
    <n v="26.536585365853657"/>
    <x v="1"/>
    <s v="plays"/>
    <x v="3567"/>
    <d v="2015-06-10T19:27:24"/>
  </r>
  <r>
    <n v="1000"/>
    <n v="1110"/>
    <x v="0"/>
    <s v="US"/>
    <s v="USD"/>
    <n v="1410975994"/>
    <x v="3568"/>
    <b v="0"/>
    <n v="19"/>
    <b v="1"/>
    <s v="theater/plays"/>
    <n v="1.1100000000000001"/>
    <n v="58.421052631578945"/>
    <x v="1"/>
    <s v="plays"/>
    <x v="3568"/>
    <d v="2014-09-17T17:46:34"/>
  </r>
  <r>
    <n v="5000"/>
    <n v="5024"/>
    <x v="0"/>
    <s v="US"/>
    <s v="USD"/>
    <n v="1420734696"/>
    <x v="3569"/>
    <b v="0"/>
    <n v="41"/>
    <b v="1"/>
    <s v="theater/plays"/>
    <n v="1.0047999999999999"/>
    <n v="122.53658536585365"/>
    <x v="1"/>
    <s v="plays"/>
    <x v="3569"/>
    <d v="2015-01-08T16:31:36"/>
  </r>
  <r>
    <n v="2000"/>
    <n v="2287"/>
    <x v="0"/>
    <s v="US"/>
    <s v="USD"/>
    <n v="1420009200"/>
    <x v="3570"/>
    <b v="0"/>
    <n v="26"/>
    <b v="1"/>
    <s v="theater/plays"/>
    <n v="1.1435"/>
    <n v="87.961538461538467"/>
    <x v="1"/>
    <s v="plays"/>
    <x v="3570"/>
    <d v="2014-12-31T07:00:00"/>
  </r>
  <r>
    <n v="1500"/>
    <n v="1831"/>
    <x v="0"/>
    <s v="GB"/>
    <s v="GBP"/>
    <n v="1414701413"/>
    <x v="3571"/>
    <b v="0"/>
    <n v="25"/>
    <b v="1"/>
    <s v="theater/plays"/>
    <n v="1.2206666666666666"/>
    <n v="73.239999999999995"/>
    <x v="1"/>
    <s v="plays"/>
    <x v="3571"/>
    <d v="2014-10-30T20:36:53"/>
  </r>
  <r>
    <n v="500"/>
    <n v="500"/>
    <x v="0"/>
    <s v="GB"/>
    <s v="GBP"/>
    <n v="1434894082"/>
    <x v="3572"/>
    <b v="0"/>
    <n v="9"/>
    <b v="1"/>
    <s v="theater/plays"/>
    <n v="1"/>
    <n v="55.555555555555557"/>
    <x v="1"/>
    <s v="plays"/>
    <x v="3572"/>
    <d v="2015-06-21T13:41:22"/>
  </r>
  <r>
    <n v="3000"/>
    <n v="3084"/>
    <x v="0"/>
    <s v="GB"/>
    <s v="GBP"/>
    <n v="1415440846"/>
    <x v="3573"/>
    <b v="0"/>
    <n v="78"/>
    <b v="1"/>
    <s v="theater/plays"/>
    <n v="1.028"/>
    <n v="39.53846153846154"/>
    <x v="1"/>
    <s v="plays"/>
    <x v="3573"/>
    <d v="2014-11-08T10:00:46"/>
  </r>
  <r>
    <n v="5800"/>
    <n v="6155"/>
    <x v="0"/>
    <s v="US"/>
    <s v="USD"/>
    <n v="1415921848"/>
    <x v="3574"/>
    <b v="0"/>
    <n v="45"/>
    <b v="1"/>
    <s v="theater/plays"/>
    <n v="1.0612068965517241"/>
    <n v="136.77777777777777"/>
    <x v="1"/>
    <s v="plays"/>
    <x v="3574"/>
    <d v="2014-11-13T23:37:28"/>
  </r>
  <r>
    <n v="10000"/>
    <n v="10133"/>
    <x v="0"/>
    <s v="US"/>
    <s v="USD"/>
    <n v="1470887940"/>
    <x v="3575"/>
    <b v="0"/>
    <n v="102"/>
    <b v="1"/>
    <s v="theater/plays"/>
    <n v="1.0133000000000001"/>
    <n v="99.343137254901961"/>
    <x v="1"/>
    <s v="plays"/>
    <x v="3575"/>
    <d v="2016-08-11T03:59:00"/>
  </r>
  <r>
    <n v="100"/>
    <n v="100"/>
    <x v="0"/>
    <s v="US"/>
    <s v="USD"/>
    <n v="1480947054"/>
    <x v="3576"/>
    <b v="0"/>
    <n v="5"/>
    <b v="1"/>
    <s v="theater/plays"/>
    <n v="1"/>
    <n v="20"/>
    <x v="1"/>
    <s v="plays"/>
    <x v="3576"/>
    <d v="2016-12-05T14:10:54"/>
  </r>
  <r>
    <n v="600"/>
    <n v="780"/>
    <x v="0"/>
    <s v="US"/>
    <s v="USD"/>
    <n v="1430029680"/>
    <x v="3577"/>
    <b v="0"/>
    <n v="27"/>
    <b v="1"/>
    <s v="theater/plays"/>
    <n v="1.3"/>
    <n v="28.888888888888889"/>
    <x v="1"/>
    <s v="plays"/>
    <x v="3577"/>
    <d v="2015-04-26T06:28:00"/>
  </r>
  <r>
    <n v="1500"/>
    <n v="1500.2"/>
    <x v="0"/>
    <s v="GB"/>
    <s v="GBP"/>
    <n v="1462037777"/>
    <x v="3578"/>
    <b v="0"/>
    <n v="37"/>
    <b v="1"/>
    <s v="theater/plays"/>
    <n v="1.0001333333333333"/>
    <n v="40.545945945945945"/>
    <x v="1"/>
    <s v="plays"/>
    <x v="3578"/>
    <d v="2016-04-30T17:36:17"/>
  </r>
  <r>
    <n v="500"/>
    <n v="500"/>
    <x v="0"/>
    <s v="GB"/>
    <s v="GBP"/>
    <n v="1459444656"/>
    <x v="3579"/>
    <b v="0"/>
    <n v="14"/>
    <b v="1"/>
    <s v="theater/plays"/>
    <n v="1"/>
    <n v="35.714285714285715"/>
    <x v="1"/>
    <s v="plays"/>
    <x v="3579"/>
    <d v="2016-03-31T17:17:36"/>
  </r>
  <r>
    <n v="900"/>
    <n v="1025"/>
    <x v="0"/>
    <s v="US"/>
    <s v="USD"/>
    <n v="1425185940"/>
    <x v="3580"/>
    <b v="0"/>
    <n v="27"/>
    <b v="1"/>
    <s v="theater/plays"/>
    <n v="1.1388888888888888"/>
    <n v="37.962962962962962"/>
    <x v="1"/>
    <s v="plays"/>
    <x v="3580"/>
    <d v="2015-03-01T04:59:00"/>
  </r>
  <r>
    <n v="1500"/>
    <n v="1500"/>
    <x v="0"/>
    <s v="GB"/>
    <s v="GBP"/>
    <n v="1406719110"/>
    <x v="3581"/>
    <b v="0"/>
    <n v="45"/>
    <b v="1"/>
    <s v="theater/plays"/>
    <n v="1"/>
    <n v="33.333333333333336"/>
    <x v="1"/>
    <s v="plays"/>
    <x v="3581"/>
    <d v="2014-07-30T11:18:30"/>
  </r>
  <r>
    <n v="1000"/>
    <n v="2870"/>
    <x v="0"/>
    <s v="US"/>
    <s v="USD"/>
    <n v="1459822682"/>
    <x v="3582"/>
    <b v="0"/>
    <n v="49"/>
    <b v="1"/>
    <s v="theater/plays"/>
    <n v="2.87"/>
    <n v="58.571428571428569"/>
    <x v="1"/>
    <s v="plays"/>
    <x v="3582"/>
    <d v="2016-04-05T02:18:02"/>
  </r>
  <r>
    <n v="3000"/>
    <n v="3255"/>
    <x v="0"/>
    <s v="US"/>
    <s v="USD"/>
    <n v="1460970805"/>
    <x v="3583"/>
    <b v="0"/>
    <n v="24"/>
    <b v="1"/>
    <s v="theater/plays"/>
    <n v="1.085"/>
    <n v="135.625"/>
    <x v="1"/>
    <s v="plays"/>
    <x v="3583"/>
    <d v="2016-04-18T09:13:25"/>
  </r>
  <r>
    <n v="3000"/>
    <n v="3465"/>
    <x v="0"/>
    <s v="GB"/>
    <s v="GBP"/>
    <n v="1436772944"/>
    <x v="3584"/>
    <b v="0"/>
    <n v="112"/>
    <b v="1"/>
    <s v="theater/plays"/>
    <n v="1.155"/>
    <n v="30.9375"/>
    <x v="1"/>
    <s v="plays"/>
    <x v="3584"/>
    <d v="2015-07-13T07:35:44"/>
  </r>
  <r>
    <n v="3400"/>
    <n v="4050"/>
    <x v="0"/>
    <s v="US"/>
    <s v="USD"/>
    <n v="1419181890"/>
    <x v="3585"/>
    <b v="0"/>
    <n v="23"/>
    <b v="1"/>
    <s v="theater/plays"/>
    <n v="1.1911764705882353"/>
    <n v="176.08695652173913"/>
    <x v="1"/>
    <s v="plays"/>
    <x v="3585"/>
    <d v="2014-12-21T17:11:30"/>
  </r>
  <r>
    <n v="7500"/>
    <n v="8207"/>
    <x v="0"/>
    <s v="US"/>
    <s v="USD"/>
    <n v="1474649070"/>
    <x v="3586"/>
    <b v="0"/>
    <n v="54"/>
    <b v="1"/>
    <s v="theater/plays"/>
    <n v="1.0942666666666667"/>
    <n v="151.9814814814815"/>
    <x v="1"/>
    <s v="plays"/>
    <x v="3586"/>
    <d v="2016-09-23T16:44:30"/>
  </r>
  <r>
    <n v="500"/>
    <n v="633"/>
    <x v="0"/>
    <s v="GB"/>
    <s v="GBP"/>
    <n v="1467054000"/>
    <x v="3587"/>
    <b v="0"/>
    <n v="28"/>
    <b v="1"/>
    <s v="theater/plays"/>
    <n v="1.266"/>
    <n v="22.607142857142858"/>
    <x v="1"/>
    <s v="plays"/>
    <x v="3587"/>
    <d v="2016-06-27T19:00:00"/>
  </r>
  <r>
    <n v="200"/>
    <n v="201"/>
    <x v="0"/>
    <s v="GB"/>
    <s v="GBP"/>
    <n v="1430348400"/>
    <x v="3588"/>
    <b v="0"/>
    <n v="11"/>
    <b v="1"/>
    <s v="theater/plays"/>
    <n v="1.0049999999999999"/>
    <n v="18.272727272727273"/>
    <x v="1"/>
    <s v="plays"/>
    <x v="3588"/>
    <d v="2015-04-29T23:00:00"/>
  </r>
  <r>
    <n v="4000"/>
    <n v="5100"/>
    <x v="0"/>
    <s v="US"/>
    <s v="USD"/>
    <n v="1432654347"/>
    <x v="3589"/>
    <b v="0"/>
    <n v="62"/>
    <b v="1"/>
    <s v="theater/plays"/>
    <n v="1.2749999999999999"/>
    <n v="82.258064516129039"/>
    <x v="1"/>
    <s v="plays"/>
    <x v="3589"/>
    <d v="2015-05-26T15:32:27"/>
  </r>
  <r>
    <n v="5000"/>
    <n v="5003"/>
    <x v="0"/>
    <s v="GB"/>
    <s v="GBP"/>
    <n v="1413792034"/>
    <x v="3590"/>
    <b v="0"/>
    <n v="73"/>
    <b v="1"/>
    <s v="theater/plays"/>
    <n v="1.0005999999999999"/>
    <n v="68.534246575342465"/>
    <x v="1"/>
    <s v="plays"/>
    <x v="3590"/>
    <d v="2014-10-20T08:00:34"/>
  </r>
  <r>
    <n v="700"/>
    <n v="1225"/>
    <x v="0"/>
    <s v="US"/>
    <s v="USD"/>
    <n v="1422075540"/>
    <x v="3591"/>
    <b v="0"/>
    <n v="18"/>
    <b v="1"/>
    <s v="theater/plays"/>
    <n v="1.75"/>
    <n v="68.055555555555557"/>
    <x v="1"/>
    <s v="plays"/>
    <x v="3591"/>
    <d v="2015-01-24T04:59:00"/>
  </r>
  <r>
    <n v="2000"/>
    <n v="2545"/>
    <x v="0"/>
    <s v="US"/>
    <s v="USD"/>
    <n v="1423630740"/>
    <x v="3592"/>
    <b v="0"/>
    <n v="35"/>
    <b v="1"/>
    <s v="theater/plays"/>
    <n v="1.2725"/>
    <n v="72.714285714285708"/>
    <x v="1"/>
    <s v="plays"/>
    <x v="3592"/>
    <d v="2015-02-11T04:59:00"/>
  </r>
  <r>
    <n v="3000"/>
    <n v="3319"/>
    <x v="0"/>
    <s v="US"/>
    <s v="USD"/>
    <n v="1420489560"/>
    <x v="3593"/>
    <b v="0"/>
    <n v="43"/>
    <b v="1"/>
    <s v="theater/plays"/>
    <n v="1.1063333333333334"/>
    <n v="77.186046511627907"/>
    <x v="1"/>
    <s v="plays"/>
    <x v="3593"/>
    <d v="2015-01-05T20:26:00"/>
  </r>
  <r>
    <n v="1600"/>
    <n v="2015"/>
    <x v="0"/>
    <s v="US"/>
    <s v="USD"/>
    <n v="1472952982"/>
    <x v="3594"/>
    <b v="0"/>
    <n v="36"/>
    <b v="1"/>
    <s v="theater/plays"/>
    <n v="1.2593749999999999"/>
    <n v="55.972222222222221"/>
    <x v="1"/>
    <s v="plays"/>
    <x v="3594"/>
    <d v="2016-09-04T01:36:22"/>
  </r>
  <r>
    <n v="2600"/>
    <n v="3081"/>
    <x v="0"/>
    <s v="US"/>
    <s v="USD"/>
    <n v="1426229940"/>
    <x v="3595"/>
    <b v="0"/>
    <n v="62"/>
    <b v="1"/>
    <s v="theater/plays"/>
    <n v="1.1850000000000001"/>
    <n v="49.693548387096776"/>
    <x v="1"/>
    <s v="plays"/>
    <x v="3595"/>
    <d v="2015-03-13T06:59:00"/>
  </r>
  <r>
    <n v="1100"/>
    <n v="1185"/>
    <x v="0"/>
    <s v="CA"/>
    <s v="CAD"/>
    <n v="1409072982"/>
    <x v="3596"/>
    <b v="0"/>
    <n v="15"/>
    <b v="1"/>
    <s v="theater/plays"/>
    <n v="1.0772727272727274"/>
    <n v="79"/>
    <x v="1"/>
    <s v="plays"/>
    <x v="3596"/>
    <d v="2014-08-26T17:09:42"/>
  </r>
  <r>
    <n v="2500"/>
    <n v="2565"/>
    <x v="0"/>
    <s v="US"/>
    <s v="USD"/>
    <n v="1456984740"/>
    <x v="3597"/>
    <b v="0"/>
    <n v="33"/>
    <b v="1"/>
    <s v="theater/plays"/>
    <n v="1.026"/>
    <n v="77.727272727272734"/>
    <x v="1"/>
    <s v="plays"/>
    <x v="3597"/>
    <d v="2016-03-03T05:59:00"/>
  </r>
  <r>
    <n v="1000"/>
    <n v="1101"/>
    <x v="0"/>
    <s v="US"/>
    <s v="USD"/>
    <n v="1409720340"/>
    <x v="3598"/>
    <b v="0"/>
    <n v="27"/>
    <b v="1"/>
    <s v="theater/plays"/>
    <n v="1.101"/>
    <n v="40.777777777777779"/>
    <x v="1"/>
    <s v="plays"/>
    <x v="3598"/>
    <d v="2014-09-03T04:59:00"/>
  </r>
  <r>
    <n v="500"/>
    <n v="1010"/>
    <x v="0"/>
    <s v="US"/>
    <s v="USD"/>
    <n v="1440892800"/>
    <x v="3599"/>
    <b v="0"/>
    <n v="17"/>
    <b v="1"/>
    <s v="theater/plays"/>
    <n v="2.02"/>
    <n v="59.411764705882355"/>
    <x v="1"/>
    <s v="plays"/>
    <x v="3599"/>
    <d v="2015-08-30T00:00:00"/>
  </r>
  <r>
    <n v="10"/>
    <n v="13"/>
    <x v="0"/>
    <s v="US"/>
    <s v="USD"/>
    <n v="1476390164"/>
    <x v="3600"/>
    <b v="0"/>
    <n v="4"/>
    <b v="1"/>
    <s v="theater/plays"/>
    <n v="1.3"/>
    <n v="3.25"/>
    <x v="1"/>
    <s v="plays"/>
    <x v="3600"/>
    <d v="2016-10-13T20:22:44"/>
  </r>
  <r>
    <n v="2000"/>
    <n v="2087"/>
    <x v="0"/>
    <s v="GB"/>
    <s v="GBP"/>
    <n v="1421452682"/>
    <x v="3601"/>
    <b v="0"/>
    <n v="53"/>
    <b v="1"/>
    <s v="theater/plays"/>
    <n v="1.0435000000000001"/>
    <n v="39.377358490566039"/>
    <x v="1"/>
    <s v="plays"/>
    <x v="3601"/>
    <d v="2015-01-16T23:58:02"/>
  </r>
  <r>
    <n v="4000"/>
    <n v="4002"/>
    <x v="0"/>
    <s v="US"/>
    <s v="USD"/>
    <n v="1463520479"/>
    <x v="3602"/>
    <b v="0"/>
    <n v="49"/>
    <b v="1"/>
    <s v="theater/plays"/>
    <n v="1.0004999999999999"/>
    <n v="81.673469387755105"/>
    <x v="1"/>
    <s v="plays"/>
    <x v="3602"/>
    <d v="2016-05-17T21:27:59"/>
  </r>
  <r>
    <n v="1500"/>
    <n v="2560"/>
    <x v="0"/>
    <s v="US"/>
    <s v="USD"/>
    <n v="1446759880"/>
    <x v="3603"/>
    <b v="0"/>
    <n v="57"/>
    <b v="1"/>
    <s v="theater/plays"/>
    <n v="1.7066666666666668"/>
    <n v="44.912280701754383"/>
    <x v="1"/>
    <s v="plays"/>
    <x v="3603"/>
    <d v="2015-11-05T21:44:40"/>
  </r>
  <r>
    <n v="3000"/>
    <n v="3385"/>
    <x v="0"/>
    <s v="US"/>
    <s v="USD"/>
    <n v="1461913140"/>
    <x v="3604"/>
    <b v="0"/>
    <n v="69"/>
    <b v="1"/>
    <s v="theater/plays"/>
    <n v="1.1283333333333334"/>
    <n v="49.05797101449275"/>
    <x v="1"/>
    <s v="plays"/>
    <x v="3604"/>
    <d v="2016-04-29T06:59:00"/>
  </r>
  <r>
    <n v="250"/>
    <n v="460"/>
    <x v="0"/>
    <s v="GB"/>
    <s v="GBP"/>
    <n v="1455390126"/>
    <x v="3605"/>
    <b v="0"/>
    <n v="15"/>
    <b v="1"/>
    <s v="theater/plays"/>
    <n v="1.84"/>
    <n v="30.666666666666668"/>
    <x v="1"/>
    <s v="plays"/>
    <x v="3605"/>
    <d v="2016-02-13T19:02:06"/>
  </r>
  <r>
    <n v="3000"/>
    <n v="3908"/>
    <x v="0"/>
    <s v="GB"/>
    <s v="GBP"/>
    <n v="1471185057"/>
    <x v="3606"/>
    <b v="0"/>
    <n v="64"/>
    <b v="1"/>
    <s v="theater/plays"/>
    <n v="1.3026666666666666"/>
    <n v="61.0625"/>
    <x v="1"/>
    <s v="plays"/>
    <x v="3606"/>
    <d v="2016-08-14T14:30:57"/>
  </r>
  <r>
    <n v="550"/>
    <n v="580"/>
    <x v="0"/>
    <s v="GB"/>
    <s v="GBP"/>
    <n v="1450137600"/>
    <x v="3607"/>
    <b v="0"/>
    <n v="20"/>
    <b v="1"/>
    <s v="theater/plays"/>
    <n v="1.0545454545454545"/>
    <n v="29"/>
    <x v="1"/>
    <s v="plays"/>
    <x v="3607"/>
    <d v="2015-12-15T00:00:00"/>
  </r>
  <r>
    <n v="800"/>
    <n v="800"/>
    <x v="0"/>
    <s v="GB"/>
    <s v="GBP"/>
    <n v="1466172000"/>
    <x v="3608"/>
    <b v="0"/>
    <n v="27"/>
    <b v="1"/>
    <s v="theater/plays"/>
    <n v="1"/>
    <n v="29.62962962962963"/>
    <x v="1"/>
    <s v="plays"/>
    <x v="3608"/>
    <d v="2016-06-17T14:00:00"/>
  </r>
  <r>
    <n v="1960"/>
    <n v="3005"/>
    <x v="0"/>
    <s v="GB"/>
    <s v="GBP"/>
    <n v="1459378085"/>
    <x v="3609"/>
    <b v="0"/>
    <n v="21"/>
    <b v="1"/>
    <s v="theater/plays"/>
    <n v="1.5331632653061225"/>
    <n v="143.0952380952381"/>
    <x v="1"/>
    <s v="plays"/>
    <x v="3609"/>
    <d v="2016-03-30T22:48:05"/>
  </r>
  <r>
    <n v="1000"/>
    <n v="1623"/>
    <x v="0"/>
    <s v="GB"/>
    <s v="GBP"/>
    <n v="1439806936"/>
    <x v="3610"/>
    <b v="0"/>
    <n v="31"/>
    <b v="1"/>
    <s v="theater/plays"/>
    <n v="1.623"/>
    <n v="52.354838709677416"/>
    <x v="1"/>
    <s v="plays"/>
    <x v="3610"/>
    <d v="2015-08-17T10:22:16"/>
  </r>
  <r>
    <n v="2500"/>
    <n v="3400"/>
    <x v="0"/>
    <s v="GB"/>
    <s v="GBP"/>
    <n v="1428483201"/>
    <x v="3611"/>
    <b v="0"/>
    <n v="51"/>
    <b v="1"/>
    <s v="theater/plays"/>
    <n v="1.36"/>
    <n v="66.666666666666671"/>
    <x v="1"/>
    <s v="plays"/>
    <x v="3611"/>
    <d v="2015-04-08T08:53:21"/>
  </r>
  <r>
    <n v="5000"/>
    <n v="7220"/>
    <x v="0"/>
    <s v="CA"/>
    <s v="CAD"/>
    <n v="1402334811"/>
    <x v="3612"/>
    <b v="0"/>
    <n v="57"/>
    <b v="1"/>
    <s v="theater/plays"/>
    <n v="1.444"/>
    <n v="126.66666666666667"/>
    <x v="1"/>
    <s v="plays"/>
    <x v="3612"/>
    <d v="2014-06-09T17:26:51"/>
  </r>
  <r>
    <n v="1250"/>
    <n v="1250"/>
    <x v="0"/>
    <s v="US"/>
    <s v="USD"/>
    <n v="1403964574"/>
    <x v="3613"/>
    <b v="0"/>
    <n v="20"/>
    <b v="1"/>
    <s v="theater/plays"/>
    <n v="1"/>
    <n v="62.5"/>
    <x v="1"/>
    <s v="plays"/>
    <x v="3613"/>
    <d v="2014-06-28T14:09:34"/>
  </r>
  <r>
    <n v="2500"/>
    <n v="2520"/>
    <x v="0"/>
    <s v="US"/>
    <s v="USD"/>
    <n v="1434675616"/>
    <x v="3614"/>
    <b v="0"/>
    <n v="71"/>
    <b v="1"/>
    <s v="theater/plays"/>
    <n v="1.008"/>
    <n v="35.492957746478872"/>
    <x v="1"/>
    <s v="plays"/>
    <x v="3614"/>
    <d v="2015-06-19T01:00:16"/>
  </r>
  <r>
    <n v="2500"/>
    <n v="2670"/>
    <x v="0"/>
    <s v="GB"/>
    <s v="GBP"/>
    <n v="1449756896"/>
    <x v="3615"/>
    <b v="0"/>
    <n v="72"/>
    <b v="1"/>
    <s v="theater/plays"/>
    <n v="1.0680000000000001"/>
    <n v="37.083333333333336"/>
    <x v="1"/>
    <s v="plays"/>
    <x v="3615"/>
    <d v="2015-12-10T14:14:56"/>
  </r>
  <r>
    <n v="2500"/>
    <n v="3120"/>
    <x v="0"/>
    <s v="GB"/>
    <s v="GBP"/>
    <n v="1426801664"/>
    <x v="3616"/>
    <b v="0"/>
    <n v="45"/>
    <b v="1"/>
    <s v="theater/plays"/>
    <n v="1.248"/>
    <n v="69.333333333333329"/>
    <x v="1"/>
    <s v="plays"/>
    <x v="3616"/>
    <d v="2015-03-19T21:47:44"/>
  </r>
  <r>
    <n v="740"/>
    <n v="880"/>
    <x v="0"/>
    <s v="GB"/>
    <s v="GBP"/>
    <n v="1488240000"/>
    <x v="3617"/>
    <b v="0"/>
    <n v="51"/>
    <b v="1"/>
    <s v="theater/plays"/>
    <n v="1.1891891891891893"/>
    <n v="17.254901960784313"/>
    <x v="1"/>
    <s v="plays"/>
    <x v="3617"/>
    <d v="2017-02-28T00:00:00"/>
  </r>
  <r>
    <n v="2000"/>
    <n v="2020"/>
    <x v="0"/>
    <s v="GB"/>
    <s v="GBP"/>
    <n v="1433343850"/>
    <x v="3618"/>
    <b v="0"/>
    <n v="56"/>
    <b v="1"/>
    <s v="theater/plays"/>
    <n v="1.01"/>
    <n v="36.071428571428569"/>
    <x v="1"/>
    <s v="plays"/>
    <x v="3618"/>
    <d v="2015-06-03T15:04:10"/>
  </r>
  <r>
    <n v="1000"/>
    <n v="1130"/>
    <x v="0"/>
    <s v="US"/>
    <s v="USD"/>
    <n v="1479592800"/>
    <x v="3619"/>
    <b v="0"/>
    <n v="17"/>
    <b v="1"/>
    <s v="theater/plays"/>
    <n v="1.1299999999999999"/>
    <n v="66.470588235294116"/>
    <x v="1"/>
    <s v="plays"/>
    <x v="3619"/>
    <d v="2016-11-19T22:00:00"/>
  </r>
  <r>
    <n v="10500"/>
    <n v="11045"/>
    <x v="0"/>
    <s v="US"/>
    <s v="USD"/>
    <n v="1425528000"/>
    <x v="3620"/>
    <b v="0"/>
    <n v="197"/>
    <b v="1"/>
    <s v="theater/plays"/>
    <n v="1.0519047619047619"/>
    <n v="56.065989847715734"/>
    <x v="1"/>
    <s v="plays"/>
    <x v="3620"/>
    <d v="2015-03-05T04:00:00"/>
  </r>
  <r>
    <n v="3000"/>
    <n v="3292"/>
    <x v="0"/>
    <s v="US"/>
    <s v="USD"/>
    <n v="1475269200"/>
    <x v="3621"/>
    <b v="0"/>
    <n v="70"/>
    <b v="1"/>
    <s v="theater/plays"/>
    <n v="1.0973333333333333"/>
    <n v="47.028571428571432"/>
    <x v="1"/>
    <s v="plays"/>
    <x v="3621"/>
    <d v="2016-09-30T21:00:00"/>
  </r>
  <r>
    <n v="1000"/>
    <n v="1000.99"/>
    <x v="0"/>
    <s v="US"/>
    <s v="USD"/>
    <n v="1411874580"/>
    <x v="3622"/>
    <b v="0"/>
    <n v="21"/>
    <b v="1"/>
    <s v="theater/plays"/>
    <n v="1.00099"/>
    <n v="47.666190476190479"/>
    <x v="1"/>
    <s v="plays"/>
    <x v="3622"/>
    <d v="2014-09-28T03:23:00"/>
  </r>
  <r>
    <n v="2500"/>
    <n v="3000"/>
    <x v="0"/>
    <s v="US"/>
    <s v="USD"/>
    <n v="1406358000"/>
    <x v="3623"/>
    <b v="0"/>
    <n v="34"/>
    <b v="1"/>
    <s v="theater/plays"/>
    <n v="1.2"/>
    <n v="88.235294117647058"/>
    <x v="1"/>
    <s v="plays"/>
    <x v="3623"/>
    <d v="2014-07-26T07:00:00"/>
  </r>
  <r>
    <n v="3000"/>
    <n v="3148"/>
    <x v="0"/>
    <s v="US"/>
    <s v="USD"/>
    <n v="1471977290"/>
    <x v="3624"/>
    <b v="0"/>
    <n v="39"/>
    <b v="1"/>
    <s v="theater/plays"/>
    <n v="1.0493333333333332"/>
    <n v="80.717948717948715"/>
    <x v="1"/>
    <s v="plays"/>
    <x v="3624"/>
    <d v="2016-08-23T18:34:50"/>
  </r>
  <r>
    <n v="3000"/>
    <n v="3080"/>
    <x v="0"/>
    <s v="GB"/>
    <s v="GBP"/>
    <n v="1435851577"/>
    <x v="3625"/>
    <b v="0"/>
    <n v="78"/>
    <b v="1"/>
    <s v="theater/plays"/>
    <n v="1.0266666666666666"/>
    <n v="39.487179487179489"/>
    <x v="1"/>
    <s v="plays"/>
    <x v="3625"/>
    <d v="2015-07-02T15:39:37"/>
  </r>
  <r>
    <n v="4000"/>
    <n v="4073"/>
    <x v="0"/>
    <s v="GB"/>
    <s v="GBP"/>
    <n v="1408204857"/>
    <x v="3626"/>
    <b v="0"/>
    <n v="48"/>
    <b v="1"/>
    <s v="theater/plays"/>
    <n v="1.0182500000000001"/>
    <n v="84.854166666666671"/>
    <x v="1"/>
    <s v="plays"/>
    <x v="3626"/>
    <d v="2014-08-16T16:00:57"/>
  </r>
  <r>
    <n v="2000"/>
    <n v="2000"/>
    <x v="0"/>
    <s v="US"/>
    <s v="USD"/>
    <n v="1463803140"/>
    <x v="3627"/>
    <b v="0"/>
    <n v="29"/>
    <b v="1"/>
    <s v="theater/plays"/>
    <n v="1"/>
    <n v="68.965517241379317"/>
    <x v="1"/>
    <s v="plays"/>
    <x v="3627"/>
    <d v="2016-05-21T03:59:00"/>
  </r>
  <r>
    <n v="100000"/>
    <n v="0"/>
    <x v="2"/>
    <s v="US"/>
    <s v="USD"/>
    <n v="1450040396"/>
    <x v="3628"/>
    <b v="0"/>
    <n v="0"/>
    <b v="0"/>
    <s v="theater/musical"/>
    <n v="0"/>
    <e v="#DIV/0!"/>
    <x v="1"/>
    <s v="musical"/>
    <x v="3628"/>
    <d v="2015-12-13T20:59:56"/>
  </r>
  <r>
    <n v="1000000"/>
    <n v="2"/>
    <x v="2"/>
    <s v="US"/>
    <s v="USD"/>
    <n v="1462467600"/>
    <x v="3629"/>
    <b v="0"/>
    <n v="2"/>
    <b v="0"/>
    <s v="theater/musical"/>
    <n v="1.9999999999999999E-6"/>
    <n v="1"/>
    <x v="1"/>
    <s v="musical"/>
    <x v="3629"/>
    <d v="2016-05-05T17:00:00"/>
  </r>
  <r>
    <n v="3000"/>
    <n v="1"/>
    <x v="2"/>
    <s v="GB"/>
    <s v="GBP"/>
    <n v="1417295990"/>
    <x v="3630"/>
    <b v="0"/>
    <n v="1"/>
    <b v="0"/>
    <s v="theater/musical"/>
    <n v="3.3333333333333332E-4"/>
    <n v="1"/>
    <x v="1"/>
    <s v="musical"/>
    <x v="3630"/>
    <d v="2014-11-29T21:19:50"/>
  </r>
  <r>
    <n v="17100"/>
    <n v="8725"/>
    <x v="2"/>
    <s v="US"/>
    <s v="USD"/>
    <n v="1411444740"/>
    <x v="3631"/>
    <b v="0"/>
    <n v="59"/>
    <b v="0"/>
    <s v="theater/musical"/>
    <n v="0.51023391812865493"/>
    <n v="147.88135593220338"/>
    <x v="1"/>
    <s v="musical"/>
    <x v="3631"/>
    <d v="2014-09-23T03:59:00"/>
  </r>
  <r>
    <n v="500"/>
    <n v="100"/>
    <x v="2"/>
    <s v="GB"/>
    <s v="GBP"/>
    <n v="1416781749"/>
    <x v="3632"/>
    <b v="0"/>
    <n v="1"/>
    <b v="0"/>
    <s v="theater/musical"/>
    <n v="0.2"/>
    <n v="100"/>
    <x v="1"/>
    <s v="musical"/>
    <x v="3632"/>
    <d v="2014-11-23T22:29:09"/>
  </r>
  <r>
    <n v="5000"/>
    <n v="1762"/>
    <x v="2"/>
    <s v="US"/>
    <s v="USD"/>
    <n v="1479517200"/>
    <x v="3633"/>
    <b v="0"/>
    <n v="31"/>
    <b v="0"/>
    <s v="theater/musical"/>
    <n v="0.35239999999999999"/>
    <n v="56.838709677419352"/>
    <x v="1"/>
    <s v="musical"/>
    <x v="3633"/>
    <d v="2016-11-19T01:00:00"/>
  </r>
  <r>
    <n v="75000"/>
    <n v="3185"/>
    <x v="2"/>
    <s v="CA"/>
    <s v="CAD"/>
    <n v="1484366340"/>
    <x v="3634"/>
    <b v="0"/>
    <n v="18"/>
    <b v="0"/>
    <s v="theater/musical"/>
    <n v="4.2466666666666666E-2"/>
    <n v="176.94444444444446"/>
    <x v="1"/>
    <s v="musical"/>
    <x v="3634"/>
    <d v="2017-01-14T03:59:00"/>
  </r>
  <r>
    <n v="3500"/>
    <n v="1276"/>
    <x v="2"/>
    <s v="US"/>
    <s v="USD"/>
    <n v="1461186676"/>
    <x v="3635"/>
    <b v="0"/>
    <n v="10"/>
    <b v="0"/>
    <s v="theater/musical"/>
    <n v="0.36457142857142855"/>
    <n v="127.6"/>
    <x v="1"/>
    <s v="musical"/>
    <x v="3635"/>
    <d v="2016-04-20T21:11:16"/>
  </r>
  <r>
    <n v="150000"/>
    <n v="0"/>
    <x v="2"/>
    <s v="US"/>
    <s v="USD"/>
    <n v="1442248829"/>
    <x v="3636"/>
    <b v="0"/>
    <n v="0"/>
    <b v="0"/>
    <s v="theater/musical"/>
    <n v="0"/>
    <e v="#DIV/0!"/>
    <x v="1"/>
    <s v="musical"/>
    <x v="3636"/>
    <d v="2015-09-14T16:40:29"/>
  </r>
  <r>
    <n v="3000"/>
    <n v="926"/>
    <x v="2"/>
    <s v="US"/>
    <s v="USD"/>
    <n v="1420130935"/>
    <x v="3637"/>
    <b v="0"/>
    <n v="14"/>
    <b v="0"/>
    <s v="theater/musical"/>
    <n v="0.30866666666666664"/>
    <n v="66.142857142857139"/>
    <x v="1"/>
    <s v="musical"/>
    <x v="3637"/>
    <d v="2015-01-01T16:48:55"/>
  </r>
  <r>
    <n v="3300"/>
    <n v="216"/>
    <x v="2"/>
    <s v="CA"/>
    <s v="CAD"/>
    <n v="1429456132"/>
    <x v="3638"/>
    <b v="0"/>
    <n v="2"/>
    <b v="0"/>
    <s v="theater/musical"/>
    <n v="6.545454545454546E-2"/>
    <n v="108"/>
    <x v="1"/>
    <s v="musical"/>
    <x v="3638"/>
    <d v="2015-04-19T15:08:52"/>
  </r>
  <r>
    <n v="25000"/>
    <n v="1"/>
    <x v="2"/>
    <s v="US"/>
    <s v="USD"/>
    <n v="1475853060"/>
    <x v="3639"/>
    <b v="0"/>
    <n v="1"/>
    <b v="0"/>
    <s v="theater/musical"/>
    <n v="4.0000000000000003E-5"/>
    <n v="1"/>
    <x v="1"/>
    <s v="musical"/>
    <x v="3639"/>
    <d v="2016-10-07T15:11:00"/>
  </r>
  <r>
    <n v="1000"/>
    <n v="55"/>
    <x v="2"/>
    <s v="US"/>
    <s v="USD"/>
    <n v="1431283530"/>
    <x v="3640"/>
    <b v="0"/>
    <n v="3"/>
    <b v="0"/>
    <s v="theater/musical"/>
    <n v="5.5E-2"/>
    <n v="18.333333333333332"/>
    <x v="1"/>
    <s v="musical"/>
    <x v="3640"/>
    <d v="2015-05-10T18:45:30"/>
  </r>
  <r>
    <n v="3000"/>
    <n v="0"/>
    <x v="2"/>
    <s v="US"/>
    <s v="USD"/>
    <n v="1412485200"/>
    <x v="3641"/>
    <b v="0"/>
    <n v="0"/>
    <b v="0"/>
    <s v="theater/musical"/>
    <n v="0"/>
    <e v="#DIV/0!"/>
    <x v="1"/>
    <s v="musical"/>
    <x v="3641"/>
    <d v="2014-10-05T05:00:00"/>
  </r>
  <r>
    <n v="700"/>
    <n v="15"/>
    <x v="2"/>
    <s v="DE"/>
    <s v="EUR"/>
    <n v="1448902800"/>
    <x v="3642"/>
    <b v="0"/>
    <n v="2"/>
    <b v="0"/>
    <s v="theater/musical"/>
    <n v="2.1428571428571429E-2"/>
    <n v="7.5"/>
    <x v="1"/>
    <s v="musical"/>
    <x v="3642"/>
    <d v="2015-11-30T17:00:00"/>
  </r>
  <r>
    <n v="25000"/>
    <n v="0"/>
    <x v="2"/>
    <s v="US"/>
    <s v="USD"/>
    <n v="1447734439"/>
    <x v="3643"/>
    <b v="0"/>
    <n v="0"/>
    <b v="0"/>
    <s v="theater/musical"/>
    <n v="0"/>
    <e v="#DIV/0!"/>
    <x v="1"/>
    <s v="musical"/>
    <x v="3643"/>
    <d v="2015-11-17T04:27:19"/>
  </r>
  <r>
    <n v="5000"/>
    <n v="821"/>
    <x v="2"/>
    <s v="US"/>
    <s v="USD"/>
    <n v="1457413140"/>
    <x v="3644"/>
    <b v="0"/>
    <n v="12"/>
    <b v="0"/>
    <s v="theater/musical"/>
    <n v="0.16420000000000001"/>
    <n v="68.416666666666671"/>
    <x v="1"/>
    <s v="musical"/>
    <x v="3644"/>
    <d v="2016-03-08T04:59:00"/>
  </r>
  <r>
    <n v="1000"/>
    <n v="1"/>
    <x v="2"/>
    <s v="CA"/>
    <s v="CAD"/>
    <n v="1479773838"/>
    <x v="3645"/>
    <b v="0"/>
    <n v="1"/>
    <b v="0"/>
    <s v="theater/musical"/>
    <n v="1E-3"/>
    <n v="1"/>
    <x v="1"/>
    <s v="musical"/>
    <x v="3645"/>
    <d v="2016-11-22T00:17:18"/>
  </r>
  <r>
    <n v="10000"/>
    <n v="481"/>
    <x v="2"/>
    <s v="US"/>
    <s v="USD"/>
    <n v="1434497400"/>
    <x v="3646"/>
    <b v="0"/>
    <n v="8"/>
    <b v="0"/>
    <s v="theater/musical"/>
    <n v="4.8099999999999997E-2"/>
    <n v="60.125"/>
    <x v="1"/>
    <s v="musical"/>
    <x v="3646"/>
    <d v="2015-06-16T23:30:00"/>
  </r>
  <r>
    <n v="500"/>
    <n v="30"/>
    <x v="2"/>
    <s v="GB"/>
    <s v="GBP"/>
    <n v="1475258327"/>
    <x v="3647"/>
    <b v="0"/>
    <n v="2"/>
    <b v="0"/>
    <s v="theater/musical"/>
    <n v="0.06"/>
    <n v="15"/>
    <x v="1"/>
    <s v="musical"/>
    <x v="3647"/>
    <d v="2016-09-30T17:58:47"/>
  </r>
  <r>
    <n v="40000"/>
    <n v="40153"/>
    <x v="0"/>
    <s v="US"/>
    <s v="USD"/>
    <n v="1412492445"/>
    <x v="3648"/>
    <b v="0"/>
    <n v="73"/>
    <b v="1"/>
    <s v="theater/plays"/>
    <n v="1.003825"/>
    <n v="550.04109589041093"/>
    <x v="1"/>
    <s v="plays"/>
    <x v="3648"/>
    <d v="2014-10-05T07:00:45"/>
  </r>
  <r>
    <n v="750"/>
    <n v="780"/>
    <x v="0"/>
    <s v="CA"/>
    <s v="CAD"/>
    <n v="1402938394"/>
    <x v="3649"/>
    <b v="0"/>
    <n v="8"/>
    <b v="1"/>
    <s v="theater/plays"/>
    <n v="1.04"/>
    <n v="97.5"/>
    <x v="1"/>
    <s v="plays"/>
    <x v="3649"/>
    <d v="2014-06-16T17:06:34"/>
  </r>
  <r>
    <n v="500"/>
    <n v="500"/>
    <x v="0"/>
    <s v="GB"/>
    <s v="GBP"/>
    <n v="1454412584"/>
    <x v="3650"/>
    <b v="0"/>
    <n v="17"/>
    <b v="1"/>
    <s v="theater/plays"/>
    <n v="1"/>
    <n v="29.411764705882351"/>
    <x v="1"/>
    <s v="plays"/>
    <x v="3650"/>
    <d v="2016-02-02T11:29:44"/>
  </r>
  <r>
    <n v="500"/>
    <n v="520"/>
    <x v="0"/>
    <s v="US"/>
    <s v="USD"/>
    <n v="1407686340"/>
    <x v="3651"/>
    <b v="0"/>
    <n v="9"/>
    <b v="1"/>
    <s v="theater/plays"/>
    <n v="1.04"/>
    <n v="57.777777777777779"/>
    <x v="1"/>
    <s v="plays"/>
    <x v="3651"/>
    <d v="2014-08-10T15:59:00"/>
  </r>
  <r>
    <n v="300"/>
    <n v="752"/>
    <x v="0"/>
    <s v="CA"/>
    <s v="CAD"/>
    <n v="1472097540"/>
    <x v="3652"/>
    <b v="0"/>
    <n v="17"/>
    <b v="1"/>
    <s v="theater/plays"/>
    <n v="2.5066666666666668"/>
    <n v="44.235294117647058"/>
    <x v="1"/>
    <s v="plays"/>
    <x v="3652"/>
    <d v="2016-08-25T03:59:00"/>
  </r>
  <r>
    <n v="2000"/>
    <n v="2010"/>
    <x v="0"/>
    <s v="GB"/>
    <s v="GBP"/>
    <n v="1438764207"/>
    <x v="3653"/>
    <b v="0"/>
    <n v="33"/>
    <b v="1"/>
    <s v="theater/plays"/>
    <n v="1.0049999999999999"/>
    <n v="60.909090909090907"/>
    <x v="1"/>
    <s v="plays"/>
    <x v="3653"/>
    <d v="2015-08-05T08:43:27"/>
  </r>
  <r>
    <n v="1500"/>
    <n v="2616"/>
    <x v="0"/>
    <s v="GB"/>
    <s v="GBP"/>
    <n v="1459702800"/>
    <x v="3654"/>
    <b v="0"/>
    <n v="38"/>
    <b v="1"/>
    <s v="theater/plays"/>
    <n v="1.744"/>
    <n v="68.84210526315789"/>
    <x v="1"/>
    <s v="plays"/>
    <x v="3654"/>
    <d v="2016-04-03T17:00:00"/>
  </r>
  <r>
    <n v="5000"/>
    <n v="5813"/>
    <x v="0"/>
    <s v="US"/>
    <s v="USD"/>
    <n v="1437202740"/>
    <x v="3655"/>
    <b v="0"/>
    <n v="79"/>
    <b v="1"/>
    <s v="theater/plays"/>
    <n v="1.1626000000000001"/>
    <n v="73.582278481012665"/>
    <x v="1"/>
    <s v="plays"/>
    <x v="3655"/>
    <d v="2015-07-18T06:59:00"/>
  </r>
  <r>
    <n v="5000"/>
    <n v="5291"/>
    <x v="0"/>
    <s v="CH"/>
    <s v="CHF"/>
    <n v="1485989940"/>
    <x v="3656"/>
    <b v="0"/>
    <n v="46"/>
    <b v="1"/>
    <s v="theater/plays"/>
    <n v="1.0582"/>
    <n v="115.02173913043478"/>
    <x v="1"/>
    <s v="plays"/>
    <x v="3656"/>
    <d v="2017-02-01T22:59:00"/>
  </r>
  <r>
    <n v="2000"/>
    <n v="2215"/>
    <x v="0"/>
    <s v="DK"/>
    <s v="DKK"/>
    <n v="1464817320"/>
    <x v="3657"/>
    <b v="0"/>
    <n v="20"/>
    <b v="1"/>
    <s v="theater/plays"/>
    <n v="1.1074999999999999"/>
    <n v="110.75"/>
    <x v="1"/>
    <s v="plays"/>
    <x v="3657"/>
    <d v="2016-06-01T21:42:00"/>
  </r>
  <r>
    <n v="1500"/>
    <n v="1510"/>
    <x v="0"/>
    <s v="US"/>
    <s v="USD"/>
    <n v="1404273540"/>
    <x v="3658"/>
    <b v="0"/>
    <n v="20"/>
    <b v="1"/>
    <s v="theater/plays"/>
    <n v="1.0066666666666666"/>
    <n v="75.5"/>
    <x v="1"/>
    <s v="plays"/>
    <x v="3658"/>
    <d v="2014-07-02T03:59:00"/>
  </r>
  <r>
    <n v="3000"/>
    <n v="3061"/>
    <x v="0"/>
    <s v="US"/>
    <s v="USD"/>
    <n v="1426775940"/>
    <x v="3659"/>
    <b v="0"/>
    <n v="13"/>
    <b v="1"/>
    <s v="theater/plays"/>
    <n v="1.0203333333333333"/>
    <n v="235.46153846153845"/>
    <x v="1"/>
    <s v="plays"/>
    <x v="3659"/>
    <d v="2015-03-19T14:39:00"/>
  </r>
  <r>
    <n v="250"/>
    <n v="250"/>
    <x v="0"/>
    <s v="GB"/>
    <s v="GBP"/>
    <n v="1419368925"/>
    <x v="3660"/>
    <b v="0"/>
    <n v="22"/>
    <b v="1"/>
    <s v="theater/plays"/>
    <n v="1"/>
    <n v="11.363636363636363"/>
    <x v="1"/>
    <s v="plays"/>
    <x v="3660"/>
    <d v="2014-12-23T21:08:45"/>
  </r>
  <r>
    <n v="3000"/>
    <n v="3330"/>
    <x v="0"/>
    <s v="US"/>
    <s v="USD"/>
    <n v="1460260800"/>
    <x v="3661"/>
    <b v="0"/>
    <n v="36"/>
    <b v="1"/>
    <s v="theater/plays"/>
    <n v="1.1100000000000001"/>
    <n v="92.5"/>
    <x v="1"/>
    <s v="plays"/>
    <x v="3661"/>
    <d v="2016-04-10T04:00:00"/>
  </r>
  <r>
    <n v="8000"/>
    <n v="8114"/>
    <x v="0"/>
    <s v="CA"/>
    <s v="CAD"/>
    <n v="1427775414"/>
    <x v="3662"/>
    <b v="0"/>
    <n v="40"/>
    <b v="1"/>
    <s v="theater/plays"/>
    <n v="1.0142500000000001"/>
    <n v="202.85"/>
    <x v="1"/>
    <s v="plays"/>
    <x v="3662"/>
    <d v="2015-03-31T04:16:54"/>
  </r>
  <r>
    <n v="225"/>
    <n v="234"/>
    <x v="0"/>
    <s v="GB"/>
    <s v="GBP"/>
    <n v="1482321030"/>
    <x v="3663"/>
    <b v="0"/>
    <n v="9"/>
    <b v="1"/>
    <s v="theater/plays"/>
    <n v="1.04"/>
    <n v="26"/>
    <x v="1"/>
    <s v="plays"/>
    <x v="3663"/>
    <d v="2016-12-21T11:50:30"/>
  </r>
  <r>
    <n v="800"/>
    <n v="875"/>
    <x v="0"/>
    <s v="US"/>
    <s v="USD"/>
    <n v="1466056689"/>
    <x v="3664"/>
    <b v="0"/>
    <n v="19"/>
    <b v="1"/>
    <s v="theater/plays"/>
    <n v="1.09375"/>
    <n v="46.05263157894737"/>
    <x v="1"/>
    <s v="plays"/>
    <x v="3664"/>
    <d v="2016-06-16T05:58:09"/>
  </r>
  <r>
    <n v="620"/>
    <n v="714"/>
    <x v="0"/>
    <s v="FR"/>
    <s v="EUR"/>
    <n v="1446062040"/>
    <x v="3665"/>
    <b v="0"/>
    <n v="14"/>
    <b v="1"/>
    <s v="theater/plays"/>
    <n v="1.1516129032258065"/>
    <n v="51"/>
    <x v="1"/>
    <s v="plays"/>
    <x v="3665"/>
    <d v="2015-10-28T19:54:00"/>
  </r>
  <r>
    <n v="1200"/>
    <n v="1200"/>
    <x v="0"/>
    <s v="US"/>
    <s v="USD"/>
    <n v="1406185200"/>
    <x v="3666"/>
    <b v="0"/>
    <n v="38"/>
    <b v="1"/>
    <s v="theater/plays"/>
    <n v="1"/>
    <n v="31.578947368421051"/>
    <x v="1"/>
    <s v="plays"/>
    <x v="3666"/>
    <d v="2014-07-24T07:00:00"/>
  </r>
  <r>
    <n v="3000"/>
    <n v="3095.11"/>
    <x v="0"/>
    <s v="GB"/>
    <s v="GBP"/>
    <n v="1437261419"/>
    <x v="3667"/>
    <b v="0"/>
    <n v="58"/>
    <b v="1"/>
    <s v="theater/plays"/>
    <n v="1.0317033333333334"/>
    <n v="53.363965517241382"/>
    <x v="1"/>
    <s v="plays"/>
    <x v="3667"/>
    <d v="2015-07-18T23:16:59"/>
  </r>
  <r>
    <n v="1000"/>
    <n v="1035"/>
    <x v="0"/>
    <s v="US"/>
    <s v="USD"/>
    <n v="1437676380"/>
    <x v="3668"/>
    <b v="0"/>
    <n v="28"/>
    <b v="1"/>
    <s v="theater/plays"/>
    <n v="1.0349999999999999"/>
    <n v="36.964285714285715"/>
    <x v="1"/>
    <s v="plays"/>
    <x v="3668"/>
    <d v="2015-07-23T18:33:00"/>
  </r>
  <r>
    <n v="1000"/>
    <n v="1382"/>
    <x v="0"/>
    <s v="GB"/>
    <s v="GBP"/>
    <n v="1434039137"/>
    <x v="3669"/>
    <b v="0"/>
    <n v="17"/>
    <b v="1"/>
    <s v="theater/plays"/>
    <n v="1.3819999999999999"/>
    <n v="81.294117647058826"/>
    <x v="1"/>
    <s v="plays"/>
    <x v="3669"/>
    <d v="2015-06-11T16:12:17"/>
  </r>
  <r>
    <n v="220"/>
    <n v="241"/>
    <x v="0"/>
    <s v="GB"/>
    <s v="GBP"/>
    <n v="1433113200"/>
    <x v="3670"/>
    <b v="0"/>
    <n v="12"/>
    <b v="1"/>
    <s v="theater/plays"/>
    <n v="1.0954545454545455"/>
    <n v="20.083333333333332"/>
    <x v="1"/>
    <s v="plays"/>
    <x v="3670"/>
    <d v="2015-05-31T23:00:00"/>
  </r>
  <r>
    <n v="3500"/>
    <n v="3530"/>
    <x v="0"/>
    <s v="US"/>
    <s v="USD"/>
    <n v="1405915140"/>
    <x v="3671"/>
    <b v="0"/>
    <n v="40"/>
    <b v="1"/>
    <s v="theater/plays"/>
    <n v="1.0085714285714287"/>
    <n v="88.25"/>
    <x v="1"/>
    <s v="plays"/>
    <x v="3671"/>
    <d v="2014-07-21T03:59:00"/>
  </r>
  <r>
    <n v="3000"/>
    <n v="3046"/>
    <x v="0"/>
    <s v="GB"/>
    <s v="GBP"/>
    <n v="1411771384"/>
    <x v="3672"/>
    <b v="0"/>
    <n v="57"/>
    <b v="1"/>
    <s v="theater/plays"/>
    <n v="1.0153333333333334"/>
    <n v="53.438596491228068"/>
    <x v="1"/>
    <s v="plays"/>
    <x v="3672"/>
    <d v="2014-09-26T22:43:04"/>
  </r>
  <r>
    <n v="4000"/>
    <n v="4545"/>
    <x v="0"/>
    <s v="GB"/>
    <s v="GBP"/>
    <n v="1415191920"/>
    <x v="3673"/>
    <b v="0"/>
    <n v="114"/>
    <b v="1"/>
    <s v="theater/plays"/>
    <n v="1.13625"/>
    <n v="39.868421052631582"/>
    <x v="1"/>
    <s v="plays"/>
    <x v="3673"/>
    <d v="2014-11-05T12:52:00"/>
  </r>
  <r>
    <n v="4500"/>
    <n v="4500"/>
    <x v="0"/>
    <s v="DE"/>
    <s v="EUR"/>
    <n v="1472936229"/>
    <x v="3674"/>
    <b v="0"/>
    <n v="31"/>
    <b v="1"/>
    <s v="theater/plays"/>
    <n v="1"/>
    <n v="145.16129032258064"/>
    <x v="1"/>
    <s v="plays"/>
    <x v="3674"/>
    <d v="2016-09-03T20:57:09"/>
  </r>
  <r>
    <n v="50"/>
    <n v="70"/>
    <x v="0"/>
    <s v="GB"/>
    <s v="GBP"/>
    <n v="1463353200"/>
    <x v="3675"/>
    <b v="0"/>
    <n v="3"/>
    <b v="1"/>
    <s v="theater/plays"/>
    <n v="1.4"/>
    <n v="23.333333333333332"/>
    <x v="1"/>
    <s v="plays"/>
    <x v="3675"/>
    <d v="2016-05-15T23:00:00"/>
  </r>
  <r>
    <n v="800"/>
    <n v="1030"/>
    <x v="0"/>
    <s v="US"/>
    <s v="USD"/>
    <n v="1410550484"/>
    <x v="3676"/>
    <b v="0"/>
    <n v="16"/>
    <b v="1"/>
    <s v="theater/plays"/>
    <n v="1.2875000000000001"/>
    <n v="64.375"/>
    <x v="1"/>
    <s v="plays"/>
    <x v="3676"/>
    <d v="2014-09-12T19:34:44"/>
  </r>
  <r>
    <n v="12000"/>
    <n v="12348.5"/>
    <x v="0"/>
    <s v="US"/>
    <s v="USD"/>
    <n v="1404359940"/>
    <x v="3677"/>
    <b v="0"/>
    <n v="199"/>
    <b v="1"/>
    <s v="theater/plays"/>
    <n v="1.0290416666666666"/>
    <n v="62.052763819095475"/>
    <x v="1"/>
    <s v="plays"/>
    <x v="3677"/>
    <d v="2014-07-03T03:59:00"/>
  </r>
  <r>
    <n v="2000"/>
    <n v="2050"/>
    <x v="0"/>
    <s v="GB"/>
    <s v="GBP"/>
    <n v="1433076298"/>
    <x v="3678"/>
    <b v="0"/>
    <n v="31"/>
    <b v="1"/>
    <s v="theater/plays"/>
    <n v="1.0249999999999999"/>
    <n v="66.129032258064512"/>
    <x v="1"/>
    <s v="plays"/>
    <x v="3678"/>
    <d v="2015-05-31T12:44:58"/>
  </r>
  <r>
    <n v="2000"/>
    <n v="2202"/>
    <x v="0"/>
    <s v="US"/>
    <s v="USD"/>
    <n v="1404190740"/>
    <x v="3679"/>
    <b v="0"/>
    <n v="30"/>
    <b v="1"/>
    <s v="theater/plays"/>
    <n v="1.101"/>
    <n v="73.400000000000006"/>
    <x v="1"/>
    <s v="plays"/>
    <x v="3679"/>
    <d v="2014-07-01T04:59:00"/>
  </r>
  <r>
    <n v="3000"/>
    <n v="3383"/>
    <x v="0"/>
    <s v="US"/>
    <s v="USD"/>
    <n v="1475664834"/>
    <x v="3680"/>
    <b v="0"/>
    <n v="34"/>
    <b v="1"/>
    <s v="theater/plays"/>
    <n v="1.1276666666666666"/>
    <n v="99.5"/>
    <x v="1"/>
    <s v="plays"/>
    <x v="3680"/>
    <d v="2016-10-05T10:53:54"/>
  </r>
  <r>
    <n v="1000"/>
    <n v="1119"/>
    <x v="0"/>
    <s v="US"/>
    <s v="USD"/>
    <n v="1452872290"/>
    <x v="3681"/>
    <b v="0"/>
    <n v="18"/>
    <b v="1"/>
    <s v="theater/plays"/>
    <n v="1.119"/>
    <n v="62.166666666666664"/>
    <x v="1"/>
    <s v="plays"/>
    <x v="3681"/>
    <d v="2016-01-15T15:38:10"/>
  </r>
  <r>
    <n v="3000"/>
    <n v="4176"/>
    <x v="0"/>
    <s v="US"/>
    <s v="USD"/>
    <n v="1402901940"/>
    <x v="3682"/>
    <b v="0"/>
    <n v="67"/>
    <b v="1"/>
    <s v="theater/plays"/>
    <n v="1.3919999999999999"/>
    <n v="62.328358208955223"/>
    <x v="1"/>
    <s v="plays"/>
    <x v="3682"/>
    <d v="2014-06-16T06:59:00"/>
  </r>
  <r>
    <n v="3500"/>
    <n v="3880"/>
    <x v="0"/>
    <s v="US"/>
    <s v="USD"/>
    <n v="1476931696"/>
    <x v="3683"/>
    <b v="0"/>
    <n v="66"/>
    <b v="1"/>
    <s v="theater/plays"/>
    <n v="1.1085714285714285"/>
    <n v="58.787878787878789"/>
    <x v="1"/>
    <s v="plays"/>
    <x v="3683"/>
    <d v="2016-10-20T02:48:16"/>
  </r>
  <r>
    <n v="750"/>
    <n v="1043"/>
    <x v="0"/>
    <s v="US"/>
    <s v="USD"/>
    <n v="1441167586"/>
    <x v="3684"/>
    <b v="0"/>
    <n v="23"/>
    <b v="1"/>
    <s v="theater/plays"/>
    <n v="1.3906666666666667"/>
    <n v="45.347826086956523"/>
    <x v="1"/>
    <s v="plays"/>
    <x v="3684"/>
    <d v="2015-09-02T04:19:46"/>
  </r>
  <r>
    <n v="5000"/>
    <n v="5285"/>
    <x v="0"/>
    <s v="US"/>
    <s v="USD"/>
    <n v="1400533200"/>
    <x v="3685"/>
    <b v="0"/>
    <n v="126"/>
    <b v="1"/>
    <s v="theater/plays"/>
    <n v="1.0569999999999999"/>
    <n v="41.944444444444443"/>
    <x v="1"/>
    <s v="plays"/>
    <x v="3685"/>
    <d v="2014-05-19T21:00:00"/>
  </r>
  <r>
    <n v="350"/>
    <n v="355"/>
    <x v="0"/>
    <s v="US"/>
    <s v="USD"/>
    <n v="1440820740"/>
    <x v="3686"/>
    <b v="0"/>
    <n v="6"/>
    <b v="1"/>
    <s v="theater/plays"/>
    <n v="1.0142857142857142"/>
    <n v="59.166666666666664"/>
    <x v="1"/>
    <s v="plays"/>
    <x v="3686"/>
    <d v="2015-08-29T03:59:00"/>
  </r>
  <r>
    <n v="5000"/>
    <n v="5012.25"/>
    <x v="0"/>
    <s v="US"/>
    <s v="USD"/>
    <n v="1403846055"/>
    <x v="3687"/>
    <b v="0"/>
    <n v="25"/>
    <b v="1"/>
    <s v="theater/plays"/>
    <n v="1.0024500000000001"/>
    <n v="200.49"/>
    <x v="1"/>
    <s v="plays"/>
    <x v="3687"/>
    <d v="2014-06-27T05:14:15"/>
  </r>
  <r>
    <n v="3000"/>
    <n v="3275"/>
    <x v="0"/>
    <s v="GB"/>
    <s v="GBP"/>
    <n v="1407524004"/>
    <x v="3688"/>
    <b v="0"/>
    <n v="39"/>
    <b v="1"/>
    <s v="theater/plays"/>
    <n v="1.0916666666666666"/>
    <n v="83.974358974358978"/>
    <x v="1"/>
    <s v="plays"/>
    <x v="3688"/>
    <d v="2014-08-08T18:53:24"/>
  </r>
  <r>
    <n v="3000"/>
    <n v="3550"/>
    <x v="0"/>
    <s v="US"/>
    <s v="USD"/>
    <n v="1434925500"/>
    <x v="3689"/>
    <b v="0"/>
    <n v="62"/>
    <b v="1"/>
    <s v="theater/plays"/>
    <n v="1.1833333333333333"/>
    <n v="57.258064516129032"/>
    <x v="1"/>
    <s v="plays"/>
    <x v="3689"/>
    <d v="2015-06-21T22:25:00"/>
  </r>
  <r>
    <n v="1500"/>
    <n v="1800"/>
    <x v="0"/>
    <s v="US"/>
    <s v="USD"/>
    <n v="1417101683"/>
    <x v="3690"/>
    <b v="0"/>
    <n v="31"/>
    <b v="1"/>
    <s v="theater/plays"/>
    <n v="1.2"/>
    <n v="58.064516129032256"/>
    <x v="1"/>
    <s v="plays"/>
    <x v="3690"/>
    <d v="2014-11-27T15:21:23"/>
  </r>
  <r>
    <n v="40000"/>
    <n v="51184"/>
    <x v="0"/>
    <s v="US"/>
    <s v="USD"/>
    <n v="1425272340"/>
    <x v="3691"/>
    <b v="0"/>
    <n v="274"/>
    <b v="1"/>
    <s v="theater/plays"/>
    <n v="1.2796000000000001"/>
    <n v="186.80291970802921"/>
    <x v="1"/>
    <s v="plays"/>
    <x v="3691"/>
    <d v="2015-03-02T04:59:00"/>
  </r>
  <r>
    <n v="1000"/>
    <n v="1260"/>
    <x v="0"/>
    <s v="US"/>
    <s v="USD"/>
    <n v="1411084800"/>
    <x v="3692"/>
    <b v="0"/>
    <n v="17"/>
    <b v="1"/>
    <s v="theater/plays"/>
    <n v="1.26"/>
    <n v="74.117647058823536"/>
    <x v="1"/>
    <s v="plays"/>
    <x v="3692"/>
    <d v="2014-09-19T00:00:00"/>
  </r>
  <r>
    <n v="333"/>
    <n v="430"/>
    <x v="0"/>
    <s v="GB"/>
    <s v="GBP"/>
    <n v="1448922600"/>
    <x v="3693"/>
    <b v="0"/>
    <n v="14"/>
    <b v="1"/>
    <s v="theater/plays"/>
    <n v="1.2912912912912913"/>
    <n v="30.714285714285715"/>
    <x v="1"/>
    <s v="plays"/>
    <x v="3693"/>
    <d v="2015-11-30T22:30:00"/>
  </r>
  <r>
    <n v="3500"/>
    <n v="3760"/>
    <x v="0"/>
    <s v="US"/>
    <s v="USD"/>
    <n v="1465178400"/>
    <x v="3694"/>
    <b v="0"/>
    <n v="60"/>
    <b v="1"/>
    <s v="theater/plays"/>
    <n v="1.0742857142857143"/>
    <n v="62.666666666666664"/>
    <x v="1"/>
    <s v="plays"/>
    <x v="3694"/>
    <d v="2016-06-06T02:00:00"/>
  </r>
  <r>
    <n v="4000"/>
    <n v="4005"/>
    <x v="0"/>
    <s v="US"/>
    <s v="USD"/>
    <n v="1421009610"/>
    <x v="3695"/>
    <b v="0"/>
    <n v="33"/>
    <b v="1"/>
    <s v="theater/plays"/>
    <n v="1.00125"/>
    <n v="121.36363636363636"/>
    <x v="1"/>
    <s v="plays"/>
    <x v="3695"/>
    <d v="2015-01-11T20:53:30"/>
  </r>
  <r>
    <n v="2000"/>
    <n v="3100"/>
    <x v="0"/>
    <s v="GB"/>
    <s v="GBP"/>
    <n v="1423838916"/>
    <x v="3696"/>
    <b v="0"/>
    <n v="78"/>
    <b v="1"/>
    <s v="theater/plays"/>
    <n v="1.55"/>
    <n v="39.743589743589745"/>
    <x v="1"/>
    <s v="plays"/>
    <x v="3696"/>
    <d v="2015-02-13T14:48:36"/>
  </r>
  <r>
    <n v="2000"/>
    <n v="2160"/>
    <x v="0"/>
    <s v="GB"/>
    <s v="GBP"/>
    <n v="1462878648"/>
    <x v="3697"/>
    <b v="0"/>
    <n v="30"/>
    <b v="1"/>
    <s v="theater/plays"/>
    <n v="1.08"/>
    <n v="72"/>
    <x v="1"/>
    <s v="plays"/>
    <x v="3697"/>
    <d v="2016-05-10T11:10:48"/>
  </r>
  <r>
    <n v="5000"/>
    <n v="5526"/>
    <x v="0"/>
    <s v="US"/>
    <s v="USD"/>
    <n v="1456946487"/>
    <x v="3698"/>
    <b v="0"/>
    <n v="136"/>
    <b v="1"/>
    <s v="theater/plays"/>
    <n v="1.1052"/>
    <n v="40.632352941176471"/>
    <x v="1"/>
    <s v="plays"/>
    <x v="3698"/>
    <d v="2016-03-02T19:21:27"/>
  </r>
  <r>
    <n v="2500"/>
    <n v="2520"/>
    <x v="0"/>
    <s v="US"/>
    <s v="USD"/>
    <n v="1413383216"/>
    <x v="3699"/>
    <b v="0"/>
    <n v="40"/>
    <b v="1"/>
    <s v="theater/plays"/>
    <n v="1.008"/>
    <n v="63"/>
    <x v="1"/>
    <s v="plays"/>
    <x v="3699"/>
    <d v="2014-10-15T14:26:56"/>
  </r>
  <r>
    <n v="500"/>
    <n v="606"/>
    <x v="0"/>
    <s v="US"/>
    <s v="USD"/>
    <n v="1412092800"/>
    <x v="3700"/>
    <b v="0"/>
    <n v="18"/>
    <b v="1"/>
    <s v="theater/plays"/>
    <n v="1.212"/>
    <n v="33.666666666666664"/>
    <x v="1"/>
    <s v="plays"/>
    <x v="3700"/>
    <d v="2014-09-30T16:00:00"/>
  </r>
  <r>
    <n v="1500"/>
    <n v="1505"/>
    <x v="0"/>
    <s v="GB"/>
    <s v="GBP"/>
    <n v="1433422793"/>
    <x v="3701"/>
    <b v="0"/>
    <n v="39"/>
    <b v="1"/>
    <s v="theater/plays"/>
    <n v="1.0033333333333334"/>
    <n v="38.589743589743591"/>
    <x v="1"/>
    <s v="plays"/>
    <x v="3701"/>
    <d v="2015-06-04T12:59:53"/>
  </r>
  <r>
    <n v="3000"/>
    <n v="3275"/>
    <x v="0"/>
    <s v="GB"/>
    <s v="GBP"/>
    <n v="1468191540"/>
    <x v="3702"/>
    <b v="0"/>
    <n v="21"/>
    <b v="1"/>
    <s v="theater/plays"/>
    <n v="1.0916666666666666"/>
    <n v="155.95238095238096"/>
    <x v="1"/>
    <s v="plays"/>
    <x v="3702"/>
    <d v="2016-07-10T22:59:00"/>
  </r>
  <r>
    <n v="1050"/>
    <n v="1296"/>
    <x v="0"/>
    <s v="US"/>
    <s v="USD"/>
    <n v="1471071540"/>
    <x v="3703"/>
    <b v="0"/>
    <n v="30"/>
    <b v="1"/>
    <s v="theater/plays"/>
    <n v="1.2342857142857142"/>
    <n v="43.2"/>
    <x v="1"/>
    <s v="plays"/>
    <x v="3703"/>
    <d v="2016-08-13T06:59:00"/>
  </r>
  <r>
    <n v="300"/>
    <n v="409.01"/>
    <x v="0"/>
    <s v="GB"/>
    <s v="GBP"/>
    <n v="1464712394"/>
    <x v="3704"/>
    <b v="0"/>
    <n v="27"/>
    <b v="1"/>
    <s v="theater/plays"/>
    <n v="1.3633666666666666"/>
    <n v="15.148518518518518"/>
    <x v="1"/>
    <s v="plays"/>
    <x v="3704"/>
    <d v="2016-05-31T16:33:14"/>
  </r>
  <r>
    <n v="2827"/>
    <n v="2925"/>
    <x v="0"/>
    <s v="US"/>
    <s v="USD"/>
    <n v="1403546400"/>
    <x v="3705"/>
    <b v="0"/>
    <n v="35"/>
    <b v="1"/>
    <s v="theater/plays"/>
    <n v="1.0346657233816767"/>
    <n v="83.571428571428569"/>
    <x v="1"/>
    <s v="plays"/>
    <x v="3705"/>
    <d v="2014-06-23T18:00:00"/>
  </r>
  <r>
    <n v="1500"/>
    <n v="1820"/>
    <x v="0"/>
    <s v="US"/>
    <s v="USD"/>
    <n v="1410558949"/>
    <x v="3706"/>
    <b v="0"/>
    <n v="13"/>
    <b v="1"/>
    <s v="theater/plays"/>
    <n v="1.2133333333333334"/>
    <n v="140"/>
    <x v="1"/>
    <s v="plays"/>
    <x v="3706"/>
    <d v="2014-09-12T21:55:49"/>
  </r>
  <r>
    <n v="1000"/>
    <n v="1860"/>
    <x v="0"/>
    <s v="US"/>
    <s v="USD"/>
    <n v="1469165160"/>
    <x v="3707"/>
    <b v="0"/>
    <n v="23"/>
    <b v="1"/>
    <s v="theater/plays"/>
    <n v="1.86"/>
    <n v="80.869565217391298"/>
    <x v="1"/>
    <s v="plays"/>
    <x v="3707"/>
    <d v="2016-07-22T05:26:00"/>
  </r>
  <r>
    <n v="700"/>
    <n v="2100"/>
    <x v="0"/>
    <s v="US"/>
    <s v="USD"/>
    <n v="1404444286"/>
    <x v="3708"/>
    <b v="0"/>
    <n v="39"/>
    <b v="1"/>
    <s v="theater/plays"/>
    <n v="3"/>
    <n v="53.846153846153847"/>
    <x v="1"/>
    <s v="plays"/>
    <x v="3708"/>
    <d v="2014-07-04T03:24:46"/>
  </r>
  <r>
    <n v="1000"/>
    <n v="1082.5"/>
    <x v="0"/>
    <s v="GB"/>
    <s v="GBP"/>
    <n v="1403715546"/>
    <x v="3709"/>
    <b v="0"/>
    <n v="35"/>
    <b v="1"/>
    <s v="theater/plays"/>
    <n v="1.0825"/>
    <n v="30.928571428571427"/>
    <x v="1"/>
    <s v="plays"/>
    <x v="3709"/>
    <d v="2014-06-25T16:59:06"/>
  </r>
  <r>
    <n v="1300"/>
    <n v="1835"/>
    <x v="0"/>
    <s v="US"/>
    <s v="USD"/>
    <n v="1428068988"/>
    <x v="3710"/>
    <b v="0"/>
    <n v="27"/>
    <b v="1"/>
    <s v="theater/plays"/>
    <n v="1.4115384615384616"/>
    <n v="67.962962962962962"/>
    <x v="1"/>
    <s v="plays"/>
    <x v="3710"/>
    <d v="2015-04-03T13:49:48"/>
  </r>
  <r>
    <n v="500"/>
    <n v="570"/>
    <x v="0"/>
    <s v="US"/>
    <s v="USD"/>
    <n v="1402848000"/>
    <x v="3711"/>
    <b v="0"/>
    <n v="21"/>
    <b v="1"/>
    <s v="theater/plays"/>
    <n v="1.1399999999999999"/>
    <n v="27.142857142857142"/>
    <x v="1"/>
    <s v="plays"/>
    <x v="3711"/>
    <d v="2014-06-15T16:00:00"/>
  </r>
  <r>
    <n v="7500"/>
    <n v="11530"/>
    <x v="0"/>
    <s v="US"/>
    <s v="USD"/>
    <n v="1433055540"/>
    <x v="3712"/>
    <b v="0"/>
    <n v="104"/>
    <b v="1"/>
    <s v="theater/plays"/>
    <n v="1.5373333333333334"/>
    <n v="110.86538461538461"/>
    <x v="1"/>
    <s v="plays"/>
    <x v="3712"/>
    <d v="2015-05-31T06:59:00"/>
  </r>
  <r>
    <n v="2000"/>
    <n v="2030"/>
    <x v="0"/>
    <s v="US"/>
    <s v="USD"/>
    <n v="1465062166"/>
    <x v="3713"/>
    <b v="0"/>
    <n v="19"/>
    <b v="1"/>
    <s v="theater/plays"/>
    <n v="1.0149999999999999"/>
    <n v="106.84210526315789"/>
    <x v="1"/>
    <s v="plays"/>
    <x v="3713"/>
    <d v="2016-06-04T17:42:46"/>
  </r>
  <r>
    <n v="10000"/>
    <n v="10235"/>
    <x v="0"/>
    <s v="US"/>
    <s v="USD"/>
    <n v="1432612740"/>
    <x v="3714"/>
    <b v="0"/>
    <n v="97"/>
    <b v="1"/>
    <s v="theater/plays"/>
    <n v="1.0235000000000001"/>
    <n v="105.51546391752578"/>
    <x v="1"/>
    <s v="plays"/>
    <x v="3714"/>
    <d v="2015-05-26T03:59:00"/>
  </r>
  <r>
    <n v="3500"/>
    <n v="3590"/>
    <x v="0"/>
    <s v="GB"/>
    <s v="GBP"/>
    <n v="1427806320"/>
    <x v="3715"/>
    <b v="0"/>
    <n v="27"/>
    <b v="1"/>
    <s v="theater/plays"/>
    <n v="1.0257142857142858"/>
    <n v="132.96296296296296"/>
    <x v="1"/>
    <s v="plays"/>
    <x v="3715"/>
    <d v="2015-03-31T12:52:00"/>
  </r>
  <r>
    <n v="800"/>
    <n v="1246"/>
    <x v="0"/>
    <s v="US"/>
    <s v="USD"/>
    <n v="1453411109"/>
    <x v="3716"/>
    <b v="0"/>
    <n v="24"/>
    <b v="1"/>
    <s v="theater/plays"/>
    <n v="1.5575000000000001"/>
    <n v="51.916666666666664"/>
    <x v="1"/>
    <s v="plays"/>
    <x v="3716"/>
    <d v="2016-01-21T21:18:29"/>
  </r>
  <r>
    <n v="4000"/>
    <n v="4030"/>
    <x v="0"/>
    <s v="GB"/>
    <s v="GBP"/>
    <n v="1431204449"/>
    <x v="3717"/>
    <b v="0"/>
    <n v="13"/>
    <b v="1"/>
    <s v="theater/plays"/>
    <n v="1.0075000000000001"/>
    <n v="310"/>
    <x v="1"/>
    <s v="plays"/>
    <x v="3717"/>
    <d v="2015-05-09T20:47:29"/>
  </r>
  <r>
    <n v="500"/>
    <n v="1197"/>
    <x v="0"/>
    <s v="GB"/>
    <s v="GBP"/>
    <n v="1425057075"/>
    <x v="3718"/>
    <b v="0"/>
    <n v="46"/>
    <b v="1"/>
    <s v="theater/plays"/>
    <n v="2.3940000000000001"/>
    <n v="26.021739130434781"/>
    <x v="1"/>
    <s v="plays"/>
    <x v="3718"/>
    <d v="2015-02-27T17:11:15"/>
  </r>
  <r>
    <n v="200"/>
    <n v="420"/>
    <x v="0"/>
    <s v="GB"/>
    <s v="GBP"/>
    <n v="1434994266"/>
    <x v="3719"/>
    <b v="0"/>
    <n v="4"/>
    <b v="1"/>
    <s v="theater/plays"/>
    <n v="2.1"/>
    <n v="105"/>
    <x v="1"/>
    <s v="plays"/>
    <x v="3719"/>
    <d v="2015-06-22T17:31:06"/>
  </r>
  <r>
    <n v="3300"/>
    <n v="3449"/>
    <x v="0"/>
    <s v="US"/>
    <s v="USD"/>
    <n v="1435881006"/>
    <x v="3720"/>
    <b v="0"/>
    <n v="40"/>
    <b v="1"/>
    <s v="theater/plays"/>
    <n v="1.0451515151515152"/>
    <n v="86.224999999999994"/>
    <x v="1"/>
    <s v="plays"/>
    <x v="3720"/>
    <d v="2015-07-02T23:50:06"/>
  </r>
  <r>
    <n v="5000"/>
    <n v="5040"/>
    <x v="0"/>
    <s v="US"/>
    <s v="USD"/>
    <n v="1415230084"/>
    <x v="3721"/>
    <b v="0"/>
    <n v="44"/>
    <b v="1"/>
    <s v="theater/plays"/>
    <n v="1.008"/>
    <n v="114.54545454545455"/>
    <x v="1"/>
    <s v="plays"/>
    <x v="3721"/>
    <d v="2014-11-05T23:28:04"/>
  </r>
  <r>
    <n v="1500"/>
    <n v="1668"/>
    <x v="0"/>
    <s v="CA"/>
    <s v="CAD"/>
    <n v="1455231540"/>
    <x v="3722"/>
    <b v="0"/>
    <n v="35"/>
    <b v="1"/>
    <s v="theater/plays"/>
    <n v="1.1120000000000001"/>
    <n v="47.657142857142858"/>
    <x v="1"/>
    <s v="plays"/>
    <x v="3722"/>
    <d v="2016-02-11T22:59:00"/>
  </r>
  <r>
    <n v="4500"/>
    <n v="4592"/>
    <x v="0"/>
    <s v="GB"/>
    <s v="GBP"/>
    <n v="1417374262"/>
    <x v="3723"/>
    <b v="0"/>
    <n v="63"/>
    <b v="1"/>
    <s v="theater/plays"/>
    <n v="1.0204444444444445"/>
    <n v="72.888888888888886"/>
    <x v="1"/>
    <s v="plays"/>
    <x v="3723"/>
    <d v="2014-11-30T19:04:22"/>
  </r>
  <r>
    <n v="4300"/>
    <n v="4409.55"/>
    <x v="0"/>
    <s v="GB"/>
    <s v="GBP"/>
    <n v="1462402800"/>
    <x v="3724"/>
    <b v="0"/>
    <n v="89"/>
    <b v="1"/>
    <s v="theater/plays"/>
    <n v="1.0254767441860466"/>
    <n v="49.545505617977533"/>
    <x v="1"/>
    <s v="plays"/>
    <x v="3724"/>
    <d v="2016-05-04T23:00:00"/>
  </r>
  <r>
    <n v="300"/>
    <n v="381"/>
    <x v="0"/>
    <s v="GB"/>
    <s v="GBP"/>
    <n v="1455831000"/>
    <x v="3725"/>
    <b v="0"/>
    <n v="15"/>
    <b v="1"/>
    <s v="theater/plays"/>
    <n v="1.27"/>
    <n v="25.4"/>
    <x v="1"/>
    <s v="plays"/>
    <x v="3725"/>
    <d v="2016-02-18T21:30:00"/>
  </r>
  <r>
    <n v="850"/>
    <n v="2879"/>
    <x v="0"/>
    <s v="US"/>
    <s v="USD"/>
    <n v="1461963600"/>
    <x v="3726"/>
    <b v="0"/>
    <n v="46"/>
    <b v="1"/>
    <s v="theater/plays"/>
    <n v="3.3870588235294119"/>
    <n v="62.586956521739133"/>
    <x v="1"/>
    <s v="plays"/>
    <x v="3726"/>
    <d v="2016-04-29T21:00:00"/>
  </r>
  <r>
    <n v="2000"/>
    <n v="2015"/>
    <x v="0"/>
    <s v="US"/>
    <s v="USD"/>
    <n v="1476939300"/>
    <x v="3727"/>
    <b v="0"/>
    <n v="33"/>
    <b v="1"/>
    <s v="theater/plays"/>
    <n v="1.0075000000000001"/>
    <n v="61.060606060606062"/>
    <x v="1"/>
    <s v="plays"/>
    <x v="3727"/>
    <d v="2016-10-20T04:55:00"/>
  </r>
  <r>
    <n v="20000"/>
    <n v="1862"/>
    <x v="2"/>
    <s v="US"/>
    <s v="USD"/>
    <n v="1439957176"/>
    <x v="3728"/>
    <b v="0"/>
    <n v="31"/>
    <b v="0"/>
    <s v="theater/plays"/>
    <n v="9.3100000000000002E-2"/>
    <n v="60.064516129032256"/>
    <x v="1"/>
    <s v="plays"/>
    <x v="3728"/>
    <d v="2015-08-19T04:06:16"/>
  </r>
  <r>
    <n v="5000"/>
    <n v="362"/>
    <x v="2"/>
    <s v="US"/>
    <s v="USD"/>
    <n v="1427082912"/>
    <x v="3729"/>
    <b v="0"/>
    <n v="5"/>
    <b v="0"/>
    <s v="theater/plays"/>
    <n v="7.2400000000000006E-2"/>
    <n v="72.400000000000006"/>
    <x v="1"/>
    <s v="plays"/>
    <x v="3729"/>
    <d v="2015-03-23T03:55:12"/>
  </r>
  <r>
    <n v="1000"/>
    <n v="100"/>
    <x v="2"/>
    <s v="US"/>
    <s v="USD"/>
    <n v="1439828159"/>
    <x v="3730"/>
    <b v="0"/>
    <n v="1"/>
    <b v="0"/>
    <s v="theater/plays"/>
    <n v="0.1"/>
    <n v="100"/>
    <x v="1"/>
    <s v="plays"/>
    <x v="3730"/>
    <d v="2015-08-17T16:15:59"/>
  </r>
  <r>
    <n v="5500"/>
    <n v="620"/>
    <x v="2"/>
    <s v="US"/>
    <s v="USD"/>
    <n v="1420860180"/>
    <x v="3731"/>
    <b v="0"/>
    <n v="12"/>
    <b v="0"/>
    <s v="theater/plays"/>
    <n v="0.11272727272727273"/>
    <n v="51.666666666666664"/>
    <x v="1"/>
    <s v="plays"/>
    <x v="3731"/>
    <d v="2015-01-10T03:23:00"/>
  </r>
  <r>
    <n v="850"/>
    <n v="131"/>
    <x v="2"/>
    <s v="NL"/>
    <s v="EUR"/>
    <n v="1422100800"/>
    <x v="3732"/>
    <b v="0"/>
    <n v="4"/>
    <b v="0"/>
    <s v="theater/plays"/>
    <n v="0.15411764705882353"/>
    <n v="32.75"/>
    <x v="1"/>
    <s v="plays"/>
    <x v="3732"/>
    <d v="2015-01-24T12:00:00"/>
  </r>
  <r>
    <n v="1500"/>
    <n v="0"/>
    <x v="2"/>
    <s v="US"/>
    <s v="USD"/>
    <n v="1429396200"/>
    <x v="3733"/>
    <b v="0"/>
    <n v="0"/>
    <b v="0"/>
    <s v="theater/plays"/>
    <n v="0"/>
    <e v="#DIV/0!"/>
    <x v="1"/>
    <s v="plays"/>
    <x v="3733"/>
    <d v="2015-04-18T22:30:00"/>
  </r>
  <r>
    <n v="1500"/>
    <n v="427"/>
    <x v="2"/>
    <s v="US"/>
    <s v="USD"/>
    <n v="1432589896"/>
    <x v="3734"/>
    <b v="0"/>
    <n v="7"/>
    <b v="0"/>
    <s v="theater/plays"/>
    <n v="0.28466666666666668"/>
    <n v="61"/>
    <x v="1"/>
    <s v="plays"/>
    <x v="3734"/>
    <d v="2015-05-25T21:38:16"/>
  </r>
  <r>
    <n v="150"/>
    <n v="20"/>
    <x v="2"/>
    <s v="GB"/>
    <s v="GBP"/>
    <n v="1432831089"/>
    <x v="3735"/>
    <b v="0"/>
    <n v="2"/>
    <b v="0"/>
    <s v="theater/plays"/>
    <n v="0.13333333333333333"/>
    <n v="10"/>
    <x v="1"/>
    <s v="plays"/>
    <x v="3735"/>
    <d v="2015-05-28T16:38:09"/>
  </r>
  <r>
    <n v="1500"/>
    <n v="10"/>
    <x v="2"/>
    <s v="GB"/>
    <s v="GBP"/>
    <n v="1427133600"/>
    <x v="3736"/>
    <b v="0"/>
    <n v="1"/>
    <b v="0"/>
    <s v="theater/plays"/>
    <n v="6.6666666666666671E-3"/>
    <n v="10"/>
    <x v="1"/>
    <s v="plays"/>
    <x v="3736"/>
    <d v="2015-03-23T18:00:00"/>
  </r>
  <r>
    <n v="700"/>
    <n v="150"/>
    <x v="2"/>
    <s v="US"/>
    <s v="USD"/>
    <n v="1447311540"/>
    <x v="3737"/>
    <b v="0"/>
    <n v="4"/>
    <b v="0"/>
    <s v="theater/plays"/>
    <n v="0.21428571428571427"/>
    <n v="37.5"/>
    <x v="1"/>
    <s v="plays"/>
    <x v="3737"/>
    <d v="2015-11-12T06:59:00"/>
  </r>
  <r>
    <n v="1500"/>
    <n v="270"/>
    <x v="2"/>
    <s v="GB"/>
    <s v="GBP"/>
    <n v="1405461600"/>
    <x v="3738"/>
    <b v="0"/>
    <n v="6"/>
    <b v="0"/>
    <s v="theater/plays"/>
    <n v="0.18"/>
    <n v="45"/>
    <x v="1"/>
    <s v="plays"/>
    <x v="3738"/>
    <d v="2014-07-15T22:00:00"/>
  </r>
  <r>
    <n v="4000"/>
    <n v="805"/>
    <x v="2"/>
    <s v="GB"/>
    <s v="GBP"/>
    <n v="1468752468"/>
    <x v="3739"/>
    <b v="0"/>
    <n v="8"/>
    <b v="0"/>
    <s v="theater/plays"/>
    <n v="0.20125000000000001"/>
    <n v="100.625"/>
    <x v="1"/>
    <s v="plays"/>
    <x v="3739"/>
    <d v="2016-07-17T10:47:48"/>
  </r>
  <r>
    <n v="2000"/>
    <n v="358"/>
    <x v="2"/>
    <s v="US"/>
    <s v="USD"/>
    <n v="1407808438"/>
    <x v="3740"/>
    <b v="0"/>
    <n v="14"/>
    <b v="0"/>
    <s v="theater/plays"/>
    <n v="0.17899999999999999"/>
    <n v="25.571428571428573"/>
    <x v="1"/>
    <s v="plays"/>
    <x v="3740"/>
    <d v="2014-08-12T01:53:58"/>
  </r>
  <r>
    <n v="20000"/>
    <n v="0"/>
    <x v="2"/>
    <s v="US"/>
    <s v="USD"/>
    <n v="1450389950"/>
    <x v="3741"/>
    <b v="0"/>
    <n v="0"/>
    <b v="0"/>
    <s v="theater/plays"/>
    <n v="0"/>
    <e v="#DIV/0!"/>
    <x v="1"/>
    <s v="plays"/>
    <x v="3741"/>
    <d v="2015-12-17T22:05:50"/>
  </r>
  <r>
    <n v="5000"/>
    <n v="100"/>
    <x v="2"/>
    <s v="US"/>
    <s v="USD"/>
    <n v="1409980144"/>
    <x v="3742"/>
    <b v="0"/>
    <n v="4"/>
    <b v="0"/>
    <s v="theater/plays"/>
    <n v="0.02"/>
    <n v="25"/>
    <x v="1"/>
    <s v="plays"/>
    <x v="3742"/>
    <d v="2014-09-06T05:09:04"/>
  </r>
  <r>
    <n v="2200"/>
    <n v="0"/>
    <x v="2"/>
    <s v="US"/>
    <s v="USD"/>
    <n v="1404406964"/>
    <x v="3743"/>
    <b v="0"/>
    <n v="0"/>
    <b v="0"/>
    <s v="theater/plays"/>
    <n v="0"/>
    <e v="#DIV/0!"/>
    <x v="1"/>
    <s v="plays"/>
    <x v="3743"/>
    <d v="2014-07-03T17:02:44"/>
  </r>
  <r>
    <n v="1200"/>
    <n v="0"/>
    <x v="2"/>
    <s v="US"/>
    <s v="USD"/>
    <n v="1404532740"/>
    <x v="3744"/>
    <b v="0"/>
    <n v="0"/>
    <b v="0"/>
    <s v="theater/plays"/>
    <n v="0"/>
    <e v="#DIV/0!"/>
    <x v="1"/>
    <s v="plays"/>
    <x v="3744"/>
    <d v="2014-07-05T03:59:00"/>
  </r>
  <r>
    <n v="100"/>
    <n v="10"/>
    <x v="2"/>
    <s v="US"/>
    <s v="USD"/>
    <n v="1407689102"/>
    <x v="3745"/>
    <b v="0"/>
    <n v="1"/>
    <b v="0"/>
    <s v="theater/plays"/>
    <n v="0.1"/>
    <n v="10"/>
    <x v="1"/>
    <s v="plays"/>
    <x v="3745"/>
    <d v="2014-08-10T16:45:02"/>
  </r>
  <r>
    <n v="8500"/>
    <n v="202"/>
    <x v="2"/>
    <s v="US"/>
    <s v="USD"/>
    <n v="1475918439"/>
    <x v="3746"/>
    <b v="0"/>
    <n v="1"/>
    <b v="0"/>
    <s v="theater/plays"/>
    <n v="2.3764705882352941E-2"/>
    <n v="202"/>
    <x v="1"/>
    <s v="plays"/>
    <x v="3746"/>
    <d v="2016-10-08T09:20:39"/>
  </r>
  <r>
    <n v="2500"/>
    <n v="25"/>
    <x v="2"/>
    <s v="GB"/>
    <s v="GBP"/>
    <n v="1436137140"/>
    <x v="3747"/>
    <b v="0"/>
    <n v="1"/>
    <b v="0"/>
    <s v="theater/plays"/>
    <n v="0.01"/>
    <n v="25"/>
    <x v="1"/>
    <s v="plays"/>
    <x v="3747"/>
    <d v="2015-07-05T22:59:00"/>
  </r>
  <r>
    <n v="5000"/>
    <n v="5176"/>
    <x v="0"/>
    <s v="US"/>
    <s v="USD"/>
    <n v="1455602340"/>
    <x v="3748"/>
    <b v="0"/>
    <n v="52"/>
    <b v="1"/>
    <s v="theater/musical"/>
    <n v="1.0351999999999999"/>
    <n v="99.538461538461533"/>
    <x v="1"/>
    <s v="musical"/>
    <x v="3748"/>
    <d v="2016-02-16T05:59:00"/>
  </r>
  <r>
    <n v="500"/>
    <n v="525"/>
    <x v="0"/>
    <s v="US"/>
    <s v="USD"/>
    <n v="1461902340"/>
    <x v="3749"/>
    <b v="0"/>
    <n v="7"/>
    <b v="1"/>
    <s v="theater/musical"/>
    <n v="1.05"/>
    <n v="75"/>
    <x v="1"/>
    <s v="musical"/>
    <x v="3749"/>
    <d v="2016-04-29T03:59:00"/>
  </r>
  <r>
    <n v="6000"/>
    <n v="6027"/>
    <x v="0"/>
    <s v="US"/>
    <s v="USD"/>
    <n v="1423555140"/>
    <x v="3750"/>
    <b v="0"/>
    <n v="28"/>
    <b v="1"/>
    <s v="theater/musical"/>
    <n v="1.0044999999999999"/>
    <n v="215.25"/>
    <x v="1"/>
    <s v="musical"/>
    <x v="3750"/>
    <d v="2015-02-10T07:59:00"/>
  </r>
  <r>
    <n v="1000"/>
    <n v="1326"/>
    <x v="0"/>
    <s v="US"/>
    <s v="USD"/>
    <n v="1459641073"/>
    <x v="3751"/>
    <b v="0"/>
    <n v="11"/>
    <b v="1"/>
    <s v="theater/musical"/>
    <n v="1.3260000000000001"/>
    <n v="120.54545454545455"/>
    <x v="1"/>
    <s v="musical"/>
    <x v="3751"/>
    <d v="2016-04-02T23:51:13"/>
  </r>
  <r>
    <n v="500"/>
    <n v="565"/>
    <x v="0"/>
    <s v="GB"/>
    <s v="GBP"/>
    <n v="1476651600"/>
    <x v="3752"/>
    <b v="0"/>
    <n v="15"/>
    <b v="1"/>
    <s v="theater/musical"/>
    <n v="1.1299999999999999"/>
    <n v="37.666666666666664"/>
    <x v="1"/>
    <s v="musical"/>
    <x v="3752"/>
    <d v="2016-10-16T21:00:00"/>
  </r>
  <r>
    <n v="5000"/>
    <n v="5167"/>
    <x v="0"/>
    <s v="US"/>
    <s v="USD"/>
    <n v="1433289600"/>
    <x v="3753"/>
    <b v="0"/>
    <n v="30"/>
    <b v="1"/>
    <s v="theater/musical"/>
    <n v="1.0334000000000001"/>
    <n v="172.23333333333332"/>
    <x v="1"/>
    <s v="musical"/>
    <x v="3753"/>
    <d v="2015-06-03T00:00:00"/>
  </r>
  <r>
    <n v="2500"/>
    <n v="3000"/>
    <x v="0"/>
    <s v="US"/>
    <s v="USD"/>
    <n v="1406350740"/>
    <x v="3754"/>
    <b v="0"/>
    <n v="27"/>
    <b v="1"/>
    <s v="theater/musical"/>
    <n v="1.2"/>
    <n v="111.11111111111111"/>
    <x v="1"/>
    <s v="musical"/>
    <x v="3754"/>
    <d v="2014-07-26T04:59:00"/>
  </r>
  <r>
    <n v="550"/>
    <n v="713"/>
    <x v="0"/>
    <s v="GB"/>
    <s v="GBP"/>
    <n v="1460753307"/>
    <x v="3755"/>
    <b v="0"/>
    <n v="28"/>
    <b v="1"/>
    <s v="theater/musical"/>
    <n v="1.2963636363636364"/>
    <n v="25.464285714285715"/>
    <x v="1"/>
    <s v="musical"/>
    <x v="3755"/>
    <d v="2016-04-15T20:48:27"/>
  </r>
  <r>
    <n v="4500"/>
    <n v="4550"/>
    <x v="0"/>
    <s v="US"/>
    <s v="USD"/>
    <n v="1402515198"/>
    <x v="3756"/>
    <b v="0"/>
    <n v="17"/>
    <b v="1"/>
    <s v="theater/musical"/>
    <n v="1.0111111111111111"/>
    <n v="267.64705882352939"/>
    <x v="1"/>
    <s v="musical"/>
    <x v="3756"/>
    <d v="2014-06-11T19:33:18"/>
  </r>
  <r>
    <n v="3500"/>
    <n v="3798"/>
    <x v="0"/>
    <s v="US"/>
    <s v="USD"/>
    <n v="1417465515"/>
    <x v="3757"/>
    <b v="0"/>
    <n v="50"/>
    <b v="1"/>
    <s v="theater/musical"/>
    <n v="1.0851428571428572"/>
    <n v="75.959999999999994"/>
    <x v="1"/>
    <s v="musical"/>
    <x v="3757"/>
    <d v="2014-12-01T20:25:15"/>
  </r>
  <r>
    <n v="1500"/>
    <n v="1535"/>
    <x v="0"/>
    <s v="US"/>
    <s v="USD"/>
    <n v="1400475600"/>
    <x v="3758"/>
    <b v="0"/>
    <n v="26"/>
    <b v="1"/>
    <s v="theater/musical"/>
    <n v="1.0233333333333334"/>
    <n v="59.03846153846154"/>
    <x v="1"/>
    <s v="musical"/>
    <x v="3758"/>
    <d v="2014-05-19T05:00:00"/>
  </r>
  <r>
    <n v="4000"/>
    <n v="4409.7700000000004"/>
    <x v="0"/>
    <s v="US"/>
    <s v="USD"/>
    <n v="1440556553"/>
    <x v="3759"/>
    <b v="0"/>
    <n v="88"/>
    <b v="1"/>
    <s v="theater/musical"/>
    <n v="1.1024425000000002"/>
    <n v="50.111022727272733"/>
    <x v="1"/>
    <s v="musical"/>
    <x v="3759"/>
    <d v="2015-08-26T02:35:53"/>
  </r>
  <r>
    <n v="5000"/>
    <n v="5050.7700000000004"/>
    <x v="0"/>
    <s v="US"/>
    <s v="USD"/>
    <n v="1399293386"/>
    <x v="3760"/>
    <b v="0"/>
    <n v="91"/>
    <b v="1"/>
    <s v="theater/musical"/>
    <n v="1.010154"/>
    <n v="55.502967032967035"/>
    <x v="1"/>
    <s v="musical"/>
    <x v="3760"/>
    <d v="2014-05-05T12:36:26"/>
  </r>
  <r>
    <n v="500"/>
    <n v="500"/>
    <x v="0"/>
    <s v="GB"/>
    <s v="GBP"/>
    <n v="1439247600"/>
    <x v="3761"/>
    <b v="0"/>
    <n v="3"/>
    <b v="1"/>
    <s v="theater/musical"/>
    <n v="1"/>
    <n v="166.66666666666666"/>
    <x v="1"/>
    <s v="musical"/>
    <x v="3761"/>
    <d v="2015-08-10T23:00:00"/>
  </r>
  <r>
    <n v="1250"/>
    <n v="1328"/>
    <x v="0"/>
    <s v="GB"/>
    <s v="GBP"/>
    <n v="1438543889"/>
    <x v="3762"/>
    <b v="0"/>
    <n v="28"/>
    <b v="1"/>
    <s v="theater/musical"/>
    <n v="1.0624"/>
    <n v="47.428571428571431"/>
    <x v="1"/>
    <s v="musical"/>
    <x v="3762"/>
    <d v="2015-08-02T19:31:29"/>
  </r>
  <r>
    <n v="5000"/>
    <n v="5000"/>
    <x v="0"/>
    <s v="US"/>
    <s v="USD"/>
    <n v="1427907626"/>
    <x v="3763"/>
    <b v="0"/>
    <n v="77"/>
    <b v="1"/>
    <s v="theater/musical"/>
    <n v="1"/>
    <n v="64.935064935064929"/>
    <x v="1"/>
    <s v="musical"/>
    <x v="3763"/>
    <d v="2015-04-01T17:00:26"/>
  </r>
  <r>
    <n v="1500"/>
    <n v="1500"/>
    <x v="0"/>
    <s v="US"/>
    <s v="USD"/>
    <n v="1464482160"/>
    <x v="3764"/>
    <b v="0"/>
    <n v="27"/>
    <b v="1"/>
    <s v="theater/musical"/>
    <n v="1"/>
    <n v="55.555555555555557"/>
    <x v="1"/>
    <s v="musical"/>
    <x v="3764"/>
    <d v="2016-05-29T00:36:00"/>
  </r>
  <r>
    <n v="7000"/>
    <n v="7942"/>
    <x v="0"/>
    <s v="US"/>
    <s v="USD"/>
    <n v="1406745482"/>
    <x v="3765"/>
    <b v="0"/>
    <n v="107"/>
    <b v="1"/>
    <s v="theater/musical"/>
    <n v="1.1345714285714286"/>
    <n v="74.224299065420567"/>
    <x v="1"/>
    <s v="musical"/>
    <x v="3765"/>
    <d v="2014-07-30T18:38:02"/>
  </r>
  <r>
    <n v="10000"/>
    <n v="10265.01"/>
    <x v="0"/>
    <s v="US"/>
    <s v="USD"/>
    <n v="1404360045"/>
    <x v="3766"/>
    <b v="0"/>
    <n v="96"/>
    <b v="1"/>
    <s v="theater/musical"/>
    <n v="1.0265010000000001"/>
    <n v="106.9271875"/>
    <x v="1"/>
    <s v="musical"/>
    <x v="3766"/>
    <d v="2014-07-03T04:00:45"/>
  </r>
  <r>
    <n v="2000"/>
    <n v="2335"/>
    <x v="0"/>
    <s v="US"/>
    <s v="USD"/>
    <n v="1425185940"/>
    <x v="3767"/>
    <b v="0"/>
    <n v="56"/>
    <b v="1"/>
    <s v="theater/musical"/>
    <n v="1.1675"/>
    <n v="41.696428571428569"/>
    <x v="1"/>
    <s v="musical"/>
    <x v="3767"/>
    <d v="2015-03-01T04:59:00"/>
  </r>
  <r>
    <n v="4000"/>
    <n v="4306.1099999999997"/>
    <x v="0"/>
    <s v="US"/>
    <s v="USD"/>
    <n v="1402594090"/>
    <x v="3768"/>
    <b v="0"/>
    <n v="58"/>
    <b v="1"/>
    <s v="theater/musical"/>
    <n v="1.0765274999999999"/>
    <n v="74.243275862068955"/>
    <x v="1"/>
    <s v="musical"/>
    <x v="3768"/>
    <d v="2014-06-12T17:28:10"/>
  </r>
  <r>
    <n v="1100"/>
    <n v="1100"/>
    <x v="0"/>
    <s v="US"/>
    <s v="USD"/>
    <n v="1460730079"/>
    <x v="3769"/>
    <b v="0"/>
    <n v="15"/>
    <b v="1"/>
    <s v="theater/musical"/>
    <n v="1"/>
    <n v="73.333333333333329"/>
    <x v="1"/>
    <s v="musical"/>
    <x v="3769"/>
    <d v="2016-04-15T14:21:19"/>
  </r>
  <r>
    <n v="2000"/>
    <n v="2000"/>
    <x v="0"/>
    <s v="GB"/>
    <s v="GBP"/>
    <n v="1434234010"/>
    <x v="3770"/>
    <b v="0"/>
    <n v="20"/>
    <b v="1"/>
    <s v="theater/musical"/>
    <n v="1"/>
    <n v="100"/>
    <x v="1"/>
    <s v="musical"/>
    <x v="3770"/>
    <d v="2015-06-13T22:20:10"/>
  </r>
  <r>
    <n v="1000"/>
    <n v="1460"/>
    <x v="0"/>
    <s v="US"/>
    <s v="USD"/>
    <n v="1463529600"/>
    <x v="3771"/>
    <b v="0"/>
    <n v="38"/>
    <b v="1"/>
    <s v="theater/musical"/>
    <n v="1.46"/>
    <n v="38.421052631578945"/>
    <x v="1"/>
    <s v="musical"/>
    <x v="3771"/>
    <d v="2016-05-18T00:00:00"/>
  </r>
  <r>
    <n v="5000"/>
    <n v="5510"/>
    <x v="0"/>
    <s v="US"/>
    <s v="USD"/>
    <n v="1480399200"/>
    <x v="3772"/>
    <b v="0"/>
    <n v="33"/>
    <b v="1"/>
    <s v="theater/musical"/>
    <n v="1.1020000000000001"/>
    <n v="166.96969696969697"/>
    <x v="1"/>
    <s v="musical"/>
    <x v="3772"/>
    <d v="2016-11-29T06:00:00"/>
  </r>
  <r>
    <n v="5000"/>
    <n v="5410"/>
    <x v="0"/>
    <s v="US"/>
    <s v="USD"/>
    <n v="1479175680"/>
    <x v="3773"/>
    <b v="0"/>
    <n v="57"/>
    <b v="1"/>
    <s v="theater/musical"/>
    <n v="1.0820000000000001"/>
    <n v="94.912280701754383"/>
    <x v="1"/>
    <s v="musical"/>
    <x v="3773"/>
    <d v="2016-11-15T02:08:00"/>
  </r>
  <r>
    <n v="2500"/>
    <n v="2500"/>
    <x v="0"/>
    <s v="CA"/>
    <s v="CAD"/>
    <n v="1428606055"/>
    <x v="3774"/>
    <b v="0"/>
    <n v="25"/>
    <b v="1"/>
    <s v="theater/musical"/>
    <n v="1"/>
    <n v="100"/>
    <x v="1"/>
    <s v="musical"/>
    <x v="3774"/>
    <d v="2015-04-09T19:00:55"/>
  </r>
  <r>
    <n v="2000"/>
    <n v="2005"/>
    <x v="0"/>
    <s v="US"/>
    <s v="USD"/>
    <n v="1428552000"/>
    <x v="3775"/>
    <b v="0"/>
    <n v="14"/>
    <b v="1"/>
    <s v="theater/musical"/>
    <n v="1.0024999999999999"/>
    <n v="143.21428571428572"/>
    <x v="1"/>
    <s v="musical"/>
    <x v="3775"/>
    <d v="2015-04-09T04:00:00"/>
  </r>
  <r>
    <n v="8000"/>
    <n v="8537"/>
    <x v="0"/>
    <s v="US"/>
    <s v="USD"/>
    <n v="1406854800"/>
    <x v="3776"/>
    <b v="0"/>
    <n v="94"/>
    <b v="1"/>
    <s v="theater/musical"/>
    <n v="1.0671250000000001"/>
    <n v="90.819148936170208"/>
    <x v="1"/>
    <s v="musical"/>
    <x v="3776"/>
    <d v="2014-08-01T01:00:00"/>
  </r>
  <r>
    <n v="2000"/>
    <n v="2864"/>
    <x v="0"/>
    <s v="US"/>
    <s v="USD"/>
    <n v="1411790400"/>
    <x v="3777"/>
    <b v="0"/>
    <n v="59"/>
    <b v="1"/>
    <s v="theater/musical"/>
    <n v="1.4319999999999999"/>
    <n v="48.542372881355931"/>
    <x v="1"/>
    <s v="musical"/>
    <x v="3777"/>
    <d v="2014-09-27T04:00:00"/>
  </r>
  <r>
    <n v="2400"/>
    <n v="2521"/>
    <x v="0"/>
    <s v="US"/>
    <s v="USD"/>
    <n v="1423942780"/>
    <x v="3778"/>
    <b v="0"/>
    <n v="36"/>
    <b v="1"/>
    <s v="theater/musical"/>
    <n v="1.0504166666666668"/>
    <n v="70.027777777777771"/>
    <x v="1"/>
    <s v="musical"/>
    <x v="3778"/>
    <d v="2015-02-14T19:39:40"/>
  </r>
  <r>
    <n v="15000"/>
    <n v="15597"/>
    <x v="0"/>
    <s v="US"/>
    <s v="USD"/>
    <n v="1459010340"/>
    <x v="3779"/>
    <b v="0"/>
    <n v="115"/>
    <b v="1"/>
    <s v="theater/musical"/>
    <n v="1.0398000000000001"/>
    <n v="135.62608695652173"/>
    <x v="1"/>
    <s v="musical"/>
    <x v="3779"/>
    <d v="2016-03-26T16:39:00"/>
  </r>
  <r>
    <n v="2500"/>
    <n v="3000"/>
    <x v="0"/>
    <s v="US"/>
    <s v="USD"/>
    <n v="1436817960"/>
    <x v="3780"/>
    <b v="0"/>
    <n v="30"/>
    <b v="1"/>
    <s v="theater/musical"/>
    <n v="1.2"/>
    <n v="100"/>
    <x v="1"/>
    <s v="musical"/>
    <x v="3780"/>
    <d v="2015-07-13T20:06:00"/>
  </r>
  <r>
    <n v="4500"/>
    <n v="4935"/>
    <x v="0"/>
    <s v="US"/>
    <s v="USD"/>
    <n v="1410210685"/>
    <x v="3781"/>
    <b v="0"/>
    <n v="52"/>
    <b v="1"/>
    <s v="theater/musical"/>
    <n v="1.0966666666666667"/>
    <n v="94.90384615384616"/>
    <x v="1"/>
    <s v="musical"/>
    <x v="3781"/>
    <d v="2014-09-08T21:11:25"/>
  </r>
  <r>
    <n v="2000"/>
    <n v="2035"/>
    <x v="0"/>
    <s v="GB"/>
    <s v="GBP"/>
    <n v="1469401200"/>
    <x v="3782"/>
    <b v="0"/>
    <n v="27"/>
    <b v="1"/>
    <s v="theater/musical"/>
    <n v="1.0175000000000001"/>
    <n v="75.370370370370367"/>
    <x v="1"/>
    <s v="musical"/>
    <x v="3782"/>
    <d v="2016-07-24T23:00:00"/>
  </r>
  <r>
    <n v="1200"/>
    <n v="1547"/>
    <x v="0"/>
    <s v="US"/>
    <s v="USD"/>
    <n v="1458057600"/>
    <x v="3783"/>
    <b v="0"/>
    <n v="24"/>
    <b v="1"/>
    <s v="theater/musical"/>
    <n v="1.2891666666666666"/>
    <n v="64.458333333333329"/>
    <x v="1"/>
    <s v="musical"/>
    <x v="3783"/>
    <d v="2016-03-15T16:00:00"/>
  </r>
  <r>
    <n v="1000"/>
    <n v="1150"/>
    <x v="0"/>
    <s v="CA"/>
    <s v="CAD"/>
    <n v="1468193532"/>
    <x v="3784"/>
    <b v="0"/>
    <n v="10"/>
    <b v="1"/>
    <s v="theater/musical"/>
    <n v="1.1499999999999999"/>
    <n v="115"/>
    <x v="1"/>
    <s v="musical"/>
    <x v="3784"/>
    <d v="2016-07-10T23:32:12"/>
  </r>
  <r>
    <n v="2000"/>
    <n v="3015"/>
    <x v="0"/>
    <s v="GB"/>
    <s v="GBP"/>
    <n v="1470132180"/>
    <x v="3785"/>
    <b v="0"/>
    <n v="30"/>
    <b v="1"/>
    <s v="theater/musical"/>
    <n v="1.5075000000000001"/>
    <n v="100.5"/>
    <x v="1"/>
    <s v="musical"/>
    <x v="3785"/>
    <d v="2016-08-02T10:03:00"/>
  </r>
  <r>
    <n v="6000"/>
    <n v="6658"/>
    <x v="0"/>
    <s v="US"/>
    <s v="USD"/>
    <n v="1464310475"/>
    <x v="3786"/>
    <b v="0"/>
    <n v="71"/>
    <b v="1"/>
    <s v="theater/musical"/>
    <n v="1.1096666666666666"/>
    <n v="93.774647887323937"/>
    <x v="1"/>
    <s v="musical"/>
    <x v="3786"/>
    <d v="2016-05-27T00:54:35"/>
  </r>
  <r>
    <n v="350"/>
    <n v="351"/>
    <x v="0"/>
    <s v="US"/>
    <s v="USD"/>
    <n v="1436587140"/>
    <x v="3787"/>
    <b v="0"/>
    <n v="10"/>
    <b v="1"/>
    <s v="theater/musical"/>
    <n v="1.0028571428571429"/>
    <n v="35.1"/>
    <x v="1"/>
    <s v="musical"/>
    <x v="3787"/>
    <d v="2015-07-11T03:59:00"/>
  </r>
  <r>
    <n v="75000"/>
    <n v="500"/>
    <x v="2"/>
    <s v="US"/>
    <s v="USD"/>
    <n v="1450887480"/>
    <x v="3788"/>
    <b v="0"/>
    <n v="1"/>
    <b v="0"/>
    <s v="theater/musical"/>
    <n v="6.6666666666666671E-3"/>
    <n v="500"/>
    <x v="1"/>
    <s v="musical"/>
    <x v="3788"/>
    <d v="2015-12-23T16:18:00"/>
  </r>
  <r>
    <n v="3550"/>
    <n v="116"/>
    <x v="2"/>
    <s v="GB"/>
    <s v="GBP"/>
    <n v="1434395418"/>
    <x v="3789"/>
    <b v="0"/>
    <n v="4"/>
    <b v="0"/>
    <s v="theater/musical"/>
    <n v="3.267605633802817E-2"/>
    <n v="29"/>
    <x v="1"/>
    <s v="musical"/>
    <x v="3789"/>
    <d v="2015-06-15T19:10:18"/>
  </r>
  <r>
    <n v="15000"/>
    <n v="0"/>
    <x v="2"/>
    <s v="US"/>
    <s v="USD"/>
    <n v="1479834023"/>
    <x v="3790"/>
    <b v="0"/>
    <n v="0"/>
    <b v="0"/>
    <s v="theater/musical"/>
    <n v="0"/>
    <e v="#DIV/0!"/>
    <x v="1"/>
    <s v="musical"/>
    <x v="3790"/>
    <d v="2016-11-22T17:00:23"/>
  </r>
  <r>
    <n v="1500"/>
    <n v="0"/>
    <x v="2"/>
    <s v="US"/>
    <s v="USD"/>
    <n v="1404664592"/>
    <x v="3791"/>
    <b v="0"/>
    <n v="0"/>
    <b v="0"/>
    <s v="theater/musical"/>
    <n v="0"/>
    <e v="#DIV/0!"/>
    <x v="1"/>
    <s v="musical"/>
    <x v="3791"/>
    <d v="2014-07-06T16:36:32"/>
  </r>
  <r>
    <n v="12500"/>
    <n v="35"/>
    <x v="2"/>
    <s v="US"/>
    <s v="USD"/>
    <n v="1436957022"/>
    <x v="3792"/>
    <b v="0"/>
    <n v="2"/>
    <b v="0"/>
    <s v="theater/musical"/>
    <n v="2.8E-3"/>
    <n v="17.5"/>
    <x v="1"/>
    <s v="musical"/>
    <x v="3792"/>
    <d v="2015-07-15T10:43:42"/>
  </r>
  <r>
    <n v="7000"/>
    <n v="4176"/>
    <x v="2"/>
    <s v="US"/>
    <s v="USD"/>
    <n v="1418769129"/>
    <x v="3793"/>
    <b v="0"/>
    <n v="24"/>
    <b v="0"/>
    <s v="theater/musical"/>
    <n v="0.59657142857142853"/>
    <n v="174"/>
    <x v="1"/>
    <s v="musical"/>
    <x v="3793"/>
    <d v="2014-12-16T22:32:09"/>
  </r>
  <r>
    <n v="5000"/>
    <n v="50"/>
    <x v="2"/>
    <s v="GB"/>
    <s v="GBP"/>
    <n v="1433685354"/>
    <x v="3794"/>
    <b v="0"/>
    <n v="1"/>
    <b v="0"/>
    <s v="theater/musical"/>
    <n v="0.01"/>
    <n v="50"/>
    <x v="1"/>
    <s v="musical"/>
    <x v="3794"/>
    <d v="2015-06-07T13:55:54"/>
  </r>
  <r>
    <n v="600"/>
    <n v="10"/>
    <x v="2"/>
    <s v="GB"/>
    <s v="GBP"/>
    <n v="1440801000"/>
    <x v="3795"/>
    <b v="0"/>
    <n v="2"/>
    <b v="0"/>
    <s v="theater/musical"/>
    <n v="1.6666666666666666E-2"/>
    <n v="5"/>
    <x v="1"/>
    <s v="musical"/>
    <x v="3795"/>
    <d v="2015-08-28T22:30:00"/>
  </r>
  <r>
    <n v="22500"/>
    <n v="1"/>
    <x v="2"/>
    <s v="US"/>
    <s v="USD"/>
    <n v="1484354556"/>
    <x v="3796"/>
    <b v="0"/>
    <n v="1"/>
    <b v="0"/>
    <s v="theater/musical"/>
    <n v="4.4444444444444447E-5"/>
    <n v="1"/>
    <x v="1"/>
    <s v="musical"/>
    <x v="3796"/>
    <d v="2017-01-14T00:42:36"/>
  </r>
  <r>
    <n v="6000"/>
    <n v="5380"/>
    <x v="2"/>
    <s v="US"/>
    <s v="USD"/>
    <n v="1429564165"/>
    <x v="3797"/>
    <b v="0"/>
    <n v="37"/>
    <b v="0"/>
    <s v="theater/musical"/>
    <n v="0.89666666666666661"/>
    <n v="145.40540540540542"/>
    <x v="1"/>
    <s v="musical"/>
    <x v="3797"/>
    <d v="2015-04-20T21:09:25"/>
  </r>
  <r>
    <n v="70000"/>
    <n v="1025"/>
    <x v="2"/>
    <s v="US"/>
    <s v="USD"/>
    <n v="1407691248"/>
    <x v="3798"/>
    <b v="0"/>
    <n v="5"/>
    <b v="0"/>
    <s v="theater/musical"/>
    <n v="1.4642857142857143E-2"/>
    <n v="205"/>
    <x v="1"/>
    <s v="musical"/>
    <x v="3798"/>
    <d v="2014-08-10T17:20:48"/>
  </r>
  <r>
    <n v="10000"/>
    <n v="402"/>
    <x v="2"/>
    <s v="US"/>
    <s v="USD"/>
    <n v="1457734843"/>
    <x v="3799"/>
    <b v="0"/>
    <n v="4"/>
    <b v="0"/>
    <s v="theater/musical"/>
    <n v="4.02E-2"/>
    <n v="100.5"/>
    <x v="1"/>
    <s v="musical"/>
    <x v="3799"/>
    <d v="2016-03-11T22:20:43"/>
  </r>
  <r>
    <n v="22000"/>
    <n v="881"/>
    <x v="2"/>
    <s v="US"/>
    <s v="USD"/>
    <n v="1420952340"/>
    <x v="3800"/>
    <b v="0"/>
    <n v="16"/>
    <b v="0"/>
    <s v="theater/musical"/>
    <n v="4.0045454545454544E-2"/>
    <n v="55.0625"/>
    <x v="1"/>
    <s v="musical"/>
    <x v="3800"/>
    <d v="2015-01-11T04:59:00"/>
  </r>
  <r>
    <n v="5000"/>
    <n v="426"/>
    <x v="2"/>
    <s v="US"/>
    <s v="USD"/>
    <n v="1420215216"/>
    <x v="3801"/>
    <b v="0"/>
    <n v="9"/>
    <b v="0"/>
    <s v="theater/musical"/>
    <n v="8.5199999999999998E-2"/>
    <n v="47.333333333333336"/>
    <x v="1"/>
    <s v="musical"/>
    <x v="3801"/>
    <d v="2015-01-02T16:13:36"/>
  </r>
  <r>
    <n v="3000"/>
    <n v="0"/>
    <x v="2"/>
    <s v="US"/>
    <s v="USD"/>
    <n v="1445482906"/>
    <x v="3802"/>
    <b v="0"/>
    <n v="0"/>
    <b v="0"/>
    <s v="theater/musical"/>
    <n v="0"/>
    <e v="#DIV/0!"/>
    <x v="1"/>
    <s v="musical"/>
    <x v="3802"/>
    <d v="2015-10-22T03:01:46"/>
  </r>
  <r>
    <n v="12000"/>
    <n v="2358"/>
    <x v="2"/>
    <s v="US"/>
    <s v="USD"/>
    <n v="1457133568"/>
    <x v="3803"/>
    <b v="0"/>
    <n v="40"/>
    <b v="0"/>
    <s v="theater/musical"/>
    <n v="0.19650000000000001"/>
    <n v="58.95"/>
    <x v="1"/>
    <s v="musical"/>
    <x v="3803"/>
    <d v="2016-03-04T23:19:28"/>
  </r>
  <r>
    <n v="8000"/>
    <n v="0"/>
    <x v="2"/>
    <s v="US"/>
    <s v="USD"/>
    <n v="1469948400"/>
    <x v="3804"/>
    <b v="0"/>
    <n v="0"/>
    <b v="0"/>
    <s v="theater/musical"/>
    <n v="0"/>
    <e v="#DIV/0!"/>
    <x v="1"/>
    <s v="musical"/>
    <x v="3804"/>
    <d v="2016-07-31T07:00:00"/>
  </r>
  <r>
    <n v="150000"/>
    <n v="3"/>
    <x v="2"/>
    <s v="US"/>
    <s v="USD"/>
    <n v="1411852640"/>
    <x v="3805"/>
    <b v="0"/>
    <n v="2"/>
    <b v="0"/>
    <s v="theater/musical"/>
    <n v="2.0000000000000002E-5"/>
    <n v="1.5"/>
    <x v="1"/>
    <s v="musical"/>
    <x v="3805"/>
    <d v="2014-09-27T21:17:20"/>
  </r>
  <r>
    <n v="7500"/>
    <n v="5"/>
    <x v="2"/>
    <s v="AU"/>
    <s v="AUD"/>
    <n v="1404022381"/>
    <x v="3806"/>
    <b v="0"/>
    <n v="1"/>
    <b v="0"/>
    <s v="theater/musical"/>
    <n v="6.6666666666666664E-4"/>
    <n v="5"/>
    <x v="1"/>
    <s v="musical"/>
    <x v="3806"/>
    <d v="2014-06-29T06:13:01"/>
  </r>
  <r>
    <n v="1500"/>
    <n v="455"/>
    <x v="2"/>
    <s v="US"/>
    <s v="USD"/>
    <n v="1428097739"/>
    <x v="3807"/>
    <b v="0"/>
    <n v="9"/>
    <b v="0"/>
    <s v="theater/musical"/>
    <n v="0.30333333333333334"/>
    <n v="50.555555555555557"/>
    <x v="1"/>
    <s v="musical"/>
    <x v="3807"/>
    <d v="2015-04-03T21:48:59"/>
  </r>
  <r>
    <n v="1000"/>
    <n v="1000"/>
    <x v="0"/>
    <s v="GB"/>
    <s v="GBP"/>
    <n v="1429955619"/>
    <x v="3808"/>
    <b v="0"/>
    <n v="24"/>
    <b v="1"/>
    <s v="theater/plays"/>
    <n v="1"/>
    <n v="41.666666666666664"/>
    <x v="1"/>
    <s v="plays"/>
    <x v="3808"/>
    <d v="2015-04-25T09:53:39"/>
  </r>
  <r>
    <n v="2000"/>
    <n v="2025"/>
    <x v="0"/>
    <s v="GB"/>
    <s v="GBP"/>
    <n v="1406761200"/>
    <x v="3809"/>
    <b v="0"/>
    <n v="38"/>
    <b v="1"/>
    <s v="theater/plays"/>
    <n v="1.0125"/>
    <n v="53.289473684210527"/>
    <x v="1"/>
    <s v="plays"/>
    <x v="3809"/>
    <d v="2014-07-30T23:00:00"/>
  </r>
  <r>
    <n v="1500"/>
    <n v="1826"/>
    <x v="0"/>
    <s v="US"/>
    <s v="USD"/>
    <n v="1426965758"/>
    <x v="3810"/>
    <b v="0"/>
    <n v="26"/>
    <b v="1"/>
    <s v="theater/plays"/>
    <n v="1.2173333333333334"/>
    <n v="70.230769230769226"/>
    <x v="1"/>
    <s v="plays"/>
    <x v="3810"/>
    <d v="2015-03-21T19:22:38"/>
  </r>
  <r>
    <n v="250"/>
    <n v="825"/>
    <x v="0"/>
    <s v="GB"/>
    <s v="GBP"/>
    <n v="1464692400"/>
    <x v="3811"/>
    <b v="0"/>
    <n v="19"/>
    <b v="1"/>
    <s v="theater/plays"/>
    <n v="3.3"/>
    <n v="43.421052631578945"/>
    <x v="1"/>
    <s v="plays"/>
    <x v="3811"/>
    <d v="2016-05-31T11:00:00"/>
  </r>
  <r>
    <n v="2000"/>
    <n v="2191"/>
    <x v="0"/>
    <s v="CA"/>
    <s v="CAD"/>
    <n v="1433131140"/>
    <x v="3812"/>
    <b v="0"/>
    <n v="11"/>
    <b v="1"/>
    <s v="theater/plays"/>
    <n v="1.0954999999999999"/>
    <n v="199.18181818181819"/>
    <x v="1"/>
    <s v="plays"/>
    <x v="3812"/>
    <d v="2015-06-01T03:59:00"/>
  </r>
  <r>
    <n v="2100"/>
    <n v="2119.9899999999998"/>
    <x v="0"/>
    <s v="US"/>
    <s v="USD"/>
    <n v="1465940580"/>
    <x v="3813"/>
    <b v="0"/>
    <n v="27"/>
    <b v="1"/>
    <s v="theater/plays"/>
    <n v="1.0095190476190474"/>
    <n v="78.518148148148143"/>
    <x v="1"/>
    <s v="plays"/>
    <x v="3813"/>
    <d v="2016-06-14T21:43:00"/>
  </r>
  <r>
    <n v="1500"/>
    <n v="2102"/>
    <x v="0"/>
    <s v="US"/>
    <s v="USD"/>
    <n v="1427860740"/>
    <x v="3814"/>
    <b v="0"/>
    <n v="34"/>
    <b v="1"/>
    <s v="theater/plays"/>
    <n v="1.4013333333333333"/>
    <n v="61.823529411764703"/>
    <x v="1"/>
    <s v="plays"/>
    <x v="3814"/>
    <d v="2015-04-01T03:59:00"/>
  </r>
  <r>
    <n v="1000"/>
    <n v="1000.01"/>
    <x v="0"/>
    <s v="GB"/>
    <s v="GBP"/>
    <n v="1440111600"/>
    <x v="3815"/>
    <b v="0"/>
    <n v="20"/>
    <b v="1"/>
    <s v="theater/plays"/>
    <n v="1.0000100000000001"/>
    <n v="50.000500000000002"/>
    <x v="1"/>
    <s v="plays"/>
    <x v="3815"/>
    <d v="2015-08-20T23:00:00"/>
  </r>
  <r>
    <n v="1500"/>
    <n v="1788.57"/>
    <x v="0"/>
    <s v="US"/>
    <s v="USD"/>
    <n v="1405614823"/>
    <x v="3816"/>
    <b v="0"/>
    <n v="37"/>
    <b v="1"/>
    <s v="theater/plays"/>
    <n v="1.19238"/>
    <n v="48.339729729729726"/>
    <x v="1"/>
    <s v="plays"/>
    <x v="3816"/>
    <d v="2014-07-17T16:33:43"/>
  </r>
  <r>
    <n v="2000"/>
    <n v="2145"/>
    <x v="0"/>
    <s v="US"/>
    <s v="USD"/>
    <n v="1445659140"/>
    <x v="3817"/>
    <b v="0"/>
    <n v="20"/>
    <b v="1"/>
    <s v="theater/plays"/>
    <n v="1.0725"/>
    <n v="107.25"/>
    <x v="1"/>
    <s v="plays"/>
    <x v="3817"/>
    <d v="2015-10-24T03:59:00"/>
  </r>
  <r>
    <n v="250"/>
    <n v="570"/>
    <x v="0"/>
    <s v="US"/>
    <s v="USD"/>
    <n v="1426187582"/>
    <x v="3818"/>
    <b v="0"/>
    <n v="10"/>
    <b v="1"/>
    <s v="theater/plays"/>
    <n v="2.2799999999999998"/>
    <n v="57"/>
    <x v="1"/>
    <s v="plays"/>
    <x v="3818"/>
    <d v="2015-03-12T19:13:02"/>
  </r>
  <r>
    <n v="1000"/>
    <n v="1064"/>
    <x v="0"/>
    <s v="US"/>
    <s v="USD"/>
    <n v="1437166920"/>
    <x v="3819"/>
    <b v="0"/>
    <n v="26"/>
    <b v="1"/>
    <s v="theater/plays"/>
    <n v="1.0640000000000001"/>
    <n v="40.92307692307692"/>
    <x v="1"/>
    <s v="plays"/>
    <x v="3819"/>
    <d v="2015-07-17T21:02:00"/>
  </r>
  <r>
    <n v="300"/>
    <n v="430"/>
    <x v="0"/>
    <s v="GB"/>
    <s v="GBP"/>
    <n v="1436110717"/>
    <x v="3820"/>
    <b v="0"/>
    <n v="20"/>
    <b v="1"/>
    <s v="theater/plays"/>
    <n v="1.4333333333333333"/>
    <n v="21.5"/>
    <x v="1"/>
    <s v="plays"/>
    <x v="3820"/>
    <d v="2015-07-05T15:38:37"/>
  </r>
  <r>
    <n v="3500"/>
    <n v="3659"/>
    <x v="0"/>
    <s v="US"/>
    <s v="USD"/>
    <n v="1451881207"/>
    <x v="3821"/>
    <b v="0"/>
    <n v="46"/>
    <b v="1"/>
    <s v="theater/plays"/>
    <n v="1.0454285714285714"/>
    <n v="79.543478260869563"/>
    <x v="1"/>
    <s v="plays"/>
    <x v="3821"/>
    <d v="2016-01-04T04:20:07"/>
  </r>
  <r>
    <n v="5000"/>
    <n v="5501"/>
    <x v="0"/>
    <s v="DE"/>
    <s v="EUR"/>
    <n v="1453244340"/>
    <x v="3822"/>
    <b v="0"/>
    <n v="76"/>
    <b v="1"/>
    <s v="theater/plays"/>
    <n v="1.1002000000000001"/>
    <n v="72.381578947368425"/>
    <x v="1"/>
    <s v="plays"/>
    <x v="3822"/>
    <d v="2016-01-19T22:59:00"/>
  </r>
  <r>
    <n v="2500"/>
    <n v="2650"/>
    <x v="0"/>
    <s v="US"/>
    <s v="USD"/>
    <n v="1437364740"/>
    <x v="3823"/>
    <b v="0"/>
    <n v="41"/>
    <b v="1"/>
    <s v="theater/plays"/>
    <n v="1.06"/>
    <n v="64.634146341463421"/>
    <x v="1"/>
    <s v="plays"/>
    <x v="3823"/>
    <d v="2015-07-20T03:59:00"/>
  </r>
  <r>
    <n v="250"/>
    <n v="270"/>
    <x v="0"/>
    <s v="GB"/>
    <s v="GBP"/>
    <n v="1470058860"/>
    <x v="3824"/>
    <b v="0"/>
    <n v="7"/>
    <b v="1"/>
    <s v="theater/plays"/>
    <n v="1.08"/>
    <n v="38.571428571428569"/>
    <x v="1"/>
    <s v="plays"/>
    <x v="3824"/>
    <d v="2016-08-01T13:41:00"/>
  </r>
  <r>
    <n v="5000"/>
    <n v="5271"/>
    <x v="0"/>
    <s v="US"/>
    <s v="USD"/>
    <n v="1434505214"/>
    <x v="3825"/>
    <b v="0"/>
    <n v="49"/>
    <b v="1"/>
    <s v="theater/plays"/>
    <n v="1.0542"/>
    <n v="107.57142857142857"/>
    <x v="1"/>
    <s v="plays"/>
    <x v="3825"/>
    <d v="2015-06-17T01:40:14"/>
  </r>
  <r>
    <n v="600"/>
    <n v="715"/>
    <x v="0"/>
    <s v="GB"/>
    <s v="GBP"/>
    <n v="1430993394"/>
    <x v="3826"/>
    <b v="0"/>
    <n v="26"/>
    <b v="1"/>
    <s v="theater/plays"/>
    <n v="1.1916666666666667"/>
    <n v="27.5"/>
    <x v="1"/>
    <s v="plays"/>
    <x v="3826"/>
    <d v="2015-05-07T10:09:54"/>
  </r>
  <r>
    <n v="3000"/>
    <n v="4580"/>
    <x v="0"/>
    <s v="GB"/>
    <s v="GBP"/>
    <n v="1427414400"/>
    <x v="3827"/>
    <b v="0"/>
    <n v="65"/>
    <b v="1"/>
    <s v="theater/plays"/>
    <n v="1.5266666666666666"/>
    <n v="70.461538461538467"/>
    <x v="1"/>
    <s v="plays"/>
    <x v="3827"/>
    <d v="2015-03-27T00:00:00"/>
  </r>
  <r>
    <n v="5000"/>
    <n v="5000"/>
    <x v="0"/>
    <s v="US"/>
    <s v="USD"/>
    <n v="1420033187"/>
    <x v="3828"/>
    <b v="0"/>
    <n v="28"/>
    <b v="1"/>
    <s v="theater/plays"/>
    <n v="1"/>
    <n v="178.57142857142858"/>
    <x v="1"/>
    <s v="plays"/>
    <x v="3828"/>
    <d v="2014-12-31T13:39:47"/>
  </r>
  <r>
    <n v="500"/>
    <n v="501"/>
    <x v="0"/>
    <s v="US"/>
    <s v="USD"/>
    <n v="1472676371"/>
    <x v="3829"/>
    <b v="0"/>
    <n v="8"/>
    <b v="1"/>
    <s v="theater/plays"/>
    <n v="1.002"/>
    <n v="62.625"/>
    <x v="1"/>
    <s v="plays"/>
    <x v="3829"/>
    <d v="2016-08-31T20:46:11"/>
  </r>
  <r>
    <n v="100"/>
    <n v="225"/>
    <x v="0"/>
    <s v="US"/>
    <s v="USD"/>
    <n v="1464371211"/>
    <x v="3830"/>
    <b v="0"/>
    <n v="3"/>
    <b v="1"/>
    <s v="theater/plays"/>
    <n v="2.25"/>
    <n v="75"/>
    <x v="1"/>
    <s v="plays"/>
    <x v="3830"/>
    <d v="2016-05-27T17:46:51"/>
  </r>
  <r>
    <n v="500"/>
    <n v="530.11"/>
    <x v="0"/>
    <s v="US"/>
    <s v="USD"/>
    <n v="1415222545"/>
    <x v="3831"/>
    <b v="0"/>
    <n v="9"/>
    <b v="1"/>
    <s v="theater/plays"/>
    <n v="1.0602199999999999"/>
    <n v="58.901111111111113"/>
    <x v="1"/>
    <s v="plays"/>
    <x v="3831"/>
    <d v="2014-11-05T21:22:25"/>
  </r>
  <r>
    <n v="1200"/>
    <n v="1256"/>
    <x v="0"/>
    <s v="US"/>
    <s v="USD"/>
    <n v="1455936335"/>
    <x v="3832"/>
    <b v="0"/>
    <n v="9"/>
    <b v="1"/>
    <s v="theater/plays"/>
    <n v="1.0466666666666666"/>
    <n v="139.55555555555554"/>
    <x v="1"/>
    <s v="plays"/>
    <x v="3832"/>
    <d v="2016-02-20T02:45:35"/>
  </r>
  <r>
    <n v="1200"/>
    <n v="1400"/>
    <x v="0"/>
    <s v="CA"/>
    <s v="CAD"/>
    <n v="1417460940"/>
    <x v="3833"/>
    <b v="0"/>
    <n v="20"/>
    <b v="1"/>
    <s v="theater/plays"/>
    <n v="1.1666666666666667"/>
    <n v="70"/>
    <x v="1"/>
    <s v="plays"/>
    <x v="3833"/>
    <d v="2014-12-01T19:09:00"/>
  </r>
  <r>
    <n v="3000"/>
    <n v="3271"/>
    <x v="0"/>
    <s v="GB"/>
    <s v="GBP"/>
    <n v="1434624067"/>
    <x v="3834"/>
    <b v="0"/>
    <n v="57"/>
    <b v="1"/>
    <s v="theater/plays"/>
    <n v="1.0903333333333334"/>
    <n v="57.385964912280699"/>
    <x v="1"/>
    <s v="plays"/>
    <x v="3834"/>
    <d v="2015-06-18T10:41:07"/>
  </r>
  <r>
    <n v="200"/>
    <n v="320"/>
    <x v="0"/>
    <s v="GB"/>
    <s v="GBP"/>
    <n v="1461278208"/>
    <x v="3835"/>
    <b v="0"/>
    <n v="8"/>
    <b v="1"/>
    <s v="theater/plays"/>
    <n v="1.6"/>
    <n v="40"/>
    <x v="1"/>
    <s v="plays"/>
    <x v="3835"/>
    <d v="2016-04-21T22:36:48"/>
  </r>
  <r>
    <n v="800"/>
    <n v="900"/>
    <x v="0"/>
    <s v="US"/>
    <s v="USD"/>
    <n v="1470197340"/>
    <x v="3836"/>
    <b v="0"/>
    <n v="14"/>
    <b v="1"/>
    <s v="theater/plays"/>
    <n v="1.125"/>
    <n v="64.285714285714292"/>
    <x v="1"/>
    <s v="plays"/>
    <x v="3836"/>
    <d v="2016-08-03T04:09:00"/>
  </r>
  <r>
    <n v="2000"/>
    <n v="2042"/>
    <x v="0"/>
    <s v="GB"/>
    <s v="GBP"/>
    <n v="1435947758"/>
    <x v="3837"/>
    <b v="0"/>
    <n v="17"/>
    <b v="1"/>
    <s v="theater/plays"/>
    <n v="1.0209999999999999"/>
    <n v="120.11764705882354"/>
    <x v="1"/>
    <s v="plays"/>
    <x v="3837"/>
    <d v="2015-07-03T18:22:38"/>
  </r>
  <r>
    <n v="100000"/>
    <n v="100824"/>
    <x v="0"/>
    <s v="SE"/>
    <s v="SEK"/>
    <n v="1432314209"/>
    <x v="3838"/>
    <b v="0"/>
    <n v="100"/>
    <b v="1"/>
    <s v="theater/plays"/>
    <n v="1.00824"/>
    <n v="1008.24"/>
    <x v="1"/>
    <s v="plays"/>
    <x v="3838"/>
    <d v="2015-05-22T17:03:29"/>
  </r>
  <r>
    <n v="2000"/>
    <n v="2025"/>
    <x v="0"/>
    <s v="US"/>
    <s v="USD"/>
    <n v="1438226724"/>
    <x v="3839"/>
    <b v="0"/>
    <n v="32"/>
    <b v="1"/>
    <s v="theater/plays"/>
    <n v="1.0125"/>
    <n v="63.28125"/>
    <x v="1"/>
    <s v="plays"/>
    <x v="3839"/>
    <d v="2015-07-30T03:25:24"/>
  </r>
  <r>
    <n v="1"/>
    <n v="65"/>
    <x v="0"/>
    <s v="GB"/>
    <s v="GBP"/>
    <n v="1459180229"/>
    <x v="3840"/>
    <b v="0"/>
    <n v="3"/>
    <b v="1"/>
    <s v="theater/plays"/>
    <n v="65"/>
    <n v="21.666666666666668"/>
    <x v="1"/>
    <s v="plays"/>
    <x v="3840"/>
    <d v="2016-03-28T15:50:29"/>
  </r>
  <r>
    <n v="10000"/>
    <n v="872"/>
    <x v="2"/>
    <s v="US"/>
    <s v="USD"/>
    <n v="1405882287"/>
    <x v="3841"/>
    <b v="1"/>
    <n v="34"/>
    <b v="0"/>
    <s v="theater/plays"/>
    <n v="8.72E-2"/>
    <n v="25.647058823529413"/>
    <x v="1"/>
    <s v="plays"/>
    <x v="3841"/>
    <d v="2014-07-20T18:51:27"/>
  </r>
  <r>
    <n v="5000"/>
    <n v="1097"/>
    <x v="2"/>
    <s v="GB"/>
    <s v="GBP"/>
    <n v="1399809052"/>
    <x v="3842"/>
    <b v="1"/>
    <n v="23"/>
    <b v="0"/>
    <s v="theater/plays"/>
    <n v="0.21940000000000001"/>
    <n v="47.695652173913047"/>
    <x v="1"/>
    <s v="plays"/>
    <x v="3842"/>
    <d v="2014-05-11T11:50:52"/>
  </r>
  <r>
    <n v="5000"/>
    <n v="1065"/>
    <x v="2"/>
    <s v="US"/>
    <s v="USD"/>
    <n v="1401587064"/>
    <x v="3843"/>
    <b v="1"/>
    <n v="19"/>
    <b v="0"/>
    <s v="theater/plays"/>
    <n v="0.21299999999999999"/>
    <n v="56.05263157894737"/>
    <x v="1"/>
    <s v="plays"/>
    <x v="3843"/>
    <d v="2014-06-01T01:44:24"/>
  </r>
  <r>
    <n v="9800"/>
    <n v="4066"/>
    <x v="2"/>
    <s v="US"/>
    <s v="USD"/>
    <n v="1401778740"/>
    <x v="3844"/>
    <b v="1"/>
    <n v="50"/>
    <b v="0"/>
    <s v="theater/plays"/>
    <n v="0.41489795918367345"/>
    <n v="81.319999999999993"/>
    <x v="1"/>
    <s v="plays"/>
    <x v="3844"/>
    <d v="2014-06-03T06:59:00"/>
  </r>
  <r>
    <n v="40000"/>
    <n v="842"/>
    <x v="2"/>
    <s v="US"/>
    <s v="USD"/>
    <n v="1443711774"/>
    <x v="3845"/>
    <b v="1"/>
    <n v="12"/>
    <b v="0"/>
    <s v="theater/plays"/>
    <n v="2.1049999999999999E-2"/>
    <n v="70.166666666666671"/>
    <x v="1"/>
    <s v="plays"/>
    <x v="3845"/>
    <d v="2015-10-01T15:02:54"/>
  </r>
  <r>
    <n v="7000"/>
    <n v="189"/>
    <x v="2"/>
    <s v="US"/>
    <s v="USD"/>
    <n v="1412405940"/>
    <x v="3846"/>
    <b v="1"/>
    <n v="8"/>
    <b v="0"/>
    <s v="theater/plays"/>
    <n v="2.7E-2"/>
    <n v="23.625"/>
    <x v="1"/>
    <s v="plays"/>
    <x v="3846"/>
    <d v="2014-10-04T06:59:00"/>
  </r>
  <r>
    <n v="10500"/>
    <n v="1697"/>
    <x v="2"/>
    <s v="US"/>
    <s v="USD"/>
    <n v="1437283391"/>
    <x v="3847"/>
    <b v="1"/>
    <n v="9"/>
    <b v="0"/>
    <s v="theater/plays"/>
    <n v="0.16161904761904761"/>
    <n v="188.55555555555554"/>
    <x v="1"/>
    <s v="plays"/>
    <x v="3847"/>
    <d v="2015-07-19T05:23:11"/>
  </r>
  <r>
    <n v="13000"/>
    <n v="2129"/>
    <x v="2"/>
    <s v="US"/>
    <s v="USD"/>
    <n v="1445196989"/>
    <x v="3848"/>
    <b v="1"/>
    <n v="43"/>
    <b v="0"/>
    <s v="theater/plays"/>
    <n v="0.16376923076923078"/>
    <n v="49.511627906976742"/>
    <x v="1"/>
    <s v="plays"/>
    <x v="3848"/>
    <d v="2015-10-18T19:36:29"/>
  </r>
  <r>
    <n v="30000"/>
    <n v="2113"/>
    <x v="2"/>
    <s v="DE"/>
    <s v="EUR"/>
    <n v="1434047084"/>
    <x v="3849"/>
    <b v="1"/>
    <n v="28"/>
    <b v="0"/>
    <s v="theater/plays"/>
    <n v="7.0433333333333334E-2"/>
    <n v="75.464285714285708"/>
    <x v="1"/>
    <s v="plays"/>
    <x v="3849"/>
    <d v="2015-06-11T18:24:44"/>
  </r>
  <r>
    <n v="1000"/>
    <n v="38"/>
    <x v="2"/>
    <s v="US"/>
    <s v="USD"/>
    <n v="1420081143"/>
    <x v="3850"/>
    <b v="1"/>
    <n v="4"/>
    <b v="0"/>
    <s v="theater/plays"/>
    <n v="3.7999999999999999E-2"/>
    <n v="9.5"/>
    <x v="1"/>
    <s v="plays"/>
    <x v="3850"/>
    <d v="2015-01-01T02:59:03"/>
  </r>
  <r>
    <n v="2500"/>
    <n v="852"/>
    <x v="2"/>
    <s v="GB"/>
    <s v="GBP"/>
    <n v="1437129179"/>
    <x v="3851"/>
    <b v="1"/>
    <n v="24"/>
    <b v="0"/>
    <s v="theater/plays"/>
    <n v="0.34079999999999999"/>
    <n v="35.5"/>
    <x v="1"/>
    <s v="plays"/>
    <x v="3851"/>
    <d v="2015-07-17T10:32:59"/>
  </r>
  <r>
    <n v="10000"/>
    <n v="20"/>
    <x v="2"/>
    <s v="US"/>
    <s v="USD"/>
    <n v="1427427276"/>
    <x v="3852"/>
    <b v="0"/>
    <n v="2"/>
    <b v="0"/>
    <s v="theater/plays"/>
    <n v="2E-3"/>
    <n v="10"/>
    <x v="1"/>
    <s v="plays"/>
    <x v="3852"/>
    <d v="2015-03-27T03:34:36"/>
  </r>
  <r>
    <n v="100000"/>
    <n v="26"/>
    <x v="2"/>
    <s v="US"/>
    <s v="USD"/>
    <n v="1409602178"/>
    <x v="3853"/>
    <b v="0"/>
    <n v="2"/>
    <b v="0"/>
    <s v="theater/plays"/>
    <n v="2.5999999999999998E-4"/>
    <n v="13"/>
    <x v="1"/>
    <s v="plays"/>
    <x v="3853"/>
    <d v="2014-09-01T20:09:38"/>
  </r>
  <r>
    <n v="11000"/>
    <n v="1788"/>
    <x v="2"/>
    <s v="US"/>
    <s v="USD"/>
    <n v="1431206058"/>
    <x v="3854"/>
    <b v="0"/>
    <n v="20"/>
    <b v="0"/>
    <s v="theater/plays"/>
    <n v="0.16254545454545455"/>
    <n v="89.4"/>
    <x v="1"/>
    <s v="plays"/>
    <x v="3854"/>
    <d v="2015-05-09T21:14:18"/>
  </r>
  <r>
    <n v="1000"/>
    <n v="25"/>
    <x v="2"/>
    <s v="US"/>
    <s v="USD"/>
    <n v="1427408271"/>
    <x v="3855"/>
    <b v="0"/>
    <n v="1"/>
    <b v="0"/>
    <s v="theater/plays"/>
    <n v="2.5000000000000001E-2"/>
    <n v="25"/>
    <x v="1"/>
    <s v="plays"/>
    <x v="3855"/>
    <d v="2015-03-26T22:17:51"/>
  </r>
  <r>
    <n v="5000"/>
    <n v="1"/>
    <x v="2"/>
    <s v="US"/>
    <s v="USD"/>
    <n v="1425833403"/>
    <x v="3856"/>
    <b v="0"/>
    <n v="1"/>
    <b v="0"/>
    <s v="theater/plays"/>
    <n v="2.0000000000000001E-4"/>
    <n v="1"/>
    <x v="1"/>
    <s v="plays"/>
    <x v="3856"/>
    <d v="2015-03-08T16:50:03"/>
  </r>
  <r>
    <n v="5000"/>
    <n v="260"/>
    <x v="2"/>
    <s v="US"/>
    <s v="USD"/>
    <n v="1406913120"/>
    <x v="3857"/>
    <b v="0"/>
    <n v="4"/>
    <b v="0"/>
    <s v="theater/plays"/>
    <n v="5.1999999999999998E-2"/>
    <n v="65"/>
    <x v="1"/>
    <s v="plays"/>
    <x v="3857"/>
    <d v="2014-08-01T17:12:00"/>
  </r>
  <r>
    <n v="500"/>
    <n v="10"/>
    <x v="2"/>
    <s v="GB"/>
    <s v="GBP"/>
    <n v="1432328400"/>
    <x v="3858"/>
    <b v="0"/>
    <n v="1"/>
    <b v="0"/>
    <s v="theater/plays"/>
    <n v="0.02"/>
    <n v="10"/>
    <x v="1"/>
    <s v="plays"/>
    <x v="3858"/>
    <d v="2015-05-22T21:00:00"/>
  </r>
  <r>
    <n v="2500"/>
    <n v="1"/>
    <x v="2"/>
    <s v="US"/>
    <s v="USD"/>
    <n v="1403730000"/>
    <x v="3859"/>
    <b v="0"/>
    <n v="1"/>
    <b v="0"/>
    <s v="theater/plays"/>
    <n v="4.0000000000000002E-4"/>
    <n v="1"/>
    <x v="1"/>
    <s v="plays"/>
    <x v="3859"/>
    <d v="2014-06-25T21:00:00"/>
  </r>
  <r>
    <n v="6000"/>
    <n v="1060"/>
    <x v="2"/>
    <s v="US"/>
    <s v="USD"/>
    <n v="1407858710"/>
    <x v="3860"/>
    <b v="0"/>
    <n v="13"/>
    <b v="0"/>
    <s v="theater/plays"/>
    <n v="0.17666666666666667"/>
    <n v="81.538461538461533"/>
    <x v="1"/>
    <s v="plays"/>
    <x v="3860"/>
    <d v="2014-08-12T15:51:50"/>
  </r>
  <r>
    <n v="2000"/>
    <n v="100"/>
    <x v="2"/>
    <s v="US"/>
    <s v="USD"/>
    <n v="1415828820"/>
    <x v="3861"/>
    <b v="0"/>
    <n v="1"/>
    <b v="0"/>
    <s v="theater/plays"/>
    <n v="0.05"/>
    <n v="100"/>
    <x v="1"/>
    <s v="plays"/>
    <x v="3861"/>
    <d v="2014-11-12T21:47:00"/>
  </r>
  <r>
    <n v="7500"/>
    <n v="1"/>
    <x v="2"/>
    <s v="US"/>
    <s v="USD"/>
    <n v="1473699540"/>
    <x v="3862"/>
    <b v="0"/>
    <n v="1"/>
    <b v="0"/>
    <s v="theater/plays"/>
    <n v="1.3333333333333334E-4"/>
    <n v="1"/>
    <x v="1"/>
    <s v="plays"/>
    <x v="3862"/>
    <d v="2016-09-12T16:59:00"/>
  </r>
  <r>
    <n v="6000"/>
    <n v="0"/>
    <x v="2"/>
    <s v="US"/>
    <s v="USD"/>
    <n v="1446739905"/>
    <x v="3863"/>
    <b v="0"/>
    <n v="0"/>
    <b v="0"/>
    <s v="theater/plays"/>
    <n v="0"/>
    <e v="#DIV/0!"/>
    <x v="1"/>
    <s v="plays"/>
    <x v="3863"/>
    <d v="2015-11-05T16:11:45"/>
  </r>
  <r>
    <n v="5000"/>
    <n v="60"/>
    <x v="2"/>
    <s v="US"/>
    <s v="USD"/>
    <n v="1447799054"/>
    <x v="3864"/>
    <b v="0"/>
    <n v="3"/>
    <b v="0"/>
    <s v="theater/plays"/>
    <n v="1.2E-2"/>
    <n v="20"/>
    <x v="1"/>
    <s v="plays"/>
    <x v="3864"/>
    <d v="2015-11-17T22:24:14"/>
  </r>
  <r>
    <n v="2413"/>
    <n v="650"/>
    <x v="2"/>
    <s v="CA"/>
    <s v="CAD"/>
    <n v="1409376600"/>
    <x v="3865"/>
    <b v="0"/>
    <n v="14"/>
    <b v="0"/>
    <s v="theater/plays"/>
    <n v="0.26937422295897223"/>
    <n v="46.428571428571431"/>
    <x v="1"/>
    <s v="plays"/>
    <x v="3865"/>
    <d v="2014-08-30T05:30:00"/>
  </r>
  <r>
    <n v="2000"/>
    <n v="11"/>
    <x v="2"/>
    <s v="US"/>
    <s v="USD"/>
    <n v="1458703740"/>
    <x v="3866"/>
    <b v="0"/>
    <n v="2"/>
    <b v="0"/>
    <s v="theater/plays"/>
    <n v="5.4999999999999997E-3"/>
    <n v="5.5"/>
    <x v="1"/>
    <s v="plays"/>
    <x v="3866"/>
    <d v="2016-03-23T03:29:00"/>
  </r>
  <r>
    <n v="2000"/>
    <n v="251"/>
    <x v="2"/>
    <s v="US"/>
    <s v="USD"/>
    <n v="1466278339"/>
    <x v="3867"/>
    <b v="0"/>
    <n v="5"/>
    <b v="0"/>
    <s v="theater/plays"/>
    <n v="0.1255"/>
    <n v="50.2"/>
    <x v="1"/>
    <s v="plays"/>
    <x v="3867"/>
    <d v="2016-06-18T19:32:19"/>
  </r>
  <r>
    <n v="5000"/>
    <n v="10"/>
    <x v="1"/>
    <s v="GB"/>
    <s v="GBP"/>
    <n v="1410191405"/>
    <x v="3868"/>
    <b v="0"/>
    <n v="1"/>
    <b v="0"/>
    <s v="theater/musical"/>
    <n v="2E-3"/>
    <n v="10"/>
    <x v="1"/>
    <s v="musical"/>
    <x v="3868"/>
    <d v="2014-09-08T15:50:05"/>
  </r>
  <r>
    <n v="13111"/>
    <n v="452"/>
    <x v="1"/>
    <s v="US"/>
    <s v="USD"/>
    <n v="1426302660"/>
    <x v="3869"/>
    <b v="0"/>
    <n v="15"/>
    <b v="0"/>
    <s v="theater/musical"/>
    <n v="3.44748684310884E-2"/>
    <n v="30.133333333333333"/>
    <x v="1"/>
    <s v="musical"/>
    <x v="3869"/>
    <d v="2015-03-14T03:11:00"/>
  </r>
  <r>
    <n v="10000"/>
    <n v="1500"/>
    <x v="1"/>
    <s v="US"/>
    <s v="USD"/>
    <n v="1404360478"/>
    <x v="3870"/>
    <b v="0"/>
    <n v="10"/>
    <b v="0"/>
    <s v="theater/musical"/>
    <n v="0.15"/>
    <n v="150"/>
    <x v="1"/>
    <s v="musical"/>
    <x v="3870"/>
    <d v="2014-07-03T04:07:58"/>
  </r>
  <r>
    <n v="1500"/>
    <n v="40"/>
    <x v="1"/>
    <s v="US"/>
    <s v="USD"/>
    <n v="1490809450"/>
    <x v="3871"/>
    <b v="0"/>
    <n v="3"/>
    <b v="0"/>
    <s v="theater/musical"/>
    <n v="2.6666666666666668E-2"/>
    <n v="13.333333333333334"/>
    <x v="1"/>
    <s v="musical"/>
    <x v="3871"/>
    <d v="2017-03-29T17:44:10"/>
  </r>
  <r>
    <n v="15000"/>
    <n v="0"/>
    <x v="1"/>
    <s v="US"/>
    <s v="USD"/>
    <n v="1439522996"/>
    <x v="3872"/>
    <b v="0"/>
    <n v="0"/>
    <b v="0"/>
    <s v="theater/musical"/>
    <n v="0"/>
    <e v="#DIV/0!"/>
    <x v="1"/>
    <s v="musical"/>
    <x v="3872"/>
    <d v="2015-08-14T03:29:56"/>
  </r>
  <r>
    <n v="5500"/>
    <n v="0"/>
    <x v="1"/>
    <s v="US"/>
    <s v="USD"/>
    <n v="1444322535"/>
    <x v="3873"/>
    <b v="0"/>
    <n v="0"/>
    <b v="0"/>
    <s v="theater/musical"/>
    <n v="0"/>
    <e v="#DIV/0!"/>
    <x v="1"/>
    <s v="musical"/>
    <x v="3873"/>
    <d v="2015-10-08T16:42:15"/>
  </r>
  <r>
    <n v="620"/>
    <n v="0"/>
    <x v="1"/>
    <s v="NZ"/>
    <s v="NZD"/>
    <n v="1422061200"/>
    <x v="3874"/>
    <b v="0"/>
    <n v="0"/>
    <b v="0"/>
    <s v="theater/musical"/>
    <n v="0"/>
    <e v="#DIV/0!"/>
    <x v="1"/>
    <s v="musical"/>
    <x v="3874"/>
    <d v="2015-01-24T01:00:00"/>
  </r>
  <r>
    <n v="30000"/>
    <n v="0"/>
    <x v="1"/>
    <s v="DK"/>
    <s v="DKK"/>
    <n v="1472896800"/>
    <x v="3875"/>
    <b v="0"/>
    <n v="0"/>
    <b v="0"/>
    <s v="theater/musical"/>
    <n v="0"/>
    <e v="#DIV/0!"/>
    <x v="1"/>
    <s v="musical"/>
    <x v="3875"/>
    <d v="2016-09-03T10:00:00"/>
  </r>
  <r>
    <n v="3900"/>
    <n v="2059"/>
    <x v="1"/>
    <s v="GB"/>
    <s v="GBP"/>
    <n v="1454425128"/>
    <x v="3876"/>
    <b v="0"/>
    <n v="46"/>
    <b v="0"/>
    <s v="theater/musical"/>
    <n v="0.52794871794871789"/>
    <n v="44.760869565217391"/>
    <x v="1"/>
    <s v="musical"/>
    <x v="3876"/>
    <d v="2016-02-02T14:58:48"/>
  </r>
  <r>
    <n v="25000"/>
    <n v="1241"/>
    <x v="1"/>
    <s v="US"/>
    <s v="USD"/>
    <n v="1481213752"/>
    <x v="3877"/>
    <b v="0"/>
    <n v="14"/>
    <b v="0"/>
    <s v="theater/musical"/>
    <n v="4.9639999999999997E-2"/>
    <n v="88.642857142857139"/>
    <x v="1"/>
    <s v="musical"/>
    <x v="3877"/>
    <d v="2016-12-08T16:15:52"/>
  </r>
  <r>
    <n v="18000"/>
    <n v="10"/>
    <x v="1"/>
    <s v="US"/>
    <s v="USD"/>
    <n v="1435636740"/>
    <x v="3878"/>
    <b v="0"/>
    <n v="1"/>
    <b v="0"/>
    <s v="theater/musical"/>
    <n v="5.5555555555555556E-4"/>
    <n v="10"/>
    <x v="1"/>
    <s v="musical"/>
    <x v="3878"/>
    <d v="2015-06-30T03:59:00"/>
  </r>
  <r>
    <n v="15000"/>
    <n v="0"/>
    <x v="1"/>
    <s v="GB"/>
    <s v="GBP"/>
    <n v="1422218396"/>
    <x v="3879"/>
    <b v="0"/>
    <n v="0"/>
    <b v="0"/>
    <s v="theater/musical"/>
    <n v="0"/>
    <e v="#DIV/0!"/>
    <x v="1"/>
    <s v="musical"/>
    <x v="3879"/>
    <d v="2015-01-25T20:39:56"/>
  </r>
  <r>
    <n v="7500"/>
    <n v="980"/>
    <x v="1"/>
    <s v="GB"/>
    <s v="GBP"/>
    <n v="1406761200"/>
    <x v="3880"/>
    <b v="0"/>
    <n v="17"/>
    <b v="0"/>
    <s v="theater/musical"/>
    <n v="0.13066666666666665"/>
    <n v="57.647058823529413"/>
    <x v="1"/>
    <s v="musical"/>
    <x v="3880"/>
    <d v="2014-07-30T23:00:00"/>
  </r>
  <r>
    <n v="500"/>
    <n v="25"/>
    <x v="1"/>
    <s v="US"/>
    <s v="USD"/>
    <n v="1487550399"/>
    <x v="3881"/>
    <b v="0"/>
    <n v="1"/>
    <b v="0"/>
    <s v="theater/musical"/>
    <n v="0.05"/>
    <n v="25"/>
    <x v="1"/>
    <s v="musical"/>
    <x v="3881"/>
    <d v="2017-02-20T00:26:39"/>
  </r>
  <r>
    <n v="30000"/>
    <n v="0"/>
    <x v="1"/>
    <s v="AU"/>
    <s v="AUD"/>
    <n v="1454281380"/>
    <x v="3882"/>
    <b v="0"/>
    <n v="0"/>
    <b v="0"/>
    <s v="theater/musical"/>
    <n v="0"/>
    <e v="#DIV/0!"/>
    <x v="1"/>
    <s v="musical"/>
    <x v="3882"/>
    <d v="2016-01-31T23:03:00"/>
  </r>
  <r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83"/>
    <d v="2014-09-02T14:27:49"/>
  </r>
  <r>
    <n v="10000"/>
    <n v="0"/>
    <x v="1"/>
    <s v="US"/>
    <s v="USD"/>
    <n v="1427479192"/>
    <x v="3884"/>
    <b v="0"/>
    <n v="0"/>
    <b v="0"/>
    <s v="theater/musical"/>
    <n v="0"/>
    <e v="#DIV/0!"/>
    <x v="1"/>
    <s v="musical"/>
    <x v="3884"/>
    <d v="2015-03-27T17:59:52"/>
  </r>
  <r>
    <n v="375000"/>
    <n v="0"/>
    <x v="1"/>
    <s v="US"/>
    <s v="USD"/>
    <n v="1462834191"/>
    <x v="3885"/>
    <b v="0"/>
    <n v="0"/>
    <b v="0"/>
    <s v="theater/musical"/>
    <n v="0"/>
    <e v="#DIV/0!"/>
    <x v="1"/>
    <s v="musical"/>
    <x v="3885"/>
    <d v="2016-05-09T22:49:51"/>
  </r>
  <r>
    <n v="10000"/>
    <n v="0"/>
    <x v="1"/>
    <s v="AU"/>
    <s v="AUD"/>
    <n v="1418275702"/>
    <x v="3886"/>
    <b v="0"/>
    <n v="0"/>
    <b v="0"/>
    <s v="theater/musical"/>
    <n v="0"/>
    <e v="#DIV/0!"/>
    <x v="1"/>
    <s v="musical"/>
    <x v="3886"/>
    <d v="2014-12-11T05:28:22"/>
  </r>
  <r>
    <n v="2000"/>
    <n v="35"/>
    <x v="1"/>
    <s v="US"/>
    <s v="USD"/>
    <n v="1430517600"/>
    <x v="3887"/>
    <b v="0"/>
    <n v="2"/>
    <b v="0"/>
    <s v="theater/musical"/>
    <n v="1.7500000000000002E-2"/>
    <n v="17.5"/>
    <x v="1"/>
    <s v="musical"/>
    <x v="3887"/>
    <d v="2015-05-01T22:00:00"/>
  </r>
  <r>
    <n v="2000"/>
    <n v="542"/>
    <x v="2"/>
    <s v="GB"/>
    <s v="GBP"/>
    <n v="1488114358"/>
    <x v="3888"/>
    <b v="0"/>
    <n v="14"/>
    <b v="0"/>
    <s v="theater/plays"/>
    <n v="0.27100000000000002"/>
    <n v="38.714285714285715"/>
    <x v="1"/>
    <s v="plays"/>
    <x v="3888"/>
    <d v="2017-02-26T13:05:58"/>
  </r>
  <r>
    <n v="8000"/>
    <n v="118"/>
    <x v="2"/>
    <s v="US"/>
    <s v="USD"/>
    <n v="1420413960"/>
    <x v="3889"/>
    <b v="0"/>
    <n v="9"/>
    <b v="0"/>
    <s v="theater/plays"/>
    <n v="1.4749999999999999E-2"/>
    <n v="13.111111111111111"/>
    <x v="1"/>
    <s v="plays"/>
    <x v="3889"/>
    <d v="2015-01-04T23:26:00"/>
  </r>
  <r>
    <n v="15000"/>
    <n v="2524"/>
    <x v="2"/>
    <s v="US"/>
    <s v="USD"/>
    <n v="1439662344"/>
    <x v="3890"/>
    <b v="0"/>
    <n v="8"/>
    <b v="0"/>
    <s v="theater/plays"/>
    <n v="0.16826666666666668"/>
    <n v="315.5"/>
    <x v="1"/>
    <s v="plays"/>
    <x v="3890"/>
    <d v="2015-08-15T18:12:24"/>
  </r>
  <r>
    <n v="800"/>
    <n v="260"/>
    <x v="2"/>
    <s v="US"/>
    <s v="USD"/>
    <n v="1427086740"/>
    <x v="3891"/>
    <b v="0"/>
    <n v="7"/>
    <b v="0"/>
    <s v="theater/plays"/>
    <n v="0.32500000000000001"/>
    <n v="37.142857142857146"/>
    <x v="1"/>
    <s v="plays"/>
    <x v="3891"/>
    <d v="2015-03-23T04:59:00"/>
  </r>
  <r>
    <n v="1000"/>
    <n v="0"/>
    <x v="2"/>
    <s v="US"/>
    <s v="USD"/>
    <n v="1408863600"/>
    <x v="3892"/>
    <b v="0"/>
    <n v="0"/>
    <b v="0"/>
    <s v="theater/plays"/>
    <n v="0"/>
    <e v="#DIV/0!"/>
    <x v="1"/>
    <s v="plays"/>
    <x v="3892"/>
    <d v="2014-08-24T07:00:00"/>
  </r>
  <r>
    <n v="50000"/>
    <n v="10775"/>
    <x v="2"/>
    <s v="US"/>
    <s v="USD"/>
    <n v="1404194400"/>
    <x v="3893"/>
    <b v="0"/>
    <n v="84"/>
    <b v="0"/>
    <s v="theater/plays"/>
    <n v="0.2155"/>
    <n v="128.27380952380952"/>
    <x v="1"/>
    <s v="plays"/>
    <x v="3893"/>
    <d v="2014-07-01T06:00:00"/>
  </r>
  <r>
    <n v="15000"/>
    <n v="520"/>
    <x v="2"/>
    <s v="US"/>
    <s v="USD"/>
    <n v="1481000340"/>
    <x v="3894"/>
    <b v="0"/>
    <n v="11"/>
    <b v="0"/>
    <s v="theater/plays"/>
    <n v="3.4666666666666665E-2"/>
    <n v="47.272727272727273"/>
    <x v="1"/>
    <s v="plays"/>
    <x v="3894"/>
    <d v="2016-12-06T04:59:00"/>
  </r>
  <r>
    <n v="1000"/>
    <n v="50"/>
    <x v="2"/>
    <s v="US"/>
    <s v="USD"/>
    <n v="1425103218"/>
    <x v="3895"/>
    <b v="0"/>
    <n v="1"/>
    <b v="0"/>
    <s v="theater/plays"/>
    <n v="0.05"/>
    <n v="50"/>
    <x v="1"/>
    <s v="plays"/>
    <x v="3895"/>
    <d v="2015-02-28T06:00:18"/>
  </r>
  <r>
    <n v="1600"/>
    <n v="170"/>
    <x v="2"/>
    <s v="US"/>
    <s v="USD"/>
    <n v="1402979778"/>
    <x v="3896"/>
    <b v="0"/>
    <n v="4"/>
    <b v="0"/>
    <s v="theater/plays"/>
    <n v="0.10625"/>
    <n v="42.5"/>
    <x v="1"/>
    <s v="plays"/>
    <x v="3896"/>
    <d v="2014-06-17T04:36:18"/>
  </r>
  <r>
    <n v="2500"/>
    <n v="440"/>
    <x v="2"/>
    <s v="NZ"/>
    <s v="NZD"/>
    <n v="1420750683"/>
    <x v="3897"/>
    <b v="0"/>
    <n v="10"/>
    <b v="0"/>
    <s v="theater/plays"/>
    <n v="0.17599999999999999"/>
    <n v="44"/>
    <x v="1"/>
    <s v="plays"/>
    <x v="3897"/>
    <d v="2015-01-08T20:58:03"/>
  </r>
  <r>
    <n v="2500"/>
    <n v="814"/>
    <x v="2"/>
    <s v="GB"/>
    <s v="GBP"/>
    <n v="1439827200"/>
    <x v="3898"/>
    <b v="0"/>
    <n v="16"/>
    <b v="0"/>
    <s v="theater/plays"/>
    <n v="0.3256"/>
    <n v="50.875"/>
    <x v="1"/>
    <s v="plays"/>
    <x v="3898"/>
    <d v="2015-08-17T16:00:00"/>
  </r>
  <r>
    <n v="10000"/>
    <n v="125"/>
    <x v="2"/>
    <s v="US"/>
    <s v="USD"/>
    <n v="1407868561"/>
    <x v="3899"/>
    <b v="0"/>
    <n v="2"/>
    <b v="0"/>
    <s v="theater/plays"/>
    <n v="1.2500000000000001E-2"/>
    <n v="62.5"/>
    <x v="1"/>
    <s v="plays"/>
    <x v="3899"/>
    <d v="2014-08-12T18:36:01"/>
  </r>
  <r>
    <n v="2500"/>
    <n v="135"/>
    <x v="2"/>
    <s v="US"/>
    <s v="USD"/>
    <n v="1433988791"/>
    <x v="3900"/>
    <b v="0"/>
    <n v="5"/>
    <b v="0"/>
    <s v="theater/plays"/>
    <n v="5.3999999999999999E-2"/>
    <n v="27"/>
    <x v="1"/>
    <s v="plays"/>
    <x v="3900"/>
    <d v="2015-06-11T02:13:11"/>
  </r>
  <r>
    <n v="3000"/>
    <n v="25"/>
    <x v="2"/>
    <s v="US"/>
    <s v="USD"/>
    <n v="1450554599"/>
    <x v="3901"/>
    <b v="0"/>
    <n v="1"/>
    <b v="0"/>
    <s v="theater/plays"/>
    <n v="8.3333333333333332E-3"/>
    <n v="25"/>
    <x v="1"/>
    <s v="plays"/>
    <x v="3901"/>
    <d v="2015-12-19T19:49:59"/>
  </r>
  <r>
    <n v="3000"/>
    <n v="1465"/>
    <x v="2"/>
    <s v="GB"/>
    <s v="GBP"/>
    <n v="1479125642"/>
    <x v="3902"/>
    <b v="0"/>
    <n v="31"/>
    <b v="0"/>
    <s v="theater/plays"/>
    <n v="0.48833333333333334"/>
    <n v="47.258064516129032"/>
    <x v="1"/>
    <s v="plays"/>
    <x v="3902"/>
    <d v="2016-11-14T12:14:02"/>
  </r>
  <r>
    <n v="1500"/>
    <n v="0"/>
    <x v="2"/>
    <s v="US"/>
    <s v="USD"/>
    <n v="1439581080"/>
    <x v="3903"/>
    <b v="0"/>
    <n v="0"/>
    <b v="0"/>
    <s v="theater/plays"/>
    <n v="0"/>
    <e v="#DIV/0!"/>
    <x v="1"/>
    <s v="plays"/>
    <x v="3903"/>
    <d v="2015-08-14T19:38:00"/>
  </r>
  <r>
    <n v="10000"/>
    <n v="3"/>
    <x v="2"/>
    <s v="US"/>
    <s v="USD"/>
    <n v="1429074240"/>
    <x v="3904"/>
    <b v="0"/>
    <n v="2"/>
    <b v="0"/>
    <s v="theater/plays"/>
    <n v="2.9999999999999997E-4"/>
    <n v="1.5"/>
    <x v="1"/>
    <s v="plays"/>
    <x v="3904"/>
    <d v="2015-04-15T05:04:00"/>
  </r>
  <r>
    <n v="1500"/>
    <n v="173"/>
    <x v="2"/>
    <s v="GB"/>
    <s v="GBP"/>
    <n v="1434063600"/>
    <x v="3905"/>
    <b v="0"/>
    <n v="7"/>
    <b v="0"/>
    <s v="theater/plays"/>
    <n v="0.11533333333333333"/>
    <n v="24.714285714285715"/>
    <x v="1"/>
    <s v="plays"/>
    <x v="3905"/>
    <d v="2015-06-11T23:00:00"/>
  </r>
  <r>
    <n v="1500"/>
    <n v="1010"/>
    <x v="2"/>
    <s v="GB"/>
    <s v="GBP"/>
    <n v="1435325100"/>
    <x v="3906"/>
    <b v="0"/>
    <n v="16"/>
    <b v="0"/>
    <s v="theater/plays"/>
    <n v="0.67333333333333334"/>
    <n v="63.125"/>
    <x v="1"/>
    <s v="plays"/>
    <x v="3906"/>
    <d v="2015-06-26T13:25:00"/>
  </r>
  <r>
    <n v="1000"/>
    <n v="153"/>
    <x v="2"/>
    <s v="US"/>
    <s v="USD"/>
    <n v="1414354080"/>
    <x v="3907"/>
    <b v="0"/>
    <n v="4"/>
    <b v="0"/>
    <s v="theater/plays"/>
    <n v="0.153"/>
    <n v="38.25"/>
    <x v="1"/>
    <s v="plays"/>
    <x v="3907"/>
    <d v="2014-10-26T20:08:00"/>
  </r>
  <r>
    <n v="750"/>
    <n v="65"/>
    <x v="2"/>
    <s v="US"/>
    <s v="USD"/>
    <n v="1406603696"/>
    <x v="3908"/>
    <b v="0"/>
    <n v="4"/>
    <b v="0"/>
    <s v="theater/plays"/>
    <n v="8.666666666666667E-2"/>
    <n v="16.25"/>
    <x v="1"/>
    <s v="plays"/>
    <x v="3908"/>
    <d v="2014-07-29T03:14:56"/>
  </r>
  <r>
    <n v="60000"/>
    <n v="135"/>
    <x v="2"/>
    <s v="US"/>
    <s v="USD"/>
    <n v="1410424642"/>
    <x v="3909"/>
    <b v="0"/>
    <n v="4"/>
    <b v="0"/>
    <s v="theater/plays"/>
    <n v="2.2499999999999998E-3"/>
    <n v="33.75"/>
    <x v="1"/>
    <s v="plays"/>
    <x v="3909"/>
    <d v="2014-09-11T08:37:22"/>
  </r>
  <r>
    <n v="6000"/>
    <n v="185"/>
    <x v="2"/>
    <s v="US"/>
    <s v="USD"/>
    <n v="1441649397"/>
    <x v="3910"/>
    <b v="0"/>
    <n v="3"/>
    <b v="0"/>
    <s v="theater/plays"/>
    <n v="3.0833333333333334E-2"/>
    <n v="61.666666666666664"/>
    <x v="1"/>
    <s v="plays"/>
    <x v="3910"/>
    <d v="2015-09-07T18:09:57"/>
  </r>
  <r>
    <n v="8000"/>
    <n v="2993"/>
    <x v="2"/>
    <s v="US"/>
    <s v="USD"/>
    <n v="1417033777"/>
    <x v="3911"/>
    <b v="0"/>
    <n v="36"/>
    <b v="0"/>
    <s v="theater/plays"/>
    <n v="0.37412499999999999"/>
    <n v="83.138888888888886"/>
    <x v="1"/>
    <s v="plays"/>
    <x v="3911"/>
    <d v="2014-11-26T20:29:37"/>
  </r>
  <r>
    <n v="15000"/>
    <n v="1"/>
    <x v="2"/>
    <s v="US"/>
    <s v="USD"/>
    <n v="1429936500"/>
    <x v="3912"/>
    <b v="0"/>
    <n v="1"/>
    <b v="0"/>
    <s v="theater/plays"/>
    <n v="6.666666666666667E-5"/>
    <n v="1"/>
    <x v="1"/>
    <s v="plays"/>
    <x v="3912"/>
    <d v="2015-04-25T04:35:00"/>
  </r>
  <r>
    <n v="10000"/>
    <n v="1000"/>
    <x v="2"/>
    <s v="US"/>
    <s v="USD"/>
    <n v="1448863449"/>
    <x v="3913"/>
    <b v="0"/>
    <n v="7"/>
    <b v="0"/>
    <s v="theater/plays"/>
    <n v="0.1"/>
    <n v="142.85714285714286"/>
    <x v="1"/>
    <s v="plays"/>
    <x v="3913"/>
    <d v="2015-11-30T06:04:09"/>
  </r>
  <r>
    <n v="2500"/>
    <n v="909"/>
    <x v="2"/>
    <s v="GB"/>
    <s v="GBP"/>
    <n v="1431298740"/>
    <x v="3914"/>
    <b v="0"/>
    <n v="27"/>
    <b v="0"/>
    <s v="theater/plays"/>
    <n v="0.36359999999999998"/>
    <n v="33.666666666666664"/>
    <x v="1"/>
    <s v="plays"/>
    <x v="3914"/>
    <d v="2015-05-10T22:59:00"/>
  </r>
  <r>
    <n v="1500"/>
    <n v="5"/>
    <x v="2"/>
    <s v="GB"/>
    <s v="GBP"/>
    <n v="1464824309"/>
    <x v="3915"/>
    <b v="0"/>
    <n v="1"/>
    <b v="0"/>
    <s v="theater/plays"/>
    <n v="3.3333333333333335E-3"/>
    <n v="5"/>
    <x v="1"/>
    <s v="plays"/>
    <x v="3915"/>
    <d v="2016-06-01T23:38:29"/>
  </r>
  <r>
    <n v="2000"/>
    <n v="0"/>
    <x v="2"/>
    <s v="DK"/>
    <s v="DKK"/>
    <n v="1464952752"/>
    <x v="3916"/>
    <b v="0"/>
    <n v="0"/>
    <b v="0"/>
    <s v="theater/plays"/>
    <n v="0"/>
    <e v="#DIV/0!"/>
    <x v="1"/>
    <s v="plays"/>
    <x v="3916"/>
    <d v="2016-06-03T11:19:12"/>
  </r>
  <r>
    <n v="3500"/>
    <n v="10"/>
    <x v="2"/>
    <s v="GB"/>
    <s v="GBP"/>
    <n v="1410439161"/>
    <x v="3917"/>
    <b v="0"/>
    <n v="1"/>
    <b v="0"/>
    <s v="theater/plays"/>
    <n v="2.8571428571428571E-3"/>
    <n v="10"/>
    <x v="1"/>
    <s v="plays"/>
    <x v="3917"/>
    <d v="2014-09-11T12:39:21"/>
  </r>
  <r>
    <n v="60000"/>
    <n v="120"/>
    <x v="2"/>
    <s v="GB"/>
    <s v="GBP"/>
    <n v="1407168000"/>
    <x v="3918"/>
    <b v="0"/>
    <n v="3"/>
    <b v="0"/>
    <s v="theater/plays"/>
    <n v="2E-3"/>
    <n v="40"/>
    <x v="1"/>
    <s v="plays"/>
    <x v="3918"/>
    <d v="2014-08-04T16:00:00"/>
  </r>
  <r>
    <n v="5000"/>
    <n v="90"/>
    <x v="2"/>
    <s v="GB"/>
    <s v="GBP"/>
    <n v="1453075200"/>
    <x v="3919"/>
    <b v="0"/>
    <n v="3"/>
    <b v="0"/>
    <s v="theater/plays"/>
    <n v="1.7999999999999999E-2"/>
    <n v="30"/>
    <x v="1"/>
    <s v="plays"/>
    <x v="3919"/>
    <d v="2016-01-18T00:00:00"/>
  </r>
  <r>
    <n v="2500"/>
    <n v="135"/>
    <x v="2"/>
    <s v="GB"/>
    <s v="GBP"/>
    <n v="1479032260"/>
    <x v="3920"/>
    <b v="0"/>
    <n v="3"/>
    <b v="0"/>
    <s v="theater/plays"/>
    <n v="5.3999999999999999E-2"/>
    <n v="45"/>
    <x v="1"/>
    <s v="plays"/>
    <x v="3920"/>
    <d v="2016-11-13T10:17:40"/>
  </r>
  <r>
    <n v="3000"/>
    <n v="0"/>
    <x v="2"/>
    <s v="GB"/>
    <s v="GBP"/>
    <n v="1414346400"/>
    <x v="3921"/>
    <b v="0"/>
    <n v="0"/>
    <b v="0"/>
    <s v="theater/plays"/>
    <n v="0"/>
    <e v="#DIV/0!"/>
    <x v="1"/>
    <s v="plays"/>
    <x v="3921"/>
    <d v="2014-10-26T18:00:00"/>
  </r>
  <r>
    <n v="750"/>
    <n v="61"/>
    <x v="2"/>
    <s v="US"/>
    <s v="USD"/>
    <n v="1425337200"/>
    <x v="3922"/>
    <b v="0"/>
    <n v="6"/>
    <b v="0"/>
    <s v="theater/plays"/>
    <n v="8.1333333333333327E-2"/>
    <n v="10.166666666666666"/>
    <x v="1"/>
    <s v="plays"/>
    <x v="3922"/>
    <d v="2015-03-02T23:00:00"/>
  </r>
  <r>
    <n v="11500"/>
    <n v="1384"/>
    <x v="2"/>
    <s v="GB"/>
    <s v="GBP"/>
    <n v="1428622271"/>
    <x v="3923"/>
    <b v="0"/>
    <n v="17"/>
    <b v="0"/>
    <s v="theater/plays"/>
    <n v="0.12034782608695652"/>
    <n v="81.411764705882348"/>
    <x v="1"/>
    <s v="plays"/>
    <x v="3923"/>
    <d v="2015-04-09T23:31:11"/>
  </r>
  <r>
    <n v="15000"/>
    <n v="2290"/>
    <x v="2"/>
    <s v="US"/>
    <s v="USD"/>
    <n v="1403823722"/>
    <x v="3924"/>
    <b v="0"/>
    <n v="40"/>
    <b v="0"/>
    <s v="theater/plays"/>
    <n v="0.15266666666666667"/>
    <n v="57.25"/>
    <x v="1"/>
    <s v="plays"/>
    <x v="3924"/>
    <d v="2014-06-26T23:02:02"/>
  </r>
  <r>
    <n v="150"/>
    <n v="15"/>
    <x v="2"/>
    <s v="US"/>
    <s v="USD"/>
    <n v="1406753639"/>
    <x v="3925"/>
    <b v="0"/>
    <n v="3"/>
    <b v="0"/>
    <s v="theater/plays"/>
    <n v="0.1"/>
    <n v="5"/>
    <x v="1"/>
    <s v="plays"/>
    <x v="3925"/>
    <d v="2014-07-30T20:53:59"/>
  </r>
  <r>
    <n v="5000"/>
    <n v="15"/>
    <x v="2"/>
    <s v="AU"/>
    <s v="AUD"/>
    <n v="1419645748"/>
    <x v="3926"/>
    <b v="0"/>
    <n v="1"/>
    <b v="0"/>
    <s v="theater/plays"/>
    <n v="3.0000000000000001E-3"/>
    <n v="15"/>
    <x v="1"/>
    <s v="plays"/>
    <x v="3926"/>
    <d v="2014-12-27T02:02:28"/>
  </r>
  <r>
    <n v="2500"/>
    <n v="25"/>
    <x v="2"/>
    <s v="GB"/>
    <s v="GBP"/>
    <n v="1407565504"/>
    <x v="3927"/>
    <b v="0"/>
    <n v="2"/>
    <b v="0"/>
    <s v="theater/plays"/>
    <n v="0.01"/>
    <n v="12.5"/>
    <x v="1"/>
    <s v="plays"/>
    <x v="3927"/>
    <d v="2014-08-09T06:25:04"/>
  </r>
  <r>
    <n v="5000"/>
    <n v="651"/>
    <x v="2"/>
    <s v="US"/>
    <s v="USD"/>
    <n v="1444971540"/>
    <x v="3928"/>
    <b v="0"/>
    <n v="7"/>
    <b v="0"/>
    <s v="theater/plays"/>
    <n v="0.13020000000000001"/>
    <n v="93"/>
    <x v="1"/>
    <s v="plays"/>
    <x v="3928"/>
    <d v="2015-10-16T04:59:00"/>
  </r>
  <r>
    <n v="20000"/>
    <n v="453"/>
    <x v="2"/>
    <s v="US"/>
    <s v="USD"/>
    <n v="1474228265"/>
    <x v="3929"/>
    <b v="0"/>
    <n v="14"/>
    <b v="0"/>
    <s v="theater/plays"/>
    <n v="2.265E-2"/>
    <n v="32.357142857142854"/>
    <x v="1"/>
    <s v="plays"/>
    <x v="3929"/>
    <d v="2016-09-18T19:51:05"/>
  </r>
  <r>
    <n v="10000"/>
    <n v="0"/>
    <x v="2"/>
    <s v="AU"/>
    <s v="AUD"/>
    <n v="1459490400"/>
    <x v="3930"/>
    <b v="0"/>
    <n v="0"/>
    <b v="0"/>
    <s v="theater/plays"/>
    <n v="0"/>
    <e v="#DIV/0!"/>
    <x v="1"/>
    <s v="plays"/>
    <x v="3930"/>
    <d v="2016-04-01T06:00:00"/>
  </r>
  <r>
    <n v="8000"/>
    <n v="0"/>
    <x v="2"/>
    <s v="US"/>
    <s v="USD"/>
    <n v="1441510707"/>
    <x v="3931"/>
    <b v="0"/>
    <n v="0"/>
    <b v="0"/>
    <s v="theater/plays"/>
    <n v="0"/>
    <e v="#DIV/0!"/>
    <x v="1"/>
    <s v="plays"/>
    <x v="3931"/>
    <d v="2015-09-06T03:38:27"/>
  </r>
  <r>
    <n v="12000"/>
    <n v="1"/>
    <x v="2"/>
    <s v="US"/>
    <s v="USD"/>
    <n v="1458097364"/>
    <x v="3932"/>
    <b v="0"/>
    <n v="1"/>
    <b v="0"/>
    <s v="theater/plays"/>
    <n v="8.3333333333333331E-5"/>
    <n v="1"/>
    <x v="1"/>
    <s v="plays"/>
    <x v="3932"/>
    <d v="2016-03-16T03:02:44"/>
  </r>
  <r>
    <n v="7000"/>
    <n v="1102"/>
    <x v="2"/>
    <s v="US"/>
    <s v="USD"/>
    <n v="1468716180"/>
    <x v="3933"/>
    <b v="0"/>
    <n v="12"/>
    <b v="0"/>
    <s v="theater/plays"/>
    <n v="0.15742857142857142"/>
    <n v="91.833333333333329"/>
    <x v="1"/>
    <s v="plays"/>
    <x v="3933"/>
    <d v="2016-07-17T00:43:00"/>
  </r>
  <r>
    <n v="5000"/>
    <n v="550"/>
    <x v="2"/>
    <s v="US"/>
    <s v="USD"/>
    <n v="1443704400"/>
    <x v="3934"/>
    <b v="0"/>
    <n v="12"/>
    <b v="0"/>
    <s v="theater/plays"/>
    <n v="0.11"/>
    <n v="45.833333333333336"/>
    <x v="1"/>
    <s v="plays"/>
    <x v="3934"/>
    <d v="2015-10-01T13:00:00"/>
  </r>
  <r>
    <n v="3000"/>
    <n v="1315"/>
    <x v="2"/>
    <s v="GB"/>
    <s v="GBP"/>
    <n v="1443973546"/>
    <x v="3935"/>
    <b v="0"/>
    <n v="23"/>
    <b v="0"/>
    <s v="theater/plays"/>
    <n v="0.43833333333333335"/>
    <n v="57.173913043478258"/>
    <x v="1"/>
    <s v="plays"/>
    <x v="3935"/>
    <d v="2015-10-04T15:45:46"/>
  </r>
  <r>
    <n v="20000"/>
    <n v="0"/>
    <x v="2"/>
    <s v="US"/>
    <s v="USD"/>
    <n v="1480576720"/>
    <x v="3936"/>
    <b v="0"/>
    <n v="0"/>
    <b v="0"/>
    <s v="theater/plays"/>
    <n v="0"/>
    <e v="#DIV/0!"/>
    <x v="1"/>
    <s v="plays"/>
    <x v="3936"/>
    <d v="2016-12-01T07:18:40"/>
  </r>
  <r>
    <n v="2885"/>
    <n v="2485"/>
    <x v="2"/>
    <s v="US"/>
    <s v="USD"/>
    <n v="1468249760"/>
    <x v="3937"/>
    <b v="0"/>
    <n v="10"/>
    <b v="0"/>
    <s v="theater/plays"/>
    <n v="0.86135181975736563"/>
    <n v="248.5"/>
    <x v="1"/>
    <s v="plays"/>
    <x v="3937"/>
    <d v="2016-07-11T15:09:20"/>
  </r>
  <r>
    <n v="3255"/>
    <n v="397"/>
    <x v="2"/>
    <s v="US"/>
    <s v="USD"/>
    <n v="1435441454"/>
    <x v="3938"/>
    <b v="0"/>
    <n v="5"/>
    <b v="0"/>
    <s v="theater/plays"/>
    <n v="0.12196620583717357"/>
    <n v="79.400000000000006"/>
    <x v="1"/>
    <s v="plays"/>
    <x v="3938"/>
    <d v="2015-06-27T21:44:14"/>
  </r>
  <r>
    <n v="5000"/>
    <n v="5"/>
    <x v="2"/>
    <s v="AU"/>
    <s v="AUD"/>
    <n v="1412656200"/>
    <x v="3939"/>
    <b v="0"/>
    <n v="1"/>
    <b v="0"/>
    <s v="theater/plays"/>
    <n v="1E-3"/>
    <n v="5"/>
    <x v="1"/>
    <s v="plays"/>
    <x v="3939"/>
    <d v="2014-10-07T04:30:00"/>
  </r>
  <r>
    <n v="5000"/>
    <n v="11"/>
    <x v="2"/>
    <s v="US"/>
    <s v="USD"/>
    <n v="1420199351"/>
    <x v="3940"/>
    <b v="0"/>
    <n v="2"/>
    <b v="0"/>
    <s v="theater/plays"/>
    <n v="2.2000000000000001E-3"/>
    <n v="5.5"/>
    <x v="1"/>
    <s v="plays"/>
    <x v="3940"/>
    <d v="2015-01-02T11:49:11"/>
  </r>
  <r>
    <n v="5500"/>
    <n v="50"/>
    <x v="2"/>
    <s v="US"/>
    <s v="USD"/>
    <n v="1416877200"/>
    <x v="3941"/>
    <b v="0"/>
    <n v="2"/>
    <b v="0"/>
    <s v="theater/plays"/>
    <n v="9.0909090909090905E-3"/>
    <n v="25"/>
    <x v="1"/>
    <s v="plays"/>
    <x v="3941"/>
    <d v="2014-11-25T01:00:00"/>
  </r>
  <r>
    <n v="1200"/>
    <n v="0"/>
    <x v="2"/>
    <s v="US"/>
    <s v="USD"/>
    <n v="1434490914"/>
    <x v="3942"/>
    <b v="0"/>
    <n v="0"/>
    <b v="0"/>
    <s v="theater/plays"/>
    <n v="0"/>
    <e v="#DIV/0!"/>
    <x v="1"/>
    <s v="plays"/>
    <x v="3942"/>
    <d v="2015-06-16T21:41:54"/>
  </r>
  <r>
    <n v="5000"/>
    <n v="1782"/>
    <x v="2"/>
    <s v="US"/>
    <s v="USD"/>
    <n v="1446483000"/>
    <x v="3943"/>
    <b v="0"/>
    <n v="13"/>
    <b v="0"/>
    <s v="theater/plays"/>
    <n v="0.35639999999999999"/>
    <n v="137.07692307692307"/>
    <x v="1"/>
    <s v="plays"/>
    <x v="3943"/>
    <d v="2015-11-02T16:50:00"/>
  </r>
  <r>
    <n v="5000"/>
    <n v="0"/>
    <x v="2"/>
    <s v="US"/>
    <s v="USD"/>
    <n v="1440690875"/>
    <x v="3944"/>
    <b v="0"/>
    <n v="0"/>
    <b v="0"/>
    <s v="theater/plays"/>
    <n v="0"/>
    <e v="#DIV/0!"/>
    <x v="1"/>
    <s v="plays"/>
    <x v="3944"/>
    <d v="2015-08-27T15:54:35"/>
  </r>
  <r>
    <n v="2000"/>
    <n v="5"/>
    <x v="2"/>
    <s v="US"/>
    <s v="USD"/>
    <n v="1431717268"/>
    <x v="3945"/>
    <b v="0"/>
    <n v="1"/>
    <b v="0"/>
    <s v="theater/plays"/>
    <n v="2.5000000000000001E-3"/>
    <n v="5"/>
    <x v="1"/>
    <s v="plays"/>
    <x v="3945"/>
    <d v="2015-05-15T19:14:28"/>
  </r>
  <r>
    <n v="6000"/>
    <n v="195"/>
    <x v="2"/>
    <s v="US"/>
    <s v="USD"/>
    <n v="1425110400"/>
    <x v="3946"/>
    <b v="0"/>
    <n v="5"/>
    <b v="0"/>
    <s v="theater/plays"/>
    <n v="3.2500000000000001E-2"/>
    <n v="39"/>
    <x v="1"/>
    <s v="plays"/>
    <x v="3946"/>
    <d v="2015-02-28T08:00:00"/>
  </r>
  <r>
    <n v="3000"/>
    <n v="101"/>
    <x v="2"/>
    <s v="US"/>
    <s v="USD"/>
    <n v="1475378744"/>
    <x v="3947"/>
    <b v="0"/>
    <n v="2"/>
    <b v="0"/>
    <s v="theater/plays"/>
    <n v="3.3666666666666664E-2"/>
    <n v="50.5"/>
    <x v="1"/>
    <s v="plays"/>
    <x v="3947"/>
    <d v="2016-10-02T03:25:44"/>
  </r>
  <r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48"/>
    <d v="2014-09-07T07:48:43"/>
  </r>
  <r>
    <n v="10000"/>
    <n v="1577"/>
    <x v="2"/>
    <s v="AU"/>
    <s v="AUD"/>
    <n v="1423623221"/>
    <x v="3949"/>
    <b v="0"/>
    <n v="32"/>
    <b v="0"/>
    <s v="theater/plays"/>
    <n v="0.15770000000000001"/>
    <n v="49.28125"/>
    <x v="1"/>
    <s v="plays"/>
    <x v="3949"/>
    <d v="2015-02-11T02:53:41"/>
  </r>
  <r>
    <n v="4000"/>
    <n v="25"/>
    <x v="2"/>
    <s v="US"/>
    <s v="USD"/>
    <n v="1460140500"/>
    <x v="3950"/>
    <b v="0"/>
    <n v="1"/>
    <b v="0"/>
    <s v="theater/plays"/>
    <n v="6.2500000000000003E-3"/>
    <n v="25"/>
    <x v="1"/>
    <s v="plays"/>
    <x v="3950"/>
    <d v="2016-04-08T18:35:00"/>
  </r>
  <r>
    <n v="200000"/>
    <n v="1"/>
    <x v="2"/>
    <s v="IE"/>
    <s v="EUR"/>
    <n v="1462301342"/>
    <x v="3951"/>
    <b v="0"/>
    <n v="1"/>
    <b v="0"/>
    <s v="theater/plays"/>
    <n v="5.0000000000000004E-6"/>
    <n v="1"/>
    <x v="1"/>
    <s v="plays"/>
    <x v="3951"/>
    <d v="2016-05-03T18:49:02"/>
  </r>
  <r>
    <n v="26000"/>
    <n v="25"/>
    <x v="2"/>
    <s v="US"/>
    <s v="USD"/>
    <n v="1445885890"/>
    <x v="3952"/>
    <b v="0"/>
    <n v="1"/>
    <b v="0"/>
    <s v="theater/plays"/>
    <n v="9.6153846153846159E-4"/>
    <n v="25"/>
    <x v="1"/>
    <s v="plays"/>
    <x v="3952"/>
    <d v="2015-10-26T18:58:10"/>
  </r>
  <r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53"/>
    <d v="2016-07-29T23:29:00"/>
  </r>
  <r>
    <n v="25000"/>
    <n v="0"/>
    <x v="2"/>
    <s v="CA"/>
    <s v="CAD"/>
    <n v="1405352264"/>
    <x v="3954"/>
    <b v="0"/>
    <n v="0"/>
    <b v="0"/>
    <s v="theater/plays"/>
    <n v="0"/>
    <e v="#DIV/0!"/>
    <x v="1"/>
    <s v="plays"/>
    <x v="3954"/>
    <d v="2014-07-14T15:37:44"/>
  </r>
  <r>
    <n v="1750"/>
    <n v="425"/>
    <x v="2"/>
    <s v="US"/>
    <s v="USD"/>
    <n v="1448745741"/>
    <x v="3955"/>
    <b v="0"/>
    <n v="8"/>
    <b v="0"/>
    <s v="theater/plays"/>
    <n v="0.24285714285714285"/>
    <n v="53.125"/>
    <x v="1"/>
    <s v="plays"/>
    <x v="3955"/>
    <d v="2015-11-28T21:22:21"/>
  </r>
  <r>
    <n v="5500"/>
    <n v="0"/>
    <x v="2"/>
    <s v="US"/>
    <s v="USD"/>
    <n v="1461543600"/>
    <x v="3956"/>
    <b v="0"/>
    <n v="0"/>
    <b v="0"/>
    <s v="theater/plays"/>
    <n v="0"/>
    <e v="#DIV/0!"/>
    <x v="1"/>
    <s v="plays"/>
    <x v="3956"/>
    <d v="2016-04-25T00:20:00"/>
  </r>
  <r>
    <n v="28000"/>
    <n v="7"/>
    <x v="2"/>
    <s v="US"/>
    <s v="USD"/>
    <n v="1468020354"/>
    <x v="3957"/>
    <b v="0"/>
    <n v="1"/>
    <b v="0"/>
    <s v="theater/plays"/>
    <n v="2.5000000000000001E-4"/>
    <n v="7"/>
    <x v="1"/>
    <s v="plays"/>
    <x v="3957"/>
    <d v="2016-07-08T23:25:54"/>
  </r>
  <r>
    <n v="2000"/>
    <n v="641"/>
    <x v="2"/>
    <s v="US"/>
    <s v="USD"/>
    <n v="1406988000"/>
    <x v="3958"/>
    <b v="0"/>
    <n v="16"/>
    <b v="0"/>
    <s v="theater/plays"/>
    <n v="0.32050000000000001"/>
    <n v="40.0625"/>
    <x v="1"/>
    <s v="plays"/>
    <x v="3958"/>
    <d v="2014-08-02T14:00:00"/>
  </r>
  <r>
    <n v="1200"/>
    <n v="292"/>
    <x v="2"/>
    <s v="US"/>
    <s v="USD"/>
    <n v="1411930556"/>
    <x v="3959"/>
    <b v="0"/>
    <n v="12"/>
    <b v="0"/>
    <s v="theater/plays"/>
    <n v="0.24333333333333335"/>
    <n v="24.333333333333332"/>
    <x v="1"/>
    <s v="plays"/>
    <x v="3959"/>
    <d v="2014-09-28T18:55:56"/>
  </r>
  <r>
    <n v="3000"/>
    <n v="45"/>
    <x v="2"/>
    <s v="US"/>
    <s v="USD"/>
    <n v="1451852256"/>
    <x v="3960"/>
    <b v="0"/>
    <n v="4"/>
    <b v="0"/>
    <s v="theater/plays"/>
    <n v="1.4999999999999999E-2"/>
    <n v="11.25"/>
    <x v="1"/>
    <s v="plays"/>
    <x v="3960"/>
    <d v="2016-01-03T20:17:36"/>
  </r>
  <r>
    <n v="5000"/>
    <n v="21"/>
    <x v="2"/>
    <s v="GB"/>
    <s v="GBP"/>
    <n v="1399584210"/>
    <x v="3961"/>
    <b v="0"/>
    <n v="2"/>
    <b v="0"/>
    <s v="theater/plays"/>
    <n v="4.1999999999999997E-3"/>
    <n v="10.5"/>
    <x v="1"/>
    <s v="plays"/>
    <x v="3961"/>
    <d v="2014-05-08T21:23:30"/>
  </r>
  <r>
    <n v="1400"/>
    <n v="45"/>
    <x v="2"/>
    <s v="GB"/>
    <s v="GBP"/>
    <n v="1448722494"/>
    <x v="3962"/>
    <b v="0"/>
    <n v="3"/>
    <b v="0"/>
    <s v="theater/plays"/>
    <n v="3.214285714285714E-2"/>
    <n v="15"/>
    <x v="1"/>
    <s v="plays"/>
    <x v="3962"/>
    <d v="2015-11-28T14:54:54"/>
  </r>
  <r>
    <n v="10000"/>
    <n v="0"/>
    <x v="2"/>
    <s v="CA"/>
    <s v="CAD"/>
    <n v="1447821717"/>
    <x v="3963"/>
    <b v="0"/>
    <n v="0"/>
    <b v="0"/>
    <s v="theater/plays"/>
    <n v="0"/>
    <e v="#DIV/0!"/>
    <x v="1"/>
    <s v="plays"/>
    <x v="3963"/>
    <d v="2015-11-18T04:41:57"/>
  </r>
  <r>
    <n v="2000"/>
    <n v="126"/>
    <x v="2"/>
    <s v="US"/>
    <s v="USD"/>
    <n v="1429460386"/>
    <x v="3964"/>
    <b v="0"/>
    <n v="3"/>
    <b v="0"/>
    <s v="theater/plays"/>
    <n v="6.3E-2"/>
    <n v="42"/>
    <x v="1"/>
    <s v="plays"/>
    <x v="3964"/>
    <d v="2015-04-19T16:19:46"/>
  </r>
  <r>
    <n v="2000"/>
    <n v="285"/>
    <x v="2"/>
    <s v="US"/>
    <s v="USD"/>
    <n v="1460608780"/>
    <x v="3965"/>
    <b v="0"/>
    <n v="4"/>
    <b v="0"/>
    <s v="theater/plays"/>
    <n v="0.14249999999999999"/>
    <n v="71.25"/>
    <x v="1"/>
    <s v="plays"/>
    <x v="3965"/>
    <d v="2016-04-14T04:39:40"/>
  </r>
  <r>
    <n v="7500"/>
    <n v="45"/>
    <x v="2"/>
    <s v="US"/>
    <s v="USD"/>
    <n v="1406170740"/>
    <x v="3966"/>
    <b v="0"/>
    <n v="2"/>
    <b v="0"/>
    <s v="theater/plays"/>
    <n v="6.0000000000000001E-3"/>
    <n v="22.5"/>
    <x v="1"/>
    <s v="plays"/>
    <x v="3966"/>
    <d v="2014-07-24T02:59:00"/>
  </r>
  <r>
    <n v="1700"/>
    <n v="410"/>
    <x v="2"/>
    <s v="US"/>
    <s v="USD"/>
    <n v="1488783507"/>
    <x v="3967"/>
    <b v="0"/>
    <n v="10"/>
    <b v="0"/>
    <s v="theater/plays"/>
    <n v="0.2411764705882353"/>
    <n v="41"/>
    <x v="1"/>
    <s v="plays"/>
    <x v="3967"/>
    <d v="2017-03-06T06:58:27"/>
  </r>
  <r>
    <n v="5000"/>
    <n v="527"/>
    <x v="2"/>
    <s v="US"/>
    <s v="USD"/>
    <n v="1463945673"/>
    <x v="3968"/>
    <b v="0"/>
    <n v="11"/>
    <b v="0"/>
    <s v="theater/plays"/>
    <n v="0.10539999999999999"/>
    <n v="47.909090909090907"/>
    <x v="1"/>
    <s v="plays"/>
    <x v="3968"/>
    <d v="2016-05-22T19:34:33"/>
  </r>
  <r>
    <n v="2825"/>
    <n v="211"/>
    <x v="2"/>
    <s v="US"/>
    <s v="USD"/>
    <n v="1472442900"/>
    <x v="3969"/>
    <b v="0"/>
    <n v="6"/>
    <b v="0"/>
    <s v="theater/plays"/>
    <n v="7.4690265486725665E-2"/>
    <n v="35.166666666666664"/>
    <x v="1"/>
    <s v="plays"/>
    <x v="3969"/>
    <d v="2016-08-29T03:55:00"/>
  </r>
  <r>
    <n v="15000"/>
    <n v="11"/>
    <x v="2"/>
    <s v="US"/>
    <s v="USD"/>
    <n v="1460925811"/>
    <x v="3970"/>
    <b v="0"/>
    <n v="2"/>
    <b v="0"/>
    <s v="theater/plays"/>
    <n v="7.3333333333333334E-4"/>
    <n v="5.5"/>
    <x v="1"/>
    <s v="plays"/>
    <x v="3970"/>
    <d v="2016-04-17T20:43:31"/>
  </r>
  <r>
    <n v="14000"/>
    <n v="136"/>
    <x v="2"/>
    <s v="US"/>
    <s v="USD"/>
    <n v="1405947126"/>
    <x v="3971"/>
    <b v="0"/>
    <n v="6"/>
    <b v="0"/>
    <s v="theater/plays"/>
    <n v="9.7142857142857135E-3"/>
    <n v="22.666666666666668"/>
    <x v="1"/>
    <s v="plays"/>
    <x v="3971"/>
    <d v="2014-07-21T12:52:06"/>
  </r>
  <r>
    <n v="1000"/>
    <n v="211"/>
    <x v="2"/>
    <s v="US"/>
    <s v="USD"/>
    <n v="1423186634"/>
    <x v="3972"/>
    <b v="0"/>
    <n v="8"/>
    <b v="0"/>
    <s v="theater/plays"/>
    <n v="0.21099999999999999"/>
    <n v="26.375"/>
    <x v="1"/>
    <s v="plays"/>
    <x v="3972"/>
    <d v="2015-02-06T01:37:14"/>
  </r>
  <r>
    <n v="5000"/>
    <n v="3905"/>
    <x v="2"/>
    <s v="US"/>
    <s v="USD"/>
    <n v="1462766400"/>
    <x v="3973"/>
    <b v="0"/>
    <n v="37"/>
    <b v="0"/>
    <s v="theater/plays"/>
    <n v="0.78100000000000003"/>
    <n v="105.54054054054055"/>
    <x v="1"/>
    <s v="plays"/>
    <x v="3973"/>
    <d v="2016-05-09T04:00:00"/>
  </r>
  <r>
    <n v="1000"/>
    <n v="320"/>
    <x v="2"/>
    <s v="GB"/>
    <s v="GBP"/>
    <n v="1464872848"/>
    <x v="3974"/>
    <b v="0"/>
    <n v="11"/>
    <b v="0"/>
    <s v="theater/plays"/>
    <n v="0.32"/>
    <n v="29.09090909090909"/>
    <x v="1"/>
    <s v="plays"/>
    <x v="3974"/>
    <d v="2016-06-02T13:07:28"/>
  </r>
  <r>
    <n v="678"/>
    <n v="0"/>
    <x v="2"/>
    <s v="US"/>
    <s v="USD"/>
    <n v="1468442898"/>
    <x v="3975"/>
    <b v="0"/>
    <n v="0"/>
    <b v="0"/>
    <s v="theater/plays"/>
    <n v="0"/>
    <e v="#DIV/0!"/>
    <x v="1"/>
    <s v="plays"/>
    <x v="3975"/>
    <d v="2016-07-13T20:48:18"/>
  </r>
  <r>
    <n v="1300"/>
    <n v="620"/>
    <x v="2"/>
    <s v="US"/>
    <s v="USD"/>
    <n v="1406876400"/>
    <x v="3976"/>
    <b v="0"/>
    <n v="10"/>
    <b v="0"/>
    <s v="theater/plays"/>
    <n v="0.47692307692307695"/>
    <n v="62"/>
    <x v="1"/>
    <s v="plays"/>
    <x v="3976"/>
    <d v="2014-08-01T07:00:00"/>
  </r>
  <r>
    <n v="90000"/>
    <n v="1305"/>
    <x v="2"/>
    <s v="US"/>
    <s v="USD"/>
    <n v="1469213732"/>
    <x v="3977"/>
    <b v="0"/>
    <n v="6"/>
    <b v="0"/>
    <s v="theater/plays"/>
    <n v="1.4500000000000001E-2"/>
    <n v="217.5"/>
    <x v="1"/>
    <s v="plays"/>
    <x v="3977"/>
    <d v="2016-07-22T18:55:32"/>
  </r>
  <r>
    <n v="2000"/>
    <n v="214"/>
    <x v="2"/>
    <s v="US"/>
    <s v="USD"/>
    <n v="1422717953"/>
    <x v="3978"/>
    <b v="0"/>
    <n v="8"/>
    <b v="0"/>
    <s v="theater/plays"/>
    <n v="0.107"/>
    <n v="26.75"/>
    <x v="1"/>
    <s v="plays"/>
    <x v="3978"/>
    <d v="2015-01-31T15:25:53"/>
  </r>
  <r>
    <n v="6000"/>
    <n v="110"/>
    <x v="2"/>
    <s v="GB"/>
    <s v="GBP"/>
    <n v="1427659200"/>
    <x v="3979"/>
    <b v="0"/>
    <n v="6"/>
    <b v="0"/>
    <s v="theater/plays"/>
    <n v="1.8333333333333333E-2"/>
    <n v="18.333333333333332"/>
    <x v="1"/>
    <s v="plays"/>
    <x v="3979"/>
    <d v="2015-03-29T20:00:00"/>
  </r>
  <r>
    <n v="2500"/>
    <n v="450"/>
    <x v="2"/>
    <s v="US"/>
    <s v="USD"/>
    <n v="1404570147"/>
    <x v="3980"/>
    <b v="0"/>
    <n v="7"/>
    <b v="0"/>
    <s v="theater/plays"/>
    <n v="0.18"/>
    <n v="64.285714285714292"/>
    <x v="1"/>
    <s v="plays"/>
    <x v="3980"/>
    <d v="2014-07-05T14:22:27"/>
  </r>
  <r>
    <n v="30000"/>
    <n v="1225"/>
    <x v="2"/>
    <s v="US"/>
    <s v="USD"/>
    <n v="1468729149"/>
    <x v="3981"/>
    <b v="0"/>
    <n v="7"/>
    <b v="0"/>
    <s v="theater/plays"/>
    <n v="4.0833333333333333E-2"/>
    <n v="175"/>
    <x v="1"/>
    <s v="plays"/>
    <x v="3981"/>
    <d v="2016-07-17T04:19:09"/>
  </r>
  <r>
    <n v="850"/>
    <n v="170"/>
    <x v="2"/>
    <s v="GB"/>
    <s v="GBP"/>
    <n v="1436297180"/>
    <x v="3982"/>
    <b v="0"/>
    <n v="5"/>
    <b v="0"/>
    <s v="theater/plays"/>
    <n v="0.2"/>
    <n v="34"/>
    <x v="1"/>
    <s v="plays"/>
    <x v="3982"/>
    <d v="2015-07-07T19:26:20"/>
  </r>
  <r>
    <n v="11140"/>
    <n v="3877"/>
    <x v="2"/>
    <s v="US"/>
    <s v="USD"/>
    <n v="1400569140"/>
    <x v="3983"/>
    <b v="0"/>
    <n v="46"/>
    <b v="0"/>
    <s v="theater/plays"/>
    <n v="0.34802513464991025"/>
    <n v="84.282608695652172"/>
    <x v="1"/>
    <s v="plays"/>
    <x v="3983"/>
    <d v="2014-05-20T06:59:00"/>
  </r>
  <r>
    <n v="1500"/>
    <n v="95"/>
    <x v="2"/>
    <s v="GB"/>
    <s v="GBP"/>
    <n v="1415404800"/>
    <x v="3984"/>
    <b v="0"/>
    <n v="10"/>
    <b v="0"/>
    <s v="theater/plays"/>
    <n v="6.3333333333333339E-2"/>
    <n v="9.5"/>
    <x v="1"/>
    <s v="plays"/>
    <x v="3984"/>
    <d v="2014-11-08T00:00:00"/>
  </r>
  <r>
    <n v="2000"/>
    <n v="641"/>
    <x v="2"/>
    <s v="US"/>
    <s v="USD"/>
    <n v="1456002300"/>
    <x v="3985"/>
    <b v="0"/>
    <n v="19"/>
    <b v="0"/>
    <s v="theater/plays"/>
    <n v="0.32050000000000001"/>
    <n v="33.736842105263158"/>
    <x v="1"/>
    <s v="plays"/>
    <x v="3985"/>
    <d v="2016-02-20T21:05:00"/>
  </r>
  <r>
    <n v="5000"/>
    <n v="488"/>
    <x v="2"/>
    <s v="GB"/>
    <s v="GBP"/>
    <n v="1462539840"/>
    <x v="3986"/>
    <b v="0"/>
    <n v="13"/>
    <b v="0"/>
    <s v="theater/plays"/>
    <n v="9.7600000000000006E-2"/>
    <n v="37.53846153846154"/>
    <x v="1"/>
    <s v="plays"/>
    <x v="3986"/>
    <d v="2016-05-06T13:04:00"/>
  </r>
  <r>
    <n v="400"/>
    <n v="151"/>
    <x v="2"/>
    <s v="GB"/>
    <s v="GBP"/>
    <n v="1400278290"/>
    <x v="3987"/>
    <b v="0"/>
    <n v="13"/>
    <b v="0"/>
    <s v="theater/plays"/>
    <n v="0.3775"/>
    <n v="11.615384615384615"/>
    <x v="1"/>
    <s v="plays"/>
    <x v="3987"/>
    <d v="2014-05-16T22:11:30"/>
  </r>
  <r>
    <n v="1500"/>
    <n v="32"/>
    <x v="2"/>
    <s v="US"/>
    <s v="USD"/>
    <n v="1440813413"/>
    <x v="3988"/>
    <b v="0"/>
    <n v="4"/>
    <b v="0"/>
    <s v="theater/plays"/>
    <n v="2.1333333333333333E-2"/>
    <n v="8"/>
    <x v="1"/>
    <s v="plays"/>
    <x v="3988"/>
    <d v="2015-08-29T01:56:53"/>
  </r>
  <r>
    <n v="3000"/>
    <n v="0"/>
    <x v="2"/>
    <s v="US"/>
    <s v="USD"/>
    <n v="1447009181"/>
    <x v="3989"/>
    <b v="0"/>
    <n v="0"/>
    <b v="0"/>
    <s v="theater/plays"/>
    <n v="0"/>
    <e v="#DIV/0!"/>
    <x v="1"/>
    <s v="plays"/>
    <x v="3989"/>
    <d v="2015-11-08T18:59:41"/>
  </r>
  <r>
    <n v="1650"/>
    <n v="69"/>
    <x v="2"/>
    <s v="GB"/>
    <s v="GBP"/>
    <n v="1456934893"/>
    <x v="3990"/>
    <b v="0"/>
    <n v="3"/>
    <b v="0"/>
    <s v="theater/plays"/>
    <n v="4.1818181818181817E-2"/>
    <n v="23"/>
    <x v="1"/>
    <s v="plays"/>
    <x v="3990"/>
    <d v="2016-03-02T16:08:13"/>
  </r>
  <r>
    <n v="500"/>
    <n v="100"/>
    <x v="2"/>
    <s v="US"/>
    <s v="USD"/>
    <n v="1433086082"/>
    <x v="3991"/>
    <b v="0"/>
    <n v="1"/>
    <b v="0"/>
    <s v="theater/plays"/>
    <n v="0.2"/>
    <n v="100"/>
    <x v="1"/>
    <s v="plays"/>
    <x v="3991"/>
    <d v="2015-05-31T15:28:02"/>
  </r>
  <r>
    <n v="10000"/>
    <n v="541"/>
    <x v="2"/>
    <s v="US"/>
    <s v="USD"/>
    <n v="1449876859"/>
    <x v="3992"/>
    <b v="0"/>
    <n v="9"/>
    <b v="0"/>
    <s v="theater/plays"/>
    <n v="5.4100000000000002E-2"/>
    <n v="60.111111111111114"/>
    <x v="1"/>
    <s v="plays"/>
    <x v="3992"/>
    <d v="2015-12-11T23:34:19"/>
  </r>
  <r>
    <n v="50000"/>
    <n v="3"/>
    <x v="2"/>
    <s v="US"/>
    <s v="USD"/>
    <n v="1431549912"/>
    <x v="3993"/>
    <b v="0"/>
    <n v="1"/>
    <b v="0"/>
    <s v="theater/plays"/>
    <n v="6.0000000000000002E-5"/>
    <n v="3"/>
    <x v="1"/>
    <s v="plays"/>
    <x v="3993"/>
    <d v="2015-05-13T20:45:12"/>
  </r>
  <r>
    <n v="2000"/>
    <n v="5"/>
    <x v="2"/>
    <s v="US"/>
    <s v="USD"/>
    <n v="1405761690"/>
    <x v="3994"/>
    <b v="0"/>
    <n v="1"/>
    <b v="0"/>
    <s v="theater/plays"/>
    <n v="2.5000000000000001E-3"/>
    <n v="5"/>
    <x v="1"/>
    <s v="plays"/>
    <x v="3994"/>
    <d v="2014-07-19T09:21:30"/>
  </r>
  <r>
    <n v="200"/>
    <n v="70"/>
    <x v="2"/>
    <s v="GB"/>
    <s v="GBP"/>
    <n v="1423913220"/>
    <x v="3995"/>
    <b v="0"/>
    <n v="4"/>
    <b v="0"/>
    <s v="theater/plays"/>
    <n v="0.35"/>
    <n v="17.5"/>
    <x v="1"/>
    <s v="plays"/>
    <x v="3995"/>
    <d v="2015-02-14T11:27:00"/>
  </r>
  <r>
    <n v="3000"/>
    <n v="497"/>
    <x v="2"/>
    <s v="US"/>
    <s v="USD"/>
    <n v="1416499440"/>
    <x v="3996"/>
    <b v="0"/>
    <n v="17"/>
    <b v="0"/>
    <s v="theater/plays"/>
    <n v="0.16566666666666666"/>
    <n v="29.235294117647058"/>
    <x v="1"/>
    <s v="plays"/>
    <x v="3996"/>
    <d v="2014-11-20T16:04:00"/>
  </r>
  <r>
    <n v="3000"/>
    <n v="0"/>
    <x v="2"/>
    <s v="GB"/>
    <s v="GBP"/>
    <n v="1428222221"/>
    <x v="3997"/>
    <b v="0"/>
    <n v="0"/>
    <b v="0"/>
    <s v="theater/plays"/>
    <n v="0"/>
    <e v="#DIV/0!"/>
    <x v="1"/>
    <s v="plays"/>
    <x v="3997"/>
    <d v="2015-04-05T08:23:41"/>
  </r>
  <r>
    <n v="1250"/>
    <n v="715"/>
    <x v="2"/>
    <s v="US"/>
    <s v="USD"/>
    <n v="1427580426"/>
    <x v="3998"/>
    <b v="0"/>
    <n v="12"/>
    <b v="0"/>
    <s v="theater/plays"/>
    <n v="0.57199999999999995"/>
    <n v="59.583333333333336"/>
    <x v="1"/>
    <s v="plays"/>
    <x v="3998"/>
    <d v="2015-03-28T22:07:06"/>
  </r>
  <r>
    <n v="7000"/>
    <n v="1156"/>
    <x v="2"/>
    <s v="US"/>
    <s v="USD"/>
    <n v="1409514709"/>
    <x v="3999"/>
    <b v="0"/>
    <n v="14"/>
    <b v="0"/>
    <s v="theater/plays"/>
    <n v="0.16514285714285715"/>
    <n v="82.571428571428569"/>
    <x v="1"/>
    <s v="plays"/>
    <x v="3999"/>
    <d v="2014-08-31T19:51:49"/>
  </r>
  <r>
    <n v="8000"/>
    <n v="10"/>
    <x v="2"/>
    <s v="US"/>
    <s v="USD"/>
    <n v="1462631358"/>
    <x v="4000"/>
    <b v="0"/>
    <n v="1"/>
    <b v="0"/>
    <s v="theater/plays"/>
    <n v="1.25E-3"/>
    <n v="10"/>
    <x v="1"/>
    <s v="plays"/>
    <x v="4000"/>
    <d v="2016-05-07T14:29:18"/>
  </r>
  <r>
    <n v="1200"/>
    <n v="453"/>
    <x v="2"/>
    <s v="GB"/>
    <s v="GBP"/>
    <n v="1488394800"/>
    <x v="4001"/>
    <b v="0"/>
    <n v="14"/>
    <b v="0"/>
    <s v="theater/plays"/>
    <n v="0.3775"/>
    <n v="32.357142857142854"/>
    <x v="1"/>
    <s v="plays"/>
    <x v="4001"/>
    <d v="2017-03-01T19:00:00"/>
  </r>
  <r>
    <n v="1250"/>
    <n v="23"/>
    <x v="2"/>
    <s v="US"/>
    <s v="USD"/>
    <n v="1411779761"/>
    <x v="4002"/>
    <b v="0"/>
    <n v="4"/>
    <b v="0"/>
    <s v="theater/plays"/>
    <n v="1.84E-2"/>
    <n v="5.75"/>
    <x v="1"/>
    <s v="plays"/>
    <x v="4002"/>
    <d v="2014-09-27T01:02:41"/>
  </r>
  <r>
    <n v="2000"/>
    <n v="201"/>
    <x v="2"/>
    <s v="US"/>
    <s v="USD"/>
    <n v="1424009147"/>
    <x v="4003"/>
    <b v="0"/>
    <n v="2"/>
    <b v="0"/>
    <s v="theater/plays"/>
    <n v="0.10050000000000001"/>
    <n v="100.5"/>
    <x v="1"/>
    <s v="plays"/>
    <x v="4003"/>
    <d v="2015-02-15T14:05:47"/>
  </r>
  <r>
    <n v="500"/>
    <n v="1"/>
    <x v="2"/>
    <s v="US"/>
    <s v="USD"/>
    <n v="1412740457"/>
    <x v="4004"/>
    <b v="0"/>
    <n v="1"/>
    <b v="0"/>
    <s v="theater/plays"/>
    <n v="2E-3"/>
    <n v="1"/>
    <x v="1"/>
    <s v="plays"/>
    <x v="4004"/>
    <d v="2014-10-08T03:54:17"/>
  </r>
  <r>
    <n v="3000"/>
    <n v="40"/>
    <x v="2"/>
    <s v="US"/>
    <s v="USD"/>
    <n v="1413832985"/>
    <x v="4005"/>
    <b v="0"/>
    <n v="2"/>
    <b v="0"/>
    <s v="theater/plays"/>
    <n v="1.3333333333333334E-2"/>
    <n v="20"/>
    <x v="1"/>
    <s v="plays"/>
    <x v="4005"/>
    <d v="2014-10-20T19:23:05"/>
  </r>
  <r>
    <n v="30000"/>
    <n v="2"/>
    <x v="2"/>
    <s v="US"/>
    <s v="USD"/>
    <n v="1455647587"/>
    <x v="4006"/>
    <b v="0"/>
    <n v="1"/>
    <b v="0"/>
    <s v="theater/plays"/>
    <n v="6.666666666666667E-5"/>
    <n v="2"/>
    <x v="1"/>
    <s v="plays"/>
    <x v="4006"/>
    <d v="2016-02-16T18:33:07"/>
  </r>
  <r>
    <n v="2000"/>
    <n v="5"/>
    <x v="2"/>
    <s v="US"/>
    <s v="USD"/>
    <n v="1409070480"/>
    <x v="4007"/>
    <b v="0"/>
    <n v="1"/>
    <b v="0"/>
    <s v="theater/plays"/>
    <n v="2.5000000000000001E-3"/>
    <n v="5"/>
    <x v="1"/>
    <s v="plays"/>
    <x v="4007"/>
    <d v="2014-08-26T16:28:00"/>
  </r>
  <r>
    <n v="1000"/>
    <n v="60"/>
    <x v="2"/>
    <s v="GB"/>
    <s v="GBP"/>
    <n v="1437606507"/>
    <x v="4008"/>
    <b v="0"/>
    <n v="4"/>
    <b v="0"/>
    <s v="theater/plays"/>
    <n v="0.06"/>
    <n v="15"/>
    <x v="1"/>
    <s v="plays"/>
    <x v="4008"/>
    <d v="2015-07-22T23:08:27"/>
  </r>
  <r>
    <n v="1930"/>
    <n v="75"/>
    <x v="2"/>
    <s v="GB"/>
    <s v="GBP"/>
    <n v="1410281360"/>
    <x v="4009"/>
    <b v="0"/>
    <n v="3"/>
    <b v="0"/>
    <s v="theater/plays"/>
    <n v="3.8860103626943004E-2"/>
    <n v="25"/>
    <x v="1"/>
    <s v="plays"/>
    <x v="4009"/>
    <d v="2014-09-09T16:49:20"/>
  </r>
  <r>
    <n v="7200"/>
    <n v="1742"/>
    <x v="2"/>
    <s v="US"/>
    <s v="USD"/>
    <n v="1414348166"/>
    <x v="4010"/>
    <b v="0"/>
    <n v="38"/>
    <b v="0"/>
    <s v="theater/plays"/>
    <n v="0.24194444444444443"/>
    <n v="45.842105263157897"/>
    <x v="1"/>
    <s v="plays"/>
    <x v="4010"/>
    <d v="2014-10-26T18:29:26"/>
  </r>
  <r>
    <n v="250"/>
    <n v="19"/>
    <x v="2"/>
    <s v="GB"/>
    <s v="GBP"/>
    <n v="1422450278"/>
    <x v="4011"/>
    <b v="0"/>
    <n v="4"/>
    <b v="0"/>
    <s v="theater/plays"/>
    <n v="7.5999999999999998E-2"/>
    <n v="4.75"/>
    <x v="1"/>
    <s v="plays"/>
    <x v="4011"/>
    <d v="2015-01-28T13:04:38"/>
  </r>
  <r>
    <n v="575"/>
    <n v="0"/>
    <x v="2"/>
    <s v="GB"/>
    <s v="GBP"/>
    <n v="1430571849"/>
    <x v="4012"/>
    <b v="0"/>
    <n v="0"/>
    <b v="0"/>
    <s v="theater/plays"/>
    <n v="0"/>
    <e v="#DIV/0!"/>
    <x v="1"/>
    <s v="plays"/>
    <x v="4012"/>
    <d v="2015-05-02T13:04:09"/>
  </r>
  <r>
    <n v="2000"/>
    <n v="26"/>
    <x v="2"/>
    <s v="US"/>
    <s v="USD"/>
    <n v="1424070823"/>
    <x v="4013"/>
    <b v="0"/>
    <n v="2"/>
    <b v="0"/>
    <s v="theater/plays"/>
    <n v="1.2999999999999999E-2"/>
    <n v="13"/>
    <x v="1"/>
    <s v="plays"/>
    <x v="4013"/>
    <d v="2015-02-16T07:13:43"/>
  </r>
  <r>
    <n v="9000"/>
    <n v="0"/>
    <x v="2"/>
    <s v="US"/>
    <s v="USD"/>
    <n v="1457157269"/>
    <x v="4014"/>
    <b v="0"/>
    <n v="0"/>
    <b v="0"/>
    <s v="theater/plays"/>
    <n v="0"/>
    <e v="#DIV/0!"/>
    <x v="1"/>
    <s v="plays"/>
    <x v="4014"/>
    <d v="2016-03-05T05:54:29"/>
  </r>
  <r>
    <n v="7000"/>
    <n v="1"/>
    <x v="2"/>
    <s v="US"/>
    <s v="USD"/>
    <n v="1437331463"/>
    <x v="4015"/>
    <b v="0"/>
    <n v="1"/>
    <b v="0"/>
    <s v="theater/plays"/>
    <n v="1.4285714285714287E-4"/>
    <n v="1"/>
    <x v="1"/>
    <s v="plays"/>
    <x v="4015"/>
    <d v="2015-07-19T18:44:23"/>
  </r>
  <r>
    <n v="500"/>
    <n v="70"/>
    <x v="2"/>
    <s v="GB"/>
    <s v="GBP"/>
    <n v="1410987400"/>
    <x v="4016"/>
    <b v="0"/>
    <n v="7"/>
    <b v="0"/>
    <s v="theater/plays"/>
    <n v="0.14000000000000001"/>
    <n v="10"/>
    <x v="1"/>
    <s v="plays"/>
    <x v="4016"/>
    <d v="2014-09-17T20:56:40"/>
  </r>
  <r>
    <n v="10000"/>
    <n v="105"/>
    <x v="2"/>
    <s v="US"/>
    <s v="USD"/>
    <n v="1409846874"/>
    <x v="4017"/>
    <b v="0"/>
    <n v="2"/>
    <b v="0"/>
    <s v="theater/plays"/>
    <n v="1.0500000000000001E-2"/>
    <n v="52.5"/>
    <x v="1"/>
    <s v="plays"/>
    <x v="4017"/>
    <d v="2014-09-04T16:07:54"/>
  </r>
  <r>
    <n v="1500"/>
    <n v="130"/>
    <x v="2"/>
    <s v="GB"/>
    <s v="GBP"/>
    <n v="1475877108"/>
    <x v="4018"/>
    <b v="0"/>
    <n v="4"/>
    <b v="0"/>
    <s v="theater/plays"/>
    <n v="8.666666666666667E-2"/>
    <n v="32.5"/>
    <x v="1"/>
    <s v="plays"/>
    <x v="4018"/>
    <d v="2016-10-07T21:51:48"/>
  </r>
  <r>
    <n v="3500"/>
    <n v="29"/>
    <x v="2"/>
    <s v="US"/>
    <s v="USD"/>
    <n v="1460737680"/>
    <x v="4019"/>
    <b v="0"/>
    <n v="4"/>
    <b v="0"/>
    <s v="theater/plays"/>
    <n v="8.2857142857142851E-3"/>
    <n v="7.25"/>
    <x v="1"/>
    <s v="plays"/>
    <x v="4019"/>
    <d v="2016-04-15T16:28:00"/>
  </r>
  <r>
    <n v="600"/>
    <n v="100"/>
    <x v="2"/>
    <s v="US"/>
    <s v="USD"/>
    <n v="1427168099"/>
    <x v="4020"/>
    <b v="0"/>
    <n v="3"/>
    <b v="0"/>
    <s v="theater/plays"/>
    <n v="0.16666666666666666"/>
    <n v="33.333333333333336"/>
    <x v="1"/>
    <s v="plays"/>
    <x v="4020"/>
    <d v="2015-03-24T03:34:59"/>
  </r>
  <r>
    <n v="15000"/>
    <n v="125"/>
    <x v="2"/>
    <s v="US"/>
    <s v="USD"/>
    <n v="1414360358"/>
    <x v="4021"/>
    <b v="0"/>
    <n v="2"/>
    <b v="0"/>
    <s v="theater/plays"/>
    <n v="8.3333333333333332E-3"/>
    <n v="62.5"/>
    <x v="1"/>
    <s v="plays"/>
    <x v="4021"/>
    <d v="2014-10-26T21:52:38"/>
  </r>
  <r>
    <n v="18000"/>
    <n v="12521"/>
    <x v="2"/>
    <s v="US"/>
    <s v="USD"/>
    <n v="1422759240"/>
    <x v="4022"/>
    <b v="0"/>
    <n v="197"/>
    <b v="0"/>
    <s v="theater/plays"/>
    <n v="0.69561111111111107"/>
    <n v="63.558375634517766"/>
    <x v="1"/>
    <s v="plays"/>
    <x v="4022"/>
    <d v="2015-02-01T02:54:00"/>
  </r>
  <r>
    <n v="7000"/>
    <n v="0"/>
    <x v="2"/>
    <s v="US"/>
    <s v="USD"/>
    <n v="1458860363"/>
    <x v="4023"/>
    <b v="0"/>
    <n v="0"/>
    <b v="0"/>
    <s v="theater/plays"/>
    <n v="0"/>
    <e v="#DIV/0!"/>
    <x v="1"/>
    <s v="plays"/>
    <x v="4023"/>
    <d v="2016-03-24T22:59:23"/>
  </r>
  <r>
    <n v="800"/>
    <n v="10"/>
    <x v="2"/>
    <s v="US"/>
    <s v="USD"/>
    <n v="1441037097"/>
    <x v="4024"/>
    <b v="0"/>
    <n v="1"/>
    <b v="0"/>
    <s v="theater/plays"/>
    <n v="1.2500000000000001E-2"/>
    <n v="10"/>
    <x v="1"/>
    <s v="plays"/>
    <x v="4024"/>
    <d v="2015-08-31T16:04:57"/>
  </r>
  <r>
    <n v="5000"/>
    <n v="250"/>
    <x v="2"/>
    <s v="FR"/>
    <s v="EUR"/>
    <n v="1437889336"/>
    <x v="4025"/>
    <b v="0"/>
    <n v="4"/>
    <b v="0"/>
    <s v="theater/plays"/>
    <n v="0.05"/>
    <n v="62.5"/>
    <x v="1"/>
    <s v="plays"/>
    <x v="4025"/>
    <d v="2015-07-26T05:42:16"/>
  </r>
  <r>
    <n v="4000"/>
    <n v="0"/>
    <x v="2"/>
    <s v="US"/>
    <s v="USD"/>
    <n v="1449247439"/>
    <x v="4026"/>
    <b v="0"/>
    <n v="0"/>
    <b v="0"/>
    <s v="theater/plays"/>
    <n v="0"/>
    <e v="#DIV/0!"/>
    <x v="1"/>
    <s v="plays"/>
    <x v="4026"/>
    <d v="2015-12-04T16:43:59"/>
  </r>
  <r>
    <n v="3000"/>
    <n v="215"/>
    <x v="2"/>
    <s v="US"/>
    <s v="USD"/>
    <n v="1487811600"/>
    <x v="4027"/>
    <b v="0"/>
    <n v="7"/>
    <b v="0"/>
    <s v="theater/plays"/>
    <n v="7.166666666666667E-2"/>
    <n v="30.714285714285715"/>
    <x v="1"/>
    <s v="plays"/>
    <x v="4027"/>
    <d v="2017-02-23T01:00:00"/>
  </r>
  <r>
    <n v="2000"/>
    <n v="561"/>
    <x v="2"/>
    <s v="US"/>
    <s v="USD"/>
    <n v="1402007500"/>
    <x v="4028"/>
    <b v="0"/>
    <n v="11"/>
    <b v="0"/>
    <s v="theater/plays"/>
    <n v="0.28050000000000003"/>
    <n v="51"/>
    <x v="1"/>
    <s v="plays"/>
    <x v="4028"/>
    <d v="2014-06-05T22:31:40"/>
  </r>
  <r>
    <n v="20000"/>
    <n v="0"/>
    <x v="2"/>
    <s v="US"/>
    <s v="USD"/>
    <n v="1450053370"/>
    <x v="4029"/>
    <b v="0"/>
    <n v="0"/>
    <b v="0"/>
    <s v="theater/plays"/>
    <n v="0"/>
    <e v="#DIV/0!"/>
    <x v="1"/>
    <s v="plays"/>
    <x v="4029"/>
    <d v="2015-12-14T00:36:10"/>
  </r>
  <r>
    <n v="2500"/>
    <n v="400"/>
    <x v="2"/>
    <s v="US"/>
    <s v="USD"/>
    <n v="1454525340"/>
    <x v="4030"/>
    <b v="0"/>
    <n v="6"/>
    <b v="0"/>
    <s v="theater/plays"/>
    <n v="0.16"/>
    <n v="66.666666666666671"/>
    <x v="1"/>
    <s v="plays"/>
    <x v="4030"/>
    <d v="2016-02-03T18:49:00"/>
  </r>
  <r>
    <n v="5000"/>
    <n v="0"/>
    <x v="2"/>
    <s v="US"/>
    <s v="USD"/>
    <n v="1418914964"/>
    <x v="4031"/>
    <b v="0"/>
    <n v="0"/>
    <b v="0"/>
    <s v="theater/plays"/>
    <n v="0"/>
    <e v="#DIV/0!"/>
    <x v="1"/>
    <s v="plays"/>
    <x v="4031"/>
    <d v="2014-12-18T15:02:44"/>
  </r>
  <r>
    <n v="6048"/>
    <n v="413"/>
    <x v="2"/>
    <s v="US"/>
    <s v="USD"/>
    <n v="1450211116"/>
    <x v="4032"/>
    <b v="0"/>
    <n v="7"/>
    <b v="0"/>
    <s v="theater/plays"/>
    <n v="6.8287037037037035E-2"/>
    <n v="59"/>
    <x v="1"/>
    <s v="plays"/>
    <x v="4032"/>
    <d v="2015-12-15T20:25:16"/>
  </r>
  <r>
    <n v="23900"/>
    <n v="6141.99"/>
    <x v="2"/>
    <s v="GB"/>
    <s v="GBP"/>
    <n v="1475398800"/>
    <x v="4033"/>
    <b v="0"/>
    <n v="94"/>
    <b v="0"/>
    <s v="theater/plays"/>
    <n v="0.25698702928870293"/>
    <n v="65.340319148936175"/>
    <x v="1"/>
    <s v="plays"/>
    <x v="4033"/>
    <d v="2016-10-02T09:00:00"/>
  </r>
  <r>
    <n v="13500"/>
    <n v="200"/>
    <x v="2"/>
    <s v="US"/>
    <s v="USD"/>
    <n v="1428097450"/>
    <x v="4034"/>
    <b v="0"/>
    <n v="2"/>
    <b v="0"/>
    <s v="theater/plays"/>
    <n v="1.4814814814814815E-2"/>
    <n v="100"/>
    <x v="1"/>
    <s v="plays"/>
    <x v="4034"/>
    <d v="2015-04-03T21:44:10"/>
  </r>
  <r>
    <n v="10000"/>
    <n v="3685"/>
    <x v="2"/>
    <s v="US"/>
    <s v="USD"/>
    <n v="1413925887"/>
    <x v="4035"/>
    <b v="0"/>
    <n v="25"/>
    <b v="0"/>
    <s v="theater/plays"/>
    <n v="0.36849999999999999"/>
    <n v="147.4"/>
    <x v="1"/>
    <s v="plays"/>
    <x v="4035"/>
    <d v="2014-10-21T21:11:27"/>
  </r>
  <r>
    <n v="6000"/>
    <n v="2823"/>
    <x v="2"/>
    <s v="US"/>
    <s v="USD"/>
    <n v="1404253800"/>
    <x v="4036"/>
    <b v="0"/>
    <n v="17"/>
    <b v="0"/>
    <s v="theater/plays"/>
    <n v="0.47049999999999997"/>
    <n v="166.05882352941177"/>
    <x v="1"/>
    <s v="plays"/>
    <x v="4036"/>
    <d v="2014-07-01T22:30:00"/>
  </r>
  <r>
    <n v="700"/>
    <n v="80"/>
    <x v="2"/>
    <s v="US"/>
    <s v="USD"/>
    <n v="1464099900"/>
    <x v="4037"/>
    <b v="0"/>
    <n v="2"/>
    <b v="0"/>
    <s v="theater/plays"/>
    <n v="0.11428571428571428"/>
    <n v="40"/>
    <x v="1"/>
    <s v="plays"/>
    <x v="4037"/>
    <d v="2016-05-24T14:25:00"/>
  </r>
  <r>
    <n v="2500"/>
    <n v="301"/>
    <x v="2"/>
    <s v="US"/>
    <s v="USD"/>
    <n v="1413573010"/>
    <x v="4038"/>
    <b v="0"/>
    <n v="4"/>
    <b v="0"/>
    <s v="theater/plays"/>
    <n v="0.12039999999999999"/>
    <n v="75.25"/>
    <x v="1"/>
    <s v="plays"/>
    <x v="4038"/>
    <d v="2014-10-17T19:10:10"/>
  </r>
  <r>
    <n v="500"/>
    <n v="300"/>
    <x v="2"/>
    <s v="US"/>
    <s v="USD"/>
    <n v="1448949540"/>
    <x v="4039"/>
    <b v="0"/>
    <n v="5"/>
    <b v="0"/>
    <s v="theater/plays"/>
    <n v="0.6"/>
    <n v="60"/>
    <x v="1"/>
    <s v="plays"/>
    <x v="4039"/>
    <d v="2015-12-01T05:59:00"/>
  </r>
  <r>
    <n v="8000"/>
    <n v="2500"/>
    <x v="2"/>
    <s v="US"/>
    <s v="USD"/>
    <n v="1437188400"/>
    <x v="4040"/>
    <b v="0"/>
    <n v="2"/>
    <b v="0"/>
    <s v="theater/plays"/>
    <n v="0.3125"/>
    <n v="1250"/>
    <x v="1"/>
    <s v="plays"/>
    <x v="4040"/>
    <d v="2015-07-18T03:00:00"/>
  </r>
  <r>
    <n v="5000"/>
    <n v="21"/>
    <x v="2"/>
    <s v="GB"/>
    <s v="GBP"/>
    <n v="1473160954"/>
    <x v="4041"/>
    <b v="0"/>
    <n v="2"/>
    <b v="0"/>
    <s v="theater/plays"/>
    <n v="4.1999999999999997E-3"/>
    <n v="10.5"/>
    <x v="1"/>
    <s v="plays"/>
    <x v="4041"/>
    <d v="2016-09-06T11:22:34"/>
  </r>
  <r>
    <n v="10000"/>
    <n v="21"/>
    <x v="2"/>
    <s v="US"/>
    <s v="USD"/>
    <n v="1421781360"/>
    <x v="4042"/>
    <b v="0"/>
    <n v="3"/>
    <b v="0"/>
    <s v="theater/plays"/>
    <n v="2.0999999999999999E-3"/>
    <n v="7"/>
    <x v="1"/>
    <s v="plays"/>
    <x v="4042"/>
    <d v="2015-01-20T19:16:00"/>
  </r>
  <r>
    <n v="300"/>
    <n v="0"/>
    <x v="2"/>
    <s v="CA"/>
    <s v="CAD"/>
    <n v="1416524325"/>
    <x v="4043"/>
    <b v="0"/>
    <n v="0"/>
    <b v="0"/>
    <s v="theater/plays"/>
    <n v="0"/>
    <e v="#DIV/0!"/>
    <x v="1"/>
    <s v="plays"/>
    <x v="4043"/>
    <d v="2014-11-20T22:58:45"/>
  </r>
  <r>
    <n v="600"/>
    <n v="225"/>
    <x v="2"/>
    <s v="US"/>
    <s v="USD"/>
    <n v="1428642000"/>
    <x v="4044"/>
    <b v="0"/>
    <n v="4"/>
    <b v="0"/>
    <s v="theater/plays"/>
    <n v="0.375"/>
    <n v="56.25"/>
    <x v="1"/>
    <s v="plays"/>
    <x v="4044"/>
    <d v="2015-04-10T05:00:00"/>
  </r>
  <r>
    <n v="5000"/>
    <n v="1"/>
    <x v="2"/>
    <s v="AU"/>
    <s v="AUD"/>
    <n v="1408596589"/>
    <x v="4045"/>
    <b v="0"/>
    <n v="1"/>
    <b v="0"/>
    <s v="theater/plays"/>
    <n v="2.0000000000000001E-4"/>
    <n v="1"/>
    <x v="1"/>
    <s v="plays"/>
    <x v="4045"/>
    <d v="2014-08-21T04:49:49"/>
  </r>
  <r>
    <n v="5600"/>
    <n v="460"/>
    <x v="2"/>
    <s v="US"/>
    <s v="USD"/>
    <n v="1413992210"/>
    <x v="4046"/>
    <b v="0"/>
    <n v="12"/>
    <b v="0"/>
    <s v="theater/plays"/>
    <n v="8.2142857142857142E-2"/>
    <n v="38.333333333333336"/>
    <x v="1"/>
    <s v="plays"/>
    <x v="4046"/>
    <d v="2014-10-22T15:36:50"/>
  </r>
  <r>
    <n v="5000"/>
    <n v="110"/>
    <x v="2"/>
    <s v="US"/>
    <s v="USD"/>
    <n v="1420938000"/>
    <x v="4047"/>
    <b v="0"/>
    <n v="4"/>
    <b v="0"/>
    <s v="theater/plays"/>
    <n v="2.1999999999999999E-2"/>
    <n v="27.5"/>
    <x v="1"/>
    <s v="plays"/>
    <x v="4047"/>
    <d v="2015-01-11T01:00:00"/>
  </r>
  <r>
    <n v="17000"/>
    <n v="3001"/>
    <x v="2"/>
    <s v="GB"/>
    <s v="GBP"/>
    <n v="1460373187"/>
    <x v="4048"/>
    <b v="0"/>
    <n v="91"/>
    <b v="0"/>
    <s v="theater/plays"/>
    <n v="0.17652941176470588"/>
    <n v="32.978021978021978"/>
    <x v="1"/>
    <s v="plays"/>
    <x v="4048"/>
    <d v="2016-04-11T11:13:07"/>
  </r>
  <r>
    <n v="20000"/>
    <n v="16"/>
    <x v="2"/>
    <s v="US"/>
    <s v="USD"/>
    <n v="1436914815"/>
    <x v="4049"/>
    <b v="0"/>
    <n v="1"/>
    <b v="0"/>
    <s v="theater/plays"/>
    <n v="8.0000000000000004E-4"/>
    <n v="16"/>
    <x v="1"/>
    <s v="plays"/>
    <x v="4049"/>
    <d v="2015-07-14T23:00:15"/>
  </r>
  <r>
    <n v="1500"/>
    <n v="1"/>
    <x v="2"/>
    <s v="US"/>
    <s v="USD"/>
    <n v="1414077391"/>
    <x v="4050"/>
    <b v="0"/>
    <n v="1"/>
    <b v="0"/>
    <s v="theater/plays"/>
    <n v="6.6666666666666664E-4"/>
    <n v="1"/>
    <x v="1"/>
    <s v="plays"/>
    <x v="4050"/>
    <d v="2014-10-23T15:16:31"/>
  </r>
  <r>
    <n v="500"/>
    <n v="0"/>
    <x v="2"/>
    <s v="US"/>
    <s v="USD"/>
    <n v="1399618380"/>
    <x v="4051"/>
    <b v="0"/>
    <n v="0"/>
    <b v="0"/>
    <s v="theater/plays"/>
    <n v="0"/>
    <e v="#DIV/0!"/>
    <x v="1"/>
    <s v="plays"/>
    <x v="4051"/>
    <d v="2014-05-09T06:53:00"/>
  </r>
  <r>
    <n v="3000"/>
    <n v="1126"/>
    <x v="2"/>
    <s v="US"/>
    <s v="USD"/>
    <n v="1413234316"/>
    <x v="4052"/>
    <b v="0"/>
    <n v="13"/>
    <b v="0"/>
    <s v="theater/plays"/>
    <n v="0.37533333333333335"/>
    <n v="86.615384615384613"/>
    <x v="1"/>
    <s v="plays"/>
    <x v="4052"/>
    <d v="2014-10-13T21:05:16"/>
  </r>
  <r>
    <n v="500"/>
    <n v="110"/>
    <x v="2"/>
    <s v="GB"/>
    <s v="GBP"/>
    <n v="1416081600"/>
    <x v="4053"/>
    <b v="0"/>
    <n v="2"/>
    <b v="0"/>
    <s v="theater/plays"/>
    <n v="0.22"/>
    <n v="55"/>
    <x v="1"/>
    <s v="plays"/>
    <x v="4053"/>
    <d v="2014-11-15T20:00:00"/>
  </r>
  <r>
    <n v="8880"/>
    <n v="0"/>
    <x v="2"/>
    <s v="US"/>
    <s v="USD"/>
    <n v="1475294400"/>
    <x v="4054"/>
    <b v="0"/>
    <n v="0"/>
    <b v="0"/>
    <s v="theater/plays"/>
    <n v="0"/>
    <e v="#DIV/0!"/>
    <x v="1"/>
    <s v="plays"/>
    <x v="4054"/>
    <d v="2016-10-01T04:00:00"/>
  </r>
  <r>
    <n v="5000"/>
    <n v="881"/>
    <x v="2"/>
    <s v="GB"/>
    <s v="GBP"/>
    <n v="1403192031"/>
    <x v="4055"/>
    <b v="0"/>
    <n v="21"/>
    <b v="0"/>
    <s v="theater/plays"/>
    <n v="0.1762"/>
    <n v="41.952380952380949"/>
    <x v="1"/>
    <s v="plays"/>
    <x v="4055"/>
    <d v="2014-06-19T15:33:51"/>
  </r>
  <r>
    <n v="1500"/>
    <n v="795"/>
    <x v="2"/>
    <s v="US"/>
    <s v="USD"/>
    <n v="1467575940"/>
    <x v="4056"/>
    <b v="0"/>
    <n v="9"/>
    <b v="0"/>
    <s v="theater/plays"/>
    <n v="0.53"/>
    <n v="88.333333333333329"/>
    <x v="1"/>
    <s v="plays"/>
    <x v="4056"/>
    <d v="2016-07-03T19:59:00"/>
  </r>
  <r>
    <n v="3500"/>
    <n v="775"/>
    <x v="2"/>
    <s v="GB"/>
    <s v="GBP"/>
    <n v="1448492400"/>
    <x v="4057"/>
    <b v="0"/>
    <n v="6"/>
    <b v="0"/>
    <s v="theater/plays"/>
    <n v="0.22142857142857142"/>
    <n v="129.16666666666666"/>
    <x v="1"/>
    <s v="plays"/>
    <x v="4057"/>
    <d v="2015-11-25T23:00:00"/>
  </r>
  <r>
    <n v="3750"/>
    <n v="95"/>
    <x v="2"/>
    <s v="US"/>
    <s v="USD"/>
    <n v="1459483140"/>
    <x v="4058"/>
    <b v="0"/>
    <n v="4"/>
    <b v="0"/>
    <s v="theater/plays"/>
    <n v="2.5333333333333333E-2"/>
    <n v="23.75"/>
    <x v="1"/>
    <s v="plays"/>
    <x v="4058"/>
    <d v="2016-04-01T03:59:00"/>
  </r>
  <r>
    <n v="10000"/>
    <n v="250"/>
    <x v="2"/>
    <s v="CA"/>
    <s v="CAD"/>
    <n v="1410836400"/>
    <x v="4059"/>
    <b v="0"/>
    <n v="7"/>
    <b v="0"/>
    <s v="theater/plays"/>
    <n v="2.5000000000000001E-2"/>
    <n v="35.714285714285715"/>
    <x v="1"/>
    <s v="plays"/>
    <x v="4059"/>
    <d v="2014-09-16T03:00:00"/>
  </r>
  <r>
    <n v="10000"/>
    <n v="285"/>
    <x v="2"/>
    <s v="CA"/>
    <s v="CAD"/>
    <n v="1403539200"/>
    <x v="4060"/>
    <b v="0"/>
    <n v="5"/>
    <b v="0"/>
    <s v="theater/plays"/>
    <n v="2.8500000000000001E-2"/>
    <n v="57"/>
    <x v="1"/>
    <s v="plays"/>
    <x v="4060"/>
    <d v="2014-06-23T16:00:00"/>
  </r>
  <r>
    <n v="525"/>
    <n v="0"/>
    <x v="2"/>
    <s v="US"/>
    <s v="USD"/>
    <n v="1461205423"/>
    <x v="4061"/>
    <b v="0"/>
    <n v="0"/>
    <b v="0"/>
    <s v="theater/plays"/>
    <n v="0"/>
    <e v="#DIV/0!"/>
    <x v="1"/>
    <s v="plays"/>
    <x v="4061"/>
    <d v="2016-04-21T02:23:43"/>
  </r>
  <r>
    <n v="20000"/>
    <n v="490"/>
    <x v="2"/>
    <s v="US"/>
    <s v="USD"/>
    <n v="1467481468"/>
    <x v="4062"/>
    <b v="0"/>
    <n v="3"/>
    <b v="0"/>
    <s v="theater/plays"/>
    <n v="2.4500000000000001E-2"/>
    <n v="163.33333333333334"/>
    <x v="1"/>
    <s v="plays"/>
    <x v="4062"/>
    <d v="2016-07-02T17:44:28"/>
  </r>
  <r>
    <n v="9500"/>
    <n v="135"/>
    <x v="2"/>
    <s v="GB"/>
    <s v="GBP"/>
    <n v="1403886084"/>
    <x v="4063"/>
    <b v="0"/>
    <n v="9"/>
    <b v="0"/>
    <s v="theater/plays"/>
    <n v="1.4210526315789474E-2"/>
    <n v="15"/>
    <x v="1"/>
    <s v="plays"/>
    <x v="4063"/>
    <d v="2014-06-27T16:21:24"/>
  </r>
  <r>
    <n v="2000"/>
    <n v="385"/>
    <x v="2"/>
    <s v="AU"/>
    <s v="AUD"/>
    <n v="1430316426"/>
    <x v="4064"/>
    <b v="0"/>
    <n v="6"/>
    <b v="0"/>
    <s v="theater/plays"/>
    <n v="0.1925"/>
    <n v="64.166666666666671"/>
    <x v="1"/>
    <s v="plays"/>
    <x v="4064"/>
    <d v="2015-04-29T14:07:06"/>
  </r>
  <r>
    <n v="4000"/>
    <n v="27"/>
    <x v="2"/>
    <s v="US"/>
    <s v="USD"/>
    <n v="1407883811"/>
    <x v="4065"/>
    <b v="0"/>
    <n v="4"/>
    <b v="0"/>
    <s v="theater/plays"/>
    <n v="6.7499999999999999E-3"/>
    <n v="6.75"/>
    <x v="1"/>
    <s v="plays"/>
    <x v="4065"/>
    <d v="2014-08-12T22:50:11"/>
  </r>
  <r>
    <n v="15000"/>
    <n v="25"/>
    <x v="2"/>
    <s v="US"/>
    <s v="USD"/>
    <n v="1463619388"/>
    <x v="4066"/>
    <b v="0"/>
    <n v="1"/>
    <b v="0"/>
    <s v="theater/plays"/>
    <n v="1.6666666666666668E-3"/>
    <n v="25"/>
    <x v="1"/>
    <s v="plays"/>
    <x v="4066"/>
    <d v="2016-05-19T00:56:28"/>
  </r>
  <r>
    <n v="5000"/>
    <n v="3045"/>
    <x v="2"/>
    <s v="US"/>
    <s v="USD"/>
    <n v="1443408550"/>
    <x v="4067"/>
    <b v="0"/>
    <n v="17"/>
    <b v="0"/>
    <s v="theater/plays"/>
    <n v="0.60899999999999999"/>
    <n v="179.11764705882354"/>
    <x v="1"/>
    <s v="plays"/>
    <x v="4067"/>
    <d v="2015-09-28T02:49:10"/>
  </r>
  <r>
    <n v="3495"/>
    <n v="34.950000000000003"/>
    <x v="2"/>
    <s v="US"/>
    <s v="USD"/>
    <n v="1484348700"/>
    <x v="4068"/>
    <b v="0"/>
    <n v="1"/>
    <b v="0"/>
    <s v="theater/plays"/>
    <n v="0.01"/>
    <n v="34.950000000000003"/>
    <x v="1"/>
    <s v="plays"/>
    <x v="4068"/>
    <d v="2017-01-13T23:05:00"/>
  </r>
  <r>
    <n v="1250"/>
    <n v="430"/>
    <x v="2"/>
    <s v="GB"/>
    <s v="GBP"/>
    <n v="1425124800"/>
    <x v="4069"/>
    <b v="0"/>
    <n v="13"/>
    <b v="0"/>
    <s v="theater/plays"/>
    <n v="0.34399999999999997"/>
    <n v="33.07692307692308"/>
    <x v="1"/>
    <s v="plays"/>
    <x v="4069"/>
    <d v="2015-02-28T12:00:00"/>
  </r>
  <r>
    <n v="1000"/>
    <n v="165"/>
    <x v="2"/>
    <s v="US"/>
    <s v="USD"/>
    <n v="1425178800"/>
    <x v="4070"/>
    <b v="0"/>
    <n v="6"/>
    <b v="0"/>
    <s v="theater/plays"/>
    <n v="0.16500000000000001"/>
    <n v="27.5"/>
    <x v="1"/>
    <s v="plays"/>
    <x v="4070"/>
    <d v="2015-03-01T03:00:00"/>
  </r>
  <r>
    <n v="20000"/>
    <n v="0"/>
    <x v="2"/>
    <s v="MX"/>
    <s v="MXN"/>
    <n v="1482779931"/>
    <x v="4071"/>
    <b v="0"/>
    <n v="0"/>
    <b v="0"/>
    <s v="theater/plays"/>
    <n v="0"/>
    <e v="#DIV/0!"/>
    <x v="1"/>
    <s v="plays"/>
    <x v="4071"/>
    <d v="2016-12-26T19:18:51"/>
  </r>
  <r>
    <n v="1000"/>
    <n v="4"/>
    <x v="2"/>
    <s v="GB"/>
    <s v="GBP"/>
    <n v="1408646111"/>
    <x v="4072"/>
    <b v="0"/>
    <n v="2"/>
    <b v="0"/>
    <s v="theater/plays"/>
    <n v="4.0000000000000001E-3"/>
    <n v="2"/>
    <x v="1"/>
    <s v="plays"/>
    <x v="4072"/>
    <d v="2014-08-21T18:35:11"/>
  </r>
  <r>
    <n v="3500"/>
    <n v="37"/>
    <x v="2"/>
    <s v="US"/>
    <s v="USD"/>
    <n v="1431144000"/>
    <x v="4073"/>
    <b v="0"/>
    <n v="2"/>
    <b v="0"/>
    <s v="theater/plays"/>
    <n v="1.0571428571428572E-2"/>
    <n v="18.5"/>
    <x v="1"/>
    <s v="plays"/>
    <x v="4073"/>
    <d v="2015-05-09T04:00:00"/>
  </r>
  <r>
    <n v="2750"/>
    <n v="735"/>
    <x v="2"/>
    <s v="GB"/>
    <s v="GBP"/>
    <n v="1446732975"/>
    <x v="4074"/>
    <b v="0"/>
    <n v="21"/>
    <b v="0"/>
    <s v="theater/plays"/>
    <n v="0.26727272727272727"/>
    <n v="35"/>
    <x v="1"/>
    <s v="plays"/>
    <x v="4074"/>
    <d v="2015-11-05T14:16:15"/>
  </r>
  <r>
    <n v="2000"/>
    <n v="576"/>
    <x v="2"/>
    <s v="GB"/>
    <s v="GBP"/>
    <n v="1404149280"/>
    <x v="4075"/>
    <b v="0"/>
    <n v="13"/>
    <b v="0"/>
    <s v="theater/plays"/>
    <n v="0.28799999999999998"/>
    <n v="44.307692307692307"/>
    <x v="1"/>
    <s v="plays"/>
    <x v="4075"/>
    <d v="2014-06-30T17:28:00"/>
  </r>
  <r>
    <n v="700"/>
    <n v="0"/>
    <x v="2"/>
    <s v="US"/>
    <s v="USD"/>
    <n v="1413921060"/>
    <x v="4076"/>
    <b v="0"/>
    <n v="0"/>
    <b v="0"/>
    <s v="theater/plays"/>
    <n v="0"/>
    <e v="#DIV/0!"/>
    <x v="1"/>
    <s v="plays"/>
    <x v="4076"/>
    <d v="2014-10-21T19:51:00"/>
  </r>
  <r>
    <n v="15000"/>
    <n v="1335"/>
    <x v="2"/>
    <s v="US"/>
    <s v="USD"/>
    <n v="1482339794"/>
    <x v="4077"/>
    <b v="0"/>
    <n v="6"/>
    <b v="0"/>
    <s v="theater/plays"/>
    <n v="8.8999999999999996E-2"/>
    <n v="222.5"/>
    <x v="1"/>
    <s v="plays"/>
    <x v="4077"/>
    <d v="2016-12-21T17:03:14"/>
  </r>
  <r>
    <n v="250"/>
    <n v="0"/>
    <x v="2"/>
    <s v="GB"/>
    <s v="GBP"/>
    <n v="1485543242"/>
    <x v="4078"/>
    <b v="0"/>
    <n v="0"/>
    <b v="0"/>
    <s v="theater/plays"/>
    <n v="0"/>
    <e v="#DIV/0!"/>
    <x v="1"/>
    <s v="plays"/>
    <x v="4078"/>
    <d v="2017-01-27T18:54:02"/>
  </r>
  <r>
    <n v="3000"/>
    <n v="5"/>
    <x v="2"/>
    <s v="US"/>
    <s v="USD"/>
    <n v="1466375521"/>
    <x v="4079"/>
    <b v="0"/>
    <n v="1"/>
    <b v="0"/>
    <s v="theater/plays"/>
    <n v="1.6666666666666668E-3"/>
    <n v="5"/>
    <x v="1"/>
    <s v="plays"/>
    <x v="4079"/>
    <d v="2016-06-19T22:32:01"/>
  </r>
  <r>
    <n v="3000"/>
    <n v="0"/>
    <x v="2"/>
    <s v="US"/>
    <s v="USD"/>
    <n v="1465930440"/>
    <x v="4080"/>
    <b v="0"/>
    <n v="0"/>
    <b v="0"/>
    <s v="theater/plays"/>
    <n v="0"/>
    <e v="#DIV/0!"/>
    <x v="1"/>
    <s v="plays"/>
    <x v="4080"/>
    <d v="2016-06-14T18:54:00"/>
  </r>
  <r>
    <n v="2224"/>
    <n v="350"/>
    <x v="2"/>
    <s v="US"/>
    <s v="USD"/>
    <n v="1425819425"/>
    <x v="4081"/>
    <b v="0"/>
    <n v="12"/>
    <b v="0"/>
    <s v="theater/plays"/>
    <n v="0.15737410071942445"/>
    <n v="29.166666666666668"/>
    <x v="1"/>
    <s v="plays"/>
    <x v="4081"/>
    <d v="2015-03-08T12:57:05"/>
  </r>
  <r>
    <n v="150"/>
    <n v="3"/>
    <x v="2"/>
    <s v="US"/>
    <s v="USD"/>
    <n v="1447542000"/>
    <x v="4082"/>
    <b v="0"/>
    <n v="2"/>
    <b v="0"/>
    <s v="theater/plays"/>
    <n v="0.02"/>
    <n v="1.5"/>
    <x v="1"/>
    <s v="plays"/>
    <x v="4082"/>
    <d v="2015-11-14T23:00:00"/>
  </r>
  <r>
    <n v="3500"/>
    <n v="759"/>
    <x v="2"/>
    <s v="US"/>
    <s v="USD"/>
    <n v="1452795416"/>
    <x v="4083"/>
    <b v="0"/>
    <n v="6"/>
    <b v="0"/>
    <s v="theater/plays"/>
    <n v="0.21685714285714286"/>
    <n v="126.5"/>
    <x v="1"/>
    <s v="plays"/>
    <x v="4083"/>
    <d v="2016-01-14T18:16:56"/>
  </r>
  <r>
    <n v="3000"/>
    <n v="10"/>
    <x v="2"/>
    <s v="IT"/>
    <s v="EUR"/>
    <n v="1476008906"/>
    <x v="4084"/>
    <b v="0"/>
    <n v="1"/>
    <b v="0"/>
    <s v="theater/plays"/>
    <n v="3.3333333333333335E-3"/>
    <n v="10"/>
    <x v="1"/>
    <s v="plays"/>
    <x v="4084"/>
    <d v="2016-10-09T10:28:26"/>
  </r>
  <r>
    <n v="3500"/>
    <n v="10"/>
    <x v="2"/>
    <s v="US"/>
    <s v="USD"/>
    <n v="1427169540"/>
    <x v="4085"/>
    <b v="0"/>
    <n v="1"/>
    <b v="0"/>
    <s v="theater/plays"/>
    <n v="2.8571428571428571E-3"/>
    <n v="10"/>
    <x v="1"/>
    <s v="plays"/>
    <x v="4085"/>
    <d v="2015-03-24T03:59:00"/>
  </r>
  <r>
    <n v="1000"/>
    <n v="47"/>
    <x v="2"/>
    <s v="US"/>
    <s v="USD"/>
    <n v="1448078400"/>
    <x v="4086"/>
    <b v="0"/>
    <n v="5"/>
    <b v="0"/>
    <s v="theater/plays"/>
    <n v="4.7E-2"/>
    <n v="9.4"/>
    <x v="1"/>
    <s v="plays"/>
    <x v="4086"/>
    <d v="2015-11-21T04:00:00"/>
  </r>
  <r>
    <n v="9600"/>
    <n v="0"/>
    <x v="2"/>
    <s v="US"/>
    <s v="USD"/>
    <n v="1468777786"/>
    <x v="4087"/>
    <b v="0"/>
    <n v="0"/>
    <b v="0"/>
    <s v="theater/plays"/>
    <n v="0"/>
    <e v="#DIV/0!"/>
    <x v="1"/>
    <s v="plays"/>
    <x v="4087"/>
    <d v="2016-07-17T17:49:46"/>
  </r>
  <r>
    <n v="2000"/>
    <n v="216"/>
    <x v="2"/>
    <s v="GB"/>
    <s v="GBP"/>
    <n v="1421403960"/>
    <x v="4088"/>
    <b v="0"/>
    <n v="3"/>
    <b v="0"/>
    <s v="theater/plays"/>
    <n v="0.108"/>
    <n v="72"/>
    <x v="1"/>
    <s v="plays"/>
    <x v="4088"/>
    <d v="2015-01-16T10:26:00"/>
  </r>
  <r>
    <n v="5000"/>
    <n v="240"/>
    <x v="2"/>
    <s v="US"/>
    <s v="USD"/>
    <n v="1433093700"/>
    <x v="4089"/>
    <b v="0"/>
    <n v="8"/>
    <b v="0"/>
    <s v="theater/plays"/>
    <n v="4.8000000000000001E-2"/>
    <n v="30"/>
    <x v="1"/>
    <s v="plays"/>
    <x v="4089"/>
    <d v="2015-05-31T17:35:00"/>
  </r>
  <r>
    <n v="1000"/>
    <n v="32"/>
    <x v="2"/>
    <s v="US"/>
    <s v="USD"/>
    <n v="1438959600"/>
    <x v="4090"/>
    <b v="0"/>
    <n v="3"/>
    <b v="0"/>
    <s v="theater/plays"/>
    <n v="3.2000000000000001E-2"/>
    <n v="10.666666666666666"/>
    <x v="1"/>
    <s v="plays"/>
    <x v="4090"/>
    <d v="2015-08-07T15:00:00"/>
  </r>
  <r>
    <n v="1600"/>
    <n v="204"/>
    <x v="2"/>
    <s v="US"/>
    <s v="USD"/>
    <n v="1421410151"/>
    <x v="4091"/>
    <b v="0"/>
    <n v="8"/>
    <b v="0"/>
    <s v="theater/plays"/>
    <n v="0.1275"/>
    <n v="25.5"/>
    <x v="1"/>
    <s v="plays"/>
    <x v="4091"/>
    <d v="2015-01-16T12:09:11"/>
  </r>
  <r>
    <n v="110000"/>
    <n v="20"/>
    <x v="2"/>
    <s v="US"/>
    <s v="USD"/>
    <n v="1428205247"/>
    <x v="4092"/>
    <b v="0"/>
    <n v="1"/>
    <b v="0"/>
    <s v="theater/plays"/>
    <n v="1.8181818181818181E-4"/>
    <n v="20"/>
    <x v="1"/>
    <s v="plays"/>
    <x v="4092"/>
    <d v="2015-04-05T03:40:47"/>
  </r>
  <r>
    <n v="2500"/>
    <n v="60"/>
    <x v="2"/>
    <s v="GB"/>
    <s v="GBP"/>
    <n v="1440272093"/>
    <x v="4093"/>
    <b v="0"/>
    <n v="4"/>
    <b v="0"/>
    <s v="theater/plays"/>
    <n v="2.4E-2"/>
    <n v="15"/>
    <x v="1"/>
    <s v="plays"/>
    <x v="4093"/>
    <d v="2015-08-22T19:34:53"/>
  </r>
  <r>
    <n v="2000"/>
    <n v="730"/>
    <x v="2"/>
    <s v="US"/>
    <s v="USD"/>
    <n v="1413953940"/>
    <x v="4094"/>
    <b v="0"/>
    <n v="8"/>
    <b v="0"/>
    <s v="theater/plays"/>
    <n v="0.36499999999999999"/>
    <n v="91.25"/>
    <x v="1"/>
    <s v="plays"/>
    <x v="4094"/>
    <d v="2014-10-22T04:59:00"/>
  </r>
  <r>
    <n v="30000"/>
    <n v="800"/>
    <x v="2"/>
    <s v="MX"/>
    <s v="MXN"/>
    <n v="1482108350"/>
    <x v="4095"/>
    <b v="0"/>
    <n v="1"/>
    <b v="0"/>
    <s v="theater/plays"/>
    <n v="2.6666666666666668E-2"/>
    <n v="800"/>
    <x v="1"/>
    <s v="plays"/>
    <x v="4095"/>
    <d v="2016-12-19T00:45:50"/>
  </r>
  <r>
    <n v="3500"/>
    <n v="400"/>
    <x v="2"/>
    <s v="GB"/>
    <s v="GBP"/>
    <n v="1488271860"/>
    <x v="4096"/>
    <b v="0"/>
    <n v="5"/>
    <b v="0"/>
    <s v="theater/plays"/>
    <n v="0.11428571428571428"/>
    <n v="80"/>
    <x v="1"/>
    <s v="plays"/>
    <x v="4096"/>
    <d v="2017-02-28T08:51:00"/>
  </r>
  <r>
    <n v="10000"/>
    <n v="0"/>
    <x v="2"/>
    <s v="GB"/>
    <s v="GBP"/>
    <n v="1454284500"/>
    <x v="4097"/>
    <b v="0"/>
    <n v="0"/>
    <b v="0"/>
    <s v="theater/plays"/>
    <n v="0"/>
    <e v="#DIV/0!"/>
    <x v="1"/>
    <s v="plays"/>
    <x v="4097"/>
    <d v="2016-01-31T23:55:00"/>
  </r>
  <r>
    <n v="75000"/>
    <n v="0"/>
    <x v="2"/>
    <s v="US"/>
    <s v="USD"/>
    <n v="1465060797"/>
    <x v="4098"/>
    <b v="0"/>
    <n v="0"/>
    <b v="0"/>
    <s v="theater/plays"/>
    <n v="0"/>
    <e v="#DIV/0!"/>
    <x v="1"/>
    <s v="plays"/>
    <x v="4098"/>
    <d v="2016-06-04T17:19:57"/>
  </r>
  <r>
    <n v="4500"/>
    <n v="50"/>
    <x v="2"/>
    <s v="US"/>
    <s v="USD"/>
    <n v="1472847873"/>
    <x v="4099"/>
    <b v="0"/>
    <n v="1"/>
    <b v="0"/>
    <s v="theater/plays"/>
    <n v="1.1111111111111112E-2"/>
    <n v="50"/>
    <x v="1"/>
    <s v="plays"/>
    <x v="4099"/>
    <d v="2016-09-02T20:24:33"/>
  </r>
  <r>
    <n v="270"/>
    <n v="0"/>
    <x v="2"/>
    <s v="US"/>
    <s v="USD"/>
    <n v="1414205990"/>
    <x v="4100"/>
    <b v="0"/>
    <n v="0"/>
    <b v="0"/>
    <s v="theater/plays"/>
    <n v="0"/>
    <e v="#DIV/0!"/>
    <x v="1"/>
    <s v="plays"/>
    <x v="4100"/>
    <d v="2014-10-25T02:59:50"/>
  </r>
  <r>
    <n v="600"/>
    <n v="0"/>
    <x v="2"/>
    <s v="US"/>
    <s v="USD"/>
    <n v="1485380482"/>
    <x v="4101"/>
    <b v="0"/>
    <n v="0"/>
    <b v="0"/>
    <s v="theater/plays"/>
    <n v="0"/>
    <e v="#DIV/0!"/>
    <x v="1"/>
    <s v="plays"/>
    <x v="4101"/>
    <d v="2017-01-25T21:41:22"/>
  </r>
  <r>
    <n v="500"/>
    <n v="137"/>
    <x v="2"/>
    <s v="US"/>
    <s v="USD"/>
    <n v="1463343673"/>
    <x v="4102"/>
    <b v="0"/>
    <n v="6"/>
    <b v="0"/>
    <s v="theater/plays"/>
    <n v="0.27400000000000002"/>
    <n v="22.833333333333332"/>
    <x v="1"/>
    <s v="plays"/>
    <x v="4102"/>
    <d v="2016-05-15T20:21:13"/>
  </r>
  <r>
    <n v="1000"/>
    <n v="100"/>
    <x v="2"/>
    <s v="US"/>
    <s v="USD"/>
    <n v="1440613920"/>
    <x v="4103"/>
    <b v="0"/>
    <n v="6"/>
    <b v="0"/>
    <s v="theater/plays"/>
    <n v="0.1"/>
    <n v="16.666666666666668"/>
    <x v="1"/>
    <s v="plays"/>
    <x v="4103"/>
    <d v="2015-08-26T18:32:00"/>
  </r>
  <r>
    <n v="3000"/>
    <n v="641"/>
    <x v="2"/>
    <s v="AU"/>
    <s v="AUD"/>
    <n v="1477550434"/>
    <x v="4104"/>
    <b v="0"/>
    <n v="14"/>
    <b v="0"/>
    <s v="theater/plays"/>
    <n v="0.21366666666666667"/>
    <n v="45.785714285714285"/>
    <x v="1"/>
    <s v="plays"/>
    <x v="4104"/>
    <d v="2016-10-27T06:40:34"/>
  </r>
  <r>
    <n v="33000"/>
    <n v="2300"/>
    <x v="2"/>
    <s v="MX"/>
    <s v="MXN"/>
    <n v="1482711309"/>
    <x v="4105"/>
    <b v="0"/>
    <n v="6"/>
    <b v="0"/>
    <s v="theater/plays"/>
    <n v="6.9696969696969702E-2"/>
    <n v="383.33333333333331"/>
    <x v="1"/>
    <s v="plays"/>
    <x v="4105"/>
    <d v="2016-12-26T00:15:09"/>
  </r>
  <r>
    <n v="5000"/>
    <n v="3530"/>
    <x v="2"/>
    <s v="US"/>
    <s v="USD"/>
    <n v="1427936400"/>
    <x v="4106"/>
    <b v="0"/>
    <n v="33"/>
    <b v="0"/>
    <s v="theater/plays"/>
    <n v="0.70599999999999996"/>
    <n v="106.96969696969697"/>
    <x v="1"/>
    <s v="plays"/>
    <x v="4106"/>
    <d v="2015-04-02T01:00:00"/>
  </r>
  <r>
    <n v="2000"/>
    <n v="41"/>
    <x v="2"/>
    <s v="US"/>
    <s v="USD"/>
    <n v="1411596001"/>
    <x v="4107"/>
    <b v="0"/>
    <n v="4"/>
    <b v="0"/>
    <s v="theater/plays"/>
    <n v="2.0500000000000001E-2"/>
    <n v="10.25"/>
    <x v="1"/>
    <s v="plays"/>
    <x v="4107"/>
    <d v="2014-09-24T22:00:01"/>
  </r>
  <r>
    <n v="3000"/>
    <n v="59"/>
    <x v="2"/>
    <s v="US"/>
    <s v="USD"/>
    <n v="1488517200"/>
    <x v="4108"/>
    <b v="0"/>
    <n v="1"/>
    <b v="0"/>
    <s v="theater/plays"/>
    <n v="1.9666666666666666E-2"/>
    <n v="59"/>
    <x v="1"/>
    <s v="plays"/>
    <x v="4108"/>
    <d v="2017-03-03T05:00:00"/>
  </r>
  <r>
    <n v="500"/>
    <n v="0"/>
    <x v="2"/>
    <s v="GB"/>
    <s v="GBP"/>
    <n v="1448805404"/>
    <x v="4109"/>
    <b v="0"/>
    <n v="0"/>
    <b v="0"/>
    <s v="theater/plays"/>
    <n v="0"/>
    <e v="#DIV/0!"/>
    <x v="1"/>
    <s v="plays"/>
    <x v="4109"/>
    <d v="2015-11-29T13:56:44"/>
  </r>
  <r>
    <n v="300"/>
    <n v="86"/>
    <x v="2"/>
    <s v="GB"/>
    <s v="GBP"/>
    <n v="1469113351"/>
    <x v="4110"/>
    <b v="0"/>
    <n v="6"/>
    <b v="0"/>
    <s v="theater/plays"/>
    <n v="0.28666666666666668"/>
    <n v="14.333333333333334"/>
    <x v="1"/>
    <s v="plays"/>
    <x v="4110"/>
    <d v="2016-07-21T15:02:31"/>
  </r>
  <r>
    <n v="3000"/>
    <n v="94"/>
    <x v="2"/>
    <s v="US"/>
    <s v="USD"/>
    <n v="1424747740"/>
    <x v="4111"/>
    <b v="0"/>
    <n v="6"/>
    <b v="0"/>
    <s v="theater/plays"/>
    <n v="3.1333333333333331E-2"/>
    <n v="15.666666666666666"/>
    <x v="1"/>
    <s v="plays"/>
    <x v="4111"/>
    <d v="2015-02-24T03:15:40"/>
  </r>
  <r>
    <n v="2500"/>
    <n v="1"/>
    <x v="2"/>
    <s v="IE"/>
    <s v="EUR"/>
    <n v="1456617600"/>
    <x v="4112"/>
    <b v="0"/>
    <n v="1"/>
    <b v="0"/>
    <s v="theater/plays"/>
    <n v="4.0000000000000002E-4"/>
    <n v="1"/>
    <x v="1"/>
    <s v="plays"/>
    <x v="4112"/>
    <d v="2016-02-28T00:00:00"/>
  </r>
  <r>
    <n v="1500"/>
    <n v="3"/>
    <x v="2"/>
    <s v="US"/>
    <s v="USD"/>
    <n v="1452234840"/>
    <x v="411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d v="2012-07-26T18:11:4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d v="2015-06-10T19:09:36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d v="2015-01-17T19:58:29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d v="2015-10-14T13:57:11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d v="2014-03-13T04:03:29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d v="2015-05-17T18:18:26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d v="2014-11-19T14:19:04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d v="2015-01-02T00:31:47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d v="2011-06-29T01:39:05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d v="2014-06-12T18:11:07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d v="2016-07-08T19:32:2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d v="2016-03-06T20:58:52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d v="2013-01-29T01:03:2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d v="2012-09-01T01:35:3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</r>
  <r>
    <x v="4114"/>
    <m/>
    <m/>
    <m/>
    <m/>
    <x v="4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F3BF91-BB78-41AB-BF7F-9C53C898D9A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E7DDEF-3620-4D89-99ED-CD29490FAB2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/>
    </i>
    <i>
      <x v="5"/>
    </i>
    <i>
      <x v="6"/>
    </i>
    <i>
      <x v="29"/>
    </i>
    <i>
      <x v="30"/>
    </i>
    <i>
      <x v="35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item="0" hier="-1"/>
  </pageFields>
  <dataFields count="1">
    <dataField name="Count of Sub-Category" fld="17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1441E7-436A-44DE-879D-BF56F1CB83A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19"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4">
    <i>
      <x/>
    </i>
    <i>
      <x v="1"/>
    </i>
    <i>
      <x v="3"/>
    </i>
    <i t="grand">
      <x/>
    </i>
  </colItems>
  <pageFields count="2">
    <pageField fld="13" hier="-1"/>
    <pageField fld="18" hier="-1"/>
  </pageFields>
  <dataFields count="1">
    <dataField name="Count of state" fld="2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5D8FDE-E577-4602-A7D5-C2E2A5CABE5C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3:F1534" firstHeaderRow="1" firstDataRow="1" firstDataCol="1" rowPageCount="1" colPageCount="1"/>
  <pivotFields count="20">
    <pivotField axis="axisRow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Page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531"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41"/>
    </i>
    <i>
      <x v="2642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Items count="1">
    <i/>
  </colItems>
  <pageFields count="1">
    <pageField fld="5" item="1" hier="-1"/>
  </pageField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217B18-21BB-496B-ACF2-DEB8BEC9F87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C2189" firstHeaderRow="1" firstDataRow="1" firstDataCol="1" rowPageCount="1" colPageCount="1"/>
  <pivotFields count="20">
    <pivotField axis="axisRow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Page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 t="grand">
      <x/>
    </i>
  </rowItems>
  <colItems count="1">
    <i/>
  </colItems>
  <pageFields count="1">
    <pageField fld="5" item="3" hier="-1"/>
  </pageField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H1" zoomScaleNormal="100" workbookViewId="0">
      <selection activeCell="V4" sqref="V4"/>
    </sheetView>
  </sheetViews>
  <sheetFormatPr defaultRowHeight="15" x14ac:dyDescent="0.25"/>
  <cols>
    <col min="1" max="1" width="5" bestFit="1" customWidth="1"/>
    <col min="2" max="2" width="38.42578125" style="3" customWidth="1"/>
    <col min="3" max="3" width="40.28515625" style="3" customWidth="1"/>
    <col min="4" max="4" width="10" bestFit="1" customWidth="1"/>
    <col min="5" max="5" width="11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5.140625" bestFit="1" customWidth="1"/>
    <col min="16" max="16" width="17" bestFit="1" customWidth="1"/>
    <col min="17" max="17" width="12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8332</v>
      </c>
      <c r="T1" s="1" t="s">
        <v>8333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8312</v>
      </c>
      <c r="R2" t="s">
        <v>8330</v>
      </c>
      <c r="S2" s="5">
        <f>(((J2/60)/60)/24)+DATE(1970,1,1)</f>
        <v>42177.007071759261</v>
      </c>
      <c r="T2" s="5">
        <f>(((I2/60)/60)/24)+DATE(1970,1,1)</f>
        <v>42208.125</v>
      </c>
      <c r="U2" s="5"/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">
        <v>8312</v>
      </c>
      <c r="R3" t="s">
        <v>8330</v>
      </c>
      <c r="S3" s="5">
        <f t="shared" ref="S3:S66" si="2">(((J3/60)/60)/24)+DATE(1970,1,1)</f>
        <v>42766.600497685184</v>
      </c>
      <c r="T3" s="5">
        <f t="shared" ref="T3:T66" si="3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8312</v>
      </c>
      <c r="R4" t="s">
        <v>8330</v>
      </c>
      <c r="S4" s="5">
        <f t="shared" si="2"/>
        <v>42405.702349537038</v>
      </c>
      <c r="T4" s="5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8312</v>
      </c>
      <c r="R5" t="s">
        <v>8330</v>
      </c>
      <c r="S5" s="5">
        <f t="shared" si="2"/>
        <v>41828.515127314815</v>
      </c>
      <c r="T5" s="5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8312</v>
      </c>
      <c r="R6" t="s">
        <v>8330</v>
      </c>
      <c r="S6" s="5">
        <f t="shared" si="2"/>
        <v>42327.834247685183</v>
      </c>
      <c r="T6" s="5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8312</v>
      </c>
      <c r="R7" t="s">
        <v>8330</v>
      </c>
      <c r="S7" s="5">
        <f t="shared" si="2"/>
        <v>42563.932951388888</v>
      </c>
      <c r="T7" s="5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8312</v>
      </c>
      <c r="R8" t="s">
        <v>8330</v>
      </c>
      <c r="S8" s="5">
        <f t="shared" si="2"/>
        <v>41794.072337962964</v>
      </c>
      <c r="T8" s="5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8312</v>
      </c>
      <c r="R9" t="s">
        <v>8330</v>
      </c>
      <c r="S9" s="5">
        <f t="shared" si="2"/>
        <v>42516.047071759262</v>
      </c>
      <c r="T9" s="5">
        <f t="shared" si="3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8312</v>
      </c>
      <c r="R10" t="s">
        <v>8330</v>
      </c>
      <c r="S10" s="5">
        <f t="shared" si="2"/>
        <v>42468.94458333333</v>
      </c>
      <c r="T10" s="5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8312</v>
      </c>
      <c r="R11" t="s">
        <v>8330</v>
      </c>
      <c r="S11" s="5">
        <f t="shared" si="2"/>
        <v>42447.103518518517</v>
      </c>
      <c r="T11" s="5">
        <f t="shared" si="3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8312</v>
      </c>
      <c r="R12" t="s">
        <v>8330</v>
      </c>
      <c r="S12" s="5">
        <f t="shared" si="2"/>
        <v>41780.068043981482</v>
      </c>
      <c r="T12" s="5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8312</v>
      </c>
      <c r="R13" t="s">
        <v>8330</v>
      </c>
      <c r="S13" s="5">
        <f t="shared" si="2"/>
        <v>42572.778495370367</v>
      </c>
      <c r="T13" s="5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8312</v>
      </c>
      <c r="R14" t="s">
        <v>8330</v>
      </c>
      <c r="S14" s="5">
        <f t="shared" si="2"/>
        <v>41791.713252314818</v>
      </c>
      <c r="T14" s="5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8312</v>
      </c>
      <c r="R15" t="s">
        <v>8330</v>
      </c>
      <c r="S15" s="5">
        <f t="shared" si="2"/>
        <v>42508.677187499998</v>
      </c>
      <c r="T15" s="5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8312</v>
      </c>
      <c r="R16" t="s">
        <v>8330</v>
      </c>
      <c r="S16" s="5">
        <f t="shared" si="2"/>
        <v>41808.02648148148</v>
      </c>
      <c r="T16" s="5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8312</v>
      </c>
      <c r="R17" t="s">
        <v>8330</v>
      </c>
      <c r="S17" s="5">
        <f t="shared" si="2"/>
        <v>42256.391875000001</v>
      </c>
      <c r="T17" s="5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8312</v>
      </c>
      <c r="R18" t="s">
        <v>8330</v>
      </c>
      <c r="S18" s="5">
        <f t="shared" si="2"/>
        <v>41760.796423611115</v>
      </c>
      <c r="T18" s="5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8312</v>
      </c>
      <c r="R19" t="s">
        <v>8330</v>
      </c>
      <c r="S19" s="5">
        <f t="shared" si="2"/>
        <v>41917.731736111113</v>
      </c>
      <c r="T19" s="5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8312</v>
      </c>
      <c r="R20" t="s">
        <v>8330</v>
      </c>
      <c r="S20" s="5">
        <f t="shared" si="2"/>
        <v>41869.542314814818</v>
      </c>
      <c r="T20" s="5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8312</v>
      </c>
      <c r="R21" t="s">
        <v>8330</v>
      </c>
      <c r="S21" s="5">
        <f t="shared" si="2"/>
        <v>42175.816365740742</v>
      </c>
      <c r="T21" s="5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8312</v>
      </c>
      <c r="R22" t="s">
        <v>8330</v>
      </c>
      <c r="S22" s="5">
        <f t="shared" si="2"/>
        <v>42200.758240740746</v>
      </c>
      <c r="T22" s="5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8312</v>
      </c>
      <c r="R23" t="s">
        <v>8330</v>
      </c>
      <c r="S23" s="5">
        <f t="shared" si="2"/>
        <v>41878.627187500002</v>
      </c>
      <c r="T23" s="5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8312</v>
      </c>
      <c r="R24" t="s">
        <v>8330</v>
      </c>
      <c r="S24" s="5">
        <f t="shared" si="2"/>
        <v>41989.91134259259</v>
      </c>
      <c r="T24" s="5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8312</v>
      </c>
      <c r="R25" t="s">
        <v>8330</v>
      </c>
      <c r="S25" s="5">
        <f t="shared" si="2"/>
        <v>42097.778946759259</v>
      </c>
      <c r="T25" s="5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8312</v>
      </c>
      <c r="R26" t="s">
        <v>8330</v>
      </c>
      <c r="S26" s="5">
        <f t="shared" si="2"/>
        <v>42229.820173611108</v>
      </c>
      <c r="T26" s="5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8312</v>
      </c>
      <c r="R27" t="s">
        <v>8330</v>
      </c>
      <c r="S27" s="5">
        <f t="shared" si="2"/>
        <v>42318.025011574078</v>
      </c>
      <c r="T27" s="5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8312</v>
      </c>
      <c r="R28" t="s">
        <v>8330</v>
      </c>
      <c r="S28" s="5">
        <f t="shared" si="2"/>
        <v>41828.515555555554</v>
      </c>
      <c r="T28" s="5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8312</v>
      </c>
      <c r="R29" t="s">
        <v>8330</v>
      </c>
      <c r="S29" s="5">
        <f t="shared" si="2"/>
        <v>41929.164733796293</v>
      </c>
      <c r="T29" s="5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8312</v>
      </c>
      <c r="R30" t="s">
        <v>8330</v>
      </c>
      <c r="S30" s="5">
        <f t="shared" si="2"/>
        <v>42324.96393518518</v>
      </c>
      <c r="T30" s="5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8312</v>
      </c>
      <c r="R31" t="s">
        <v>8330</v>
      </c>
      <c r="S31" s="5">
        <f t="shared" si="2"/>
        <v>41812.67324074074</v>
      </c>
      <c r="T31" s="5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8312</v>
      </c>
      <c r="R32" t="s">
        <v>8330</v>
      </c>
      <c r="S32" s="5">
        <f t="shared" si="2"/>
        <v>41842.292997685188</v>
      </c>
      <c r="T32" s="5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8312</v>
      </c>
      <c r="R33" t="s">
        <v>8330</v>
      </c>
      <c r="S33" s="5">
        <f t="shared" si="2"/>
        <v>42376.79206018518</v>
      </c>
      <c r="T33" s="5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8312</v>
      </c>
      <c r="R34" t="s">
        <v>8330</v>
      </c>
      <c r="S34" s="5">
        <f t="shared" si="2"/>
        <v>42461.627511574072</v>
      </c>
      <c r="T34" s="5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8312</v>
      </c>
      <c r="R35" t="s">
        <v>8330</v>
      </c>
      <c r="S35" s="5">
        <f t="shared" si="2"/>
        <v>42286.660891203705</v>
      </c>
      <c r="T35" s="5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8312</v>
      </c>
      <c r="R36" t="s">
        <v>8330</v>
      </c>
      <c r="S36" s="5">
        <f t="shared" si="2"/>
        <v>41841.321770833332</v>
      </c>
      <c r="T36" s="5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8312</v>
      </c>
      <c r="R37" t="s">
        <v>8330</v>
      </c>
      <c r="S37" s="5">
        <f t="shared" si="2"/>
        <v>42098.291828703703</v>
      </c>
      <c r="T37" s="5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8312</v>
      </c>
      <c r="R38" t="s">
        <v>8330</v>
      </c>
      <c r="S38" s="5">
        <f t="shared" si="2"/>
        <v>42068.307002314818</v>
      </c>
      <c r="T38" s="5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8312</v>
      </c>
      <c r="R39" t="s">
        <v>8330</v>
      </c>
      <c r="S39" s="5">
        <f t="shared" si="2"/>
        <v>42032.693043981482</v>
      </c>
      <c r="T39" s="5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8312</v>
      </c>
      <c r="R40" t="s">
        <v>8330</v>
      </c>
      <c r="S40" s="5">
        <f t="shared" si="2"/>
        <v>41375.057222222218</v>
      </c>
      <c r="T40" s="5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8312</v>
      </c>
      <c r="R41" t="s">
        <v>8330</v>
      </c>
      <c r="S41" s="5">
        <f t="shared" si="2"/>
        <v>41754.047083333331</v>
      </c>
      <c r="T41" s="5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8312</v>
      </c>
      <c r="R42" t="s">
        <v>8330</v>
      </c>
      <c r="S42" s="5">
        <f t="shared" si="2"/>
        <v>41789.21398148148</v>
      </c>
      <c r="T42" s="5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8312</v>
      </c>
      <c r="R43" t="s">
        <v>8330</v>
      </c>
      <c r="S43" s="5">
        <f t="shared" si="2"/>
        <v>41887.568912037037</v>
      </c>
      <c r="T43" s="5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8312</v>
      </c>
      <c r="R44" t="s">
        <v>8330</v>
      </c>
      <c r="S44" s="5">
        <f t="shared" si="2"/>
        <v>41971.639189814814</v>
      </c>
      <c r="T44" s="5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8312</v>
      </c>
      <c r="R45" t="s">
        <v>8330</v>
      </c>
      <c r="S45" s="5">
        <f t="shared" si="2"/>
        <v>41802.790347222224</v>
      </c>
      <c r="T45" s="5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8312</v>
      </c>
      <c r="R46" t="s">
        <v>8330</v>
      </c>
      <c r="S46" s="5">
        <f t="shared" si="2"/>
        <v>41874.098807870374</v>
      </c>
      <c r="T46" s="5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8312</v>
      </c>
      <c r="R47" t="s">
        <v>8330</v>
      </c>
      <c r="S47" s="5">
        <f t="shared" si="2"/>
        <v>42457.623923611114</v>
      </c>
      <c r="T47" s="5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8312</v>
      </c>
      <c r="R48" t="s">
        <v>8330</v>
      </c>
      <c r="S48" s="5">
        <f t="shared" si="2"/>
        <v>42323.964976851858</v>
      </c>
      <c r="T48" s="5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8312</v>
      </c>
      <c r="R49" t="s">
        <v>8330</v>
      </c>
      <c r="S49" s="5">
        <f t="shared" si="2"/>
        <v>41932.819525462961</v>
      </c>
      <c r="T49" s="5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8312</v>
      </c>
      <c r="R50" t="s">
        <v>8330</v>
      </c>
      <c r="S50" s="5">
        <f t="shared" si="2"/>
        <v>42033.516898148147</v>
      </c>
      <c r="T50" s="5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8312</v>
      </c>
      <c r="R51" t="s">
        <v>8330</v>
      </c>
      <c r="S51" s="5">
        <f t="shared" si="2"/>
        <v>42271.176446759258</v>
      </c>
      <c r="T51" s="5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8312</v>
      </c>
      <c r="R52" t="s">
        <v>8330</v>
      </c>
      <c r="S52" s="5">
        <f t="shared" si="2"/>
        <v>41995.752986111111</v>
      </c>
      <c r="T52" s="5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8312</v>
      </c>
      <c r="R53" t="s">
        <v>8330</v>
      </c>
      <c r="S53" s="5">
        <f t="shared" si="2"/>
        <v>42196.928668981483</v>
      </c>
      <c r="T53" s="5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8312</v>
      </c>
      <c r="R54" t="s">
        <v>8330</v>
      </c>
      <c r="S54" s="5">
        <f t="shared" si="2"/>
        <v>41807.701921296299</v>
      </c>
      <c r="T54" s="5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8312</v>
      </c>
      <c r="R55" t="s">
        <v>8330</v>
      </c>
      <c r="S55" s="5">
        <f t="shared" si="2"/>
        <v>41719.549131944441</v>
      </c>
      <c r="T55" s="5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8312</v>
      </c>
      <c r="R56" t="s">
        <v>8330</v>
      </c>
      <c r="S56" s="5">
        <f t="shared" si="2"/>
        <v>42333.713206018518</v>
      </c>
      <c r="T56" s="5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8312</v>
      </c>
      <c r="R57" t="s">
        <v>8330</v>
      </c>
      <c r="S57" s="5">
        <f t="shared" si="2"/>
        <v>42496.968935185185</v>
      </c>
      <c r="T57" s="5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8312</v>
      </c>
      <c r="R58" t="s">
        <v>8330</v>
      </c>
      <c r="S58" s="5">
        <f t="shared" si="2"/>
        <v>42149.548888888887</v>
      </c>
      <c r="T58" s="5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8312</v>
      </c>
      <c r="R59" t="s">
        <v>8330</v>
      </c>
      <c r="S59" s="5">
        <f t="shared" si="2"/>
        <v>42089.83289351852</v>
      </c>
      <c r="T59" s="5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8312</v>
      </c>
      <c r="R60" t="s">
        <v>8330</v>
      </c>
      <c r="S60" s="5">
        <f t="shared" si="2"/>
        <v>41932.745046296295</v>
      </c>
      <c r="T60" s="5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8312</v>
      </c>
      <c r="R61" t="s">
        <v>8330</v>
      </c>
      <c r="S61" s="5">
        <f t="shared" si="2"/>
        <v>42230.23583333334</v>
      </c>
      <c r="T61" s="5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8312</v>
      </c>
      <c r="R62" t="s">
        <v>8329</v>
      </c>
      <c r="S62" s="5">
        <f t="shared" si="2"/>
        <v>41701.901817129627</v>
      </c>
      <c r="T62" s="5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8312</v>
      </c>
      <c r="R63" t="s">
        <v>8329</v>
      </c>
      <c r="S63" s="5">
        <f t="shared" si="2"/>
        <v>41409.814317129632</v>
      </c>
      <c r="T63" s="5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8312</v>
      </c>
      <c r="R64" t="s">
        <v>8329</v>
      </c>
      <c r="S64" s="5">
        <f t="shared" si="2"/>
        <v>41311.799513888887</v>
      </c>
      <c r="T64" s="5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8312</v>
      </c>
      <c r="R65" t="s">
        <v>8329</v>
      </c>
      <c r="S65" s="5">
        <f t="shared" si="2"/>
        <v>41612.912187499998</v>
      </c>
      <c r="T65" s="5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8312</v>
      </c>
      <c r="R66" t="s">
        <v>8329</v>
      </c>
      <c r="S66" s="5">
        <f t="shared" si="2"/>
        <v>41433.01829861111</v>
      </c>
      <c r="T66" s="5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t="s">
        <v>8312</v>
      </c>
      <c r="R67" t="s">
        <v>8329</v>
      </c>
      <c r="S67" s="5">
        <f t="shared" ref="S67:S130" si="6">(((J67/60)/60)/24)+DATE(1970,1,1)</f>
        <v>41835.821226851855</v>
      </c>
      <c r="T67" s="5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8312</v>
      </c>
      <c r="R68" t="s">
        <v>8329</v>
      </c>
      <c r="S68" s="5">
        <f t="shared" si="6"/>
        <v>42539.849768518514</v>
      </c>
      <c r="T68" s="5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8312</v>
      </c>
      <c r="R69" t="s">
        <v>8329</v>
      </c>
      <c r="S69" s="5">
        <f t="shared" si="6"/>
        <v>41075.583379629628</v>
      </c>
      <c r="T69" s="5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8312</v>
      </c>
      <c r="R70" t="s">
        <v>8329</v>
      </c>
      <c r="S70" s="5">
        <f t="shared" si="6"/>
        <v>41663.569340277776</v>
      </c>
      <c r="T70" s="5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8312</v>
      </c>
      <c r="R71" t="s">
        <v>8329</v>
      </c>
      <c r="S71" s="5">
        <f t="shared" si="6"/>
        <v>40786.187789351854</v>
      </c>
      <c r="T71" s="5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8312</v>
      </c>
      <c r="R72" t="s">
        <v>8329</v>
      </c>
      <c r="S72" s="5">
        <f t="shared" si="6"/>
        <v>40730.896354166667</v>
      </c>
      <c r="T72" s="5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8312</v>
      </c>
      <c r="R73" t="s">
        <v>8329</v>
      </c>
      <c r="S73" s="5">
        <f t="shared" si="6"/>
        <v>40997.271493055552</v>
      </c>
      <c r="T73" s="5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8312</v>
      </c>
      <c r="R74" t="s">
        <v>8329</v>
      </c>
      <c r="S74" s="5">
        <f t="shared" si="6"/>
        <v>41208.010196759256</v>
      </c>
      <c r="T74" s="5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8312</v>
      </c>
      <c r="R75" t="s">
        <v>8329</v>
      </c>
      <c r="S75" s="5">
        <f t="shared" si="6"/>
        <v>40587.75675925926</v>
      </c>
      <c r="T75" s="5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8312</v>
      </c>
      <c r="R76" t="s">
        <v>8329</v>
      </c>
      <c r="S76" s="5">
        <f t="shared" si="6"/>
        <v>42360.487210648149</v>
      </c>
      <c r="T76" s="5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8312</v>
      </c>
      <c r="R77" t="s">
        <v>8329</v>
      </c>
      <c r="S77" s="5">
        <f t="shared" si="6"/>
        <v>41357.209166666667</v>
      </c>
      <c r="T77" s="5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8312</v>
      </c>
      <c r="R78" t="s">
        <v>8329</v>
      </c>
      <c r="S78" s="5">
        <f t="shared" si="6"/>
        <v>40844.691643518519</v>
      </c>
      <c r="T78" s="5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8312</v>
      </c>
      <c r="R79" t="s">
        <v>8329</v>
      </c>
      <c r="S79" s="5">
        <f t="shared" si="6"/>
        <v>40997.144872685189</v>
      </c>
      <c r="T79" s="5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8312</v>
      </c>
      <c r="R80" t="s">
        <v>8329</v>
      </c>
      <c r="S80" s="5">
        <f t="shared" si="6"/>
        <v>42604.730567129634</v>
      </c>
      <c r="T80" s="5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8312</v>
      </c>
      <c r="R81" t="s">
        <v>8329</v>
      </c>
      <c r="S81" s="5">
        <f t="shared" si="6"/>
        <v>41724.776539351849</v>
      </c>
      <c r="T81" s="5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8312</v>
      </c>
      <c r="R82" t="s">
        <v>8329</v>
      </c>
      <c r="S82" s="5">
        <f t="shared" si="6"/>
        <v>41583.083981481483</v>
      </c>
      <c r="T82" s="5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8312</v>
      </c>
      <c r="R83" t="s">
        <v>8329</v>
      </c>
      <c r="S83" s="5">
        <f t="shared" si="6"/>
        <v>41100.158877314818</v>
      </c>
      <c r="T83" s="5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8312</v>
      </c>
      <c r="R84" t="s">
        <v>8329</v>
      </c>
      <c r="S84" s="5">
        <f t="shared" si="6"/>
        <v>40795.820150462961</v>
      </c>
      <c r="T84" s="5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8312</v>
      </c>
      <c r="R85" t="s">
        <v>8329</v>
      </c>
      <c r="S85" s="5">
        <f t="shared" si="6"/>
        <v>42042.615613425922</v>
      </c>
      <c r="T85" s="5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8312</v>
      </c>
      <c r="R86" t="s">
        <v>8329</v>
      </c>
      <c r="S86" s="5">
        <f t="shared" si="6"/>
        <v>40648.757939814815</v>
      </c>
      <c r="T86" s="5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8312</v>
      </c>
      <c r="R87" t="s">
        <v>8329</v>
      </c>
      <c r="S87" s="5">
        <f t="shared" si="6"/>
        <v>40779.125428240739</v>
      </c>
      <c r="T87" s="5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8312</v>
      </c>
      <c r="R88" t="s">
        <v>8329</v>
      </c>
      <c r="S88" s="5">
        <f t="shared" si="6"/>
        <v>42291.556076388893</v>
      </c>
      <c r="T88" s="5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8312</v>
      </c>
      <c r="R89" t="s">
        <v>8329</v>
      </c>
      <c r="S89" s="5">
        <f t="shared" si="6"/>
        <v>40322.53938657407</v>
      </c>
      <c r="T89" s="5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8312</v>
      </c>
      <c r="R90" t="s">
        <v>8329</v>
      </c>
      <c r="S90" s="5">
        <f t="shared" si="6"/>
        <v>41786.65892361111</v>
      </c>
      <c r="T90" s="5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8312</v>
      </c>
      <c r="R91" t="s">
        <v>8329</v>
      </c>
      <c r="S91" s="5">
        <f t="shared" si="6"/>
        <v>41402.752222222225</v>
      </c>
      <c r="T91" s="5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8312</v>
      </c>
      <c r="R92" t="s">
        <v>8329</v>
      </c>
      <c r="S92" s="5">
        <f t="shared" si="6"/>
        <v>40706.297442129631</v>
      </c>
      <c r="T92" s="5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8312</v>
      </c>
      <c r="R93" t="s">
        <v>8329</v>
      </c>
      <c r="S93" s="5">
        <f t="shared" si="6"/>
        <v>40619.402361111112</v>
      </c>
      <c r="T93" s="5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8312</v>
      </c>
      <c r="R94" t="s">
        <v>8329</v>
      </c>
      <c r="S94" s="5">
        <f t="shared" si="6"/>
        <v>42721.198877314819</v>
      </c>
      <c r="T94" s="5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8312</v>
      </c>
      <c r="R95" t="s">
        <v>8329</v>
      </c>
      <c r="S95" s="5">
        <f t="shared" si="6"/>
        <v>41065.858067129629</v>
      </c>
      <c r="T95" s="5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8312</v>
      </c>
      <c r="R96" t="s">
        <v>8329</v>
      </c>
      <c r="S96" s="5">
        <f t="shared" si="6"/>
        <v>41716.717847222222</v>
      </c>
      <c r="T96" s="5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8312</v>
      </c>
      <c r="R97" t="s">
        <v>8329</v>
      </c>
      <c r="S97" s="5">
        <f t="shared" si="6"/>
        <v>40935.005104166667</v>
      </c>
      <c r="T97" s="5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8312</v>
      </c>
      <c r="R98" t="s">
        <v>8329</v>
      </c>
      <c r="S98" s="5">
        <f t="shared" si="6"/>
        <v>40324.662511574075</v>
      </c>
      <c r="T98" s="5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8312</v>
      </c>
      <c r="R99" t="s">
        <v>8329</v>
      </c>
      <c r="S99" s="5">
        <f t="shared" si="6"/>
        <v>40706.135208333333</v>
      </c>
      <c r="T99" s="5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8312</v>
      </c>
      <c r="R100" t="s">
        <v>8329</v>
      </c>
      <c r="S100" s="5">
        <f t="shared" si="6"/>
        <v>41214.79483796296</v>
      </c>
      <c r="T100" s="5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8312</v>
      </c>
      <c r="R101" t="s">
        <v>8329</v>
      </c>
      <c r="S101" s="5">
        <f t="shared" si="6"/>
        <v>41631.902766203704</v>
      </c>
      <c r="T101" s="5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8312</v>
      </c>
      <c r="R102" t="s">
        <v>8329</v>
      </c>
      <c r="S102" s="5">
        <f t="shared" si="6"/>
        <v>41197.753310185188</v>
      </c>
      <c r="T102" s="5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8312</v>
      </c>
      <c r="R103" t="s">
        <v>8329</v>
      </c>
      <c r="S103" s="5">
        <f t="shared" si="6"/>
        <v>41274.776736111111</v>
      </c>
      <c r="T103" s="5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8312</v>
      </c>
      <c r="R104" t="s">
        <v>8329</v>
      </c>
      <c r="S104" s="5">
        <f t="shared" si="6"/>
        <v>40505.131168981483</v>
      </c>
      <c r="T104" s="5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8312</v>
      </c>
      <c r="R105" t="s">
        <v>8329</v>
      </c>
      <c r="S105" s="5">
        <f t="shared" si="6"/>
        <v>41682.805902777778</v>
      </c>
      <c r="T105" s="5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8312</v>
      </c>
      <c r="R106" t="s">
        <v>8329</v>
      </c>
      <c r="S106" s="5">
        <f t="shared" si="6"/>
        <v>40612.695208333331</v>
      </c>
      <c r="T106" s="5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8312</v>
      </c>
      <c r="R107" t="s">
        <v>8329</v>
      </c>
      <c r="S107" s="5">
        <f t="shared" si="6"/>
        <v>42485.724768518514</v>
      </c>
      <c r="T107" s="5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8312</v>
      </c>
      <c r="R108" t="s">
        <v>8329</v>
      </c>
      <c r="S108" s="5">
        <f t="shared" si="6"/>
        <v>40987.776631944449</v>
      </c>
      <c r="T108" s="5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8312</v>
      </c>
      <c r="R109" t="s">
        <v>8329</v>
      </c>
      <c r="S109" s="5">
        <f t="shared" si="6"/>
        <v>40635.982488425929</v>
      </c>
      <c r="T109" s="5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8312</v>
      </c>
      <c r="R110" t="s">
        <v>8329</v>
      </c>
      <c r="S110" s="5">
        <f t="shared" si="6"/>
        <v>41365.613078703704</v>
      </c>
      <c r="T110" s="5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8312</v>
      </c>
      <c r="R111" t="s">
        <v>8329</v>
      </c>
      <c r="S111" s="5">
        <f t="shared" si="6"/>
        <v>40570.025810185187</v>
      </c>
      <c r="T111" s="5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8312</v>
      </c>
      <c r="R112" t="s">
        <v>8329</v>
      </c>
      <c r="S112" s="5">
        <f t="shared" si="6"/>
        <v>41557.949687500004</v>
      </c>
      <c r="T112" s="5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8312</v>
      </c>
      <c r="R113" t="s">
        <v>8329</v>
      </c>
      <c r="S113" s="5">
        <f t="shared" si="6"/>
        <v>42125.333182870367</v>
      </c>
      <c r="T113" s="5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8312</v>
      </c>
      <c r="R114" t="s">
        <v>8329</v>
      </c>
      <c r="S114" s="5">
        <f t="shared" si="6"/>
        <v>41718.043032407404</v>
      </c>
      <c r="T114" s="5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8312</v>
      </c>
      <c r="R115" t="s">
        <v>8329</v>
      </c>
      <c r="S115" s="5">
        <f t="shared" si="6"/>
        <v>40753.758425925924</v>
      </c>
      <c r="T115" s="5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8312</v>
      </c>
      <c r="R116" t="s">
        <v>8329</v>
      </c>
      <c r="S116" s="5">
        <f t="shared" si="6"/>
        <v>40861.27416666667</v>
      </c>
      <c r="T116" s="5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8312</v>
      </c>
      <c r="R117" t="s">
        <v>8329</v>
      </c>
      <c r="S117" s="5">
        <f t="shared" si="6"/>
        <v>40918.738935185182</v>
      </c>
      <c r="T117" s="5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8312</v>
      </c>
      <c r="R118" t="s">
        <v>8329</v>
      </c>
      <c r="S118" s="5">
        <f t="shared" si="6"/>
        <v>40595.497164351851</v>
      </c>
      <c r="T118" s="5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8312</v>
      </c>
      <c r="R119" t="s">
        <v>8329</v>
      </c>
      <c r="S119" s="5">
        <f t="shared" si="6"/>
        <v>40248.834999999999</v>
      </c>
      <c r="T119" s="5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8312</v>
      </c>
      <c r="R120" t="s">
        <v>8329</v>
      </c>
      <c r="S120" s="5">
        <f t="shared" si="6"/>
        <v>40723.053657407407</v>
      </c>
      <c r="T120" s="5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8312</v>
      </c>
      <c r="R121" t="s">
        <v>8329</v>
      </c>
      <c r="S121" s="5">
        <f t="shared" si="6"/>
        <v>40739.069282407407</v>
      </c>
      <c r="T121" s="5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8312</v>
      </c>
      <c r="R122" t="s">
        <v>8328</v>
      </c>
      <c r="S122" s="5">
        <f t="shared" si="6"/>
        <v>42616.049849537041</v>
      </c>
      <c r="T122" s="5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8312</v>
      </c>
      <c r="R123" t="s">
        <v>8328</v>
      </c>
      <c r="S123" s="5">
        <f t="shared" si="6"/>
        <v>42096.704976851848</v>
      </c>
      <c r="T123" s="5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8312</v>
      </c>
      <c r="R124" t="s">
        <v>8328</v>
      </c>
      <c r="S124" s="5">
        <f t="shared" si="6"/>
        <v>42593.431793981479</v>
      </c>
      <c r="T124" s="5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8312</v>
      </c>
      <c r="R125" t="s">
        <v>8328</v>
      </c>
      <c r="S125" s="5">
        <f t="shared" si="6"/>
        <v>41904.781990740739</v>
      </c>
      <c r="T125" s="5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8312</v>
      </c>
      <c r="R126" t="s">
        <v>8328</v>
      </c>
      <c r="S126" s="5">
        <f t="shared" si="6"/>
        <v>42114.928726851853</v>
      </c>
      <c r="T126" s="5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8312</v>
      </c>
      <c r="R127" t="s">
        <v>8328</v>
      </c>
      <c r="S127" s="5">
        <f t="shared" si="6"/>
        <v>42709.993981481486</v>
      </c>
      <c r="T127" s="5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8312</v>
      </c>
      <c r="R128" t="s">
        <v>8328</v>
      </c>
      <c r="S128" s="5">
        <f t="shared" si="6"/>
        <v>42135.589548611111</v>
      </c>
      <c r="T128" s="5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8312</v>
      </c>
      <c r="R129" t="s">
        <v>8328</v>
      </c>
      <c r="S129" s="5">
        <f t="shared" si="6"/>
        <v>42067.62431712963</v>
      </c>
      <c r="T129" s="5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8312</v>
      </c>
      <c r="R130" t="s">
        <v>8328</v>
      </c>
      <c r="S130" s="5">
        <f t="shared" si="6"/>
        <v>42628.22792824074</v>
      </c>
      <c r="T130" s="5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 t="e">
        <f t="shared" ref="P131:P194" si="9">E131/L131</f>
        <v>#DIV/0!</v>
      </c>
      <c r="Q131" t="s">
        <v>8312</v>
      </c>
      <c r="R131" t="s">
        <v>8328</v>
      </c>
      <c r="S131" s="5">
        <f t="shared" ref="S131:S194" si="10">(((J131/60)/60)/24)+DATE(1970,1,1)</f>
        <v>41882.937303240738</v>
      </c>
      <c r="T131" s="5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8312</v>
      </c>
      <c r="R132" t="s">
        <v>8328</v>
      </c>
      <c r="S132" s="5">
        <f t="shared" si="10"/>
        <v>41778.915416666663</v>
      </c>
      <c r="T132" s="5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8312</v>
      </c>
      <c r="R133" t="s">
        <v>8328</v>
      </c>
      <c r="S133" s="5">
        <f t="shared" si="10"/>
        <v>42541.837511574078</v>
      </c>
      <c r="T133" s="5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8312</v>
      </c>
      <c r="R134" t="s">
        <v>8328</v>
      </c>
      <c r="S134" s="5">
        <f t="shared" si="10"/>
        <v>41905.812581018516</v>
      </c>
      <c r="T134" s="5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8312</v>
      </c>
      <c r="R135" t="s">
        <v>8328</v>
      </c>
      <c r="S135" s="5">
        <f t="shared" si="10"/>
        <v>42491.80768518518</v>
      </c>
      <c r="T135" s="5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8312</v>
      </c>
      <c r="R136" t="s">
        <v>8328</v>
      </c>
      <c r="S136" s="5">
        <f t="shared" si="10"/>
        <v>42221.909930555557</v>
      </c>
      <c r="T136" s="5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8312</v>
      </c>
      <c r="R137" t="s">
        <v>8328</v>
      </c>
      <c r="S137" s="5">
        <f t="shared" si="10"/>
        <v>41788.381909722222</v>
      </c>
      <c r="T137" s="5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8312</v>
      </c>
      <c r="R138" t="s">
        <v>8328</v>
      </c>
      <c r="S138" s="5">
        <f t="shared" si="10"/>
        <v>42096.410115740742</v>
      </c>
      <c r="T138" s="5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8312</v>
      </c>
      <c r="R139" t="s">
        <v>8328</v>
      </c>
      <c r="S139" s="5">
        <f t="shared" si="10"/>
        <v>42239.573993055557</v>
      </c>
      <c r="T139" s="5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8312</v>
      </c>
      <c r="R140" t="s">
        <v>8328</v>
      </c>
      <c r="S140" s="5">
        <f t="shared" si="10"/>
        <v>42186.257418981477</v>
      </c>
      <c r="T140" s="5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8312</v>
      </c>
      <c r="R141" t="s">
        <v>8328</v>
      </c>
      <c r="S141" s="5">
        <f t="shared" si="10"/>
        <v>42187.920972222222</v>
      </c>
      <c r="T141" s="5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8312</v>
      </c>
      <c r="R142" t="s">
        <v>8328</v>
      </c>
      <c r="S142" s="5">
        <f t="shared" si="10"/>
        <v>42053.198287037041</v>
      </c>
      <c r="T142" s="5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8312</v>
      </c>
      <c r="R143" t="s">
        <v>8328</v>
      </c>
      <c r="S143" s="5">
        <f t="shared" si="10"/>
        <v>42110.153043981481</v>
      </c>
      <c r="T143" s="5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8312</v>
      </c>
      <c r="R144" t="s">
        <v>8328</v>
      </c>
      <c r="S144" s="5">
        <f t="shared" si="10"/>
        <v>41938.893263888887</v>
      </c>
      <c r="T144" s="5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8312</v>
      </c>
      <c r="R145" t="s">
        <v>8328</v>
      </c>
      <c r="S145" s="5">
        <f t="shared" si="10"/>
        <v>42559.064143518524</v>
      </c>
      <c r="T145" s="5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8312</v>
      </c>
      <c r="R146" t="s">
        <v>8328</v>
      </c>
      <c r="S146" s="5">
        <f t="shared" si="10"/>
        <v>42047.762407407412</v>
      </c>
      <c r="T146" s="5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8312</v>
      </c>
      <c r="R147" t="s">
        <v>8328</v>
      </c>
      <c r="S147" s="5">
        <f t="shared" si="10"/>
        <v>42200.542268518519</v>
      </c>
      <c r="T147" s="5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8312</v>
      </c>
      <c r="R148" t="s">
        <v>8328</v>
      </c>
      <c r="S148" s="5">
        <f t="shared" si="10"/>
        <v>42693.016180555554</v>
      </c>
      <c r="T148" s="5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8312</v>
      </c>
      <c r="R149" t="s">
        <v>8328</v>
      </c>
      <c r="S149" s="5">
        <f t="shared" si="10"/>
        <v>41969.767824074079</v>
      </c>
      <c r="T149" s="5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8312</v>
      </c>
      <c r="R150" t="s">
        <v>8328</v>
      </c>
      <c r="S150" s="5">
        <f t="shared" si="10"/>
        <v>42397.281666666662</v>
      </c>
      <c r="T150" s="5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8312</v>
      </c>
      <c r="R151" t="s">
        <v>8328</v>
      </c>
      <c r="S151" s="5">
        <f t="shared" si="10"/>
        <v>41968.172106481477</v>
      </c>
      <c r="T151" s="5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8312</v>
      </c>
      <c r="R152" t="s">
        <v>8328</v>
      </c>
      <c r="S152" s="5">
        <f t="shared" si="10"/>
        <v>42090.161828703705</v>
      </c>
      <c r="T152" s="5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8312</v>
      </c>
      <c r="R153" t="s">
        <v>8328</v>
      </c>
      <c r="S153" s="5">
        <f t="shared" si="10"/>
        <v>42113.550821759258</v>
      </c>
      <c r="T153" s="5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8312</v>
      </c>
      <c r="R154" t="s">
        <v>8328</v>
      </c>
      <c r="S154" s="5">
        <f t="shared" si="10"/>
        <v>41875.077546296299</v>
      </c>
      <c r="T154" s="5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8312</v>
      </c>
      <c r="R155" t="s">
        <v>8328</v>
      </c>
      <c r="S155" s="5">
        <f t="shared" si="10"/>
        <v>41933.586157407408</v>
      </c>
      <c r="T155" s="5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8312</v>
      </c>
      <c r="R156" t="s">
        <v>8328</v>
      </c>
      <c r="S156" s="5">
        <f t="shared" si="10"/>
        <v>42115.547395833331</v>
      </c>
      <c r="T156" s="5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8312</v>
      </c>
      <c r="R157" t="s">
        <v>8328</v>
      </c>
      <c r="S157" s="5">
        <f t="shared" si="10"/>
        <v>42168.559432870374</v>
      </c>
      <c r="T157" s="5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8312</v>
      </c>
      <c r="R158" t="s">
        <v>8328</v>
      </c>
      <c r="S158" s="5">
        <f t="shared" si="10"/>
        <v>41794.124953703707</v>
      </c>
      <c r="T158" s="5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8312</v>
      </c>
      <c r="R159" t="s">
        <v>8328</v>
      </c>
      <c r="S159" s="5">
        <f t="shared" si="10"/>
        <v>42396.911712962959</v>
      </c>
      <c r="T159" s="5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8312</v>
      </c>
      <c r="R160" t="s">
        <v>8328</v>
      </c>
      <c r="S160" s="5">
        <f t="shared" si="10"/>
        <v>41904.07671296296</v>
      </c>
      <c r="T160" s="5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8312</v>
      </c>
      <c r="R161" t="s">
        <v>8328</v>
      </c>
      <c r="S161" s="5">
        <f t="shared" si="10"/>
        <v>42514.434548611112</v>
      </c>
      <c r="T161" s="5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8312</v>
      </c>
      <c r="R162" t="s">
        <v>8327</v>
      </c>
      <c r="S162" s="5">
        <f t="shared" si="10"/>
        <v>42171.913090277783</v>
      </c>
      <c r="T162" s="5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8312</v>
      </c>
      <c r="R163" t="s">
        <v>8327</v>
      </c>
      <c r="S163" s="5">
        <f t="shared" si="10"/>
        <v>41792.687442129631</v>
      </c>
      <c r="T163" s="5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8312</v>
      </c>
      <c r="R164" t="s">
        <v>8327</v>
      </c>
      <c r="S164" s="5">
        <f t="shared" si="10"/>
        <v>41835.126805555556</v>
      </c>
      <c r="T164" s="5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8312</v>
      </c>
      <c r="R165" t="s">
        <v>8327</v>
      </c>
      <c r="S165" s="5">
        <f t="shared" si="10"/>
        <v>42243.961273148147</v>
      </c>
      <c r="T165" s="5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8312</v>
      </c>
      <c r="R166" t="s">
        <v>8327</v>
      </c>
      <c r="S166" s="5">
        <f t="shared" si="10"/>
        <v>41841.762743055559</v>
      </c>
      <c r="T166" s="5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8312</v>
      </c>
      <c r="R167" t="s">
        <v>8327</v>
      </c>
      <c r="S167" s="5">
        <f t="shared" si="10"/>
        <v>42351.658842592587</v>
      </c>
      <c r="T167" s="5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8312</v>
      </c>
      <c r="R168" t="s">
        <v>8327</v>
      </c>
      <c r="S168" s="5">
        <f t="shared" si="10"/>
        <v>42721.075949074075</v>
      </c>
      <c r="T168" s="5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8312</v>
      </c>
      <c r="R169" t="s">
        <v>8327</v>
      </c>
      <c r="S169" s="5">
        <f t="shared" si="10"/>
        <v>42160.927488425921</v>
      </c>
      <c r="T169" s="5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8312</v>
      </c>
      <c r="R170" t="s">
        <v>8327</v>
      </c>
      <c r="S170" s="5">
        <f t="shared" si="10"/>
        <v>42052.83530092593</v>
      </c>
      <c r="T170" s="5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8312</v>
      </c>
      <c r="R171" t="s">
        <v>8327</v>
      </c>
      <c r="S171" s="5">
        <f t="shared" si="10"/>
        <v>41900.505312499998</v>
      </c>
      <c r="T171" s="5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8312</v>
      </c>
      <c r="R172" t="s">
        <v>8327</v>
      </c>
      <c r="S172" s="5">
        <f t="shared" si="10"/>
        <v>42216.977812500001</v>
      </c>
      <c r="T172" s="5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8312</v>
      </c>
      <c r="R173" t="s">
        <v>8327</v>
      </c>
      <c r="S173" s="5">
        <f t="shared" si="10"/>
        <v>42534.180717592593</v>
      </c>
      <c r="T173" s="5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8312</v>
      </c>
      <c r="R174" t="s">
        <v>8327</v>
      </c>
      <c r="S174" s="5">
        <f t="shared" si="10"/>
        <v>42047.394942129627</v>
      </c>
      <c r="T174" s="5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8312</v>
      </c>
      <c r="R175" t="s">
        <v>8327</v>
      </c>
      <c r="S175" s="5">
        <f t="shared" si="10"/>
        <v>42033.573009259257</v>
      </c>
      <c r="T175" s="5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8312</v>
      </c>
      <c r="R176" t="s">
        <v>8327</v>
      </c>
      <c r="S176" s="5">
        <f t="shared" si="10"/>
        <v>42072.758981481486</v>
      </c>
      <c r="T176" s="5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8312</v>
      </c>
      <c r="R177" t="s">
        <v>8327</v>
      </c>
      <c r="S177" s="5">
        <f t="shared" si="10"/>
        <v>41855.777905092589</v>
      </c>
      <c r="T177" s="5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8312</v>
      </c>
      <c r="R178" t="s">
        <v>8327</v>
      </c>
      <c r="S178" s="5">
        <f t="shared" si="10"/>
        <v>42191.824062500003</v>
      </c>
      <c r="T178" s="5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8312</v>
      </c>
      <c r="R179" t="s">
        <v>8327</v>
      </c>
      <c r="S179" s="5">
        <f t="shared" si="10"/>
        <v>42070.047754629632</v>
      </c>
      <c r="T179" s="5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8312</v>
      </c>
      <c r="R180" t="s">
        <v>8327</v>
      </c>
      <c r="S180" s="5">
        <f t="shared" si="10"/>
        <v>42304.955381944441</v>
      </c>
      <c r="T180" s="5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8312</v>
      </c>
      <c r="R181" t="s">
        <v>8327</v>
      </c>
      <c r="S181" s="5">
        <f t="shared" si="10"/>
        <v>42403.080497685187</v>
      </c>
      <c r="T181" s="5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8312</v>
      </c>
      <c r="R182" t="s">
        <v>8327</v>
      </c>
      <c r="S182" s="5">
        <f t="shared" si="10"/>
        <v>42067.991238425922</v>
      </c>
      <c r="T182" s="5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8312</v>
      </c>
      <c r="R183" t="s">
        <v>8327</v>
      </c>
      <c r="S183" s="5">
        <f t="shared" si="10"/>
        <v>42147.741840277777</v>
      </c>
      <c r="T183" s="5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8312</v>
      </c>
      <c r="R184" t="s">
        <v>8327</v>
      </c>
      <c r="S184" s="5">
        <f t="shared" si="10"/>
        <v>42712.011944444443</v>
      </c>
      <c r="T184" s="5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8312</v>
      </c>
      <c r="R185" t="s">
        <v>8327</v>
      </c>
      <c r="S185" s="5">
        <f t="shared" si="10"/>
        <v>41939.810300925928</v>
      </c>
      <c r="T185" s="5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8312</v>
      </c>
      <c r="R186" t="s">
        <v>8327</v>
      </c>
      <c r="S186" s="5">
        <f t="shared" si="10"/>
        <v>41825.791226851856</v>
      </c>
      <c r="T186" s="5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8312</v>
      </c>
      <c r="R187" t="s">
        <v>8327</v>
      </c>
      <c r="S187" s="5">
        <f t="shared" si="10"/>
        <v>42570.91133101852</v>
      </c>
      <c r="T187" s="5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8312</v>
      </c>
      <c r="R188" t="s">
        <v>8327</v>
      </c>
      <c r="S188" s="5">
        <f t="shared" si="10"/>
        <v>42767.812893518523</v>
      </c>
      <c r="T188" s="5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8312</v>
      </c>
      <c r="R189" t="s">
        <v>8327</v>
      </c>
      <c r="S189" s="5">
        <f t="shared" si="10"/>
        <v>42182.234456018516</v>
      </c>
      <c r="T189" s="5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8312</v>
      </c>
      <c r="R190" t="s">
        <v>8327</v>
      </c>
      <c r="S190" s="5">
        <f t="shared" si="10"/>
        <v>41857.18304398148</v>
      </c>
      <c r="T190" s="5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8312</v>
      </c>
      <c r="R191" t="s">
        <v>8327</v>
      </c>
      <c r="S191" s="5">
        <f t="shared" si="10"/>
        <v>42556.690706018519</v>
      </c>
      <c r="T191" s="5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8312</v>
      </c>
      <c r="R192" t="s">
        <v>8327</v>
      </c>
      <c r="S192" s="5">
        <f t="shared" si="10"/>
        <v>42527.650995370372</v>
      </c>
      <c r="T192" s="5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8312</v>
      </c>
      <c r="R193" t="s">
        <v>8327</v>
      </c>
      <c r="S193" s="5">
        <f t="shared" si="10"/>
        <v>42239.441412037035</v>
      </c>
      <c r="T193" s="5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8312</v>
      </c>
      <c r="R194" t="s">
        <v>8327</v>
      </c>
      <c r="S194" s="5">
        <f t="shared" si="10"/>
        <v>41899.792037037041</v>
      </c>
      <c r="T194" s="5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 t="e">
        <f t="shared" ref="P195:P258" si="13">E195/L195</f>
        <v>#DIV/0!</v>
      </c>
      <c r="Q195" t="s">
        <v>8312</v>
      </c>
      <c r="R195" t="s">
        <v>8327</v>
      </c>
      <c r="S195" s="5">
        <f t="shared" ref="S195:S258" si="14">(((J195/60)/60)/24)+DATE(1970,1,1)</f>
        <v>41911.934791666667</v>
      </c>
      <c r="T195" s="5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8312</v>
      </c>
      <c r="R196" t="s">
        <v>8327</v>
      </c>
      <c r="S196" s="5">
        <f t="shared" si="14"/>
        <v>42375.996886574074</v>
      </c>
      <c r="T196" s="5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8312</v>
      </c>
      <c r="R197" t="s">
        <v>8327</v>
      </c>
      <c r="S197" s="5">
        <f t="shared" si="14"/>
        <v>42135.67050925926</v>
      </c>
      <c r="T197" s="5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8312</v>
      </c>
      <c r="R198" t="s">
        <v>8327</v>
      </c>
      <c r="S198" s="5">
        <f t="shared" si="14"/>
        <v>42259.542800925927</v>
      </c>
      <c r="T198" s="5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8312</v>
      </c>
      <c r="R199" t="s">
        <v>8327</v>
      </c>
      <c r="S199" s="5">
        <f t="shared" si="14"/>
        <v>42741.848379629635</v>
      </c>
      <c r="T199" s="5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8312</v>
      </c>
      <c r="R200" t="s">
        <v>8327</v>
      </c>
      <c r="S200" s="5">
        <f t="shared" si="14"/>
        <v>41887.383356481485</v>
      </c>
      <c r="T200" s="5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8312</v>
      </c>
      <c r="R201" t="s">
        <v>8327</v>
      </c>
      <c r="S201" s="5">
        <f t="shared" si="14"/>
        <v>42584.123865740738</v>
      </c>
      <c r="T201" s="5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8312</v>
      </c>
      <c r="R202" t="s">
        <v>8327</v>
      </c>
      <c r="S202" s="5">
        <f t="shared" si="14"/>
        <v>41867.083368055559</v>
      </c>
      <c r="T202" s="5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8312</v>
      </c>
      <c r="R203" t="s">
        <v>8327</v>
      </c>
      <c r="S203" s="5">
        <f t="shared" si="14"/>
        <v>42023.818622685183</v>
      </c>
      <c r="T203" s="5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8312</v>
      </c>
      <c r="R204" t="s">
        <v>8327</v>
      </c>
      <c r="S204" s="5">
        <f t="shared" si="14"/>
        <v>42255.927824074075</v>
      </c>
      <c r="T204" s="5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8312</v>
      </c>
      <c r="R205" t="s">
        <v>8327</v>
      </c>
      <c r="S205" s="5">
        <f t="shared" si="14"/>
        <v>41973.847962962958</v>
      </c>
      <c r="T205" s="5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8312</v>
      </c>
      <c r="R206" t="s">
        <v>8327</v>
      </c>
      <c r="S206" s="5">
        <f t="shared" si="14"/>
        <v>42556.583368055552</v>
      </c>
      <c r="T206" s="5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8312</v>
      </c>
      <c r="R207" t="s">
        <v>8327</v>
      </c>
      <c r="S207" s="5">
        <f t="shared" si="14"/>
        <v>42248.632199074069</v>
      </c>
      <c r="T207" s="5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8312</v>
      </c>
      <c r="R208" t="s">
        <v>8327</v>
      </c>
      <c r="S208" s="5">
        <f t="shared" si="14"/>
        <v>42567.004432870366</v>
      </c>
      <c r="T208" s="5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8312</v>
      </c>
      <c r="R209" t="s">
        <v>8327</v>
      </c>
      <c r="S209" s="5">
        <f t="shared" si="14"/>
        <v>41978.197199074071</v>
      </c>
      <c r="T209" s="5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8312</v>
      </c>
      <c r="R210" t="s">
        <v>8327</v>
      </c>
      <c r="S210" s="5">
        <f t="shared" si="14"/>
        <v>41959.369988425926</v>
      </c>
      <c r="T210" s="5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8312</v>
      </c>
      <c r="R211" t="s">
        <v>8327</v>
      </c>
      <c r="S211" s="5">
        <f t="shared" si="14"/>
        <v>42165.922858796301</v>
      </c>
      <c r="T211" s="5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8312</v>
      </c>
      <c r="R212" t="s">
        <v>8327</v>
      </c>
      <c r="S212" s="5">
        <f t="shared" si="14"/>
        <v>42249.064722222218</v>
      </c>
      <c r="T212" s="5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8312</v>
      </c>
      <c r="R213" t="s">
        <v>8327</v>
      </c>
      <c r="S213" s="5">
        <f t="shared" si="14"/>
        <v>42236.159918981488</v>
      </c>
      <c r="T213" s="5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8312</v>
      </c>
      <c r="R214" t="s">
        <v>8327</v>
      </c>
      <c r="S214" s="5">
        <f t="shared" si="14"/>
        <v>42416.881018518514</v>
      </c>
      <c r="T214" s="5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8312</v>
      </c>
      <c r="R215" t="s">
        <v>8327</v>
      </c>
      <c r="S215" s="5">
        <f t="shared" si="14"/>
        <v>42202.594293981485</v>
      </c>
      <c r="T215" s="5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8312</v>
      </c>
      <c r="R216" t="s">
        <v>8327</v>
      </c>
      <c r="S216" s="5">
        <f t="shared" si="14"/>
        <v>42009.64061342593</v>
      </c>
      <c r="T216" s="5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8312</v>
      </c>
      <c r="R217" t="s">
        <v>8327</v>
      </c>
      <c r="S217" s="5">
        <f t="shared" si="14"/>
        <v>42375.230115740742</v>
      </c>
      <c r="T217" s="5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8312</v>
      </c>
      <c r="R218" t="s">
        <v>8327</v>
      </c>
      <c r="S218" s="5">
        <f t="shared" si="14"/>
        <v>42066.958761574075</v>
      </c>
      <c r="T218" s="5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8312</v>
      </c>
      <c r="R219" t="s">
        <v>8327</v>
      </c>
      <c r="S219" s="5">
        <f t="shared" si="14"/>
        <v>41970.64061342593</v>
      </c>
      <c r="T219" s="5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8312</v>
      </c>
      <c r="R220" t="s">
        <v>8327</v>
      </c>
      <c r="S220" s="5">
        <f t="shared" si="14"/>
        <v>42079.628344907411</v>
      </c>
      <c r="T220" s="5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8312</v>
      </c>
      <c r="R221" t="s">
        <v>8327</v>
      </c>
      <c r="S221" s="5">
        <f t="shared" si="14"/>
        <v>42429.326678240745</v>
      </c>
      <c r="T221" s="5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8312</v>
      </c>
      <c r="R222" t="s">
        <v>8327</v>
      </c>
      <c r="S222" s="5">
        <f t="shared" si="14"/>
        <v>42195.643865740742</v>
      </c>
      <c r="T222" s="5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8312</v>
      </c>
      <c r="R223" t="s">
        <v>8327</v>
      </c>
      <c r="S223" s="5">
        <f t="shared" si="14"/>
        <v>42031.837546296301</v>
      </c>
      <c r="T223" s="5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8312</v>
      </c>
      <c r="R224" t="s">
        <v>8327</v>
      </c>
      <c r="S224" s="5">
        <f t="shared" si="14"/>
        <v>42031.769884259258</v>
      </c>
      <c r="T224" s="5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8312</v>
      </c>
      <c r="R225" t="s">
        <v>8327</v>
      </c>
      <c r="S225" s="5">
        <f t="shared" si="14"/>
        <v>42482.048032407409</v>
      </c>
      <c r="T225" s="5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8312</v>
      </c>
      <c r="R226" t="s">
        <v>8327</v>
      </c>
      <c r="S226" s="5">
        <f t="shared" si="14"/>
        <v>42135.235254629632</v>
      </c>
      <c r="T226" s="5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8312</v>
      </c>
      <c r="R227" t="s">
        <v>8327</v>
      </c>
      <c r="S227" s="5">
        <f t="shared" si="14"/>
        <v>42438.961273148147</v>
      </c>
      <c r="T227" s="5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8312</v>
      </c>
      <c r="R228" t="s">
        <v>8327</v>
      </c>
      <c r="S228" s="5">
        <f t="shared" si="14"/>
        <v>42106.666018518517</v>
      </c>
      <c r="T228" s="5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8312</v>
      </c>
      <c r="R229" t="s">
        <v>8327</v>
      </c>
      <c r="S229" s="5">
        <f t="shared" si="14"/>
        <v>42164.893993055557</v>
      </c>
      <c r="T229" s="5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8312</v>
      </c>
      <c r="R230" t="s">
        <v>8327</v>
      </c>
      <c r="S230" s="5">
        <f t="shared" si="14"/>
        <v>42096.686400462961</v>
      </c>
      <c r="T230" s="5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8312</v>
      </c>
      <c r="R231" t="s">
        <v>8327</v>
      </c>
      <c r="S231" s="5">
        <f t="shared" si="14"/>
        <v>42383.933993055558</v>
      </c>
      <c r="T231" s="5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8312</v>
      </c>
      <c r="R232" t="s">
        <v>8327</v>
      </c>
      <c r="S232" s="5">
        <f t="shared" si="14"/>
        <v>42129.777210648142</v>
      </c>
      <c r="T232" s="5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8312</v>
      </c>
      <c r="R233" t="s">
        <v>8327</v>
      </c>
      <c r="S233" s="5">
        <f t="shared" si="14"/>
        <v>42341.958923611113</v>
      </c>
      <c r="T233" s="5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8312</v>
      </c>
      <c r="R234" t="s">
        <v>8327</v>
      </c>
      <c r="S234" s="5">
        <f t="shared" si="14"/>
        <v>42032.82576388889</v>
      </c>
      <c r="T234" s="5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8312</v>
      </c>
      <c r="R235" t="s">
        <v>8327</v>
      </c>
      <c r="S235" s="5">
        <f t="shared" si="14"/>
        <v>42612.911712962959</v>
      </c>
      <c r="T235" s="5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8312</v>
      </c>
      <c r="R236" t="s">
        <v>8327</v>
      </c>
      <c r="S236" s="5">
        <f t="shared" si="14"/>
        <v>42136.035405092596</v>
      </c>
      <c r="T236" s="5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8312</v>
      </c>
      <c r="R237" t="s">
        <v>8327</v>
      </c>
      <c r="S237" s="5">
        <f t="shared" si="14"/>
        <v>42164.908530092594</v>
      </c>
      <c r="T237" s="5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8312</v>
      </c>
      <c r="R238" t="s">
        <v>8327</v>
      </c>
      <c r="S238" s="5">
        <f t="shared" si="14"/>
        <v>42321.08447916666</v>
      </c>
      <c r="T238" s="5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8312</v>
      </c>
      <c r="R239" t="s">
        <v>8327</v>
      </c>
      <c r="S239" s="5">
        <f t="shared" si="14"/>
        <v>42377.577187499999</v>
      </c>
      <c r="T239" s="5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8312</v>
      </c>
      <c r="R240" t="s">
        <v>8327</v>
      </c>
      <c r="S240" s="5">
        <f t="shared" si="14"/>
        <v>42713.962499999994</v>
      </c>
      <c r="T240" s="5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8312</v>
      </c>
      <c r="R241" t="s">
        <v>8327</v>
      </c>
      <c r="S241" s="5">
        <f t="shared" si="14"/>
        <v>42297.110300925924</v>
      </c>
      <c r="T241" s="5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8312</v>
      </c>
      <c r="R242" t="s">
        <v>8326</v>
      </c>
      <c r="S242" s="5">
        <f t="shared" si="14"/>
        <v>41354.708460648151</v>
      </c>
      <c r="T242" s="5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8312</v>
      </c>
      <c r="R243" t="s">
        <v>8326</v>
      </c>
      <c r="S243" s="5">
        <f t="shared" si="14"/>
        <v>41949.697962962964</v>
      </c>
      <c r="T243" s="5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8312</v>
      </c>
      <c r="R244" t="s">
        <v>8326</v>
      </c>
      <c r="S244" s="5">
        <f t="shared" si="14"/>
        <v>40862.492939814816</v>
      </c>
      <c r="T244" s="5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8312</v>
      </c>
      <c r="R245" t="s">
        <v>8326</v>
      </c>
      <c r="S245" s="5">
        <f t="shared" si="14"/>
        <v>41662.047500000001</v>
      </c>
      <c r="T245" s="5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8312</v>
      </c>
      <c r="R246" t="s">
        <v>8326</v>
      </c>
      <c r="S246" s="5">
        <f t="shared" si="14"/>
        <v>40213.323599537034</v>
      </c>
      <c r="T246" s="5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8312</v>
      </c>
      <c r="R247" t="s">
        <v>8326</v>
      </c>
      <c r="S247" s="5">
        <f t="shared" si="14"/>
        <v>41107.053067129629</v>
      </c>
      <c r="T247" s="5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8312</v>
      </c>
      <c r="R248" t="s">
        <v>8326</v>
      </c>
      <c r="S248" s="5">
        <f t="shared" si="14"/>
        <v>40480.363483796296</v>
      </c>
      <c r="T248" s="5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8312</v>
      </c>
      <c r="R249" t="s">
        <v>8326</v>
      </c>
      <c r="S249" s="5">
        <f t="shared" si="14"/>
        <v>40430.604328703703</v>
      </c>
      <c r="T249" s="5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8312</v>
      </c>
      <c r="R250" t="s">
        <v>8326</v>
      </c>
      <c r="S250" s="5">
        <f t="shared" si="14"/>
        <v>40870.774409722224</v>
      </c>
      <c r="T250" s="5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8312</v>
      </c>
      <c r="R251" t="s">
        <v>8326</v>
      </c>
      <c r="S251" s="5">
        <f t="shared" si="14"/>
        <v>40332.923842592594</v>
      </c>
      <c r="T251" s="5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8312</v>
      </c>
      <c r="R252" t="s">
        <v>8326</v>
      </c>
      <c r="S252" s="5">
        <f t="shared" si="14"/>
        <v>41401.565868055557</v>
      </c>
      <c r="T252" s="5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8312</v>
      </c>
      <c r="R253" t="s">
        <v>8326</v>
      </c>
      <c r="S253" s="5">
        <f t="shared" si="14"/>
        <v>41013.787569444445</v>
      </c>
      <c r="T253" s="5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8312</v>
      </c>
      <c r="R254" t="s">
        <v>8326</v>
      </c>
      <c r="S254" s="5">
        <f t="shared" si="14"/>
        <v>40266.662708333337</v>
      </c>
      <c r="T254" s="5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8312</v>
      </c>
      <c r="R255" t="s">
        <v>8326</v>
      </c>
      <c r="S255" s="5">
        <f t="shared" si="14"/>
        <v>40924.650868055556</v>
      </c>
      <c r="T255" s="5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8312</v>
      </c>
      <c r="R256" t="s">
        <v>8326</v>
      </c>
      <c r="S256" s="5">
        <f t="shared" si="14"/>
        <v>42263.952662037031</v>
      </c>
      <c r="T256" s="5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8312</v>
      </c>
      <c r="R257" t="s">
        <v>8326</v>
      </c>
      <c r="S257" s="5">
        <f t="shared" si="14"/>
        <v>40588.526412037041</v>
      </c>
      <c r="T257" s="5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8312</v>
      </c>
      <c r="R258" t="s">
        <v>8326</v>
      </c>
      <c r="S258" s="5">
        <f t="shared" si="14"/>
        <v>41319.769293981481</v>
      </c>
      <c r="T258" s="5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t="s">
        <v>8312</v>
      </c>
      <c r="R259" t="s">
        <v>8326</v>
      </c>
      <c r="S259" s="5">
        <f t="shared" ref="S259:S322" si="18">(((J259/60)/60)/24)+DATE(1970,1,1)</f>
        <v>42479.626875000002</v>
      </c>
      <c r="T259" s="5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8312</v>
      </c>
      <c r="R260" t="s">
        <v>8326</v>
      </c>
      <c r="S260" s="5">
        <f t="shared" si="18"/>
        <v>40682.051689814813</v>
      </c>
      <c r="T260" s="5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8312</v>
      </c>
      <c r="R261" t="s">
        <v>8326</v>
      </c>
      <c r="S261" s="5">
        <f t="shared" si="18"/>
        <v>42072.738067129627</v>
      </c>
      <c r="T261" s="5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8312</v>
      </c>
      <c r="R262" t="s">
        <v>8326</v>
      </c>
      <c r="S262" s="5">
        <f t="shared" si="18"/>
        <v>40330.755543981482</v>
      </c>
      <c r="T262" s="5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8312</v>
      </c>
      <c r="R263" t="s">
        <v>8326</v>
      </c>
      <c r="S263" s="5">
        <f t="shared" si="18"/>
        <v>41017.885462962964</v>
      </c>
      <c r="T263" s="5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8312</v>
      </c>
      <c r="R264" t="s">
        <v>8326</v>
      </c>
      <c r="S264" s="5">
        <f t="shared" si="18"/>
        <v>40555.24800925926</v>
      </c>
      <c r="T264" s="5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8312</v>
      </c>
      <c r="R265" t="s">
        <v>8326</v>
      </c>
      <c r="S265" s="5">
        <f t="shared" si="18"/>
        <v>41149.954791666663</v>
      </c>
      <c r="T265" s="5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8312</v>
      </c>
      <c r="R266" t="s">
        <v>8326</v>
      </c>
      <c r="S266" s="5">
        <f t="shared" si="18"/>
        <v>41010.620312500003</v>
      </c>
      <c r="T266" s="5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8312</v>
      </c>
      <c r="R267" t="s">
        <v>8326</v>
      </c>
      <c r="S267" s="5">
        <f t="shared" si="18"/>
        <v>40267.245717592588</v>
      </c>
      <c r="T267" s="5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8312</v>
      </c>
      <c r="R268" t="s">
        <v>8326</v>
      </c>
      <c r="S268" s="5">
        <f t="shared" si="18"/>
        <v>40205.174849537041</v>
      </c>
      <c r="T268" s="5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8312</v>
      </c>
      <c r="R269" t="s">
        <v>8326</v>
      </c>
      <c r="S269" s="5">
        <f t="shared" si="18"/>
        <v>41785.452534722222</v>
      </c>
      <c r="T269" s="5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8312</v>
      </c>
      <c r="R270" t="s">
        <v>8326</v>
      </c>
      <c r="S270" s="5">
        <f t="shared" si="18"/>
        <v>40809.15252314815</v>
      </c>
      <c r="T270" s="5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8312</v>
      </c>
      <c r="R271" t="s">
        <v>8326</v>
      </c>
      <c r="S271" s="5">
        <f t="shared" si="18"/>
        <v>42758.197013888886</v>
      </c>
      <c r="T271" s="5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8312</v>
      </c>
      <c r="R272" t="s">
        <v>8326</v>
      </c>
      <c r="S272" s="5">
        <f t="shared" si="18"/>
        <v>40637.866550925923</v>
      </c>
      <c r="T272" s="5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8312</v>
      </c>
      <c r="R273" t="s">
        <v>8326</v>
      </c>
      <c r="S273" s="5">
        <f t="shared" si="18"/>
        <v>41612.10024305556</v>
      </c>
      <c r="T273" s="5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8312</v>
      </c>
      <c r="R274" t="s">
        <v>8326</v>
      </c>
      <c r="S274" s="5">
        <f t="shared" si="18"/>
        <v>40235.900358796294</v>
      </c>
      <c r="T274" s="5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8312</v>
      </c>
      <c r="R275" t="s">
        <v>8326</v>
      </c>
      <c r="S275" s="5">
        <f t="shared" si="18"/>
        <v>40697.498449074075</v>
      </c>
      <c r="T275" s="5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8312</v>
      </c>
      <c r="R276" t="s">
        <v>8326</v>
      </c>
      <c r="S276" s="5">
        <f t="shared" si="18"/>
        <v>40969.912372685183</v>
      </c>
      <c r="T276" s="5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8312</v>
      </c>
      <c r="R277" t="s">
        <v>8326</v>
      </c>
      <c r="S277" s="5">
        <f t="shared" si="18"/>
        <v>41193.032013888893</v>
      </c>
      <c r="T277" s="5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8312</v>
      </c>
      <c r="R278" t="s">
        <v>8326</v>
      </c>
      <c r="S278" s="5">
        <f t="shared" si="18"/>
        <v>40967.081874999996</v>
      </c>
      <c r="T278" s="5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8312</v>
      </c>
      <c r="R279" t="s">
        <v>8326</v>
      </c>
      <c r="S279" s="5">
        <f t="shared" si="18"/>
        <v>42117.891423611116</v>
      </c>
      <c r="T279" s="5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8312</v>
      </c>
      <c r="R280" t="s">
        <v>8326</v>
      </c>
      <c r="S280" s="5">
        <f t="shared" si="18"/>
        <v>41164.040960648148</v>
      </c>
      <c r="T280" s="5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8312</v>
      </c>
      <c r="R281" t="s">
        <v>8326</v>
      </c>
      <c r="S281" s="5">
        <f t="shared" si="18"/>
        <v>42759.244166666671</v>
      </c>
      <c r="T281" s="5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8312</v>
      </c>
      <c r="R282" t="s">
        <v>8326</v>
      </c>
      <c r="S282" s="5">
        <f t="shared" si="18"/>
        <v>41744.590682870366</v>
      </c>
      <c r="T282" s="5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8312</v>
      </c>
      <c r="R283" t="s">
        <v>8326</v>
      </c>
      <c r="S283" s="5">
        <f t="shared" si="18"/>
        <v>39950.163344907407</v>
      </c>
      <c r="T283" s="5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8312</v>
      </c>
      <c r="R284" t="s">
        <v>8326</v>
      </c>
      <c r="S284" s="5">
        <f t="shared" si="18"/>
        <v>40194.920046296298</v>
      </c>
      <c r="T284" s="5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8312</v>
      </c>
      <c r="R285" t="s">
        <v>8326</v>
      </c>
      <c r="S285" s="5">
        <f t="shared" si="18"/>
        <v>40675.71</v>
      </c>
      <c r="T285" s="5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8312</v>
      </c>
      <c r="R286" t="s">
        <v>8326</v>
      </c>
      <c r="S286" s="5">
        <f t="shared" si="18"/>
        <v>40904.738194444442</v>
      </c>
      <c r="T286" s="5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8312</v>
      </c>
      <c r="R287" t="s">
        <v>8326</v>
      </c>
      <c r="S287" s="5">
        <f t="shared" si="18"/>
        <v>41506.756111111114</v>
      </c>
      <c r="T287" s="5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8312</v>
      </c>
      <c r="R288" t="s">
        <v>8326</v>
      </c>
      <c r="S288" s="5">
        <f t="shared" si="18"/>
        <v>41313.816249999996</v>
      </c>
      <c r="T288" s="5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8312</v>
      </c>
      <c r="R289" t="s">
        <v>8326</v>
      </c>
      <c r="S289" s="5">
        <f t="shared" si="18"/>
        <v>41184.277986111112</v>
      </c>
      <c r="T289" s="5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8312</v>
      </c>
      <c r="R290" t="s">
        <v>8326</v>
      </c>
      <c r="S290" s="5">
        <f t="shared" si="18"/>
        <v>41051.168900462959</v>
      </c>
      <c r="T290" s="5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8312</v>
      </c>
      <c r="R291" t="s">
        <v>8326</v>
      </c>
      <c r="S291" s="5">
        <f t="shared" si="18"/>
        <v>41550.456412037034</v>
      </c>
      <c r="T291" s="5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8312</v>
      </c>
      <c r="R292" t="s">
        <v>8326</v>
      </c>
      <c r="S292" s="5">
        <f t="shared" si="18"/>
        <v>40526.36917824074</v>
      </c>
      <c r="T292" s="5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8312</v>
      </c>
      <c r="R293" t="s">
        <v>8326</v>
      </c>
      <c r="S293" s="5">
        <f t="shared" si="18"/>
        <v>41376.769050925926</v>
      </c>
      <c r="T293" s="5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8312</v>
      </c>
      <c r="R294" t="s">
        <v>8326</v>
      </c>
      <c r="S294" s="5">
        <f t="shared" si="18"/>
        <v>40812.803229166668</v>
      </c>
      <c r="T294" s="5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8312</v>
      </c>
      <c r="R295" t="s">
        <v>8326</v>
      </c>
      <c r="S295" s="5">
        <f t="shared" si="18"/>
        <v>41719.667986111112</v>
      </c>
      <c r="T295" s="5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8312</v>
      </c>
      <c r="R296" t="s">
        <v>8326</v>
      </c>
      <c r="S296" s="5">
        <f t="shared" si="18"/>
        <v>40343.084421296298</v>
      </c>
      <c r="T296" s="5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8312</v>
      </c>
      <c r="R297" t="s">
        <v>8326</v>
      </c>
      <c r="S297" s="5">
        <f t="shared" si="18"/>
        <v>41519.004733796297</v>
      </c>
      <c r="T297" s="5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8312</v>
      </c>
      <c r="R298" t="s">
        <v>8326</v>
      </c>
      <c r="S298" s="5">
        <f t="shared" si="18"/>
        <v>41134.475497685184</v>
      </c>
      <c r="T298" s="5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8312</v>
      </c>
      <c r="R299" t="s">
        <v>8326</v>
      </c>
      <c r="S299" s="5">
        <f t="shared" si="18"/>
        <v>42089.72802083334</v>
      </c>
      <c r="T299" s="5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8312</v>
      </c>
      <c r="R300" t="s">
        <v>8326</v>
      </c>
      <c r="S300" s="5">
        <f t="shared" si="18"/>
        <v>41709.463518518518</v>
      </c>
      <c r="T300" s="5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8312</v>
      </c>
      <c r="R301" t="s">
        <v>8326</v>
      </c>
      <c r="S301" s="5">
        <f t="shared" si="18"/>
        <v>40469.225231481483</v>
      </c>
      <c r="T301" s="5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8312</v>
      </c>
      <c r="R302" t="s">
        <v>8326</v>
      </c>
      <c r="S302" s="5">
        <f t="shared" si="18"/>
        <v>40626.959930555553</v>
      </c>
      <c r="T302" s="5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8312</v>
      </c>
      <c r="R303" t="s">
        <v>8326</v>
      </c>
      <c r="S303" s="5">
        <f t="shared" si="18"/>
        <v>41312.737673611111</v>
      </c>
      <c r="T303" s="5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8312</v>
      </c>
      <c r="R304" t="s">
        <v>8326</v>
      </c>
      <c r="S304" s="5">
        <f t="shared" si="18"/>
        <v>40933.856921296298</v>
      </c>
      <c r="T304" s="5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8312</v>
      </c>
      <c r="R305" t="s">
        <v>8326</v>
      </c>
      <c r="S305" s="5">
        <f t="shared" si="18"/>
        <v>41032.071134259262</v>
      </c>
      <c r="T305" s="5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8312</v>
      </c>
      <c r="R306" t="s">
        <v>8326</v>
      </c>
      <c r="S306" s="5">
        <f t="shared" si="18"/>
        <v>41114.094872685186</v>
      </c>
      <c r="T306" s="5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8312</v>
      </c>
      <c r="R307" t="s">
        <v>8326</v>
      </c>
      <c r="S307" s="5">
        <f t="shared" si="18"/>
        <v>40948.630196759259</v>
      </c>
      <c r="T307" s="5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8312</v>
      </c>
      <c r="R308" t="s">
        <v>8326</v>
      </c>
      <c r="S308" s="5">
        <f t="shared" si="18"/>
        <v>41333.837187500001</v>
      </c>
      <c r="T308" s="5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8312</v>
      </c>
      <c r="R309" t="s">
        <v>8326</v>
      </c>
      <c r="S309" s="5">
        <f t="shared" si="18"/>
        <v>41282.944456018515</v>
      </c>
      <c r="T309" s="5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8312</v>
      </c>
      <c r="R310" t="s">
        <v>8326</v>
      </c>
      <c r="S310" s="5">
        <f t="shared" si="18"/>
        <v>40567.694560185184</v>
      </c>
      <c r="T310" s="5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8312</v>
      </c>
      <c r="R311" t="s">
        <v>8326</v>
      </c>
      <c r="S311" s="5">
        <f t="shared" si="18"/>
        <v>41134.751550925925</v>
      </c>
      <c r="T311" s="5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8312</v>
      </c>
      <c r="R312" t="s">
        <v>8326</v>
      </c>
      <c r="S312" s="5">
        <f t="shared" si="18"/>
        <v>40821.183136574073</v>
      </c>
      <c r="T312" s="5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8312</v>
      </c>
      <c r="R313" t="s">
        <v>8326</v>
      </c>
      <c r="S313" s="5">
        <f t="shared" si="18"/>
        <v>40868.219814814816</v>
      </c>
      <c r="T313" s="5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8312</v>
      </c>
      <c r="R314" t="s">
        <v>8326</v>
      </c>
      <c r="S314" s="5">
        <f t="shared" si="18"/>
        <v>41348.877685185187</v>
      </c>
      <c r="T314" s="5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8312</v>
      </c>
      <c r="R315" t="s">
        <v>8326</v>
      </c>
      <c r="S315" s="5">
        <f t="shared" si="18"/>
        <v>40357.227939814817</v>
      </c>
      <c r="T315" s="5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8312</v>
      </c>
      <c r="R316" t="s">
        <v>8326</v>
      </c>
      <c r="S316" s="5">
        <f t="shared" si="18"/>
        <v>41304.833194444444</v>
      </c>
      <c r="T316" s="5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8312</v>
      </c>
      <c r="R317" t="s">
        <v>8326</v>
      </c>
      <c r="S317" s="5">
        <f t="shared" si="18"/>
        <v>41113.77238425926</v>
      </c>
      <c r="T317" s="5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8312</v>
      </c>
      <c r="R318" t="s">
        <v>8326</v>
      </c>
      <c r="S318" s="5">
        <f t="shared" si="18"/>
        <v>41950.923576388886</v>
      </c>
      <c r="T318" s="5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8312</v>
      </c>
      <c r="R319" t="s">
        <v>8326</v>
      </c>
      <c r="S319" s="5">
        <f t="shared" si="18"/>
        <v>41589.676886574074</v>
      </c>
      <c r="T319" s="5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8312</v>
      </c>
      <c r="R320" t="s">
        <v>8326</v>
      </c>
      <c r="S320" s="5">
        <f t="shared" si="18"/>
        <v>41330.038784722223</v>
      </c>
      <c r="T320" s="5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8312</v>
      </c>
      <c r="R321" t="s">
        <v>8326</v>
      </c>
      <c r="S321" s="5">
        <f t="shared" si="18"/>
        <v>40123.83829861111</v>
      </c>
      <c r="T321" s="5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8312</v>
      </c>
      <c r="R322" t="s">
        <v>8326</v>
      </c>
      <c r="S322" s="5">
        <f t="shared" si="18"/>
        <v>42331.551307870366</v>
      </c>
      <c r="T322" s="5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t="s">
        <v>8312</v>
      </c>
      <c r="R323" t="s">
        <v>8326</v>
      </c>
      <c r="S323" s="5">
        <f t="shared" ref="S323:S386" si="22">(((J323/60)/60)/24)+DATE(1970,1,1)</f>
        <v>42647.446597222224</v>
      </c>
      <c r="T323" s="5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8312</v>
      </c>
      <c r="R324" t="s">
        <v>8326</v>
      </c>
      <c r="S324" s="5">
        <f t="shared" si="22"/>
        <v>42473.57</v>
      </c>
      <c r="T324" s="5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8312</v>
      </c>
      <c r="R325" t="s">
        <v>8326</v>
      </c>
      <c r="S325" s="5">
        <f t="shared" si="22"/>
        <v>42697.32136574074</v>
      </c>
      <c r="T325" s="5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8312</v>
      </c>
      <c r="R326" t="s">
        <v>8326</v>
      </c>
      <c r="S326" s="5">
        <f t="shared" si="22"/>
        <v>42184.626250000001</v>
      </c>
      <c r="T326" s="5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8312</v>
      </c>
      <c r="R327" t="s">
        <v>8326</v>
      </c>
      <c r="S327" s="5">
        <f t="shared" si="22"/>
        <v>42689.187881944439</v>
      </c>
      <c r="T327" s="5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8312</v>
      </c>
      <c r="R328" t="s">
        <v>8326</v>
      </c>
      <c r="S328" s="5">
        <f t="shared" si="22"/>
        <v>42775.314884259264</v>
      </c>
      <c r="T328" s="5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8312</v>
      </c>
      <c r="R329" t="s">
        <v>8326</v>
      </c>
      <c r="S329" s="5">
        <f t="shared" si="22"/>
        <v>42058.235289351855</v>
      </c>
      <c r="T329" s="5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8312</v>
      </c>
      <c r="R330" t="s">
        <v>8326</v>
      </c>
      <c r="S330" s="5">
        <f t="shared" si="22"/>
        <v>42278.946620370371</v>
      </c>
      <c r="T330" s="5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8312</v>
      </c>
      <c r="R331" t="s">
        <v>8326</v>
      </c>
      <c r="S331" s="5">
        <f t="shared" si="22"/>
        <v>42291.46674768519</v>
      </c>
      <c r="T331" s="5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8312</v>
      </c>
      <c r="R332" t="s">
        <v>8326</v>
      </c>
      <c r="S332" s="5">
        <f t="shared" si="22"/>
        <v>41379.515775462962</v>
      </c>
      <c r="T332" s="5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8312</v>
      </c>
      <c r="R333" t="s">
        <v>8326</v>
      </c>
      <c r="S333" s="5">
        <f t="shared" si="22"/>
        <v>42507.581412037034</v>
      </c>
      <c r="T333" s="5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8312</v>
      </c>
      <c r="R334" t="s">
        <v>8326</v>
      </c>
      <c r="S334" s="5">
        <f t="shared" si="22"/>
        <v>42263.680289351847</v>
      </c>
      <c r="T334" s="5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8312</v>
      </c>
      <c r="R335" t="s">
        <v>8326</v>
      </c>
      <c r="S335" s="5">
        <f t="shared" si="22"/>
        <v>42437.636469907404</v>
      </c>
      <c r="T335" s="5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8312</v>
      </c>
      <c r="R336" t="s">
        <v>8326</v>
      </c>
      <c r="S336" s="5">
        <f t="shared" si="22"/>
        <v>42101.682372685187</v>
      </c>
      <c r="T336" s="5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8312</v>
      </c>
      <c r="R337" t="s">
        <v>8326</v>
      </c>
      <c r="S337" s="5">
        <f t="shared" si="22"/>
        <v>42101.737442129626</v>
      </c>
      <c r="T337" s="5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8312</v>
      </c>
      <c r="R338" t="s">
        <v>8326</v>
      </c>
      <c r="S338" s="5">
        <f t="shared" si="22"/>
        <v>42291.596273148149</v>
      </c>
      <c r="T338" s="5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8312</v>
      </c>
      <c r="R339" t="s">
        <v>8326</v>
      </c>
      <c r="S339" s="5">
        <f t="shared" si="22"/>
        <v>42047.128564814819</v>
      </c>
      <c r="T339" s="5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8312</v>
      </c>
      <c r="R340" t="s">
        <v>8326</v>
      </c>
      <c r="S340" s="5">
        <f t="shared" si="22"/>
        <v>42559.755671296298</v>
      </c>
      <c r="T340" s="5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8312</v>
      </c>
      <c r="R341" t="s">
        <v>8326</v>
      </c>
      <c r="S341" s="5">
        <f t="shared" si="22"/>
        <v>42093.760046296295</v>
      </c>
      <c r="T341" s="5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8312</v>
      </c>
      <c r="R342" t="s">
        <v>8326</v>
      </c>
      <c r="S342" s="5">
        <f t="shared" si="22"/>
        <v>42772.669062500005</v>
      </c>
      <c r="T342" s="5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8312</v>
      </c>
      <c r="R343" t="s">
        <v>8326</v>
      </c>
      <c r="S343" s="5">
        <f t="shared" si="22"/>
        <v>41894.879606481481</v>
      </c>
      <c r="T343" s="5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8312</v>
      </c>
      <c r="R344" t="s">
        <v>8326</v>
      </c>
      <c r="S344" s="5">
        <f t="shared" si="22"/>
        <v>42459.780844907407</v>
      </c>
      <c r="T344" s="5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8312</v>
      </c>
      <c r="R345" t="s">
        <v>8326</v>
      </c>
      <c r="S345" s="5">
        <f t="shared" si="22"/>
        <v>41926.73778935185</v>
      </c>
      <c r="T345" s="5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8312</v>
      </c>
      <c r="R346" t="s">
        <v>8326</v>
      </c>
      <c r="S346" s="5">
        <f t="shared" si="22"/>
        <v>42111.970995370371</v>
      </c>
      <c r="T346" s="5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8312</v>
      </c>
      <c r="R347" t="s">
        <v>8326</v>
      </c>
      <c r="S347" s="5">
        <f t="shared" si="22"/>
        <v>42114.944328703699</v>
      </c>
      <c r="T347" s="5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8312</v>
      </c>
      <c r="R348" t="s">
        <v>8326</v>
      </c>
      <c r="S348" s="5">
        <f t="shared" si="22"/>
        <v>42261.500243055561</v>
      </c>
      <c r="T348" s="5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8312</v>
      </c>
      <c r="R349" t="s">
        <v>8326</v>
      </c>
      <c r="S349" s="5">
        <f t="shared" si="22"/>
        <v>42292.495474537034</v>
      </c>
      <c r="T349" s="5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8312</v>
      </c>
      <c r="R350" t="s">
        <v>8326</v>
      </c>
      <c r="S350" s="5">
        <f t="shared" si="22"/>
        <v>42207.58699074074</v>
      </c>
      <c r="T350" s="5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8312</v>
      </c>
      <c r="R351" t="s">
        <v>8326</v>
      </c>
      <c r="S351" s="5">
        <f t="shared" si="22"/>
        <v>42760.498935185184</v>
      </c>
      <c r="T351" s="5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8312</v>
      </c>
      <c r="R352" t="s">
        <v>8326</v>
      </c>
      <c r="S352" s="5">
        <f t="shared" si="22"/>
        <v>42586.066076388888</v>
      </c>
      <c r="T352" s="5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8312</v>
      </c>
      <c r="R353" t="s">
        <v>8326</v>
      </c>
      <c r="S353" s="5">
        <f t="shared" si="22"/>
        <v>42427.964745370366</v>
      </c>
      <c r="T353" s="5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8312</v>
      </c>
      <c r="R354" t="s">
        <v>8326</v>
      </c>
      <c r="S354" s="5">
        <f t="shared" si="22"/>
        <v>41890.167453703703</v>
      </c>
      <c r="T354" s="5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8312</v>
      </c>
      <c r="R355" t="s">
        <v>8326</v>
      </c>
      <c r="S355" s="5">
        <f t="shared" si="22"/>
        <v>42297.791886574079</v>
      </c>
      <c r="T355" s="5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8312</v>
      </c>
      <c r="R356" t="s">
        <v>8326</v>
      </c>
      <c r="S356" s="5">
        <f t="shared" si="22"/>
        <v>42438.827789351853</v>
      </c>
      <c r="T356" s="5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8312</v>
      </c>
      <c r="R357" t="s">
        <v>8326</v>
      </c>
      <c r="S357" s="5">
        <f t="shared" si="22"/>
        <v>41943.293912037036</v>
      </c>
      <c r="T357" s="5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8312</v>
      </c>
      <c r="R358" t="s">
        <v>8326</v>
      </c>
      <c r="S358" s="5">
        <f t="shared" si="22"/>
        <v>42415.803159722222</v>
      </c>
      <c r="T358" s="5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8312</v>
      </c>
      <c r="R359" t="s">
        <v>8326</v>
      </c>
      <c r="S359" s="5">
        <f t="shared" si="22"/>
        <v>42078.222187499996</v>
      </c>
      <c r="T359" s="5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8312</v>
      </c>
      <c r="R360" t="s">
        <v>8326</v>
      </c>
      <c r="S360" s="5">
        <f t="shared" si="22"/>
        <v>42507.860196759255</v>
      </c>
      <c r="T360" s="5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8312</v>
      </c>
      <c r="R361" t="s">
        <v>8326</v>
      </c>
      <c r="S361" s="5">
        <f t="shared" si="22"/>
        <v>41935.070486111108</v>
      </c>
      <c r="T361" s="5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8312</v>
      </c>
      <c r="R362" t="s">
        <v>8326</v>
      </c>
      <c r="S362" s="5">
        <f t="shared" si="22"/>
        <v>42163.897916666669</v>
      </c>
      <c r="T362" s="5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8312</v>
      </c>
      <c r="R363" t="s">
        <v>8326</v>
      </c>
      <c r="S363" s="5">
        <f t="shared" si="22"/>
        <v>41936.001226851848</v>
      </c>
      <c r="T363" s="5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8312</v>
      </c>
      <c r="R364" t="s">
        <v>8326</v>
      </c>
      <c r="S364" s="5">
        <f t="shared" si="22"/>
        <v>41837.210543981484</v>
      </c>
      <c r="T364" s="5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8312</v>
      </c>
      <c r="R365" t="s">
        <v>8326</v>
      </c>
      <c r="S365" s="5">
        <f t="shared" si="22"/>
        <v>40255.744629629626</v>
      </c>
      <c r="T365" s="5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8312</v>
      </c>
      <c r="R366" t="s">
        <v>8326</v>
      </c>
      <c r="S366" s="5">
        <f t="shared" si="22"/>
        <v>41780.859629629631</v>
      </c>
      <c r="T366" s="5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8312</v>
      </c>
      <c r="R367" t="s">
        <v>8326</v>
      </c>
      <c r="S367" s="5">
        <f t="shared" si="22"/>
        <v>41668.606469907405</v>
      </c>
      <c r="T367" s="5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8312</v>
      </c>
      <c r="R368" t="s">
        <v>8326</v>
      </c>
      <c r="S368" s="5">
        <f t="shared" si="22"/>
        <v>41019.793032407404</v>
      </c>
      <c r="T368" s="5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8312</v>
      </c>
      <c r="R369" t="s">
        <v>8326</v>
      </c>
      <c r="S369" s="5">
        <f t="shared" si="22"/>
        <v>41355.577291666668</v>
      </c>
      <c r="T369" s="5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8312</v>
      </c>
      <c r="R370" t="s">
        <v>8326</v>
      </c>
      <c r="S370" s="5">
        <f t="shared" si="22"/>
        <v>42043.605578703704</v>
      </c>
      <c r="T370" s="5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8312</v>
      </c>
      <c r="R371" t="s">
        <v>8326</v>
      </c>
      <c r="S371" s="5">
        <f t="shared" si="22"/>
        <v>40893.551724537036</v>
      </c>
      <c r="T371" s="5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8312</v>
      </c>
      <c r="R372" t="s">
        <v>8326</v>
      </c>
      <c r="S372" s="5">
        <f t="shared" si="22"/>
        <v>42711.795138888891</v>
      </c>
      <c r="T372" s="5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8312</v>
      </c>
      <c r="R373" t="s">
        <v>8326</v>
      </c>
      <c r="S373" s="5">
        <f t="shared" si="22"/>
        <v>41261.767812500002</v>
      </c>
      <c r="T373" s="5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8312</v>
      </c>
      <c r="R374" t="s">
        <v>8326</v>
      </c>
      <c r="S374" s="5">
        <f t="shared" si="22"/>
        <v>42425.576898148152</v>
      </c>
      <c r="T374" s="5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8312</v>
      </c>
      <c r="R375" t="s">
        <v>8326</v>
      </c>
      <c r="S375" s="5">
        <f t="shared" si="22"/>
        <v>41078.91201388889</v>
      </c>
      <c r="T375" s="5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8312</v>
      </c>
      <c r="R376" t="s">
        <v>8326</v>
      </c>
      <c r="S376" s="5">
        <f t="shared" si="22"/>
        <v>40757.889247685183</v>
      </c>
      <c r="T376" s="5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8312</v>
      </c>
      <c r="R377" t="s">
        <v>8326</v>
      </c>
      <c r="S377" s="5">
        <f t="shared" si="22"/>
        <v>41657.985081018516</v>
      </c>
      <c r="T377" s="5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8312</v>
      </c>
      <c r="R378" t="s">
        <v>8326</v>
      </c>
      <c r="S378" s="5">
        <f t="shared" si="22"/>
        <v>42576.452731481477</v>
      </c>
      <c r="T378" s="5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8312</v>
      </c>
      <c r="R379" t="s">
        <v>8326</v>
      </c>
      <c r="S379" s="5">
        <f t="shared" si="22"/>
        <v>42292.250787037032</v>
      </c>
      <c r="T379" s="5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8312</v>
      </c>
      <c r="R380" t="s">
        <v>8326</v>
      </c>
      <c r="S380" s="5">
        <f t="shared" si="22"/>
        <v>42370.571851851855</v>
      </c>
      <c r="T380" s="5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8312</v>
      </c>
      <c r="R381" t="s">
        <v>8326</v>
      </c>
      <c r="S381" s="5">
        <f t="shared" si="22"/>
        <v>40987.688333333332</v>
      </c>
      <c r="T381" s="5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8312</v>
      </c>
      <c r="R382" t="s">
        <v>8326</v>
      </c>
      <c r="S382" s="5">
        <f t="shared" si="22"/>
        <v>42367.719814814816</v>
      </c>
      <c r="T382" s="5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8312</v>
      </c>
      <c r="R383" t="s">
        <v>8326</v>
      </c>
      <c r="S383" s="5">
        <f t="shared" si="22"/>
        <v>41085.698113425926</v>
      </c>
      <c r="T383" s="5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8312</v>
      </c>
      <c r="R384" t="s">
        <v>8326</v>
      </c>
      <c r="S384" s="5">
        <f t="shared" si="22"/>
        <v>41144.709490740745</v>
      </c>
      <c r="T384" s="5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8312</v>
      </c>
      <c r="R385" t="s">
        <v>8326</v>
      </c>
      <c r="S385" s="5">
        <f t="shared" si="22"/>
        <v>41755.117581018516</v>
      </c>
      <c r="T385" s="5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8312</v>
      </c>
      <c r="R386" t="s">
        <v>8326</v>
      </c>
      <c r="S386" s="5">
        <f t="shared" si="22"/>
        <v>41980.781793981485</v>
      </c>
      <c r="T386" s="5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t="s">
        <v>8312</v>
      </c>
      <c r="R387" t="s">
        <v>8326</v>
      </c>
      <c r="S387" s="5">
        <f t="shared" ref="S387:S450" si="26">(((J387/60)/60)/24)+DATE(1970,1,1)</f>
        <v>41934.584502314814</v>
      </c>
      <c r="T387" s="5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8312</v>
      </c>
      <c r="R388" t="s">
        <v>8326</v>
      </c>
      <c r="S388" s="5">
        <f t="shared" si="26"/>
        <v>42211.951284722221</v>
      </c>
      <c r="T388" s="5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8312</v>
      </c>
      <c r="R389" t="s">
        <v>8326</v>
      </c>
      <c r="S389" s="5">
        <f t="shared" si="26"/>
        <v>42200.67659722222</v>
      </c>
      <c r="T389" s="5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8312</v>
      </c>
      <c r="R390" t="s">
        <v>8326</v>
      </c>
      <c r="S390" s="5">
        <f t="shared" si="26"/>
        <v>42549.076157407413</v>
      </c>
      <c r="T390" s="5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8312</v>
      </c>
      <c r="R391" t="s">
        <v>8326</v>
      </c>
      <c r="S391" s="5">
        <f t="shared" si="26"/>
        <v>41674.063078703701</v>
      </c>
      <c r="T391" s="5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8312</v>
      </c>
      <c r="R392" t="s">
        <v>8326</v>
      </c>
      <c r="S392" s="5">
        <f t="shared" si="26"/>
        <v>42112.036712962959</v>
      </c>
      <c r="T392" s="5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8312</v>
      </c>
      <c r="R393" t="s">
        <v>8326</v>
      </c>
      <c r="S393" s="5">
        <f t="shared" si="26"/>
        <v>40865.042256944449</v>
      </c>
      <c r="T393" s="5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8312</v>
      </c>
      <c r="R394" t="s">
        <v>8326</v>
      </c>
      <c r="S394" s="5">
        <f t="shared" si="26"/>
        <v>40763.717256944445</v>
      </c>
      <c r="T394" s="5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8312</v>
      </c>
      <c r="R395" t="s">
        <v>8326</v>
      </c>
      <c r="S395" s="5">
        <f t="shared" si="26"/>
        <v>41526.708935185183</v>
      </c>
      <c r="T395" s="5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8312</v>
      </c>
      <c r="R396" t="s">
        <v>8326</v>
      </c>
      <c r="S396" s="5">
        <f t="shared" si="26"/>
        <v>42417.818078703705</v>
      </c>
      <c r="T396" s="5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8312</v>
      </c>
      <c r="R397" t="s">
        <v>8326</v>
      </c>
      <c r="S397" s="5">
        <f t="shared" si="26"/>
        <v>40990.909259259257</v>
      </c>
      <c r="T397" s="5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8312</v>
      </c>
      <c r="R398" t="s">
        <v>8326</v>
      </c>
      <c r="S398" s="5">
        <f t="shared" si="26"/>
        <v>41082.564884259256</v>
      </c>
      <c r="T398" s="5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8312</v>
      </c>
      <c r="R399" t="s">
        <v>8326</v>
      </c>
      <c r="S399" s="5">
        <f t="shared" si="26"/>
        <v>40379.776435185187</v>
      </c>
      <c r="T399" s="5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8312</v>
      </c>
      <c r="R400" t="s">
        <v>8326</v>
      </c>
      <c r="S400" s="5">
        <f t="shared" si="26"/>
        <v>42078.793124999997</v>
      </c>
      <c r="T400" s="5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8312</v>
      </c>
      <c r="R401" t="s">
        <v>8326</v>
      </c>
      <c r="S401" s="5">
        <f t="shared" si="26"/>
        <v>42687.875775462962</v>
      </c>
      <c r="T401" s="5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8312</v>
      </c>
      <c r="R402" t="s">
        <v>8326</v>
      </c>
      <c r="S402" s="5">
        <f t="shared" si="26"/>
        <v>41745.635960648149</v>
      </c>
      <c r="T402" s="5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8312</v>
      </c>
      <c r="R403" t="s">
        <v>8326</v>
      </c>
      <c r="S403" s="5">
        <f t="shared" si="26"/>
        <v>40732.842245370368</v>
      </c>
      <c r="T403" s="5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8312</v>
      </c>
      <c r="R404" t="s">
        <v>8326</v>
      </c>
      <c r="S404" s="5">
        <f t="shared" si="26"/>
        <v>42292.539548611108</v>
      </c>
      <c r="T404" s="5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8312</v>
      </c>
      <c r="R405" t="s">
        <v>8326</v>
      </c>
      <c r="S405" s="5">
        <f t="shared" si="26"/>
        <v>40718.310659722221</v>
      </c>
      <c r="T405" s="5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8312</v>
      </c>
      <c r="R406" t="s">
        <v>8326</v>
      </c>
      <c r="S406" s="5">
        <f t="shared" si="26"/>
        <v>41646.628032407411</v>
      </c>
      <c r="T406" s="5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8312</v>
      </c>
      <c r="R407" t="s">
        <v>8326</v>
      </c>
      <c r="S407" s="5">
        <f t="shared" si="26"/>
        <v>41674.08494212963</v>
      </c>
      <c r="T407" s="5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8312</v>
      </c>
      <c r="R408" t="s">
        <v>8326</v>
      </c>
      <c r="S408" s="5">
        <f t="shared" si="26"/>
        <v>40638.162465277775</v>
      </c>
      <c r="T408" s="5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8312</v>
      </c>
      <c r="R409" t="s">
        <v>8326</v>
      </c>
      <c r="S409" s="5">
        <f t="shared" si="26"/>
        <v>40806.870949074073</v>
      </c>
      <c r="T409" s="5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8312</v>
      </c>
      <c r="R410" t="s">
        <v>8326</v>
      </c>
      <c r="S410" s="5">
        <f t="shared" si="26"/>
        <v>41543.735995370371</v>
      </c>
      <c r="T410" s="5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8312</v>
      </c>
      <c r="R411" t="s">
        <v>8326</v>
      </c>
      <c r="S411" s="5">
        <f t="shared" si="26"/>
        <v>42543.862777777773</v>
      </c>
      <c r="T411" s="5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8312</v>
      </c>
      <c r="R412" t="s">
        <v>8326</v>
      </c>
      <c r="S412" s="5">
        <f t="shared" si="26"/>
        <v>42113.981446759266</v>
      </c>
      <c r="T412" s="5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8312</v>
      </c>
      <c r="R413" t="s">
        <v>8326</v>
      </c>
      <c r="S413" s="5">
        <f t="shared" si="26"/>
        <v>41598.17597222222</v>
      </c>
      <c r="T413" s="5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8312</v>
      </c>
      <c r="R414" t="s">
        <v>8326</v>
      </c>
      <c r="S414" s="5">
        <f t="shared" si="26"/>
        <v>41099.742800925924</v>
      </c>
      <c r="T414" s="5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8312</v>
      </c>
      <c r="R415" t="s">
        <v>8326</v>
      </c>
      <c r="S415" s="5">
        <f t="shared" si="26"/>
        <v>41079.877442129626</v>
      </c>
      <c r="T415" s="5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8312</v>
      </c>
      <c r="R416" t="s">
        <v>8326</v>
      </c>
      <c r="S416" s="5">
        <f t="shared" si="26"/>
        <v>41529.063252314816</v>
      </c>
      <c r="T416" s="5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8312</v>
      </c>
      <c r="R417" t="s">
        <v>8326</v>
      </c>
      <c r="S417" s="5">
        <f t="shared" si="26"/>
        <v>41904.851875</v>
      </c>
      <c r="T417" s="5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8312</v>
      </c>
      <c r="R418" t="s">
        <v>8326</v>
      </c>
      <c r="S418" s="5">
        <f t="shared" si="26"/>
        <v>41648.396192129629</v>
      </c>
      <c r="T418" s="5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8312</v>
      </c>
      <c r="R419" t="s">
        <v>8326</v>
      </c>
      <c r="S419" s="5">
        <f t="shared" si="26"/>
        <v>41360.970601851855</v>
      </c>
      <c r="T419" s="5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8312</v>
      </c>
      <c r="R420" t="s">
        <v>8326</v>
      </c>
      <c r="S420" s="5">
        <f t="shared" si="26"/>
        <v>42178.282372685186</v>
      </c>
      <c r="T420" s="5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8312</v>
      </c>
      <c r="R421" t="s">
        <v>8326</v>
      </c>
      <c r="S421" s="5">
        <f t="shared" si="26"/>
        <v>41394.842442129629</v>
      </c>
      <c r="T421" s="5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8312</v>
      </c>
      <c r="R422" t="s">
        <v>8325</v>
      </c>
      <c r="S422" s="5">
        <f t="shared" si="26"/>
        <v>41682.23646990741</v>
      </c>
      <c r="T422" s="5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8312</v>
      </c>
      <c r="R423" t="s">
        <v>8325</v>
      </c>
      <c r="S423" s="5">
        <f t="shared" si="26"/>
        <v>42177.491388888884</v>
      </c>
      <c r="T423" s="5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8312</v>
      </c>
      <c r="R424" t="s">
        <v>8325</v>
      </c>
      <c r="S424" s="5">
        <f t="shared" si="26"/>
        <v>41863.260381944441</v>
      </c>
      <c r="T424" s="5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8312</v>
      </c>
      <c r="R425" t="s">
        <v>8325</v>
      </c>
      <c r="S425" s="5">
        <f t="shared" si="26"/>
        <v>41400.92627314815</v>
      </c>
      <c r="T425" s="5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8312</v>
      </c>
      <c r="R426" t="s">
        <v>8325</v>
      </c>
      <c r="S426" s="5">
        <f t="shared" si="26"/>
        <v>40934.376145833332</v>
      </c>
      <c r="T426" s="5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8312</v>
      </c>
      <c r="R427" t="s">
        <v>8325</v>
      </c>
      <c r="S427" s="5">
        <f t="shared" si="26"/>
        <v>42275.861157407402</v>
      </c>
      <c r="T427" s="5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8312</v>
      </c>
      <c r="R428" t="s">
        <v>8325</v>
      </c>
      <c r="S428" s="5">
        <f t="shared" si="26"/>
        <v>42400.711967592593</v>
      </c>
      <c r="T428" s="5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8312</v>
      </c>
      <c r="R429" t="s">
        <v>8325</v>
      </c>
      <c r="S429" s="5">
        <f t="shared" si="26"/>
        <v>42285.909027777772</v>
      </c>
      <c r="T429" s="5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8312</v>
      </c>
      <c r="R430" t="s">
        <v>8325</v>
      </c>
      <c r="S430" s="5">
        <f t="shared" si="26"/>
        <v>41778.766724537039</v>
      </c>
      <c r="T430" s="5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8312</v>
      </c>
      <c r="R431" t="s">
        <v>8325</v>
      </c>
      <c r="S431" s="5">
        <f t="shared" si="26"/>
        <v>40070.901412037041</v>
      </c>
      <c r="T431" s="5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8312</v>
      </c>
      <c r="R432" t="s">
        <v>8325</v>
      </c>
      <c r="S432" s="5">
        <f t="shared" si="26"/>
        <v>41513.107256944444</v>
      </c>
      <c r="T432" s="5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8312</v>
      </c>
      <c r="R433" t="s">
        <v>8325</v>
      </c>
      <c r="S433" s="5">
        <f t="shared" si="26"/>
        <v>42526.871331018512</v>
      </c>
      <c r="T433" s="5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8312</v>
      </c>
      <c r="R434" t="s">
        <v>8325</v>
      </c>
      <c r="S434" s="5">
        <f t="shared" si="26"/>
        <v>42238.726631944446</v>
      </c>
      <c r="T434" s="5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8312</v>
      </c>
      <c r="R435" t="s">
        <v>8325</v>
      </c>
      <c r="S435" s="5">
        <f t="shared" si="26"/>
        <v>42228.629884259266</v>
      </c>
      <c r="T435" s="5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8312</v>
      </c>
      <c r="R436" t="s">
        <v>8325</v>
      </c>
      <c r="S436" s="5">
        <f t="shared" si="26"/>
        <v>41576.834513888891</v>
      </c>
      <c r="T436" s="5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8312</v>
      </c>
      <c r="R437" t="s">
        <v>8325</v>
      </c>
      <c r="S437" s="5">
        <f t="shared" si="26"/>
        <v>41500.747453703705</v>
      </c>
      <c r="T437" s="5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8312</v>
      </c>
      <c r="R438" t="s">
        <v>8325</v>
      </c>
      <c r="S438" s="5">
        <f t="shared" si="26"/>
        <v>41456.36241898148</v>
      </c>
      <c r="T438" s="5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8312</v>
      </c>
      <c r="R439" t="s">
        <v>8325</v>
      </c>
      <c r="S439" s="5">
        <f t="shared" si="26"/>
        <v>42591.31858796296</v>
      </c>
      <c r="T439" s="5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8312</v>
      </c>
      <c r="R440" t="s">
        <v>8325</v>
      </c>
      <c r="S440" s="5">
        <f t="shared" si="26"/>
        <v>42296.261087962965</v>
      </c>
      <c r="T440" s="5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8312</v>
      </c>
      <c r="R441" t="s">
        <v>8325</v>
      </c>
      <c r="S441" s="5">
        <f t="shared" si="26"/>
        <v>41919.761782407404</v>
      </c>
      <c r="T441" s="5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8312</v>
      </c>
      <c r="R442" t="s">
        <v>8325</v>
      </c>
      <c r="S442" s="5">
        <f t="shared" si="26"/>
        <v>42423.985567129625</v>
      </c>
      <c r="T442" s="5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8312</v>
      </c>
      <c r="R443" t="s">
        <v>8325</v>
      </c>
      <c r="S443" s="5">
        <f t="shared" si="26"/>
        <v>41550.793935185182</v>
      </c>
      <c r="T443" s="5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8312</v>
      </c>
      <c r="R444" t="s">
        <v>8325</v>
      </c>
      <c r="S444" s="5">
        <f t="shared" si="26"/>
        <v>42024.888692129629</v>
      </c>
      <c r="T444" s="5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8312</v>
      </c>
      <c r="R445" t="s">
        <v>8325</v>
      </c>
      <c r="S445" s="5">
        <f t="shared" si="26"/>
        <v>41650.015057870369</v>
      </c>
      <c r="T445" s="5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8312</v>
      </c>
      <c r="R446" t="s">
        <v>8325</v>
      </c>
      <c r="S446" s="5">
        <f t="shared" si="26"/>
        <v>40894.906956018516</v>
      </c>
      <c r="T446" s="5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8312</v>
      </c>
      <c r="R447" t="s">
        <v>8325</v>
      </c>
      <c r="S447" s="5">
        <f t="shared" si="26"/>
        <v>42130.335358796292</v>
      </c>
      <c r="T447" s="5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8312</v>
      </c>
      <c r="R448" t="s">
        <v>8325</v>
      </c>
      <c r="S448" s="5">
        <f t="shared" si="26"/>
        <v>42037.083564814813</v>
      </c>
      <c r="T448" s="5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8312</v>
      </c>
      <c r="R449" t="s">
        <v>8325</v>
      </c>
      <c r="S449" s="5">
        <f t="shared" si="26"/>
        <v>41331.555127314816</v>
      </c>
      <c r="T449" s="5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8312</v>
      </c>
      <c r="R450" t="s">
        <v>8325</v>
      </c>
      <c r="S450" s="5">
        <f t="shared" si="26"/>
        <v>41753.758043981477</v>
      </c>
      <c r="T450" s="5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t="s">
        <v>8312</v>
      </c>
      <c r="R451" t="s">
        <v>8325</v>
      </c>
      <c r="S451" s="5">
        <f t="shared" ref="S451:S514" si="30">(((J451/60)/60)/24)+DATE(1970,1,1)</f>
        <v>41534.568113425928</v>
      </c>
      <c r="T451" s="5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8312</v>
      </c>
      <c r="R452" t="s">
        <v>8325</v>
      </c>
      <c r="S452" s="5">
        <f t="shared" si="30"/>
        <v>41654.946759259255</v>
      </c>
      <c r="T452" s="5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8312</v>
      </c>
      <c r="R453" t="s">
        <v>8325</v>
      </c>
      <c r="S453" s="5">
        <f t="shared" si="30"/>
        <v>41634.715173611112</v>
      </c>
      <c r="T453" s="5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8312</v>
      </c>
      <c r="R454" t="s">
        <v>8325</v>
      </c>
      <c r="S454" s="5">
        <f t="shared" si="30"/>
        <v>42107.703877314809</v>
      </c>
      <c r="T454" s="5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8312</v>
      </c>
      <c r="R455" t="s">
        <v>8325</v>
      </c>
      <c r="S455" s="5">
        <f t="shared" si="30"/>
        <v>42038.824988425928</v>
      </c>
      <c r="T455" s="5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8312</v>
      </c>
      <c r="R456" t="s">
        <v>8325</v>
      </c>
      <c r="S456" s="5">
        <f t="shared" si="30"/>
        <v>41938.717256944445</v>
      </c>
      <c r="T456" s="5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8312</v>
      </c>
      <c r="R457" t="s">
        <v>8325</v>
      </c>
      <c r="S457" s="5">
        <f t="shared" si="30"/>
        <v>40971.002569444441</v>
      </c>
      <c r="T457" s="5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8312</v>
      </c>
      <c r="R458" t="s">
        <v>8325</v>
      </c>
      <c r="S458" s="5">
        <f t="shared" si="30"/>
        <v>41547.694456018515</v>
      </c>
      <c r="T458" s="5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8312</v>
      </c>
      <c r="R459" t="s">
        <v>8325</v>
      </c>
      <c r="S459" s="5">
        <f t="shared" si="30"/>
        <v>41837.767500000002</v>
      </c>
      <c r="T459" s="5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8312</v>
      </c>
      <c r="R460" t="s">
        <v>8325</v>
      </c>
      <c r="S460" s="5">
        <f t="shared" si="30"/>
        <v>41378.69976851852</v>
      </c>
      <c r="T460" s="5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8312</v>
      </c>
      <c r="R461" t="s">
        <v>8325</v>
      </c>
      <c r="S461" s="5">
        <f t="shared" si="30"/>
        <v>40800.6403587963</v>
      </c>
      <c r="T461" s="5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8312</v>
      </c>
      <c r="R462" t="s">
        <v>8325</v>
      </c>
      <c r="S462" s="5">
        <f t="shared" si="30"/>
        <v>41759.542534722219</v>
      </c>
      <c r="T462" s="5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8312</v>
      </c>
      <c r="R463" t="s">
        <v>8325</v>
      </c>
      <c r="S463" s="5">
        <f t="shared" si="30"/>
        <v>41407.84684027778</v>
      </c>
      <c r="T463" s="5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8312</v>
      </c>
      <c r="R464" t="s">
        <v>8325</v>
      </c>
      <c r="S464" s="5">
        <f t="shared" si="30"/>
        <v>40705.126631944448</v>
      </c>
      <c r="T464" s="5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8312</v>
      </c>
      <c r="R465" t="s">
        <v>8325</v>
      </c>
      <c r="S465" s="5">
        <f t="shared" si="30"/>
        <v>40750.710104166668</v>
      </c>
      <c r="T465" s="5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8312</v>
      </c>
      <c r="R466" t="s">
        <v>8325</v>
      </c>
      <c r="S466" s="5">
        <f t="shared" si="30"/>
        <v>42488.848784722228</v>
      </c>
      <c r="T466" s="5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8312</v>
      </c>
      <c r="R467" t="s">
        <v>8325</v>
      </c>
      <c r="S467" s="5">
        <f t="shared" si="30"/>
        <v>41801.120069444441</v>
      </c>
      <c r="T467" s="5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8312</v>
      </c>
      <c r="R468" t="s">
        <v>8325</v>
      </c>
      <c r="S468" s="5">
        <f t="shared" si="30"/>
        <v>41129.942870370374</v>
      </c>
      <c r="T468" s="5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8312</v>
      </c>
      <c r="R469" t="s">
        <v>8325</v>
      </c>
      <c r="S469" s="5">
        <f t="shared" si="30"/>
        <v>41135.679791666669</v>
      </c>
      <c r="T469" s="5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8312</v>
      </c>
      <c r="R470" t="s">
        <v>8325</v>
      </c>
      <c r="S470" s="5">
        <f t="shared" si="30"/>
        <v>41041.167627314811</v>
      </c>
      <c r="T470" s="5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8312</v>
      </c>
      <c r="R471" t="s">
        <v>8325</v>
      </c>
      <c r="S471" s="5">
        <f t="shared" si="30"/>
        <v>41827.989861111113</v>
      </c>
      <c r="T471" s="5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8312</v>
      </c>
      <c r="R472" t="s">
        <v>8325</v>
      </c>
      <c r="S472" s="5">
        <f t="shared" si="30"/>
        <v>41605.167696759258</v>
      </c>
      <c r="T472" s="5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8312</v>
      </c>
      <c r="R473" t="s">
        <v>8325</v>
      </c>
      <c r="S473" s="5">
        <f t="shared" si="30"/>
        <v>41703.721979166665</v>
      </c>
      <c r="T473" s="5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8312</v>
      </c>
      <c r="R474" t="s">
        <v>8325</v>
      </c>
      <c r="S474" s="5">
        <f t="shared" si="30"/>
        <v>41844.922662037039</v>
      </c>
      <c r="T474" s="5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8312</v>
      </c>
      <c r="R475" t="s">
        <v>8325</v>
      </c>
      <c r="S475" s="5">
        <f t="shared" si="30"/>
        <v>41869.698136574072</v>
      </c>
      <c r="T475" s="5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8312</v>
      </c>
      <c r="R476" t="s">
        <v>8325</v>
      </c>
      <c r="S476" s="5">
        <f t="shared" si="30"/>
        <v>42753.329039351855</v>
      </c>
      <c r="T476" s="5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8312</v>
      </c>
      <c r="R477" t="s">
        <v>8325</v>
      </c>
      <c r="S477" s="5">
        <f t="shared" si="30"/>
        <v>42100.086145833338</v>
      </c>
      <c r="T477" s="5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8312</v>
      </c>
      <c r="R478" t="s">
        <v>8325</v>
      </c>
      <c r="S478" s="5">
        <f t="shared" si="30"/>
        <v>41757.975011574075</v>
      </c>
      <c r="T478" s="5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8312</v>
      </c>
      <c r="R479" t="s">
        <v>8325</v>
      </c>
      <c r="S479" s="5">
        <f t="shared" si="30"/>
        <v>40987.83488425926</v>
      </c>
      <c r="T479" s="5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8312</v>
      </c>
      <c r="R480" t="s">
        <v>8325</v>
      </c>
      <c r="S480" s="5">
        <f t="shared" si="30"/>
        <v>42065.910983796297</v>
      </c>
      <c r="T480" s="5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8312</v>
      </c>
      <c r="R481" t="s">
        <v>8325</v>
      </c>
      <c r="S481" s="5">
        <f t="shared" si="30"/>
        <v>41904.407812500001</v>
      </c>
      <c r="T481" s="5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8312</v>
      </c>
      <c r="R482" t="s">
        <v>8325</v>
      </c>
      <c r="S482" s="5">
        <f t="shared" si="30"/>
        <v>41465.500173611108</v>
      </c>
      <c r="T482" s="5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8312</v>
      </c>
      <c r="R483" t="s">
        <v>8325</v>
      </c>
      <c r="S483" s="5">
        <f t="shared" si="30"/>
        <v>41162.672326388885</v>
      </c>
      <c r="T483" s="5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8312</v>
      </c>
      <c r="R484" t="s">
        <v>8325</v>
      </c>
      <c r="S484" s="5">
        <f t="shared" si="30"/>
        <v>42447.896875000006</v>
      </c>
      <c r="T484" s="5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8312</v>
      </c>
      <c r="R485" t="s">
        <v>8325</v>
      </c>
      <c r="S485" s="5">
        <f t="shared" si="30"/>
        <v>41243.197592592594</v>
      </c>
      <c r="T485" s="5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8312</v>
      </c>
      <c r="R486" t="s">
        <v>8325</v>
      </c>
      <c r="S486" s="5">
        <f t="shared" si="30"/>
        <v>42272.93949074074</v>
      </c>
      <c r="T486" s="5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8312</v>
      </c>
      <c r="R487" t="s">
        <v>8325</v>
      </c>
      <c r="S487" s="5">
        <f t="shared" si="30"/>
        <v>41381.50577546296</v>
      </c>
      <c r="T487" s="5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8312</v>
      </c>
      <c r="R488" t="s">
        <v>8325</v>
      </c>
      <c r="S488" s="5">
        <f t="shared" si="30"/>
        <v>41761.94258101852</v>
      </c>
      <c r="T488" s="5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8312</v>
      </c>
      <c r="R489" t="s">
        <v>8325</v>
      </c>
      <c r="S489" s="5">
        <f t="shared" si="30"/>
        <v>42669.594837962963</v>
      </c>
      <c r="T489" s="5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8312</v>
      </c>
      <c r="R490" t="s">
        <v>8325</v>
      </c>
      <c r="S490" s="5">
        <f t="shared" si="30"/>
        <v>42714.054398148146</v>
      </c>
      <c r="T490" s="5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8312</v>
      </c>
      <c r="R491" t="s">
        <v>8325</v>
      </c>
      <c r="S491" s="5">
        <f t="shared" si="30"/>
        <v>40882.481666666667</v>
      </c>
      <c r="T491" s="5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8312</v>
      </c>
      <c r="R492" t="s">
        <v>8325</v>
      </c>
      <c r="S492" s="5">
        <f t="shared" si="30"/>
        <v>41113.968576388892</v>
      </c>
      <c r="T492" s="5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8312</v>
      </c>
      <c r="R493" t="s">
        <v>8325</v>
      </c>
      <c r="S493" s="5">
        <f t="shared" si="30"/>
        <v>42366.982627314821</v>
      </c>
      <c r="T493" s="5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8312</v>
      </c>
      <c r="R494" t="s">
        <v>8325</v>
      </c>
      <c r="S494" s="5">
        <f t="shared" si="30"/>
        <v>42596.03506944445</v>
      </c>
      <c r="T494" s="5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8312</v>
      </c>
      <c r="R495" t="s">
        <v>8325</v>
      </c>
      <c r="S495" s="5">
        <f t="shared" si="30"/>
        <v>42114.726134259254</v>
      </c>
      <c r="T495" s="5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8312</v>
      </c>
      <c r="R496" t="s">
        <v>8325</v>
      </c>
      <c r="S496" s="5">
        <f t="shared" si="30"/>
        <v>41799.830613425926</v>
      </c>
      <c r="T496" s="5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8312</v>
      </c>
      <c r="R497" t="s">
        <v>8325</v>
      </c>
      <c r="S497" s="5">
        <f t="shared" si="30"/>
        <v>42171.827604166669</v>
      </c>
      <c r="T497" s="5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8312</v>
      </c>
      <c r="R498" t="s">
        <v>8325</v>
      </c>
      <c r="S498" s="5">
        <f t="shared" si="30"/>
        <v>41620.93141203704</v>
      </c>
      <c r="T498" s="5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8312</v>
      </c>
      <c r="R499" t="s">
        <v>8325</v>
      </c>
      <c r="S499" s="5">
        <f t="shared" si="30"/>
        <v>41945.037789351853</v>
      </c>
      <c r="T499" s="5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8312</v>
      </c>
      <c r="R500" t="s">
        <v>8325</v>
      </c>
      <c r="S500" s="5">
        <f t="shared" si="30"/>
        <v>40858.762141203704</v>
      </c>
      <c r="T500" s="5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8312</v>
      </c>
      <c r="R501" t="s">
        <v>8325</v>
      </c>
      <c r="S501" s="5">
        <f t="shared" si="30"/>
        <v>40043.895462962959</v>
      </c>
      <c r="T501" s="5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8312</v>
      </c>
      <c r="R502" t="s">
        <v>8325</v>
      </c>
      <c r="S502" s="5">
        <f t="shared" si="30"/>
        <v>40247.886006944449</v>
      </c>
      <c r="T502" s="5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8312</v>
      </c>
      <c r="R503" t="s">
        <v>8325</v>
      </c>
      <c r="S503" s="5">
        <f t="shared" si="30"/>
        <v>40703.234386574077</v>
      </c>
      <c r="T503" s="5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8312</v>
      </c>
      <c r="R504" t="s">
        <v>8325</v>
      </c>
      <c r="S504" s="5">
        <f t="shared" si="30"/>
        <v>40956.553530092591</v>
      </c>
      <c r="T504" s="5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8312</v>
      </c>
      <c r="R505" t="s">
        <v>8325</v>
      </c>
      <c r="S505" s="5">
        <f t="shared" si="30"/>
        <v>41991.526655092588</v>
      </c>
      <c r="T505" s="5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8312</v>
      </c>
      <c r="R506" t="s">
        <v>8325</v>
      </c>
      <c r="S506" s="5">
        <f t="shared" si="30"/>
        <v>40949.98364583333</v>
      </c>
      <c r="T506" s="5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8312</v>
      </c>
      <c r="R507" t="s">
        <v>8325</v>
      </c>
      <c r="S507" s="5">
        <f t="shared" si="30"/>
        <v>42318.098217592589</v>
      </c>
      <c r="T507" s="5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8312</v>
      </c>
      <c r="R508" t="s">
        <v>8325</v>
      </c>
      <c r="S508" s="5">
        <f t="shared" si="30"/>
        <v>41466.552314814813</v>
      </c>
      <c r="T508" s="5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8312</v>
      </c>
      <c r="R509" t="s">
        <v>8325</v>
      </c>
      <c r="S509" s="5">
        <f t="shared" si="30"/>
        <v>41156.958993055552</v>
      </c>
      <c r="T509" s="5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8312</v>
      </c>
      <c r="R510" t="s">
        <v>8325</v>
      </c>
      <c r="S510" s="5">
        <f t="shared" si="30"/>
        <v>40995.024317129632</v>
      </c>
      <c r="T510" s="5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8312</v>
      </c>
      <c r="R511" t="s">
        <v>8325</v>
      </c>
      <c r="S511" s="5">
        <f t="shared" si="30"/>
        <v>42153.631597222222</v>
      </c>
      <c r="T511" s="5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8312</v>
      </c>
      <c r="R512" t="s">
        <v>8325</v>
      </c>
      <c r="S512" s="5">
        <f t="shared" si="30"/>
        <v>42400.176377314812</v>
      </c>
      <c r="T512" s="5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8312</v>
      </c>
      <c r="R513" t="s">
        <v>8325</v>
      </c>
      <c r="S513" s="5">
        <f t="shared" si="30"/>
        <v>41340.303032407406</v>
      </c>
      <c r="T513" s="5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8312</v>
      </c>
      <c r="R514" t="s">
        <v>8325</v>
      </c>
      <c r="S514" s="5">
        <f t="shared" si="30"/>
        <v>42649.742210648154</v>
      </c>
      <c r="T514" s="5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t="s">
        <v>8312</v>
      </c>
      <c r="R515" t="s">
        <v>8325</v>
      </c>
      <c r="S515" s="5">
        <f t="shared" ref="S515:S578" si="34">(((J515/60)/60)/24)+DATE(1970,1,1)</f>
        <v>42552.653993055559</v>
      </c>
      <c r="T515" s="5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8312</v>
      </c>
      <c r="R516" t="s">
        <v>8325</v>
      </c>
      <c r="S516" s="5">
        <f t="shared" si="34"/>
        <v>41830.613969907405</v>
      </c>
      <c r="T516" s="5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8312</v>
      </c>
      <c r="R517" t="s">
        <v>8325</v>
      </c>
      <c r="S517" s="5">
        <f t="shared" si="34"/>
        <v>42327.490752314814</v>
      </c>
      <c r="T517" s="5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8312</v>
      </c>
      <c r="R518" t="s">
        <v>8325</v>
      </c>
      <c r="S518" s="5">
        <f t="shared" si="34"/>
        <v>42091.778703703705</v>
      </c>
      <c r="T518" s="5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8312</v>
      </c>
      <c r="R519" t="s">
        <v>8325</v>
      </c>
      <c r="S519" s="5">
        <f t="shared" si="34"/>
        <v>42738.615289351852</v>
      </c>
      <c r="T519" s="5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8312</v>
      </c>
      <c r="R520" t="s">
        <v>8325</v>
      </c>
      <c r="S520" s="5">
        <f t="shared" si="34"/>
        <v>42223.616018518514</v>
      </c>
      <c r="T520" s="5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8312</v>
      </c>
      <c r="R521" t="s">
        <v>8325</v>
      </c>
      <c r="S521" s="5">
        <f t="shared" si="34"/>
        <v>41218.391446759262</v>
      </c>
      <c r="T521" s="5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8320</v>
      </c>
      <c r="R522" t="s">
        <v>8347</v>
      </c>
      <c r="S522" s="5">
        <f t="shared" si="34"/>
        <v>42318.702094907407</v>
      </c>
      <c r="T522" s="5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8320</v>
      </c>
      <c r="R523" t="s">
        <v>8347</v>
      </c>
      <c r="S523" s="5">
        <f t="shared" si="34"/>
        <v>42646.092812499999</v>
      </c>
      <c r="T523" s="5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8320</v>
      </c>
      <c r="R524" t="s">
        <v>8347</v>
      </c>
      <c r="S524" s="5">
        <f t="shared" si="34"/>
        <v>42430.040798611109</v>
      </c>
      <c r="T524" s="5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8320</v>
      </c>
      <c r="R525" t="s">
        <v>8347</v>
      </c>
      <c r="S525" s="5">
        <f t="shared" si="34"/>
        <v>42238.13282407407</v>
      </c>
      <c r="T525" s="5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8320</v>
      </c>
      <c r="R526" t="s">
        <v>8347</v>
      </c>
      <c r="S526" s="5">
        <f t="shared" si="34"/>
        <v>42492.717233796298</v>
      </c>
      <c r="T526" s="5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8320</v>
      </c>
      <c r="R527" t="s">
        <v>8347</v>
      </c>
      <c r="S527" s="5">
        <f t="shared" si="34"/>
        <v>41850.400937500002</v>
      </c>
      <c r="T527" s="5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8320</v>
      </c>
      <c r="R528" t="s">
        <v>8347</v>
      </c>
      <c r="S528" s="5">
        <f t="shared" si="34"/>
        <v>42192.591944444444</v>
      </c>
      <c r="T528" s="5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8320</v>
      </c>
      <c r="R529" t="s">
        <v>8347</v>
      </c>
      <c r="S529" s="5">
        <f t="shared" si="34"/>
        <v>42753.205625000002</v>
      </c>
      <c r="T529" s="5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8320</v>
      </c>
      <c r="R530" t="s">
        <v>8347</v>
      </c>
      <c r="S530" s="5">
        <f t="shared" si="34"/>
        <v>42155.920219907406</v>
      </c>
      <c r="T530" s="5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8320</v>
      </c>
      <c r="R531" t="s">
        <v>8347</v>
      </c>
      <c r="S531" s="5">
        <f t="shared" si="34"/>
        <v>42725.031180555554</v>
      </c>
      <c r="T531" s="5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8320</v>
      </c>
      <c r="R532" t="s">
        <v>8347</v>
      </c>
      <c r="S532" s="5">
        <f t="shared" si="34"/>
        <v>42157.591064814813</v>
      </c>
      <c r="T532" s="5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8320</v>
      </c>
      <c r="R533" t="s">
        <v>8347</v>
      </c>
      <c r="S533" s="5">
        <f t="shared" si="34"/>
        <v>42676.065150462964</v>
      </c>
      <c r="T533" s="5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8320</v>
      </c>
      <c r="R534" t="s">
        <v>8347</v>
      </c>
      <c r="S534" s="5">
        <f t="shared" si="34"/>
        <v>42473.007037037038</v>
      </c>
      <c r="T534" s="5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8320</v>
      </c>
      <c r="R535" t="s">
        <v>8347</v>
      </c>
      <c r="S535" s="5">
        <f t="shared" si="34"/>
        <v>42482.43478009259</v>
      </c>
      <c r="T535" s="5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8320</v>
      </c>
      <c r="R536" t="s">
        <v>8347</v>
      </c>
      <c r="S536" s="5">
        <f t="shared" si="34"/>
        <v>42270.810995370368</v>
      </c>
      <c r="T536" s="5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8320</v>
      </c>
      <c r="R537" t="s">
        <v>8347</v>
      </c>
      <c r="S537" s="5">
        <f t="shared" si="34"/>
        <v>42711.545196759253</v>
      </c>
      <c r="T537" s="5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8320</v>
      </c>
      <c r="R538" t="s">
        <v>8347</v>
      </c>
      <c r="S538" s="5">
        <f t="shared" si="34"/>
        <v>42179.344988425932</v>
      </c>
      <c r="T538" s="5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8320</v>
      </c>
      <c r="R539" t="s">
        <v>8347</v>
      </c>
      <c r="S539" s="5">
        <f t="shared" si="34"/>
        <v>42282.768414351856</v>
      </c>
      <c r="T539" s="5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8320</v>
      </c>
      <c r="R540" t="s">
        <v>8347</v>
      </c>
      <c r="S540" s="5">
        <f t="shared" si="34"/>
        <v>42473.794710648144</v>
      </c>
      <c r="T540" s="5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8320</v>
      </c>
      <c r="R541" t="s">
        <v>8347</v>
      </c>
      <c r="S541" s="5">
        <f t="shared" si="34"/>
        <v>42535.049849537041</v>
      </c>
      <c r="T541" s="5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8319</v>
      </c>
      <c r="R542" t="s">
        <v>8348</v>
      </c>
      <c r="S542" s="5">
        <f t="shared" si="34"/>
        <v>42009.817199074074</v>
      </c>
      <c r="T542" s="5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8319</v>
      </c>
      <c r="R543" t="s">
        <v>8348</v>
      </c>
      <c r="S543" s="5">
        <f t="shared" si="34"/>
        <v>42276.046689814815</v>
      </c>
      <c r="T543" s="5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8319</v>
      </c>
      <c r="R544" t="s">
        <v>8348</v>
      </c>
      <c r="S544" s="5">
        <f t="shared" si="34"/>
        <v>42433.737453703703</v>
      </c>
      <c r="T544" s="5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8319</v>
      </c>
      <c r="R545" t="s">
        <v>8348</v>
      </c>
      <c r="S545" s="5">
        <f t="shared" si="34"/>
        <v>41914.092152777775</v>
      </c>
      <c r="T545" s="5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8319</v>
      </c>
      <c r="R546" t="s">
        <v>8348</v>
      </c>
      <c r="S546" s="5">
        <f t="shared" si="34"/>
        <v>42525.656944444447</v>
      </c>
      <c r="T546" s="5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8319</v>
      </c>
      <c r="R547" t="s">
        <v>8348</v>
      </c>
      <c r="S547" s="5">
        <f t="shared" si="34"/>
        <v>42283.592465277776</v>
      </c>
      <c r="T547" s="5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8319</v>
      </c>
      <c r="R548" t="s">
        <v>8348</v>
      </c>
      <c r="S548" s="5">
        <f t="shared" si="34"/>
        <v>42249.667997685188</v>
      </c>
      <c r="T548" s="5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8348</v>
      </c>
      <c r="S549" s="5">
        <f t="shared" si="34"/>
        <v>42380.696342592593</v>
      </c>
      <c r="T549" s="5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8319</v>
      </c>
      <c r="R550" t="s">
        <v>8348</v>
      </c>
      <c r="S550" s="5">
        <f t="shared" si="34"/>
        <v>42276.903333333335</v>
      </c>
      <c r="T550" s="5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8319</v>
      </c>
      <c r="R551" t="s">
        <v>8348</v>
      </c>
      <c r="S551" s="5">
        <f t="shared" si="34"/>
        <v>42163.636828703704</v>
      </c>
      <c r="T551" s="5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8319</v>
      </c>
      <c r="R552" t="s">
        <v>8348</v>
      </c>
      <c r="S552" s="5">
        <f t="shared" si="34"/>
        <v>42753.678761574076</v>
      </c>
      <c r="T552" s="5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8319</v>
      </c>
      <c r="R553" t="s">
        <v>8348</v>
      </c>
      <c r="S553" s="5">
        <f t="shared" si="34"/>
        <v>42173.275740740741</v>
      </c>
      <c r="T553" s="5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8348</v>
      </c>
      <c r="S554" s="5">
        <f t="shared" si="34"/>
        <v>42318.616851851853</v>
      </c>
      <c r="T554" s="5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8319</v>
      </c>
      <c r="R555" t="s">
        <v>8348</v>
      </c>
      <c r="S555" s="5">
        <f t="shared" si="34"/>
        <v>41927.71980324074</v>
      </c>
      <c r="T555" s="5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8319</v>
      </c>
      <c r="R556" t="s">
        <v>8348</v>
      </c>
      <c r="S556" s="5">
        <f t="shared" si="34"/>
        <v>41901.684861111113</v>
      </c>
      <c r="T556" s="5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8348</v>
      </c>
      <c r="S557" s="5">
        <f t="shared" si="34"/>
        <v>42503.353506944448</v>
      </c>
      <c r="T557" s="5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8319</v>
      </c>
      <c r="R558" t="s">
        <v>8348</v>
      </c>
      <c r="S558" s="5">
        <f t="shared" si="34"/>
        <v>42345.860150462962</v>
      </c>
      <c r="T558" s="5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8319</v>
      </c>
      <c r="R559" t="s">
        <v>8348</v>
      </c>
      <c r="S559" s="5">
        <f t="shared" si="34"/>
        <v>42676.942164351851</v>
      </c>
      <c r="T559" s="5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8348</v>
      </c>
      <c r="S560" s="5">
        <f t="shared" si="34"/>
        <v>42057.883159722223</v>
      </c>
      <c r="T560" s="5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8319</v>
      </c>
      <c r="R561" t="s">
        <v>8348</v>
      </c>
      <c r="S561" s="5">
        <f t="shared" si="34"/>
        <v>42321.283101851848</v>
      </c>
      <c r="T561" s="5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8319</v>
      </c>
      <c r="R562" t="s">
        <v>8348</v>
      </c>
      <c r="S562" s="5">
        <f t="shared" si="34"/>
        <v>41960.771354166667</v>
      </c>
      <c r="T562" s="5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8319</v>
      </c>
      <c r="R563" t="s">
        <v>8348</v>
      </c>
      <c r="S563" s="5">
        <f t="shared" si="34"/>
        <v>42268.658715277779</v>
      </c>
      <c r="T563" s="5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8348</v>
      </c>
      <c r="S564" s="5">
        <f t="shared" si="34"/>
        <v>42692.389062500006</v>
      </c>
      <c r="T564" s="5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8319</v>
      </c>
      <c r="R565" t="s">
        <v>8348</v>
      </c>
      <c r="S565" s="5">
        <f t="shared" si="34"/>
        <v>42022.069988425923</v>
      </c>
      <c r="T565" s="5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8319</v>
      </c>
      <c r="R566" t="s">
        <v>8348</v>
      </c>
      <c r="S566" s="5">
        <f t="shared" si="34"/>
        <v>42411.942997685182</v>
      </c>
      <c r="T566" s="5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8348</v>
      </c>
      <c r="S567" s="5">
        <f t="shared" si="34"/>
        <v>42165.785289351858</v>
      </c>
      <c r="T567" s="5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8319</v>
      </c>
      <c r="R568" t="s">
        <v>8348</v>
      </c>
      <c r="S568" s="5">
        <f t="shared" si="34"/>
        <v>42535.68440972222</v>
      </c>
      <c r="T568" s="5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8348</v>
      </c>
      <c r="S569" s="5">
        <f t="shared" si="34"/>
        <v>41975.842523148152</v>
      </c>
      <c r="T569" s="5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8319</v>
      </c>
      <c r="R570" t="s">
        <v>8348</v>
      </c>
      <c r="S570" s="5">
        <f t="shared" si="34"/>
        <v>42348.9215625</v>
      </c>
      <c r="T570" s="5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8319</v>
      </c>
      <c r="R571" t="s">
        <v>8348</v>
      </c>
      <c r="S571" s="5">
        <f t="shared" si="34"/>
        <v>42340.847361111111</v>
      </c>
      <c r="T571" s="5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8319</v>
      </c>
      <c r="R572" t="s">
        <v>8348</v>
      </c>
      <c r="S572" s="5">
        <f t="shared" si="34"/>
        <v>42388.798252314817</v>
      </c>
      <c r="T572" s="5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8319</v>
      </c>
      <c r="R573" t="s">
        <v>8348</v>
      </c>
      <c r="S573" s="5">
        <f t="shared" si="34"/>
        <v>42192.816238425927</v>
      </c>
      <c r="T573" s="5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8348</v>
      </c>
      <c r="S574" s="5">
        <f t="shared" si="34"/>
        <v>42282.71629629629</v>
      </c>
      <c r="T574" s="5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8319</v>
      </c>
      <c r="R575" t="s">
        <v>8348</v>
      </c>
      <c r="S575" s="5">
        <f t="shared" si="34"/>
        <v>41963.050127314811</v>
      </c>
      <c r="T575" s="5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8319</v>
      </c>
      <c r="R576" t="s">
        <v>8348</v>
      </c>
      <c r="S576" s="5">
        <f t="shared" si="34"/>
        <v>42632.443368055552</v>
      </c>
      <c r="T576" s="5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8319</v>
      </c>
      <c r="R577" t="s">
        <v>8348</v>
      </c>
      <c r="S577" s="5">
        <f t="shared" si="34"/>
        <v>42138.692627314813</v>
      </c>
      <c r="T577" s="5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8319</v>
      </c>
      <c r="R578" t="s">
        <v>8348</v>
      </c>
      <c r="S578" s="5">
        <f t="shared" si="34"/>
        <v>42031.471666666665</v>
      </c>
      <c r="T578" s="5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E579/L579</f>
        <v>10</v>
      </c>
      <c r="Q579" t="s">
        <v>8319</v>
      </c>
      <c r="R579" t="s">
        <v>8348</v>
      </c>
      <c r="S579" s="5">
        <f t="shared" ref="S579:S642" si="38">(((J579/60)/60)/24)+DATE(1970,1,1)</f>
        <v>42450.589143518519</v>
      </c>
      <c r="T579" s="5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8319</v>
      </c>
      <c r="R580" t="s">
        <v>8348</v>
      </c>
      <c r="S580" s="5">
        <f t="shared" si="38"/>
        <v>42230.578622685185</v>
      </c>
      <c r="T580" s="5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8319</v>
      </c>
      <c r="R581" t="s">
        <v>8348</v>
      </c>
      <c r="S581" s="5">
        <f t="shared" si="38"/>
        <v>41968.852118055554</v>
      </c>
      <c r="T581" s="5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8319</v>
      </c>
      <c r="R582" t="s">
        <v>8348</v>
      </c>
      <c r="S582" s="5">
        <f t="shared" si="38"/>
        <v>42605.908182870371</v>
      </c>
      <c r="T582" s="5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8348</v>
      </c>
      <c r="S583" s="5">
        <f t="shared" si="38"/>
        <v>42188.012777777782</v>
      </c>
      <c r="T583" s="5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8348</v>
      </c>
      <c r="S584" s="5">
        <f t="shared" si="38"/>
        <v>42055.739803240736</v>
      </c>
      <c r="T584" s="5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8319</v>
      </c>
      <c r="R585" t="s">
        <v>8348</v>
      </c>
      <c r="S585" s="5">
        <f t="shared" si="38"/>
        <v>42052.93850694444</v>
      </c>
      <c r="T585" s="5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8319</v>
      </c>
      <c r="R586" t="s">
        <v>8348</v>
      </c>
      <c r="S586" s="5">
        <f t="shared" si="38"/>
        <v>42049.716620370367</v>
      </c>
      <c r="T586" s="5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8348</v>
      </c>
      <c r="S587" s="5">
        <f t="shared" si="38"/>
        <v>42283.3909375</v>
      </c>
      <c r="T587" s="5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8319</v>
      </c>
      <c r="R588" t="s">
        <v>8348</v>
      </c>
      <c r="S588" s="5">
        <f t="shared" si="38"/>
        <v>42020.854247685187</v>
      </c>
      <c r="T588" s="5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8319</v>
      </c>
      <c r="R589" t="s">
        <v>8348</v>
      </c>
      <c r="S589" s="5">
        <f t="shared" si="38"/>
        <v>42080.757326388892</v>
      </c>
      <c r="T589" s="5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8319</v>
      </c>
      <c r="R590" t="s">
        <v>8348</v>
      </c>
      <c r="S590" s="5">
        <f t="shared" si="38"/>
        <v>42631.769513888896</v>
      </c>
      <c r="T590" s="5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8319</v>
      </c>
      <c r="R591" t="s">
        <v>8348</v>
      </c>
      <c r="S591" s="5">
        <f t="shared" si="38"/>
        <v>42178.614571759259</v>
      </c>
      <c r="T591" s="5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8319</v>
      </c>
      <c r="R592" t="s">
        <v>8348</v>
      </c>
      <c r="S592" s="5">
        <f t="shared" si="38"/>
        <v>42377.554756944446</v>
      </c>
      <c r="T592" s="5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8319</v>
      </c>
      <c r="R593" t="s">
        <v>8348</v>
      </c>
      <c r="S593" s="5">
        <f t="shared" si="38"/>
        <v>42177.543171296296</v>
      </c>
      <c r="T593" s="5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8319</v>
      </c>
      <c r="R594" t="s">
        <v>8348</v>
      </c>
      <c r="S594" s="5">
        <f t="shared" si="38"/>
        <v>41946.232175925928</v>
      </c>
      <c r="T594" s="5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8319</v>
      </c>
      <c r="R595" t="s">
        <v>8348</v>
      </c>
      <c r="S595" s="5">
        <f t="shared" si="38"/>
        <v>42070.677604166667</v>
      </c>
      <c r="T595" s="5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8319</v>
      </c>
      <c r="R596" t="s">
        <v>8348</v>
      </c>
      <c r="S596" s="5">
        <f t="shared" si="38"/>
        <v>42446.780162037037</v>
      </c>
      <c r="T596" s="5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8319</v>
      </c>
      <c r="R597" t="s">
        <v>8348</v>
      </c>
      <c r="S597" s="5">
        <f t="shared" si="38"/>
        <v>42083.069884259254</v>
      </c>
      <c r="T597" s="5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8319</v>
      </c>
      <c r="R598" t="s">
        <v>8348</v>
      </c>
      <c r="S598" s="5">
        <f t="shared" si="38"/>
        <v>42646.896898148145</v>
      </c>
      <c r="T598" s="5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8319</v>
      </c>
      <c r="R599" t="s">
        <v>8348</v>
      </c>
      <c r="S599" s="5">
        <f t="shared" si="38"/>
        <v>42545.705266203702</v>
      </c>
      <c r="T599" s="5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8319</v>
      </c>
      <c r="R600" t="s">
        <v>8348</v>
      </c>
      <c r="S600" s="5">
        <f t="shared" si="38"/>
        <v>41948.00209490741</v>
      </c>
      <c r="T600" s="5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8319</v>
      </c>
      <c r="R601" t="s">
        <v>8348</v>
      </c>
      <c r="S601" s="5">
        <f t="shared" si="38"/>
        <v>42047.812523148154</v>
      </c>
      <c r="T601" s="5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8319</v>
      </c>
      <c r="R602" t="s">
        <v>8348</v>
      </c>
      <c r="S602" s="5">
        <f t="shared" si="38"/>
        <v>42073.798171296294</v>
      </c>
      <c r="T602" s="5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8319</v>
      </c>
      <c r="R603" t="s">
        <v>8348</v>
      </c>
      <c r="S603" s="5">
        <f t="shared" si="38"/>
        <v>41969.858090277776</v>
      </c>
      <c r="T603" s="5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8348</v>
      </c>
      <c r="S604" s="5">
        <f t="shared" si="38"/>
        <v>42143.79415509259</v>
      </c>
      <c r="T604" s="5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8319</v>
      </c>
      <c r="R605" t="s">
        <v>8348</v>
      </c>
      <c r="S605" s="5">
        <f t="shared" si="38"/>
        <v>41835.639155092591</v>
      </c>
      <c r="T605" s="5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8348</v>
      </c>
      <c r="S606" s="5">
        <f t="shared" si="38"/>
        <v>41849.035370370373</v>
      </c>
      <c r="T606" s="5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8319</v>
      </c>
      <c r="R607" t="s">
        <v>8348</v>
      </c>
      <c r="S607" s="5">
        <f t="shared" si="38"/>
        <v>42194.357731481476</v>
      </c>
      <c r="T607" s="5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8319</v>
      </c>
      <c r="R608" t="s">
        <v>8348</v>
      </c>
      <c r="S608" s="5">
        <f t="shared" si="38"/>
        <v>42102.650567129633</v>
      </c>
      <c r="T608" s="5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8348</v>
      </c>
      <c r="S609" s="5">
        <f t="shared" si="38"/>
        <v>42300.825648148151</v>
      </c>
      <c r="T609" s="5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8319</v>
      </c>
      <c r="R610" t="s">
        <v>8348</v>
      </c>
      <c r="S610" s="5">
        <f t="shared" si="38"/>
        <v>42140.921064814815</v>
      </c>
      <c r="T610" s="5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8319</v>
      </c>
      <c r="R611" t="s">
        <v>8348</v>
      </c>
      <c r="S611" s="5">
        <f t="shared" si="38"/>
        <v>42307.034074074079</v>
      </c>
      <c r="T611" s="5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8348</v>
      </c>
      <c r="S612" s="5">
        <f t="shared" si="38"/>
        <v>42086.83085648148</v>
      </c>
      <c r="T612" s="5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8348</v>
      </c>
      <c r="S613" s="5">
        <f t="shared" si="38"/>
        <v>42328.560613425929</v>
      </c>
      <c r="T613" s="5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8348</v>
      </c>
      <c r="S614" s="5">
        <f t="shared" si="38"/>
        <v>42585.031782407401</v>
      </c>
      <c r="T614" s="5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8319</v>
      </c>
      <c r="R615" t="s">
        <v>8348</v>
      </c>
      <c r="S615" s="5">
        <f t="shared" si="38"/>
        <v>42247.496759259258</v>
      </c>
      <c r="T615" s="5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8348</v>
      </c>
      <c r="S616" s="5">
        <f t="shared" si="38"/>
        <v>42515.061805555553</v>
      </c>
      <c r="T616" s="5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8348</v>
      </c>
      <c r="S617" s="5">
        <f t="shared" si="38"/>
        <v>42242.122210648144</v>
      </c>
      <c r="T617" s="5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8348</v>
      </c>
      <c r="S618" s="5">
        <f t="shared" si="38"/>
        <v>42761.376238425932</v>
      </c>
      <c r="T618" s="5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8319</v>
      </c>
      <c r="R619" t="s">
        <v>8348</v>
      </c>
      <c r="S619" s="5">
        <f t="shared" si="38"/>
        <v>42087.343090277776</v>
      </c>
      <c r="T619" s="5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8348</v>
      </c>
      <c r="S620" s="5">
        <f t="shared" si="38"/>
        <v>42317.810219907406</v>
      </c>
      <c r="T620" s="5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8319</v>
      </c>
      <c r="R621" t="s">
        <v>8348</v>
      </c>
      <c r="S621" s="5">
        <f t="shared" si="38"/>
        <v>41908.650347222225</v>
      </c>
      <c r="T621" s="5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8319</v>
      </c>
      <c r="R622" t="s">
        <v>8348</v>
      </c>
      <c r="S622" s="5">
        <f t="shared" si="38"/>
        <v>41831.716874999998</v>
      </c>
      <c r="T622" s="5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8319</v>
      </c>
      <c r="R623" t="s">
        <v>8348</v>
      </c>
      <c r="S623" s="5">
        <f t="shared" si="38"/>
        <v>42528.987696759257</v>
      </c>
      <c r="T623" s="5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8319</v>
      </c>
      <c r="R624" t="s">
        <v>8348</v>
      </c>
      <c r="S624" s="5">
        <f t="shared" si="38"/>
        <v>42532.774745370371</v>
      </c>
      <c r="T624" s="5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8348</v>
      </c>
      <c r="S625" s="5">
        <f t="shared" si="38"/>
        <v>42122.009224537032</v>
      </c>
      <c r="T625" s="5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8348</v>
      </c>
      <c r="S626" s="5">
        <f t="shared" si="38"/>
        <v>42108.988900462966</v>
      </c>
      <c r="T626" s="5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8348</v>
      </c>
      <c r="S627" s="5">
        <f t="shared" si="38"/>
        <v>42790.895567129628</v>
      </c>
      <c r="T627" s="5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8319</v>
      </c>
      <c r="R628" t="s">
        <v>8348</v>
      </c>
      <c r="S628" s="5">
        <f t="shared" si="38"/>
        <v>42198.559479166666</v>
      </c>
      <c r="T628" s="5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8319</v>
      </c>
      <c r="R629" t="s">
        <v>8348</v>
      </c>
      <c r="S629" s="5">
        <f t="shared" si="38"/>
        <v>42384.306840277779</v>
      </c>
      <c r="T629" s="5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8348</v>
      </c>
      <c r="S630" s="5">
        <f t="shared" si="38"/>
        <v>41803.692789351851</v>
      </c>
      <c r="T630" s="5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8319</v>
      </c>
      <c r="R631" t="s">
        <v>8348</v>
      </c>
      <c r="S631" s="5">
        <f t="shared" si="38"/>
        <v>42474.637824074074</v>
      </c>
      <c r="T631" s="5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8319</v>
      </c>
      <c r="R632" t="s">
        <v>8348</v>
      </c>
      <c r="S632" s="5">
        <f t="shared" si="38"/>
        <v>42223.619456018518</v>
      </c>
      <c r="T632" s="5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8319</v>
      </c>
      <c r="R633" t="s">
        <v>8348</v>
      </c>
      <c r="S633" s="5">
        <f t="shared" si="38"/>
        <v>42489.772326388891</v>
      </c>
      <c r="T633" s="5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8348</v>
      </c>
      <c r="S634" s="5">
        <f t="shared" si="38"/>
        <v>42303.659317129626</v>
      </c>
      <c r="T634" s="5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8319</v>
      </c>
      <c r="R635" t="s">
        <v>8348</v>
      </c>
      <c r="S635" s="5">
        <f t="shared" si="38"/>
        <v>42507.29932870371</v>
      </c>
      <c r="T635" s="5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8319</v>
      </c>
      <c r="R636" t="s">
        <v>8348</v>
      </c>
      <c r="S636" s="5">
        <f t="shared" si="38"/>
        <v>42031.928576388891</v>
      </c>
      <c r="T636" s="5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8319</v>
      </c>
      <c r="R637" t="s">
        <v>8348</v>
      </c>
      <c r="S637" s="5">
        <f t="shared" si="38"/>
        <v>42076.092152777783</v>
      </c>
      <c r="T637" s="5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8319</v>
      </c>
      <c r="R638" t="s">
        <v>8348</v>
      </c>
      <c r="S638" s="5">
        <f t="shared" si="38"/>
        <v>42131.455439814818</v>
      </c>
      <c r="T638" s="5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8348</v>
      </c>
      <c r="S639" s="5">
        <f t="shared" si="38"/>
        <v>42762.962013888886</v>
      </c>
      <c r="T639" s="5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8319</v>
      </c>
      <c r="R640" t="s">
        <v>8348</v>
      </c>
      <c r="S640" s="5">
        <f t="shared" si="38"/>
        <v>42759.593310185184</v>
      </c>
      <c r="T640" s="5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8319</v>
      </c>
      <c r="R641" t="s">
        <v>8348</v>
      </c>
      <c r="S641" s="5">
        <f t="shared" si="38"/>
        <v>41865.583275462966</v>
      </c>
      <c r="T641" s="5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8319</v>
      </c>
      <c r="R642" t="s">
        <v>8349</v>
      </c>
      <c r="S642" s="5">
        <f t="shared" si="38"/>
        <v>42683.420312500006</v>
      </c>
      <c r="T642" s="5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t="s">
        <v>8319</v>
      </c>
      <c r="R643" t="s">
        <v>8349</v>
      </c>
      <c r="S643" s="5">
        <f t="shared" ref="S643:S706" si="42">(((J643/60)/60)/24)+DATE(1970,1,1)</f>
        <v>42199.57</v>
      </c>
      <c r="T643" s="5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8319</v>
      </c>
      <c r="R644" t="s">
        <v>8349</v>
      </c>
      <c r="S644" s="5">
        <f t="shared" si="42"/>
        <v>42199.651319444441</v>
      </c>
      <c r="T644" s="5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8319</v>
      </c>
      <c r="R645" t="s">
        <v>8349</v>
      </c>
      <c r="S645" s="5">
        <f t="shared" si="42"/>
        <v>42100.642071759255</v>
      </c>
      <c r="T645" s="5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8319</v>
      </c>
      <c r="R646" t="s">
        <v>8349</v>
      </c>
      <c r="S646" s="5">
        <f t="shared" si="42"/>
        <v>41898.665960648148</v>
      </c>
      <c r="T646" s="5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8319</v>
      </c>
      <c r="R647" t="s">
        <v>8349</v>
      </c>
      <c r="S647" s="5">
        <f t="shared" si="42"/>
        <v>42564.026319444441</v>
      </c>
      <c r="T647" s="5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8319</v>
      </c>
      <c r="R648" t="s">
        <v>8349</v>
      </c>
      <c r="S648" s="5">
        <f t="shared" si="42"/>
        <v>41832.852627314816</v>
      </c>
      <c r="T648" s="5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8319</v>
      </c>
      <c r="R649" t="s">
        <v>8349</v>
      </c>
      <c r="S649" s="5">
        <f t="shared" si="42"/>
        <v>42416.767928240741</v>
      </c>
      <c r="T649" s="5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8319</v>
      </c>
      <c r="R650" t="s">
        <v>8349</v>
      </c>
      <c r="S650" s="5">
        <f t="shared" si="42"/>
        <v>41891.693379629629</v>
      </c>
      <c r="T650" s="5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8319</v>
      </c>
      <c r="R651" t="s">
        <v>8349</v>
      </c>
      <c r="S651" s="5">
        <f t="shared" si="42"/>
        <v>41877.912187499998</v>
      </c>
      <c r="T651" s="5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8319</v>
      </c>
      <c r="R652" t="s">
        <v>8349</v>
      </c>
      <c r="S652" s="5">
        <f t="shared" si="42"/>
        <v>41932.036851851852</v>
      </c>
      <c r="T652" s="5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8319</v>
      </c>
      <c r="R653" t="s">
        <v>8349</v>
      </c>
      <c r="S653" s="5">
        <f t="shared" si="42"/>
        <v>41956.017488425925</v>
      </c>
      <c r="T653" s="5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8319</v>
      </c>
      <c r="R654" t="s">
        <v>8349</v>
      </c>
      <c r="S654" s="5">
        <f t="shared" si="42"/>
        <v>42675.690393518518</v>
      </c>
      <c r="T654" s="5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8319</v>
      </c>
      <c r="R655" t="s">
        <v>8349</v>
      </c>
      <c r="S655" s="5">
        <f t="shared" si="42"/>
        <v>42199.618518518517</v>
      </c>
      <c r="T655" s="5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8319</v>
      </c>
      <c r="R656" t="s">
        <v>8349</v>
      </c>
      <c r="S656" s="5">
        <f t="shared" si="42"/>
        <v>42163.957326388889</v>
      </c>
      <c r="T656" s="5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8319</v>
      </c>
      <c r="R657" t="s">
        <v>8349</v>
      </c>
      <c r="S657" s="5">
        <f t="shared" si="42"/>
        <v>42045.957314814819</v>
      </c>
      <c r="T657" s="5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8319</v>
      </c>
      <c r="R658" t="s">
        <v>8349</v>
      </c>
      <c r="S658" s="5">
        <f t="shared" si="42"/>
        <v>42417.804618055554</v>
      </c>
      <c r="T658" s="5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8319</v>
      </c>
      <c r="R659" t="s">
        <v>8349</v>
      </c>
      <c r="S659" s="5">
        <f t="shared" si="42"/>
        <v>42331.84574074074</v>
      </c>
      <c r="T659" s="5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8319</v>
      </c>
      <c r="R660" t="s">
        <v>8349</v>
      </c>
      <c r="S660" s="5">
        <f t="shared" si="42"/>
        <v>42179.160752314812</v>
      </c>
      <c r="T660" s="5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8319</v>
      </c>
      <c r="R661" t="s">
        <v>8349</v>
      </c>
      <c r="S661" s="5">
        <f t="shared" si="42"/>
        <v>42209.593692129631</v>
      </c>
      <c r="T661" s="5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8319</v>
      </c>
      <c r="R662" t="s">
        <v>8349</v>
      </c>
      <c r="S662" s="5">
        <f t="shared" si="42"/>
        <v>41922.741655092592</v>
      </c>
      <c r="T662" s="5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8319</v>
      </c>
      <c r="R663" t="s">
        <v>8349</v>
      </c>
      <c r="S663" s="5">
        <f t="shared" si="42"/>
        <v>42636.645358796297</v>
      </c>
      <c r="T663" s="5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8319</v>
      </c>
      <c r="R664" t="s">
        <v>8349</v>
      </c>
      <c r="S664" s="5">
        <f t="shared" si="42"/>
        <v>41990.438043981485</v>
      </c>
      <c r="T664" s="5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8319</v>
      </c>
      <c r="R665" t="s">
        <v>8349</v>
      </c>
      <c r="S665" s="5">
        <f t="shared" si="42"/>
        <v>42173.843240740738</v>
      </c>
      <c r="T665" s="5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8319</v>
      </c>
      <c r="R666" t="s">
        <v>8349</v>
      </c>
      <c r="S666" s="5">
        <f t="shared" si="42"/>
        <v>42077.666377314818</v>
      </c>
      <c r="T666" s="5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8319</v>
      </c>
      <c r="R667" t="s">
        <v>8349</v>
      </c>
      <c r="S667" s="5">
        <f t="shared" si="42"/>
        <v>42688.711354166662</v>
      </c>
      <c r="T667" s="5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8319</v>
      </c>
      <c r="R668" t="s">
        <v>8349</v>
      </c>
      <c r="S668" s="5">
        <f t="shared" si="42"/>
        <v>41838.832152777781</v>
      </c>
      <c r="T668" s="5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8319</v>
      </c>
      <c r="R669" t="s">
        <v>8349</v>
      </c>
      <c r="S669" s="5">
        <f t="shared" si="42"/>
        <v>42632.373414351852</v>
      </c>
      <c r="T669" s="5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8319</v>
      </c>
      <c r="R670" t="s">
        <v>8349</v>
      </c>
      <c r="S670" s="5">
        <f t="shared" si="42"/>
        <v>42090.831273148149</v>
      </c>
      <c r="T670" s="5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8319</v>
      </c>
      <c r="R671" t="s">
        <v>8349</v>
      </c>
      <c r="S671" s="5">
        <f t="shared" si="42"/>
        <v>42527.625671296293</v>
      </c>
      <c r="T671" s="5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8319</v>
      </c>
      <c r="R672" t="s">
        <v>8349</v>
      </c>
      <c r="S672" s="5">
        <f t="shared" si="42"/>
        <v>42506.709722222222</v>
      </c>
      <c r="T672" s="5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8319</v>
      </c>
      <c r="R673" t="s">
        <v>8349</v>
      </c>
      <c r="S673" s="5">
        <f t="shared" si="42"/>
        <v>41984.692731481482</v>
      </c>
      <c r="T673" s="5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8319</v>
      </c>
      <c r="R674" t="s">
        <v>8349</v>
      </c>
      <c r="S674" s="5">
        <f t="shared" si="42"/>
        <v>41974.219490740739</v>
      </c>
      <c r="T674" s="5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8319</v>
      </c>
      <c r="R675" t="s">
        <v>8349</v>
      </c>
      <c r="S675" s="5">
        <f t="shared" si="42"/>
        <v>41838.840474537035</v>
      </c>
      <c r="T675" s="5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8319</v>
      </c>
      <c r="R676" t="s">
        <v>8349</v>
      </c>
      <c r="S676" s="5">
        <f t="shared" si="42"/>
        <v>41803.116053240738</v>
      </c>
      <c r="T676" s="5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8319</v>
      </c>
      <c r="R677" t="s">
        <v>8349</v>
      </c>
      <c r="S677" s="5">
        <f t="shared" si="42"/>
        <v>41975.930601851855</v>
      </c>
      <c r="T677" s="5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8319</v>
      </c>
      <c r="R678" t="s">
        <v>8349</v>
      </c>
      <c r="S678" s="5">
        <f t="shared" si="42"/>
        <v>42012.768298611118</v>
      </c>
      <c r="T678" s="5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8319</v>
      </c>
      <c r="R679" t="s">
        <v>8349</v>
      </c>
      <c r="S679" s="5">
        <f t="shared" si="42"/>
        <v>42504.403877314813</v>
      </c>
      <c r="T679" s="5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8319</v>
      </c>
      <c r="R680" t="s">
        <v>8349</v>
      </c>
      <c r="S680" s="5">
        <f t="shared" si="42"/>
        <v>42481.376597222217</v>
      </c>
      <c r="T680" s="5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8319</v>
      </c>
      <c r="R681" t="s">
        <v>8349</v>
      </c>
      <c r="S681" s="5">
        <f t="shared" si="42"/>
        <v>42556.695706018523</v>
      </c>
      <c r="T681" s="5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8319</v>
      </c>
      <c r="R682" t="s">
        <v>8349</v>
      </c>
      <c r="S682" s="5">
        <f t="shared" si="42"/>
        <v>41864.501516203702</v>
      </c>
      <c r="T682" s="5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8319</v>
      </c>
      <c r="R683" t="s">
        <v>8349</v>
      </c>
      <c r="S683" s="5">
        <f t="shared" si="42"/>
        <v>42639.805601851855</v>
      </c>
      <c r="T683" s="5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8319</v>
      </c>
      <c r="R684" t="s">
        <v>8349</v>
      </c>
      <c r="S684" s="5">
        <f t="shared" si="42"/>
        <v>42778.765300925923</v>
      </c>
      <c r="T684" s="5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8319</v>
      </c>
      <c r="R685" t="s">
        <v>8349</v>
      </c>
      <c r="S685" s="5">
        <f t="shared" si="42"/>
        <v>42634.900046296301</v>
      </c>
      <c r="T685" s="5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8319</v>
      </c>
      <c r="R686" t="s">
        <v>8349</v>
      </c>
      <c r="S686" s="5">
        <f t="shared" si="42"/>
        <v>41809.473275462966</v>
      </c>
      <c r="T686" s="5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8319</v>
      </c>
      <c r="R687" t="s">
        <v>8349</v>
      </c>
      <c r="S687" s="5">
        <f t="shared" si="42"/>
        <v>41971.866574074069</v>
      </c>
      <c r="T687" s="5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8349</v>
      </c>
      <c r="S688" s="5">
        <f t="shared" si="42"/>
        <v>42189.673263888893</v>
      </c>
      <c r="T688" s="5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8319</v>
      </c>
      <c r="R689" t="s">
        <v>8349</v>
      </c>
      <c r="S689" s="5">
        <f t="shared" si="42"/>
        <v>42711.750613425931</v>
      </c>
      <c r="T689" s="5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8319</v>
      </c>
      <c r="R690" t="s">
        <v>8349</v>
      </c>
      <c r="S690" s="5">
        <f t="shared" si="42"/>
        <v>42262.104780092588</v>
      </c>
      <c r="T690" s="5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8319</v>
      </c>
      <c r="R691" t="s">
        <v>8349</v>
      </c>
      <c r="S691" s="5">
        <f t="shared" si="42"/>
        <v>42675.66778935185</v>
      </c>
      <c r="T691" s="5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8319</v>
      </c>
      <c r="R692" t="s">
        <v>8349</v>
      </c>
      <c r="S692" s="5">
        <f t="shared" si="42"/>
        <v>42579.634733796294</v>
      </c>
      <c r="T692" s="5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8319</v>
      </c>
      <c r="R693" t="s">
        <v>8349</v>
      </c>
      <c r="S693" s="5">
        <f t="shared" si="42"/>
        <v>42158.028310185182</v>
      </c>
      <c r="T693" s="5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8319</v>
      </c>
      <c r="R694" t="s">
        <v>8349</v>
      </c>
      <c r="S694" s="5">
        <f t="shared" si="42"/>
        <v>42696.37572916667</v>
      </c>
      <c r="T694" s="5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8319</v>
      </c>
      <c r="R695" t="s">
        <v>8349</v>
      </c>
      <c r="S695" s="5">
        <f t="shared" si="42"/>
        <v>42094.808182870373</v>
      </c>
      <c r="T695" s="5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8319</v>
      </c>
      <c r="R696" t="s">
        <v>8349</v>
      </c>
      <c r="S696" s="5">
        <f t="shared" si="42"/>
        <v>42737.663877314815</v>
      </c>
      <c r="T696" s="5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8319</v>
      </c>
      <c r="R697" t="s">
        <v>8349</v>
      </c>
      <c r="S697" s="5">
        <f t="shared" si="42"/>
        <v>41913.521064814813</v>
      </c>
      <c r="T697" s="5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8319</v>
      </c>
      <c r="R698" t="s">
        <v>8349</v>
      </c>
      <c r="S698" s="5">
        <f t="shared" si="42"/>
        <v>41815.927106481482</v>
      </c>
      <c r="T698" s="5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8319</v>
      </c>
      <c r="R699" t="s">
        <v>8349</v>
      </c>
      <c r="S699" s="5">
        <f t="shared" si="42"/>
        <v>42388.523020833338</v>
      </c>
      <c r="T699" s="5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8319</v>
      </c>
      <c r="R700" t="s">
        <v>8349</v>
      </c>
      <c r="S700" s="5">
        <f t="shared" si="42"/>
        <v>41866.931076388886</v>
      </c>
      <c r="T700" s="5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8319</v>
      </c>
      <c r="R701" t="s">
        <v>8349</v>
      </c>
      <c r="S701" s="5">
        <f t="shared" si="42"/>
        <v>41563.485509259262</v>
      </c>
      <c r="T701" s="5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8319</v>
      </c>
      <c r="R702" t="s">
        <v>8349</v>
      </c>
      <c r="S702" s="5">
        <f t="shared" si="42"/>
        <v>42715.688437500001</v>
      </c>
      <c r="T702" s="5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8319</v>
      </c>
      <c r="R703" t="s">
        <v>8349</v>
      </c>
      <c r="S703" s="5">
        <f t="shared" si="42"/>
        <v>41813.662962962961</v>
      </c>
      <c r="T703" s="5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8319</v>
      </c>
      <c r="R704" t="s">
        <v>8349</v>
      </c>
      <c r="S704" s="5">
        <f t="shared" si="42"/>
        <v>42668.726701388892</v>
      </c>
      <c r="T704" s="5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8319</v>
      </c>
      <c r="R705" t="s">
        <v>8349</v>
      </c>
      <c r="S705" s="5">
        <f t="shared" si="42"/>
        <v>42711.950798611113</v>
      </c>
      <c r="T705" s="5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8319</v>
      </c>
      <c r="R706" t="s">
        <v>8349</v>
      </c>
      <c r="S706" s="5">
        <f t="shared" si="42"/>
        <v>42726.192916666667</v>
      </c>
      <c r="T706" s="5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t="s">
        <v>8319</v>
      </c>
      <c r="R707" t="s">
        <v>8349</v>
      </c>
      <c r="S707" s="5">
        <f t="shared" ref="S707:S770" si="46">(((J707/60)/60)/24)+DATE(1970,1,1)</f>
        <v>42726.491643518515</v>
      </c>
      <c r="T707" s="5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8349</v>
      </c>
      <c r="S708" s="5">
        <f t="shared" si="46"/>
        <v>42676.995173611111</v>
      </c>
      <c r="T708" s="5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8319</v>
      </c>
      <c r="R709" t="s">
        <v>8349</v>
      </c>
      <c r="S709" s="5">
        <f t="shared" si="46"/>
        <v>42696.663506944446</v>
      </c>
      <c r="T709" s="5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8319</v>
      </c>
      <c r="R710" t="s">
        <v>8349</v>
      </c>
      <c r="S710" s="5">
        <f t="shared" si="46"/>
        <v>41835.581018518518</v>
      </c>
      <c r="T710" s="5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8319</v>
      </c>
      <c r="R711" t="s">
        <v>8349</v>
      </c>
      <c r="S711" s="5">
        <f t="shared" si="46"/>
        <v>41948.041192129633</v>
      </c>
      <c r="T711" s="5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8349</v>
      </c>
      <c r="S712" s="5">
        <f t="shared" si="46"/>
        <v>41837.984976851854</v>
      </c>
      <c r="T712" s="5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8319</v>
      </c>
      <c r="R713" t="s">
        <v>8349</v>
      </c>
      <c r="S713" s="5">
        <f t="shared" si="46"/>
        <v>42678.459120370375</v>
      </c>
      <c r="T713" s="5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8319</v>
      </c>
      <c r="R714" t="s">
        <v>8349</v>
      </c>
      <c r="S714" s="5">
        <f t="shared" si="46"/>
        <v>42384.680925925932</v>
      </c>
      <c r="T714" s="5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8319</v>
      </c>
      <c r="R715" t="s">
        <v>8349</v>
      </c>
      <c r="S715" s="5">
        <f t="shared" si="46"/>
        <v>42496.529305555552</v>
      </c>
      <c r="T715" s="5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8319</v>
      </c>
      <c r="R716" t="s">
        <v>8349</v>
      </c>
      <c r="S716" s="5">
        <f t="shared" si="46"/>
        <v>42734.787986111114</v>
      </c>
      <c r="T716" s="5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8319</v>
      </c>
      <c r="R717" t="s">
        <v>8349</v>
      </c>
      <c r="S717" s="5">
        <f t="shared" si="46"/>
        <v>42273.090740740736</v>
      </c>
      <c r="T717" s="5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8319</v>
      </c>
      <c r="R718" t="s">
        <v>8349</v>
      </c>
      <c r="S718" s="5">
        <f t="shared" si="46"/>
        <v>41940.658645833333</v>
      </c>
      <c r="T718" s="5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8319</v>
      </c>
      <c r="R719" t="s">
        <v>8349</v>
      </c>
      <c r="S719" s="5">
        <f t="shared" si="46"/>
        <v>41857.854189814818</v>
      </c>
      <c r="T719" s="5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8319</v>
      </c>
      <c r="R720" t="s">
        <v>8349</v>
      </c>
      <c r="S720" s="5">
        <f t="shared" si="46"/>
        <v>42752.845451388886</v>
      </c>
      <c r="T720" s="5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8319</v>
      </c>
      <c r="R721" t="s">
        <v>8349</v>
      </c>
      <c r="S721" s="5">
        <f t="shared" si="46"/>
        <v>42409.040231481486</v>
      </c>
      <c r="T721" s="5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8318</v>
      </c>
      <c r="R722" t="s">
        <v>8350</v>
      </c>
      <c r="S722" s="5">
        <f t="shared" si="46"/>
        <v>40909.649201388893</v>
      </c>
      <c r="T722" s="5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8318</v>
      </c>
      <c r="R723" t="s">
        <v>8350</v>
      </c>
      <c r="S723" s="5">
        <f t="shared" si="46"/>
        <v>41807.571840277778</v>
      </c>
      <c r="T723" s="5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8318</v>
      </c>
      <c r="R724" t="s">
        <v>8350</v>
      </c>
      <c r="S724" s="5">
        <f t="shared" si="46"/>
        <v>40977.805300925924</v>
      </c>
      <c r="T724" s="5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8318</v>
      </c>
      <c r="R725" t="s">
        <v>8350</v>
      </c>
      <c r="S725" s="5">
        <f t="shared" si="46"/>
        <v>42184.816539351858</v>
      </c>
      <c r="T725" s="5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8318</v>
      </c>
      <c r="R726" t="s">
        <v>8350</v>
      </c>
      <c r="S726" s="5">
        <f t="shared" si="46"/>
        <v>40694.638460648144</v>
      </c>
      <c r="T726" s="5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8318</v>
      </c>
      <c r="R727" t="s">
        <v>8350</v>
      </c>
      <c r="S727" s="5">
        <f t="shared" si="46"/>
        <v>42321.626296296294</v>
      </c>
      <c r="T727" s="5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8318</v>
      </c>
      <c r="R728" t="s">
        <v>8350</v>
      </c>
      <c r="S728" s="5">
        <f t="shared" si="46"/>
        <v>41346.042673611111</v>
      </c>
      <c r="T728" s="5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8318</v>
      </c>
      <c r="R729" t="s">
        <v>8350</v>
      </c>
      <c r="S729" s="5">
        <f t="shared" si="46"/>
        <v>41247.020243055551</v>
      </c>
      <c r="T729" s="5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8318</v>
      </c>
      <c r="R730" t="s">
        <v>8350</v>
      </c>
      <c r="S730" s="5">
        <f t="shared" si="46"/>
        <v>40731.837465277778</v>
      </c>
      <c r="T730" s="5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8318</v>
      </c>
      <c r="R731" t="s">
        <v>8350</v>
      </c>
      <c r="S731" s="5">
        <f t="shared" si="46"/>
        <v>41111.185891203706</v>
      </c>
      <c r="T731" s="5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8318</v>
      </c>
      <c r="R732" t="s">
        <v>8350</v>
      </c>
      <c r="S732" s="5">
        <f t="shared" si="46"/>
        <v>40854.745266203703</v>
      </c>
      <c r="T732" s="5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8318</v>
      </c>
      <c r="R733" t="s">
        <v>8350</v>
      </c>
      <c r="S733" s="5">
        <f t="shared" si="46"/>
        <v>40879.795682870368</v>
      </c>
      <c r="T733" s="5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8318</v>
      </c>
      <c r="R734" t="s">
        <v>8350</v>
      </c>
      <c r="S734" s="5">
        <f t="shared" si="46"/>
        <v>41486.424317129626</v>
      </c>
      <c r="T734" s="5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8318</v>
      </c>
      <c r="R735" t="s">
        <v>8350</v>
      </c>
      <c r="S735" s="5">
        <f t="shared" si="46"/>
        <v>41598.420046296298</v>
      </c>
      <c r="T735" s="5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8318</v>
      </c>
      <c r="R736" t="s">
        <v>8350</v>
      </c>
      <c r="S736" s="5">
        <f t="shared" si="46"/>
        <v>42102.164583333331</v>
      </c>
      <c r="T736" s="5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8318</v>
      </c>
      <c r="R737" t="s">
        <v>8350</v>
      </c>
      <c r="S737" s="5">
        <f t="shared" si="46"/>
        <v>41946.029467592591</v>
      </c>
      <c r="T737" s="5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8318</v>
      </c>
      <c r="R738" t="s">
        <v>8350</v>
      </c>
      <c r="S738" s="5">
        <f t="shared" si="46"/>
        <v>41579.734259259261</v>
      </c>
      <c r="T738" s="5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8318</v>
      </c>
      <c r="R739" t="s">
        <v>8350</v>
      </c>
      <c r="S739" s="5">
        <f t="shared" si="46"/>
        <v>41667.275312500002</v>
      </c>
      <c r="T739" s="5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8318</v>
      </c>
      <c r="R740" t="s">
        <v>8350</v>
      </c>
      <c r="S740" s="5">
        <f t="shared" si="46"/>
        <v>41943.604097222218</v>
      </c>
      <c r="T740" s="5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8318</v>
      </c>
      <c r="R741" t="s">
        <v>8350</v>
      </c>
      <c r="S741" s="5">
        <f t="shared" si="46"/>
        <v>41829.502650462964</v>
      </c>
      <c r="T741" s="5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8318</v>
      </c>
      <c r="R742" t="s">
        <v>8350</v>
      </c>
      <c r="S742" s="5">
        <f t="shared" si="46"/>
        <v>42162.146782407406</v>
      </c>
      <c r="T742" s="5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8318</v>
      </c>
      <c r="R743" t="s">
        <v>8350</v>
      </c>
      <c r="S743" s="5">
        <f t="shared" si="46"/>
        <v>41401.648217592592</v>
      </c>
      <c r="T743" s="5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8318</v>
      </c>
      <c r="R744" t="s">
        <v>8350</v>
      </c>
      <c r="S744" s="5">
        <f t="shared" si="46"/>
        <v>41689.917962962965</v>
      </c>
      <c r="T744" s="5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8318</v>
      </c>
      <c r="R745" t="s">
        <v>8350</v>
      </c>
      <c r="S745" s="5">
        <f t="shared" si="46"/>
        <v>40990.709317129629</v>
      </c>
      <c r="T745" s="5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8318</v>
      </c>
      <c r="R746" t="s">
        <v>8350</v>
      </c>
      <c r="S746" s="5">
        <f t="shared" si="46"/>
        <v>41226.95721064815</v>
      </c>
      <c r="T746" s="5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8318</v>
      </c>
      <c r="R747" t="s">
        <v>8350</v>
      </c>
      <c r="S747" s="5">
        <f t="shared" si="46"/>
        <v>41367.572280092594</v>
      </c>
      <c r="T747" s="5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8318</v>
      </c>
      <c r="R748" t="s">
        <v>8350</v>
      </c>
      <c r="S748" s="5">
        <f t="shared" si="46"/>
        <v>41157.042928240742</v>
      </c>
      <c r="T748" s="5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8318</v>
      </c>
      <c r="R749" t="s">
        <v>8350</v>
      </c>
      <c r="S749" s="5">
        <f t="shared" si="46"/>
        <v>41988.548831018517</v>
      </c>
      <c r="T749" s="5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8318</v>
      </c>
      <c r="R750" t="s">
        <v>8350</v>
      </c>
      <c r="S750" s="5">
        <f t="shared" si="46"/>
        <v>41831.846828703703</v>
      </c>
      <c r="T750" s="5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8318</v>
      </c>
      <c r="R751" t="s">
        <v>8350</v>
      </c>
      <c r="S751" s="5">
        <f t="shared" si="46"/>
        <v>42733.94131944445</v>
      </c>
      <c r="T751" s="5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8318</v>
      </c>
      <c r="R752" t="s">
        <v>8350</v>
      </c>
      <c r="S752" s="5">
        <f t="shared" si="46"/>
        <v>41299.878148148149</v>
      </c>
      <c r="T752" s="5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8318</v>
      </c>
      <c r="R753" t="s">
        <v>8350</v>
      </c>
      <c r="S753" s="5">
        <f t="shared" si="46"/>
        <v>40713.630497685182</v>
      </c>
      <c r="T753" s="5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8318</v>
      </c>
      <c r="R754" t="s">
        <v>8350</v>
      </c>
      <c r="S754" s="5">
        <f t="shared" si="46"/>
        <v>42639.421493055561</v>
      </c>
      <c r="T754" s="5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8318</v>
      </c>
      <c r="R755" t="s">
        <v>8350</v>
      </c>
      <c r="S755" s="5">
        <f t="shared" si="46"/>
        <v>42019.590173611112</v>
      </c>
      <c r="T755" s="5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8318</v>
      </c>
      <c r="R756" t="s">
        <v>8350</v>
      </c>
      <c r="S756" s="5">
        <f t="shared" si="46"/>
        <v>41249.749085648145</v>
      </c>
      <c r="T756" s="5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8318</v>
      </c>
      <c r="R757" t="s">
        <v>8350</v>
      </c>
      <c r="S757" s="5">
        <f t="shared" si="46"/>
        <v>41383.605057870373</v>
      </c>
      <c r="T757" s="5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8318</v>
      </c>
      <c r="R758" t="s">
        <v>8350</v>
      </c>
      <c r="S758" s="5">
        <f t="shared" si="46"/>
        <v>40590.766886574071</v>
      </c>
      <c r="T758" s="5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8318</v>
      </c>
      <c r="R759" t="s">
        <v>8350</v>
      </c>
      <c r="S759" s="5">
        <f t="shared" si="46"/>
        <v>41235.054560185185</v>
      </c>
      <c r="T759" s="5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8318</v>
      </c>
      <c r="R760" t="s">
        <v>8350</v>
      </c>
      <c r="S760" s="5">
        <f t="shared" si="46"/>
        <v>40429.836435185185</v>
      </c>
      <c r="T760" s="5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8318</v>
      </c>
      <c r="R761" t="s">
        <v>8350</v>
      </c>
      <c r="S761" s="5">
        <f t="shared" si="46"/>
        <v>41789.330312500002</v>
      </c>
      <c r="T761" s="5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8318</v>
      </c>
      <c r="R762" t="s">
        <v>8351</v>
      </c>
      <c r="S762" s="5">
        <f t="shared" si="46"/>
        <v>42670.764039351852</v>
      </c>
      <c r="T762" s="5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8318</v>
      </c>
      <c r="R763" t="s">
        <v>8351</v>
      </c>
      <c r="S763" s="5">
        <f t="shared" si="46"/>
        <v>41642.751458333332</v>
      </c>
      <c r="T763" s="5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8318</v>
      </c>
      <c r="R764" t="s">
        <v>8351</v>
      </c>
      <c r="S764" s="5">
        <f t="shared" si="46"/>
        <v>42690.858449074076</v>
      </c>
      <c r="T764" s="5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8318</v>
      </c>
      <c r="R765" t="s">
        <v>8351</v>
      </c>
      <c r="S765" s="5">
        <f t="shared" si="46"/>
        <v>41471.446851851848</v>
      </c>
      <c r="T765" s="5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8318</v>
      </c>
      <c r="R766" t="s">
        <v>8351</v>
      </c>
      <c r="S766" s="5">
        <f t="shared" si="46"/>
        <v>42227.173159722224</v>
      </c>
      <c r="T766" s="5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8318</v>
      </c>
      <c r="R767" t="s">
        <v>8351</v>
      </c>
      <c r="S767" s="5">
        <f t="shared" si="46"/>
        <v>41901.542638888888</v>
      </c>
      <c r="T767" s="5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8318</v>
      </c>
      <c r="R768" t="s">
        <v>8351</v>
      </c>
      <c r="S768" s="5">
        <f t="shared" si="46"/>
        <v>42021.783368055556</v>
      </c>
      <c r="T768" s="5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8318</v>
      </c>
      <c r="R769" t="s">
        <v>8351</v>
      </c>
      <c r="S769" s="5">
        <f t="shared" si="46"/>
        <v>42115.143634259264</v>
      </c>
      <c r="T769" s="5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8318</v>
      </c>
      <c r="R770" t="s">
        <v>8351</v>
      </c>
      <c r="S770" s="5">
        <f t="shared" si="46"/>
        <v>41594.207060185188</v>
      </c>
      <c r="T770" s="5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t="s">
        <v>8318</v>
      </c>
      <c r="R771" t="s">
        <v>8351</v>
      </c>
      <c r="S771" s="5">
        <f t="shared" ref="S771:S834" si="50">(((J771/60)/60)/24)+DATE(1970,1,1)</f>
        <v>41604.996458333335</v>
      </c>
      <c r="T771" s="5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8318</v>
      </c>
      <c r="R772" t="s">
        <v>8351</v>
      </c>
      <c r="S772" s="5">
        <f t="shared" si="50"/>
        <v>41289.999641203707</v>
      </c>
      <c r="T772" s="5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8318</v>
      </c>
      <c r="R773" t="s">
        <v>8351</v>
      </c>
      <c r="S773" s="5">
        <f t="shared" si="50"/>
        <v>42349.824097222227</v>
      </c>
      <c r="T773" s="5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8318</v>
      </c>
      <c r="R774" t="s">
        <v>8351</v>
      </c>
      <c r="S774" s="5">
        <f t="shared" si="50"/>
        <v>40068.056932870371</v>
      </c>
      <c r="T774" s="5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8318</v>
      </c>
      <c r="R775" t="s">
        <v>8351</v>
      </c>
      <c r="S775" s="5">
        <f t="shared" si="50"/>
        <v>42100.735937499994</v>
      </c>
      <c r="T775" s="5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8318</v>
      </c>
      <c r="R776" t="s">
        <v>8351</v>
      </c>
      <c r="S776" s="5">
        <f t="shared" si="50"/>
        <v>41663.780300925922</v>
      </c>
      <c r="T776" s="5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8318</v>
      </c>
      <c r="R777" t="s">
        <v>8351</v>
      </c>
      <c r="S777" s="5">
        <f t="shared" si="50"/>
        <v>40863.060127314813</v>
      </c>
      <c r="T777" s="5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8318</v>
      </c>
      <c r="R778" t="s">
        <v>8351</v>
      </c>
      <c r="S778" s="5">
        <f t="shared" si="50"/>
        <v>42250.685706018514</v>
      </c>
      <c r="T778" s="5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8318</v>
      </c>
      <c r="R779" t="s">
        <v>8351</v>
      </c>
      <c r="S779" s="5">
        <f t="shared" si="50"/>
        <v>41456.981215277774</v>
      </c>
      <c r="T779" s="5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8318</v>
      </c>
      <c r="R780" t="s">
        <v>8351</v>
      </c>
      <c r="S780" s="5">
        <f t="shared" si="50"/>
        <v>41729.702314814815</v>
      </c>
      <c r="T780" s="5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8318</v>
      </c>
      <c r="R781" t="s">
        <v>8351</v>
      </c>
      <c r="S781" s="5">
        <f t="shared" si="50"/>
        <v>40436.68408564815</v>
      </c>
      <c r="T781" s="5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8316</v>
      </c>
      <c r="R782" t="s">
        <v>8352</v>
      </c>
      <c r="S782" s="5">
        <f t="shared" si="50"/>
        <v>40636.673900462964</v>
      </c>
      <c r="T782" s="5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8316</v>
      </c>
      <c r="R783" t="s">
        <v>8352</v>
      </c>
      <c r="S783" s="5">
        <f t="shared" si="50"/>
        <v>41403.000856481485</v>
      </c>
      <c r="T783" s="5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8316</v>
      </c>
      <c r="R784" t="s">
        <v>8352</v>
      </c>
      <c r="S784" s="5">
        <f t="shared" si="50"/>
        <v>41116.758125</v>
      </c>
      <c r="T784" s="5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8316</v>
      </c>
      <c r="R785" t="s">
        <v>8352</v>
      </c>
      <c r="S785" s="5">
        <f t="shared" si="50"/>
        <v>40987.773715277777</v>
      </c>
      <c r="T785" s="5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8316</v>
      </c>
      <c r="R786" t="s">
        <v>8352</v>
      </c>
      <c r="S786" s="5">
        <f t="shared" si="50"/>
        <v>41675.149525462963</v>
      </c>
      <c r="T786" s="5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8316</v>
      </c>
      <c r="R787" t="s">
        <v>8352</v>
      </c>
      <c r="S787" s="5">
        <f t="shared" si="50"/>
        <v>41303.593923611108</v>
      </c>
      <c r="T787" s="5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8316</v>
      </c>
      <c r="R788" t="s">
        <v>8352</v>
      </c>
      <c r="S788" s="5">
        <f t="shared" si="50"/>
        <v>40983.055949074071</v>
      </c>
      <c r="T788" s="5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8316</v>
      </c>
      <c r="R789" t="s">
        <v>8352</v>
      </c>
      <c r="S789" s="5">
        <f t="shared" si="50"/>
        <v>41549.627615740741</v>
      </c>
      <c r="T789" s="5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8316</v>
      </c>
      <c r="R790" t="s">
        <v>8352</v>
      </c>
      <c r="S790" s="5">
        <f t="shared" si="50"/>
        <v>41059.006805555553</v>
      </c>
      <c r="T790" s="5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8316</v>
      </c>
      <c r="R791" t="s">
        <v>8352</v>
      </c>
      <c r="S791" s="5">
        <f t="shared" si="50"/>
        <v>41277.186111111114</v>
      </c>
      <c r="T791" s="5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8316</v>
      </c>
      <c r="R792" t="s">
        <v>8352</v>
      </c>
      <c r="S792" s="5">
        <f t="shared" si="50"/>
        <v>41276.047905092593</v>
      </c>
      <c r="T792" s="5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8316</v>
      </c>
      <c r="R793" t="s">
        <v>8352</v>
      </c>
      <c r="S793" s="5">
        <f t="shared" si="50"/>
        <v>41557.780624999999</v>
      </c>
      <c r="T793" s="5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8316</v>
      </c>
      <c r="R794" t="s">
        <v>8352</v>
      </c>
      <c r="S794" s="5">
        <f t="shared" si="50"/>
        <v>41555.873645833337</v>
      </c>
      <c r="T794" s="5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8316</v>
      </c>
      <c r="R795" t="s">
        <v>8352</v>
      </c>
      <c r="S795" s="5">
        <f t="shared" si="50"/>
        <v>41442.741249999999</v>
      </c>
      <c r="T795" s="5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8316</v>
      </c>
      <c r="R796" t="s">
        <v>8352</v>
      </c>
      <c r="S796" s="5">
        <f t="shared" si="50"/>
        <v>40736.115011574075</v>
      </c>
      <c r="T796" s="5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8316</v>
      </c>
      <c r="R797" t="s">
        <v>8352</v>
      </c>
      <c r="S797" s="5">
        <f t="shared" si="50"/>
        <v>40963.613032407404</v>
      </c>
      <c r="T797" s="5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8316</v>
      </c>
      <c r="R798" t="s">
        <v>8352</v>
      </c>
      <c r="S798" s="5">
        <f t="shared" si="50"/>
        <v>41502.882928240739</v>
      </c>
      <c r="T798" s="5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8316</v>
      </c>
      <c r="R799" t="s">
        <v>8352</v>
      </c>
      <c r="S799" s="5">
        <f t="shared" si="50"/>
        <v>40996.994074074071</v>
      </c>
      <c r="T799" s="5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8316</v>
      </c>
      <c r="R800" t="s">
        <v>8352</v>
      </c>
      <c r="S800" s="5">
        <f t="shared" si="50"/>
        <v>41882.590127314819</v>
      </c>
      <c r="T800" s="5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8316</v>
      </c>
      <c r="R801" t="s">
        <v>8352</v>
      </c>
      <c r="S801" s="5">
        <f t="shared" si="50"/>
        <v>40996.667199074072</v>
      </c>
      <c r="T801" s="5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8316</v>
      </c>
      <c r="R802" t="s">
        <v>8352</v>
      </c>
      <c r="S802" s="5">
        <f t="shared" si="50"/>
        <v>41863.433495370373</v>
      </c>
      <c r="T802" s="5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8316</v>
      </c>
      <c r="R803" t="s">
        <v>8352</v>
      </c>
      <c r="S803" s="5">
        <f t="shared" si="50"/>
        <v>40695.795370370368</v>
      </c>
      <c r="T803" s="5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8316</v>
      </c>
      <c r="R804" t="s">
        <v>8352</v>
      </c>
      <c r="S804" s="5">
        <f t="shared" si="50"/>
        <v>41123.022268518522</v>
      </c>
      <c r="T804" s="5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8316</v>
      </c>
      <c r="R805" t="s">
        <v>8352</v>
      </c>
      <c r="S805" s="5">
        <f t="shared" si="50"/>
        <v>40665.949976851851</v>
      </c>
      <c r="T805" s="5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8316</v>
      </c>
      <c r="R806" t="s">
        <v>8352</v>
      </c>
      <c r="S806" s="5">
        <f t="shared" si="50"/>
        <v>40730.105625000004</v>
      </c>
      <c r="T806" s="5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8316</v>
      </c>
      <c r="R807" t="s">
        <v>8352</v>
      </c>
      <c r="S807" s="5">
        <f t="shared" si="50"/>
        <v>40690.823055555556</v>
      </c>
      <c r="T807" s="5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8316</v>
      </c>
      <c r="R808" t="s">
        <v>8352</v>
      </c>
      <c r="S808" s="5">
        <f t="shared" si="50"/>
        <v>40763.691423611112</v>
      </c>
      <c r="T808" s="5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8316</v>
      </c>
      <c r="R809" t="s">
        <v>8352</v>
      </c>
      <c r="S809" s="5">
        <f t="shared" si="50"/>
        <v>42759.628599537042</v>
      </c>
      <c r="T809" s="5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8316</v>
      </c>
      <c r="R810" t="s">
        <v>8352</v>
      </c>
      <c r="S810" s="5">
        <f t="shared" si="50"/>
        <v>41962.100532407407</v>
      </c>
      <c r="T810" s="5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8316</v>
      </c>
      <c r="R811" t="s">
        <v>8352</v>
      </c>
      <c r="S811" s="5">
        <f t="shared" si="50"/>
        <v>41628.833680555559</v>
      </c>
      <c r="T811" s="5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8316</v>
      </c>
      <c r="R812" t="s">
        <v>8352</v>
      </c>
      <c r="S812" s="5">
        <f t="shared" si="50"/>
        <v>41123.056273148148</v>
      </c>
      <c r="T812" s="5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8316</v>
      </c>
      <c r="R813" t="s">
        <v>8352</v>
      </c>
      <c r="S813" s="5">
        <f t="shared" si="50"/>
        <v>41443.643541666665</v>
      </c>
      <c r="T813" s="5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8316</v>
      </c>
      <c r="R814" t="s">
        <v>8352</v>
      </c>
      <c r="S814" s="5">
        <f t="shared" si="50"/>
        <v>41282.017962962964</v>
      </c>
      <c r="T814" s="5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8316</v>
      </c>
      <c r="R815" t="s">
        <v>8352</v>
      </c>
      <c r="S815" s="5">
        <f t="shared" si="50"/>
        <v>41080.960243055553</v>
      </c>
      <c r="T815" s="5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8316</v>
      </c>
      <c r="R816" t="s">
        <v>8352</v>
      </c>
      <c r="S816" s="5">
        <f t="shared" si="50"/>
        <v>40679.743067129632</v>
      </c>
      <c r="T816" s="5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8316</v>
      </c>
      <c r="R817" t="s">
        <v>8352</v>
      </c>
      <c r="S817" s="5">
        <f t="shared" si="50"/>
        <v>41914.917858796296</v>
      </c>
      <c r="T817" s="5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8316</v>
      </c>
      <c r="R818" t="s">
        <v>8352</v>
      </c>
      <c r="S818" s="5">
        <f t="shared" si="50"/>
        <v>41341.870868055557</v>
      </c>
      <c r="T818" s="5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8316</v>
      </c>
      <c r="R819" t="s">
        <v>8352</v>
      </c>
      <c r="S819" s="5">
        <f t="shared" si="50"/>
        <v>40925.599664351852</v>
      </c>
      <c r="T819" s="5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8316</v>
      </c>
      <c r="R820" t="s">
        <v>8352</v>
      </c>
      <c r="S820" s="5">
        <f t="shared" si="50"/>
        <v>41120.882881944446</v>
      </c>
      <c r="T820" s="5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8316</v>
      </c>
      <c r="R821" t="s">
        <v>8352</v>
      </c>
      <c r="S821" s="5">
        <f t="shared" si="50"/>
        <v>41619.998310185183</v>
      </c>
      <c r="T821" s="5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8316</v>
      </c>
      <c r="R822" t="s">
        <v>8352</v>
      </c>
      <c r="S822" s="5">
        <f t="shared" si="50"/>
        <v>41768.841921296298</v>
      </c>
      <c r="T822" s="5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8316</v>
      </c>
      <c r="R823" t="s">
        <v>8352</v>
      </c>
      <c r="S823" s="5">
        <f t="shared" si="50"/>
        <v>42093.922048611115</v>
      </c>
      <c r="T823" s="5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8316</v>
      </c>
      <c r="R824" t="s">
        <v>8352</v>
      </c>
      <c r="S824" s="5">
        <f t="shared" si="50"/>
        <v>41157.947337962964</v>
      </c>
      <c r="T824" s="5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8316</v>
      </c>
      <c r="R825" t="s">
        <v>8352</v>
      </c>
      <c r="S825" s="5">
        <f t="shared" si="50"/>
        <v>42055.972824074073</v>
      </c>
      <c r="T825" s="5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8316</v>
      </c>
      <c r="R826" t="s">
        <v>8352</v>
      </c>
      <c r="S826" s="5">
        <f t="shared" si="50"/>
        <v>40250.242106481484</v>
      </c>
      <c r="T826" s="5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8316</v>
      </c>
      <c r="R827" t="s">
        <v>8352</v>
      </c>
      <c r="S827" s="5">
        <f t="shared" si="50"/>
        <v>41186.306527777779</v>
      </c>
      <c r="T827" s="5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8316</v>
      </c>
      <c r="R828" t="s">
        <v>8352</v>
      </c>
      <c r="S828" s="5">
        <f t="shared" si="50"/>
        <v>40973.038541666669</v>
      </c>
      <c r="T828" s="5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8316</v>
      </c>
      <c r="R829" t="s">
        <v>8352</v>
      </c>
      <c r="S829" s="5">
        <f t="shared" si="50"/>
        <v>40927.473460648151</v>
      </c>
      <c r="T829" s="5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8316</v>
      </c>
      <c r="R830" t="s">
        <v>8352</v>
      </c>
      <c r="S830" s="5">
        <f t="shared" si="50"/>
        <v>41073.050717592596</v>
      </c>
      <c r="T830" s="5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8316</v>
      </c>
      <c r="R831" t="s">
        <v>8352</v>
      </c>
      <c r="S831" s="5">
        <f t="shared" si="50"/>
        <v>42504.801388888889</v>
      </c>
      <c r="T831" s="5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8316</v>
      </c>
      <c r="R832" t="s">
        <v>8352</v>
      </c>
      <c r="S832" s="5">
        <f t="shared" si="50"/>
        <v>41325.525752314818</v>
      </c>
      <c r="T832" s="5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8316</v>
      </c>
      <c r="R833" t="s">
        <v>8352</v>
      </c>
      <c r="S833" s="5">
        <f t="shared" si="50"/>
        <v>40996.646921296298</v>
      </c>
      <c r="T833" s="5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8316</v>
      </c>
      <c r="R834" t="s">
        <v>8352</v>
      </c>
      <c r="S834" s="5">
        <f t="shared" si="50"/>
        <v>40869.675173611111</v>
      </c>
      <c r="T834" s="5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t="s">
        <v>8316</v>
      </c>
      <c r="R835" t="s">
        <v>8352</v>
      </c>
      <c r="S835" s="5">
        <f t="shared" ref="S835:S898" si="54">(((J835/60)/60)/24)+DATE(1970,1,1)</f>
        <v>41718.878182870372</v>
      </c>
      <c r="T835" s="5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8316</v>
      </c>
      <c r="R836" t="s">
        <v>8352</v>
      </c>
      <c r="S836" s="5">
        <f t="shared" si="54"/>
        <v>41422.822824074072</v>
      </c>
      <c r="T836" s="5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8316</v>
      </c>
      <c r="R837" t="s">
        <v>8352</v>
      </c>
      <c r="S837" s="5">
        <f t="shared" si="54"/>
        <v>41005.45784722222</v>
      </c>
      <c r="T837" s="5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8316</v>
      </c>
      <c r="R838" t="s">
        <v>8352</v>
      </c>
      <c r="S838" s="5">
        <f t="shared" si="54"/>
        <v>41524.056921296295</v>
      </c>
      <c r="T838" s="5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8316</v>
      </c>
      <c r="R839" t="s">
        <v>8352</v>
      </c>
      <c r="S839" s="5">
        <f t="shared" si="54"/>
        <v>41730.998402777775</v>
      </c>
      <c r="T839" s="5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8316</v>
      </c>
      <c r="R840" t="s">
        <v>8352</v>
      </c>
      <c r="S840" s="5">
        <f t="shared" si="54"/>
        <v>40895.897974537038</v>
      </c>
      <c r="T840" s="5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8316</v>
      </c>
      <c r="R841" t="s">
        <v>8352</v>
      </c>
      <c r="S841" s="5">
        <f t="shared" si="54"/>
        <v>41144.763379629629</v>
      </c>
      <c r="T841" s="5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8316</v>
      </c>
      <c r="R842" t="s">
        <v>8353</v>
      </c>
      <c r="S842" s="5">
        <f t="shared" si="54"/>
        <v>42607.226701388892</v>
      </c>
      <c r="T842" s="5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8316</v>
      </c>
      <c r="R843" t="s">
        <v>8353</v>
      </c>
      <c r="S843" s="5">
        <f t="shared" si="54"/>
        <v>41923.838692129626</v>
      </c>
      <c r="T843" s="5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8316</v>
      </c>
      <c r="R844" t="s">
        <v>8353</v>
      </c>
      <c r="S844" s="5">
        <f t="shared" si="54"/>
        <v>41526.592395833337</v>
      </c>
      <c r="T844" s="5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8316</v>
      </c>
      <c r="R845" t="s">
        <v>8353</v>
      </c>
      <c r="S845" s="5">
        <f t="shared" si="54"/>
        <v>42695.257870370369</v>
      </c>
      <c r="T845" s="5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8316</v>
      </c>
      <c r="R846" t="s">
        <v>8353</v>
      </c>
      <c r="S846" s="5">
        <f t="shared" si="54"/>
        <v>41905.684629629628</v>
      </c>
      <c r="T846" s="5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8316</v>
      </c>
      <c r="R847" t="s">
        <v>8353</v>
      </c>
      <c r="S847" s="5">
        <f t="shared" si="54"/>
        <v>42578.205972222218</v>
      </c>
      <c r="T847" s="5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8316</v>
      </c>
      <c r="R848" t="s">
        <v>8353</v>
      </c>
      <c r="S848" s="5">
        <f t="shared" si="54"/>
        <v>41694.391840277778</v>
      </c>
      <c r="T848" s="5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8316</v>
      </c>
      <c r="R849" t="s">
        <v>8353</v>
      </c>
      <c r="S849" s="5">
        <f t="shared" si="54"/>
        <v>42165.79833333334</v>
      </c>
      <c r="T849" s="5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8316</v>
      </c>
      <c r="R850" t="s">
        <v>8353</v>
      </c>
      <c r="S850" s="5">
        <f t="shared" si="54"/>
        <v>42078.792048611111</v>
      </c>
      <c r="T850" s="5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8316</v>
      </c>
      <c r="R851" t="s">
        <v>8353</v>
      </c>
      <c r="S851" s="5">
        <f t="shared" si="54"/>
        <v>42051.148888888885</v>
      </c>
      <c r="T851" s="5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8316</v>
      </c>
      <c r="R852" t="s">
        <v>8353</v>
      </c>
      <c r="S852" s="5">
        <f t="shared" si="54"/>
        <v>42452.827743055561</v>
      </c>
      <c r="T852" s="5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8316</v>
      </c>
      <c r="R853" t="s">
        <v>8353</v>
      </c>
      <c r="S853" s="5">
        <f t="shared" si="54"/>
        <v>42522.880243055552</v>
      </c>
      <c r="T853" s="5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8316</v>
      </c>
      <c r="R854" t="s">
        <v>8353</v>
      </c>
      <c r="S854" s="5">
        <f t="shared" si="54"/>
        <v>42656.805497685185</v>
      </c>
      <c r="T854" s="5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8316</v>
      </c>
      <c r="R855" t="s">
        <v>8353</v>
      </c>
      <c r="S855" s="5">
        <f t="shared" si="54"/>
        <v>42021.832280092596</v>
      </c>
      <c r="T855" s="5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8316</v>
      </c>
      <c r="R856" t="s">
        <v>8353</v>
      </c>
      <c r="S856" s="5">
        <f t="shared" si="54"/>
        <v>42702.212337962963</v>
      </c>
      <c r="T856" s="5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8316</v>
      </c>
      <c r="R857" t="s">
        <v>8353</v>
      </c>
      <c r="S857" s="5">
        <f t="shared" si="54"/>
        <v>42545.125196759262</v>
      </c>
      <c r="T857" s="5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8316</v>
      </c>
      <c r="R858" t="s">
        <v>8353</v>
      </c>
      <c r="S858" s="5">
        <f t="shared" si="54"/>
        <v>42609.311990740738</v>
      </c>
      <c r="T858" s="5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8316</v>
      </c>
      <c r="R859" t="s">
        <v>8353</v>
      </c>
      <c r="S859" s="5">
        <f t="shared" si="54"/>
        <v>42291.581377314811</v>
      </c>
      <c r="T859" s="5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8316</v>
      </c>
      <c r="R860" t="s">
        <v>8353</v>
      </c>
      <c r="S860" s="5">
        <f t="shared" si="54"/>
        <v>42079.745578703703</v>
      </c>
      <c r="T860" s="5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8316</v>
      </c>
      <c r="R861" t="s">
        <v>8353</v>
      </c>
      <c r="S861" s="5">
        <f t="shared" si="54"/>
        <v>42128.820231481484</v>
      </c>
      <c r="T861" s="5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8316</v>
      </c>
      <c r="R862" t="s">
        <v>8354</v>
      </c>
      <c r="S862" s="5">
        <f t="shared" si="54"/>
        <v>41570.482789351852</v>
      </c>
      <c r="T862" s="5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8316</v>
      </c>
      <c r="R863" t="s">
        <v>8354</v>
      </c>
      <c r="S863" s="5">
        <f t="shared" si="54"/>
        <v>42599.965324074074</v>
      </c>
      <c r="T863" s="5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8316</v>
      </c>
      <c r="R864" t="s">
        <v>8354</v>
      </c>
      <c r="S864" s="5">
        <f t="shared" si="54"/>
        <v>41559.5549537037</v>
      </c>
      <c r="T864" s="5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8316</v>
      </c>
      <c r="R865" t="s">
        <v>8354</v>
      </c>
      <c r="S865" s="5">
        <f t="shared" si="54"/>
        <v>40921.117662037039</v>
      </c>
      <c r="T865" s="5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8316</v>
      </c>
      <c r="R866" t="s">
        <v>8354</v>
      </c>
      <c r="S866" s="5">
        <f t="shared" si="54"/>
        <v>41541.106921296298</v>
      </c>
      <c r="T866" s="5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8316</v>
      </c>
      <c r="R867" t="s">
        <v>8354</v>
      </c>
      <c r="S867" s="5">
        <f t="shared" si="54"/>
        <v>41230.77311342593</v>
      </c>
      <c r="T867" s="5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8316</v>
      </c>
      <c r="R868" t="s">
        <v>8354</v>
      </c>
      <c r="S868" s="5">
        <f t="shared" si="54"/>
        <v>42025.637939814813</v>
      </c>
      <c r="T868" s="5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8316</v>
      </c>
      <c r="R869" t="s">
        <v>8354</v>
      </c>
      <c r="S869" s="5">
        <f t="shared" si="54"/>
        <v>40088.105393518519</v>
      </c>
      <c r="T869" s="5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8316</v>
      </c>
      <c r="R870" t="s">
        <v>8354</v>
      </c>
      <c r="S870" s="5">
        <f t="shared" si="54"/>
        <v>41616.027754629627</v>
      </c>
      <c r="T870" s="5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8316</v>
      </c>
      <c r="R871" t="s">
        <v>8354</v>
      </c>
      <c r="S871" s="5">
        <f t="shared" si="54"/>
        <v>41342.845567129632</v>
      </c>
      <c r="T871" s="5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8316</v>
      </c>
      <c r="R872" t="s">
        <v>8354</v>
      </c>
      <c r="S872" s="5">
        <f t="shared" si="54"/>
        <v>41488.022256944445</v>
      </c>
      <c r="T872" s="5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8316</v>
      </c>
      <c r="R873" t="s">
        <v>8354</v>
      </c>
      <c r="S873" s="5">
        <f t="shared" si="54"/>
        <v>41577.561284722222</v>
      </c>
      <c r="T873" s="5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8316</v>
      </c>
      <c r="R874" t="s">
        <v>8354</v>
      </c>
      <c r="S874" s="5">
        <f t="shared" si="54"/>
        <v>40567.825543981482</v>
      </c>
      <c r="T874" s="5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8316</v>
      </c>
      <c r="R875" t="s">
        <v>8354</v>
      </c>
      <c r="S875" s="5">
        <f t="shared" si="54"/>
        <v>41184.167129629634</v>
      </c>
      <c r="T875" s="5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8316</v>
      </c>
      <c r="R876" t="s">
        <v>8354</v>
      </c>
      <c r="S876" s="5">
        <f t="shared" si="54"/>
        <v>41368.583726851852</v>
      </c>
      <c r="T876" s="5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8316</v>
      </c>
      <c r="R877" t="s">
        <v>8354</v>
      </c>
      <c r="S877" s="5">
        <f t="shared" si="54"/>
        <v>42248.723738425921</v>
      </c>
      <c r="T877" s="5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8316</v>
      </c>
      <c r="R878" t="s">
        <v>8354</v>
      </c>
      <c r="S878" s="5">
        <f t="shared" si="54"/>
        <v>41276.496840277774</v>
      </c>
      <c r="T878" s="5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8316</v>
      </c>
      <c r="R879" t="s">
        <v>8354</v>
      </c>
      <c r="S879" s="5">
        <f t="shared" si="54"/>
        <v>41597.788888888892</v>
      </c>
      <c r="T879" s="5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8316</v>
      </c>
      <c r="R880" t="s">
        <v>8354</v>
      </c>
      <c r="S880" s="5">
        <f t="shared" si="54"/>
        <v>40505.232916666668</v>
      </c>
      <c r="T880" s="5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8316</v>
      </c>
      <c r="R881" t="s">
        <v>8354</v>
      </c>
      <c r="S881" s="5">
        <f t="shared" si="54"/>
        <v>41037.829918981479</v>
      </c>
      <c r="T881" s="5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8316</v>
      </c>
      <c r="R882" t="s">
        <v>8355</v>
      </c>
      <c r="S882" s="5">
        <f t="shared" si="54"/>
        <v>41179.32104166667</v>
      </c>
      <c r="T882" s="5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8316</v>
      </c>
      <c r="R883" t="s">
        <v>8355</v>
      </c>
      <c r="S883" s="5">
        <f t="shared" si="54"/>
        <v>40877.25099537037</v>
      </c>
      <c r="T883" s="5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8316</v>
      </c>
      <c r="R884" t="s">
        <v>8355</v>
      </c>
      <c r="S884" s="5">
        <f t="shared" si="54"/>
        <v>40759.860532407409</v>
      </c>
      <c r="T884" s="5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8316</v>
      </c>
      <c r="R885" t="s">
        <v>8355</v>
      </c>
      <c r="S885" s="5">
        <f t="shared" si="54"/>
        <v>42371.935590277775</v>
      </c>
      <c r="T885" s="5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8316</v>
      </c>
      <c r="R886" t="s">
        <v>8355</v>
      </c>
      <c r="S886" s="5">
        <f t="shared" si="54"/>
        <v>40981.802615740737</v>
      </c>
      <c r="T886" s="5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8316</v>
      </c>
      <c r="R887" t="s">
        <v>8355</v>
      </c>
      <c r="S887" s="5">
        <f t="shared" si="54"/>
        <v>42713.941099537042</v>
      </c>
      <c r="T887" s="5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8316</v>
      </c>
      <c r="R888" t="s">
        <v>8355</v>
      </c>
      <c r="S888" s="5">
        <f t="shared" si="54"/>
        <v>42603.870520833334</v>
      </c>
      <c r="T888" s="5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8316</v>
      </c>
      <c r="R889" t="s">
        <v>8355</v>
      </c>
      <c r="S889" s="5">
        <f t="shared" si="54"/>
        <v>41026.958969907406</v>
      </c>
      <c r="T889" s="5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8316</v>
      </c>
      <c r="R890" t="s">
        <v>8355</v>
      </c>
      <c r="S890" s="5">
        <f t="shared" si="54"/>
        <v>40751.753298611111</v>
      </c>
      <c r="T890" s="5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8316</v>
      </c>
      <c r="R891" t="s">
        <v>8355</v>
      </c>
      <c r="S891" s="5">
        <f t="shared" si="54"/>
        <v>41887.784062500003</v>
      </c>
      <c r="T891" s="5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8316</v>
      </c>
      <c r="R892" t="s">
        <v>8355</v>
      </c>
      <c r="S892" s="5">
        <f t="shared" si="54"/>
        <v>41569.698831018519</v>
      </c>
      <c r="T892" s="5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8316</v>
      </c>
      <c r="R893" t="s">
        <v>8355</v>
      </c>
      <c r="S893" s="5">
        <f t="shared" si="54"/>
        <v>41842.031597222223</v>
      </c>
      <c r="T893" s="5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8316</v>
      </c>
      <c r="R894" t="s">
        <v>8355</v>
      </c>
      <c r="S894" s="5">
        <f t="shared" si="54"/>
        <v>40304.20003472222</v>
      </c>
      <c r="T894" s="5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8316</v>
      </c>
      <c r="R895" t="s">
        <v>8355</v>
      </c>
      <c r="S895" s="5">
        <f t="shared" si="54"/>
        <v>42065.897719907407</v>
      </c>
      <c r="T895" s="5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8316</v>
      </c>
      <c r="R896" t="s">
        <v>8355</v>
      </c>
      <c r="S896" s="5">
        <f t="shared" si="54"/>
        <v>42496.981597222228</v>
      </c>
      <c r="T896" s="5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8316</v>
      </c>
      <c r="R897" t="s">
        <v>8355</v>
      </c>
      <c r="S897" s="5">
        <f t="shared" si="54"/>
        <v>40431.127650462964</v>
      </c>
      <c r="T897" s="5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8316</v>
      </c>
      <c r="R898" t="s">
        <v>8355</v>
      </c>
      <c r="S898" s="5">
        <f t="shared" si="54"/>
        <v>42218.872986111113</v>
      </c>
      <c r="T898" s="5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 t="e">
        <f t="shared" ref="P899:P962" si="57">E899/L899</f>
        <v>#DIV/0!</v>
      </c>
      <c r="Q899" t="s">
        <v>8316</v>
      </c>
      <c r="R899" t="s">
        <v>8355</v>
      </c>
      <c r="S899" s="5">
        <f t="shared" ref="S899:S962" si="58">(((J899/60)/60)/24)+DATE(1970,1,1)</f>
        <v>41211.688750000001</v>
      </c>
      <c r="T899" s="5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8316</v>
      </c>
      <c r="R900" t="s">
        <v>8355</v>
      </c>
      <c r="S900" s="5">
        <f t="shared" si="58"/>
        <v>40878.758217592593</v>
      </c>
      <c r="T900" s="5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8316</v>
      </c>
      <c r="R901" t="s">
        <v>8355</v>
      </c>
      <c r="S901" s="5">
        <f t="shared" si="58"/>
        <v>40646.099097222221</v>
      </c>
      <c r="T901" s="5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8316</v>
      </c>
      <c r="R902" t="s">
        <v>8354</v>
      </c>
      <c r="S902" s="5">
        <f t="shared" si="58"/>
        <v>42429.84956018519</v>
      </c>
      <c r="T902" s="5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8316</v>
      </c>
      <c r="R903" t="s">
        <v>8354</v>
      </c>
      <c r="S903" s="5">
        <f t="shared" si="58"/>
        <v>40291.81150462963</v>
      </c>
      <c r="T903" s="5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8316</v>
      </c>
      <c r="R904" t="s">
        <v>8354</v>
      </c>
      <c r="S904" s="5">
        <f t="shared" si="58"/>
        <v>41829.965532407405</v>
      </c>
      <c r="T904" s="5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8316</v>
      </c>
      <c r="R905" t="s">
        <v>8354</v>
      </c>
      <c r="S905" s="5">
        <f t="shared" si="58"/>
        <v>41149.796064814815</v>
      </c>
      <c r="T905" s="5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8316</v>
      </c>
      <c r="R906" t="s">
        <v>8354</v>
      </c>
      <c r="S906" s="5">
        <f t="shared" si="58"/>
        <v>42342.080289351856</v>
      </c>
      <c r="T906" s="5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8316</v>
      </c>
      <c r="R907" t="s">
        <v>8354</v>
      </c>
      <c r="S907" s="5">
        <f t="shared" si="58"/>
        <v>40507.239884259259</v>
      </c>
      <c r="T907" s="5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8316</v>
      </c>
      <c r="R908" t="s">
        <v>8354</v>
      </c>
      <c r="S908" s="5">
        <f t="shared" si="58"/>
        <v>41681.189699074072</v>
      </c>
      <c r="T908" s="5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8316</v>
      </c>
      <c r="R909" t="s">
        <v>8354</v>
      </c>
      <c r="S909" s="5">
        <f t="shared" si="58"/>
        <v>40767.192395833335</v>
      </c>
      <c r="T909" s="5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8316</v>
      </c>
      <c r="R910" t="s">
        <v>8354</v>
      </c>
      <c r="S910" s="5">
        <f t="shared" si="58"/>
        <v>40340.801562499997</v>
      </c>
      <c r="T910" s="5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8316</v>
      </c>
      <c r="R911" t="s">
        <v>8354</v>
      </c>
      <c r="S911" s="5">
        <f t="shared" si="58"/>
        <v>41081.69027777778</v>
      </c>
      <c r="T911" s="5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8316</v>
      </c>
      <c r="R912" t="s">
        <v>8354</v>
      </c>
      <c r="S912" s="5">
        <f t="shared" si="58"/>
        <v>42737.545358796298</v>
      </c>
      <c r="T912" s="5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8316</v>
      </c>
      <c r="R913" t="s">
        <v>8354</v>
      </c>
      <c r="S913" s="5">
        <f t="shared" si="58"/>
        <v>41642.005150462966</v>
      </c>
      <c r="T913" s="5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8316</v>
      </c>
      <c r="R914" t="s">
        <v>8354</v>
      </c>
      <c r="S914" s="5">
        <f t="shared" si="58"/>
        <v>41194.109340277777</v>
      </c>
      <c r="T914" s="5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8316</v>
      </c>
      <c r="R915" t="s">
        <v>8354</v>
      </c>
      <c r="S915" s="5">
        <f t="shared" si="58"/>
        <v>41004.139108796298</v>
      </c>
      <c r="T915" s="5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8316</v>
      </c>
      <c r="R916" t="s">
        <v>8354</v>
      </c>
      <c r="S916" s="5">
        <f t="shared" si="58"/>
        <v>41116.763275462967</v>
      </c>
      <c r="T916" s="5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8316</v>
      </c>
      <c r="R917" t="s">
        <v>8354</v>
      </c>
      <c r="S917" s="5">
        <f t="shared" si="58"/>
        <v>40937.679560185185</v>
      </c>
      <c r="T917" s="5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8316</v>
      </c>
      <c r="R918" t="s">
        <v>8354</v>
      </c>
      <c r="S918" s="5">
        <f t="shared" si="58"/>
        <v>40434.853402777779</v>
      </c>
      <c r="T918" s="5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8316</v>
      </c>
      <c r="R919" t="s">
        <v>8354</v>
      </c>
      <c r="S919" s="5">
        <f t="shared" si="58"/>
        <v>41802.94363425926</v>
      </c>
      <c r="T919" s="5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8316</v>
      </c>
      <c r="R920" t="s">
        <v>8354</v>
      </c>
      <c r="S920" s="5">
        <f t="shared" si="58"/>
        <v>41944.916215277779</v>
      </c>
      <c r="T920" s="5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8316</v>
      </c>
      <c r="R921" t="s">
        <v>8354</v>
      </c>
      <c r="S921" s="5">
        <f t="shared" si="58"/>
        <v>41227.641724537039</v>
      </c>
      <c r="T921" s="5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8316</v>
      </c>
      <c r="R922" t="s">
        <v>8354</v>
      </c>
      <c r="S922" s="5">
        <f t="shared" si="58"/>
        <v>41562.67155092593</v>
      </c>
      <c r="T922" s="5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8316</v>
      </c>
      <c r="R923" t="s">
        <v>8354</v>
      </c>
      <c r="S923" s="5">
        <f t="shared" si="58"/>
        <v>40847.171018518515</v>
      </c>
      <c r="T923" s="5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8316</v>
      </c>
      <c r="R924" t="s">
        <v>8354</v>
      </c>
      <c r="S924" s="5">
        <f t="shared" si="58"/>
        <v>41878.530011574076</v>
      </c>
      <c r="T924" s="5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8316</v>
      </c>
      <c r="R925" t="s">
        <v>8354</v>
      </c>
      <c r="S925" s="5">
        <f t="shared" si="58"/>
        <v>41934.959756944445</v>
      </c>
      <c r="T925" s="5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8316</v>
      </c>
      <c r="R926" t="s">
        <v>8354</v>
      </c>
      <c r="S926" s="5">
        <f t="shared" si="58"/>
        <v>41288.942928240744</v>
      </c>
      <c r="T926" s="5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8316</v>
      </c>
      <c r="R927" t="s">
        <v>8354</v>
      </c>
      <c r="S927" s="5">
        <f t="shared" si="58"/>
        <v>41575.880914351852</v>
      </c>
      <c r="T927" s="5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8316</v>
      </c>
      <c r="R928" t="s">
        <v>8354</v>
      </c>
      <c r="S928" s="5">
        <f t="shared" si="58"/>
        <v>40338.02002314815</v>
      </c>
      <c r="T928" s="5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8316</v>
      </c>
      <c r="R929" t="s">
        <v>8354</v>
      </c>
      <c r="S929" s="5">
        <f t="shared" si="58"/>
        <v>41013.822858796295</v>
      </c>
      <c r="T929" s="5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8316</v>
      </c>
      <c r="R930" t="s">
        <v>8354</v>
      </c>
      <c r="S930" s="5">
        <f t="shared" si="58"/>
        <v>41180.86241898148</v>
      </c>
      <c r="T930" s="5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8316</v>
      </c>
      <c r="R931" t="s">
        <v>8354</v>
      </c>
      <c r="S931" s="5">
        <f t="shared" si="58"/>
        <v>40978.238067129627</v>
      </c>
      <c r="T931" s="5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8316</v>
      </c>
      <c r="R932" t="s">
        <v>8354</v>
      </c>
      <c r="S932" s="5">
        <f t="shared" si="58"/>
        <v>40312.915578703702</v>
      </c>
      <c r="T932" s="5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8316</v>
      </c>
      <c r="R933" t="s">
        <v>8354</v>
      </c>
      <c r="S933" s="5">
        <f t="shared" si="58"/>
        <v>41680.359976851854</v>
      </c>
      <c r="T933" s="5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8316</v>
      </c>
      <c r="R934" t="s">
        <v>8354</v>
      </c>
      <c r="S934" s="5">
        <f t="shared" si="58"/>
        <v>41310.969270833331</v>
      </c>
      <c r="T934" s="5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8316</v>
      </c>
      <c r="R935" t="s">
        <v>8354</v>
      </c>
      <c r="S935" s="5">
        <f t="shared" si="58"/>
        <v>41711.169085648151</v>
      </c>
      <c r="T935" s="5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8316</v>
      </c>
      <c r="R936" t="s">
        <v>8354</v>
      </c>
      <c r="S936" s="5">
        <f t="shared" si="58"/>
        <v>41733.737083333333</v>
      </c>
      <c r="T936" s="5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8316</v>
      </c>
      <c r="R937" t="s">
        <v>8354</v>
      </c>
      <c r="S937" s="5">
        <f t="shared" si="58"/>
        <v>42368.333668981482</v>
      </c>
      <c r="T937" s="5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8316</v>
      </c>
      <c r="R938" t="s">
        <v>8354</v>
      </c>
      <c r="S938" s="5">
        <f t="shared" si="58"/>
        <v>40883.024178240739</v>
      </c>
      <c r="T938" s="5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8316</v>
      </c>
      <c r="R939" t="s">
        <v>8354</v>
      </c>
      <c r="S939" s="5">
        <f t="shared" si="58"/>
        <v>41551.798113425924</v>
      </c>
      <c r="T939" s="5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8316</v>
      </c>
      <c r="R940" t="s">
        <v>8354</v>
      </c>
      <c r="S940" s="5">
        <f t="shared" si="58"/>
        <v>41124.479722222226</v>
      </c>
      <c r="T940" s="5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8316</v>
      </c>
      <c r="R941" t="s">
        <v>8354</v>
      </c>
      <c r="S941" s="5">
        <f t="shared" si="58"/>
        <v>41416.763171296298</v>
      </c>
      <c r="T941" s="5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8319</v>
      </c>
      <c r="R942" t="s">
        <v>8349</v>
      </c>
      <c r="S942" s="5">
        <f t="shared" si="58"/>
        <v>42182.008402777778</v>
      </c>
      <c r="T942" s="5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8319</v>
      </c>
      <c r="R943" t="s">
        <v>8349</v>
      </c>
      <c r="S943" s="5">
        <f t="shared" si="58"/>
        <v>42746.096585648149</v>
      </c>
      <c r="T943" s="5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8319</v>
      </c>
      <c r="R944" t="s">
        <v>8349</v>
      </c>
      <c r="S944" s="5">
        <f t="shared" si="58"/>
        <v>42382.843287037031</v>
      </c>
      <c r="T944" s="5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8319</v>
      </c>
      <c r="R945" t="s">
        <v>8349</v>
      </c>
      <c r="S945" s="5">
        <f t="shared" si="58"/>
        <v>42673.66788194445</v>
      </c>
      <c r="T945" s="5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8319</v>
      </c>
      <c r="R946" t="s">
        <v>8349</v>
      </c>
      <c r="S946" s="5">
        <f t="shared" si="58"/>
        <v>42444.583912037036</v>
      </c>
      <c r="T946" s="5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8319</v>
      </c>
      <c r="R947" t="s">
        <v>8349</v>
      </c>
      <c r="S947" s="5">
        <f t="shared" si="58"/>
        <v>42732.872986111113</v>
      </c>
      <c r="T947" s="5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8319</v>
      </c>
      <c r="R948" t="s">
        <v>8349</v>
      </c>
      <c r="S948" s="5">
        <f t="shared" si="58"/>
        <v>42592.750555555554</v>
      </c>
      <c r="T948" s="5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8349</v>
      </c>
      <c r="S949" s="5">
        <f t="shared" si="58"/>
        <v>42491.781319444446</v>
      </c>
      <c r="T949" s="5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8319</v>
      </c>
      <c r="R950" t="s">
        <v>8349</v>
      </c>
      <c r="S950" s="5">
        <f t="shared" si="58"/>
        <v>42411.828287037039</v>
      </c>
      <c r="T950" s="5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8319</v>
      </c>
      <c r="R951" t="s">
        <v>8349</v>
      </c>
      <c r="S951" s="5">
        <f t="shared" si="58"/>
        <v>42361.043703703705</v>
      </c>
      <c r="T951" s="5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8319</v>
      </c>
      <c r="R952" t="s">
        <v>8349</v>
      </c>
      <c r="S952" s="5">
        <f t="shared" si="58"/>
        <v>42356.750706018516</v>
      </c>
      <c r="T952" s="5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8319</v>
      </c>
      <c r="R953" t="s">
        <v>8349</v>
      </c>
      <c r="S953" s="5">
        <f t="shared" si="58"/>
        <v>42480.653611111105</v>
      </c>
      <c r="T953" s="5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8319</v>
      </c>
      <c r="R954" t="s">
        <v>8349</v>
      </c>
      <c r="S954" s="5">
        <f t="shared" si="58"/>
        <v>42662.613564814819</v>
      </c>
      <c r="T954" s="5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8319</v>
      </c>
      <c r="R955" t="s">
        <v>8349</v>
      </c>
      <c r="S955" s="5">
        <f t="shared" si="58"/>
        <v>41999.164340277777</v>
      </c>
      <c r="T955" s="5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8319</v>
      </c>
      <c r="R956" t="s">
        <v>8349</v>
      </c>
      <c r="S956" s="5">
        <f t="shared" si="58"/>
        <v>42194.833784722221</v>
      </c>
      <c r="T956" s="5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8319</v>
      </c>
      <c r="R957" t="s">
        <v>8349</v>
      </c>
      <c r="S957" s="5">
        <f t="shared" si="58"/>
        <v>42586.295138888891</v>
      </c>
      <c r="T957" s="5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8319</v>
      </c>
      <c r="R958" t="s">
        <v>8349</v>
      </c>
      <c r="S958" s="5">
        <f t="shared" si="58"/>
        <v>42060.913877314815</v>
      </c>
      <c r="T958" s="5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8319</v>
      </c>
      <c r="R959" t="s">
        <v>8349</v>
      </c>
      <c r="S959" s="5">
        <f t="shared" si="58"/>
        <v>42660.552465277782</v>
      </c>
      <c r="T959" s="5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8319</v>
      </c>
      <c r="R960" t="s">
        <v>8349</v>
      </c>
      <c r="S960" s="5">
        <f t="shared" si="58"/>
        <v>42082.802812499998</v>
      </c>
      <c r="T960" s="5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8319</v>
      </c>
      <c r="R961" t="s">
        <v>8349</v>
      </c>
      <c r="S961" s="5">
        <f t="shared" si="58"/>
        <v>41993.174363425926</v>
      </c>
      <c r="T961" s="5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8319</v>
      </c>
      <c r="R962" t="s">
        <v>8349</v>
      </c>
      <c r="S962" s="5">
        <f t="shared" si="58"/>
        <v>42766.626793981486</v>
      </c>
      <c r="T962" s="5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8319</v>
      </c>
      <c r="R963" t="s">
        <v>8349</v>
      </c>
      <c r="S963" s="5">
        <f t="shared" ref="S963:S1026" si="62">(((J963/60)/60)/24)+DATE(1970,1,1)</f>
        <v>42740.693692129629</v>
      </c>
      <c r="T963" s="5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8319</v>
      </c>
      <c r="R964" t="s">
        <v>8349</v>
      </c>
      <c r="S964" s="5">
        <f t="shared" si="62"/>
        <v>42373.712418981479</v>
      </c>
      <c r="T964" s="5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8319</v>
      </c>
      <c r="R965" t="s">
        <v>8349</v>
      </c>
      <c r="S965" s="5">
        <f t="shared" si="62"/>
        <v>42625.635636574079</v>
      </c>
      <c r="T965" s="5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8319</v>
      </c>
      <c r="R966" t="s">
        <v>8349</v>
      </c>
      <c r="S966" s="5">
        <f t="shared" si="62"/>
        <v>42208.628692129627</v>
      </c>
      <c r="T966" s="5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8319</v>
      </c>
      <c r="R967" t="s">
        <v>8349</v>
      </c>
      <c r="S967" s="5">
        <f t="shared" si="62"/>
        <v>42637.016736111109</v>
      </c>
      <c r="T967" s="5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8319</v>
      </c>
      <c r="R968" t="s">
        <v>8349</v>
      </c>
      <c r="S968" s="5">
        <f t="shared" si="62"/>
        <v>42619.635787037041</v>
      </c>
      <c r="T968" s="5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8319</v>
      </c>
      <c r="R969" t="s">
        <v>8349</v>
      </c>
      <c r="S969" s="5">
        <f t="shared" si="62"/>
        <v>42422.254328703704</v>
      </c>
      <c r="T969" s="5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8319</v>
      </c>
      <c r="R970" t="s">
        <v>8349</v>
      </c>
      <c r="S970" s="5">
        <f t="shared" si="62"/>
        <v>41836.847615740742</v>
      </c>
      <c r="T970" s="5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8319</v>
      </c>
      <c r="R971" t="s">
        <v>8349</v>
      </c>
      <c r="S971" s="5">
        <f t="shared" si="62"/>
        <v>42742.30332175926</v>
      </c>
      <c r="T971" s="5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8319</v>
      </c>
      <c r="R972" t="s">
        <v>8349</v>
      </c>
      <c r="S972" s="5">
        <f t="shared" si="62"/>
        <v>42721.220520833333</v>
      </c>
      <c r="T972" s="5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8319</v>
      </c>
      <c r="R973" t="s">
        <v>8349</v>
      </c>
      <c r="S973" s="5">
        <f t="shared" si="62"/>
        <v>42111.709027777775</v>
      </c>
      <c r="T973" s="5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8319</v>
      </c>
      <c r="R974" t="s">
        <v>8349</v>
      </c>
      <c r="S974" s="5">
        <f t="shared" si="62"/>
        <v>41856.865717592591</v>
      </c>
      <c r="T974" s="5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8319</v>
      </c>
      <c r="R975" t="s">
        <v>8349</v>
      </c>
      <c r="S975" s="5">
        <f t="shared" si="62"/>
        <v>42257.014965277776</v>
      </c>
      <c r="T975" s="5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8319</v>
      </c>
      <c r="R976" t="s">
        <v>8349</v>
      </c>
      <c r="S976" s="5">
        <f t="shared" si="62"/>
        <v>42424.749490740738</v>
      </c>
      <c r="T976" s="5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8319</v>
      </c>
      <c r="R977" t="s">
        <v>8349</v>
      </c>
      <c r="S977" s="5">
        <f t="shared" si="62"/>
        <v>42489.696585648147</v>
      </c>
      <c r="T977" s="5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8319</v>
      </c>
      <c r="R978" t="s">
        <v>8349</v>
      </c>
      <c r="S978" s="5">
        <f t="shared" si="62"/>
        <v>42185.058993055558</v>
      </c>
      <c r="T978" s="5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8319</v>
      </c>
      <c r="R979" t="s">
        <v>8349</v>
      </c>
      <c r="S979" s="5">
        <f t="shared" si="62"/>
        <v>42391.942094907412</v>
      </c>
      <c r="T979" s="5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8319</v>
      </c>
      <c r="R980" t="s">
        <v>8349</v>
      </c>
      <c r="S980" s="5">
        <f t="shared" si="62"/>
        <v>42395.309039351851</v>
      </c>
      <c r="T980" s="5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8319</v>
      </c>
      <c r="R981" t="s">
        <v>8349</v>
      </c>
      <c r="S981" s="5">
        <f t="shared" si="62"/>
        <v>42506.416990740734</v>
      </c>
      <c r="T981" s="5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8319</v>
      </c>
      <c r="R982" t="s">
        <v>8349</v>
      </c>
      <c r="S982" s="5">
        <f t="shared" si="62"/>
        <v>41928.904189814813</v>
      </c>
      <c r="T982" s="5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8319</v>
      </c>
      <c r="R983" t="s">
        <v>8349</v>
      </c>
      <c r="S983" s="5">
        <f t="shared" si="62"/>
        <v>41830.947013888886</v>
      </c>
      <c r="T983" s="5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8319</v>
      </c>
      <c r="R984" t="s">
        <v>8349</v>
      </c>
      <c r="S984" s="5">
        <f t="shared" si="62"/>
        <v>42615.753310185188</v>
      </c>
      <c r="T984" s="5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8319</v>
      </c>
      <c r="R985" t="s">
        <v>8349</v>
      </c>
      <c r="S985" s="5">
        <f t="shared" si="62"/>
        <v>42574.667650462965</v>
      </c>
      <c r="T985" s="5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8319</v>
      </c>
      <c r="R986" t="s">
        <v>8349</v>
      </c>
      <c r="S986" s="5">
        <f t="shared" si="62"/>
        <v>42061.11583333333</v>
      </c>
      <c r="T986" s="5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8319</v>
      </c>
      <c r="R987" t="s">
        <v>8349</v>
      </c>
      <c r="S987" s="5">
        <f t="shared" si="62"/>
        <v>42339.967708333337</v>
      </c>
      <c r="T987" s="5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8319</v>
      </c>
      <c r="R988" t="s">
        <v>8349</v>
      </c>
      <c r="S988" s="5">
        <f t="shared" si="62"/>
        <v>42324.767361111109</v>
      </c>
      <c r="T988" s="5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8319</v>
      </c>
      <c r="R989" t="s">
        <v>8349</v>
      </c>
      <c r="S989" s="5">
        <f t="shared" si="62"/>
        <v>41773.294560185182</v>
      </c>
      <c r="T989" s="5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8349</v>
      </c>
      <c r="S990" s="5">
        <f t="shared" si="62"/>
        <v>42614.356770833328</v>
      </c>
      <c r="T990" s="5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8319</v>
      </c>
      <c r="R991" t="s">
        <v>8349</v>
      </c>
      <c r="S991" s="5">
        <f t="shared" si="62"/>
        <v>42611.933969907404</v>
      </c>
      <c r="T991" s="5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8319</v>
      </c>
      <c r="R992" t="s">
        <v>8349</v>
      </c>
      <c r="S992" s="5">
        <f t="shared" si="62"/>
        <v>41855.784305555557</v>
      </c>
      <c r="T992" s="5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8319</v>
      </c>
      <c r="R993" t="s">
        <v>8349</v>
      </c>
      <c r="S993" s="5">
        <f t="shared" si="62"/>
        <v>42538.75680555556</v>
      </c>
      <c r="T993" s="5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8319</v>
      </c>
      <c r="R994" t="s">
        <v>8349</v>
      </c>
      <c r="S994" s="5">
        <f t="shared" si="62"/>
        <v>42437.924988425926</v>
      </c>
      <c r="T994" s="5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8319</v>
      </c>
      <c r="R995" t="s">
        <v>8349</v>
      </c>
      <c r="S995" s="5">
        <f t="shared" si="62"/>
        <v>42652.964907407411</v>
      </c>
      <c r="T995" s="5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8319</v>
      </c>
      <c r="R996" t="s">
        <v>8349</v>
      </c>
      <c r="S996" s="5">
        <f t="shared" si="62"/>
        <v>41921.263078703705</v>
      </c>
      <c r="T996" s="5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8319</v>
      </c>
      <c r="R997" t="s">
        <v>8349</v>
      </c>
      <c r="S997" s="5">
        <f t="shared" si="62"/>
        <v>41947.940740740742</v>
      </c>
      <c r="T997" s="5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8319</v>
      </c>
      <c r="R998" t="s">
        <v>8349</v>
      </c>
      <c r="S998" s="5">
        <f t="shared" si="62"/>
        <v>41817.866435185184</v>
      </c>
      <c r="T998" s="5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8319</v>
      </c>
      <c r="R999" t="s">
        <v>8349</v>
      </c>
      <c r="S999" s="5">
        <f t="shared" si="62"/>
        <v>41941.10297453704</v>
      </c>
      <c r="T999" s="5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8349</v>
      </c>
      <c r="S1000" s="5">
        <f t="shared" si="62"/>
        <v>42282.168993055559</v>
      </c>
      <c r="T1000" s="5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8349</v>
      </c>
      <c r="S1001" s="5">
        <f t="shared" si="62"/>
        <v>41926.29965277778</v>
      </c>
      <c r="T1001" s="5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8319</v>
      </c>
      <c r="R1002" t="s">
        <v>8349</v>
      </c>
      <c r="S1002" s="5">
        <f t="shared" si="62"/>
        <v>42749.059722222228</v>
      </c>
      <c r="T1002" s="5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8319</v>
      </c>
      <c r="R1003" t="s">
        <v>8349</v>
      </c>
      <c r="S1003" s="5">
        <f t="shared" si="62"/>
        <v>42720.720057870371</v>
      </c>
      <c r="T1003" s="5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8349</v>
      </c>
      <c r="S1004" s="5">
        <f t="shared" si="62"/>
        <v>42325.684189814812</v>
      </c>
      <c r="T1004" s="5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8319</v>
      </c>
      <c r="R1005" t="s">
        <v>8349</v>
      </c>
      <c r="S1005" s="5">
        <f t="shared" si="62"/>
        <v>42780.709039351852</v>
      </c>
      <c r="T1005" s="5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8349</v>
      </c>
      <c r="S1006" s="5">
        <f t="shared" si="62"/>
        <v>42388.708645833336</v>
      </c>
      <c r="T1006" s="5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8349</v>
      </c>
      <c r="S1007" s="5">
        <f t="shared" si="62"/>
        <v>42276.624803240738</v>
      </c>
      <c r="T1007" s="5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8319</v>
      </c>
      <c r="R1008" t="s">
        <v>8349</v>
      </c>
      <c r="S1008" s="5">
        <f t="shared" si="62"/>
        <v>41977.040185185186</v>
      </c>
      <c r="T1008" s="5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8349</v>
      </c>
      <c r="S1009" s="5">
        <f t="shared" si="62"/>
        <v>42676.583599537036</v>
      </c>
      <c r="T1009" s="5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8319</v>
      </c>
      <c r="R1010" t="s">
        <v>8349</v>
      </c>
      <c r="S1010" s="5">
        <f t="shared" si="62"/>
        <v>42702.809201388889</v>
      </c>
      <c r="T1010" s="5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8319</v>
      </c>
      <c r="R1011" t="s">
        <v>8349</v>
      </c>
      <c r="S1011" s="5">
        <f t="shared" si="62"/>
        <v>42510.604699074072</v>
      </c>
      <c r="T1011" s="5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8319</v>
      </c>
      <c r="R1012" t="s">
        <v>8349</v>
      </c>
      <c r="S1012" s="5">
        <f t="shared" si="62"/>
        <v>42561.829421296294</v>
      </c>
      <c r="T1012" s="5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8319</v>
      </c>
      <c r="R1013" t="s">
        <v>8349</v>
      </c>
      <c r="S1013" s="5">
        <f t="shared" si="62"/>
        <v>41946.898090277777</v>
      </c>
      <c r="T1013" s="5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8319</v>
      </c>
      <c r="R1014" t="s">
        <v>8349</v>
      </c>
      <c r="S1014" s="5">
        <f t="shared" si="62"/>
        <v>42714.440416666665</v>
      </c>
      <c r="T1014" s="5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8349</v>
      </c>
      <c r="S1015" s="5">
        <f t="shared" si="62"/>
        <v>42339.833981481483</v>
      </c>
      <c r="T1015" s="5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8319</v>
      </c>
      <c r="R1016" t="s">
        <v>8349</v>
      </c>
      <c r="S1016" s="5">
        <f t="shared" si="62"/>
        <v>41955.002488425926</v>
      </c>
      <c r="T1016" s="5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8319</v>
      </c>
      <c r="R1017" t="s">
        <v>8349</v>
      </c>
      <c r="S1017" s="5">
        <f t="shared" si="62"/>
        <v>42303.878414351857</v>
      </c>
      <c r="T1017" s="5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8349</v>
      </c>
      <c r="S1018" s="5">
        <f t="shared" si="62"/>
        <v>42422.107129629629</v>
      </c>
      <c r="T1018" s="5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8349</v>
      </c>
      <c r="S1019" s="5">
        <f t="shared" si="62"/>
        <v>42289.675173611111</v>
      </c>
      <c r="T1019" s="5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8349</v>
      </c>
      <c r="S1020" s="5">
        <f t="shared" si="62"/>
        <v>42535.492280092592</v>
      </c>
      <c r="T1020" s="5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8319</v>
      </c>
      <c r="R1021" t="s">
        <v>8349</v>
      </c>
      <c r="S1021" s="5">
        <f t="shared" si="62"/>
        <v>42009.973946759259</v>
      </c>
      <c r="T1021" s="5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8316</v>
      </c>
      <c r="R1022" t="s">
        <v>8356</v>
      </c>
      <c r="S1022" s="5">
        <f t="shared" si="62"/>
        <v>42127.069548611107</v>
      </c>
      <c r="T1022" s="5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8316</v>
      </c>
      <c r="R1023" t="s">
        <v>8356</v>
      </c>
      <c r="S1023" s="5">
        <f t="shared" si="62"/>
        <v>42271.251979166671</v>
      </c>
      <c r="T1023" s="5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8316</v>
      </c>
      <c r="R1024" t="s">
        <v>8356</v>
      </c>
      <c r="S1024" s="5">
        <f t="shared" si="62"/>
        <v>42111.646724537044</v>
      </c>
      <c r="T1024" s="5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8316</v>
      </c>
      <c r="R1025" t="s">
        <v>8356</v>
      </c>
      <c r="S1025" s="5">
        <f t="shared" si="62"/>
        <v>42145.919687500005</v>
      </c>
      <c r="T1025" s="5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8316</v>
      </c>
      <c r="R1026" t="s">
        <v>8356</v>
      </c>
      <c r="S1026" s="5">
        <f t="shared" si="62"/>
        <v>42370.580590277779</v>
      </c>
      <c r="T1026" s="5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8316</v>
      </c>
      <c r="R1027" t="s">
        <v>8356</v>
      </c>
      <c r="S1027" s="5">
        <f t="shared" ref="S1027:S1090" si="66">(((J1027/60)/60)/24)+DATE(1970,1,1)</f>
        <v>42049.833761574075</v>
      </c>
      <c r="T1027" s="5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8316</v>
      </c>
      <c r="R1028" t="s">
        <v>8356</v>
      </c>
      <c r="S1028" s="5">
        <f t="shared" si="66"/>
        <v>42426.407592592594</v>
      </c>
      <c r="T1028" s="5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8316</v>
      </c>
      <c r="R1029" t="s">
        <v>8356</v>
      </c>
      <c r="S1029" s="5">
        <f t="shared" si="66"/>
        <v>41905.034108796295</v>
      </c>
      <c r="T1029" s="5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8316</v>
      </c>
      <c r="R1030" t="s">
        <v>8356</v>
      </c>
      <c r="S1030" s="5">
        <f t="shared" si="66"/>
        <v>42755.627372685187</v>
      </c>
      <c r="T1030" s="5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8316</v>
      </c>
      <c r="R1031" t="s">
        <v>8356</v>
      </c>
      <c r="S1031" s="5">
        <f t="shared" si="66"/>
        <v>42044.711886574078</v>
      </c>
      <c r="T1031" s="5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8316</v>
      </c>
      <c r="R1032" t="s">
        <v>8356</v>
      </c>
      <c r="S1032" s="5">
        <f t="shared" si="66"/>
        <v>42611.483206018514</v>
      </c>
      <c r="T1032" s="5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8316</v>
      </c>
      <c r="R1033" t="s">
        <v>8356</v>
      </c>
      <c r="S1033" s="5">
        <f t="shared" si="66"/>
        <v>42324.764004629629</v>
      </c>
      <c r="T1033" s="5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8316</v>
      </c>
      <c r="R1034" t="s">
        <v>8356</v>
      </c>
      <c r="S1034" s="5">
        <f t="shared" si="66"/>
        <v>42514.666956018518</v>
      </c>
      <c r="T1034" s="5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8316</v>
      </c>
      <c r="R1035" t="s">
        <v>8356</v>
      </c>
      <c r="S1035" s="5">
        <f t="shared" si="66"/>
        <v>42688.732407407413</v>
      </c>
      <c r="T1035" s="5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8316</v>
      </c>
      <c r="R1036" t="s">
        <v>8356</v>
      </c>
      <c r="S1036" s="5">
        <f t="shared" si="66"/>
        <v>42555.166712962964</v>
      </c>
      <c r="T1036" s="5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8316</v>
      </c>
      <c r="R1037" t="s">
        <v>8356</v>
      </c>
      <c r="S1037" s="5">
        <f t="shared" si="66"/>
        <v>42016.641435185185</v>
      </c>
      <c r="T1037" s="5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8316</v>
      </c>
      <c r="R1038" t="s">
        <v>8356</v>
      </c>
      <c r="S1038" s="5">
        <f t="shared" si="66"/>
        <v>41249.448958333334</v>
      </c>
      <c r="T1038" s="5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8316</v>
      </c>
      <c r="R1039" t="s">
        <v>8356</v>
      </c>
      <c r="S1039" s="5">
        <f t="shared" si="66"/>
        <v>42119.822476851856</v>
      </c>
      <c r="T1039" s="5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8316</v>
      </c>
      <c r="R1040" t="s">
        <v>8356</v>
      </c>
      <c r="S1040" s="5">
        <f t="shared" si="66"/>
        <v>42418.231747685189</v>
      </c>
      <c r="T1040" s="5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8316</v>
      </c>
      <c r="R1041" t="s">
        <v>8356</v>
      </c>
      <c r="S1041" s="5">
        <f t="shared" si="66"/>
        <v>42692.109328703707</v>
      </c>
      <c r="T1041" s="5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8315</v>
      </c>
      <c r="R1042" t="s">
        <v>8357</v>
      </c>
      <c r="S1042" s="5">
        <f t="shared" si="66"/>
        <v>42579.708437499998</v>
      </c>
      <c r="T1042" s="5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8315</v>
      </c>
      <c r="R1043" t="s">
        <v>8357</v>
      </c>
      <c r="S1043" s="5">
        <f t="shared" si="66"/>
        <v>41831.060092592597</v>
      </c>
      <c r="T1043" s="5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8315</v>
      </c>
      <c r="R1044" t="s">
        <v>8357</v>
      </c>
      <c r="S1044" s="5">
        <f t="shared" si="66"/>
        <v>41851.696157407408</v>
      </c>
      <c r="T1044" s="5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8315</v>
      </c>
      <c r="R1045" t="s">
        <v>8357</v>
      </c>
      <c r="S1045" s="5">
        <f t="shared" si="66"/>
        <v>42114.252951388888</v>
      </c>
      <c r="T1045" s="5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8315</v>
      </c>
      <c r="R1046" t="s">
        <v>8357</v>
      </c>
      <c r="S1046" s="5">
        <f t="shared" si="66"/>
        <v>42011.925937499997</v>
      </c>
      <c r="T1046" s="5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8315</v>
      </c>
      <c r="R1047" t="s">
        <v>8357</v>
      </c>
      <c r="S1047" s="5">
        <f t="shared" si="66"/>
        <v>41844.874421296299</v>
      </c>
      <c r="T1047" s="5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8315</v>
      </c>
      <c r="R1048" t="s">
        <v>8357</v>
      </c>
      <c r="S1048" s="5">
        <f t="shared" si="66"/>
        <v>42319.851388888885</v>
      </c>
      <c r="T1048" s="5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8315</v>
      </c>
      <c r="R1049" t="s">
        <v>8357</v>
      </c>
      <c r="S1049" s="5">
        <f t="shared" si="66"/>
        <v>41918.818460648145</v>
      </c>
      <c r="T1049" s="5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8315</v>
      </c>
      <c r="R1050" t="s">
        <v>8357</v>
      </c>
      <c r="S1050" s="5">
        <f t="shared" si="66"/>
        <v>42598.053113425922</v>
      </c>
      <c r="T1050" s="5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8315</v>
      </c>
      <c r="R1051" t="s">
        <v>8357</v>
      </c>
      <c r="S1051" s="5">
        <f t="shared" si="66"/>
        <v>42382.431076388893</v>
      </c>
      <c r="T1051" s="5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8315</v>
      </c>
      <c r="R1052" t="s">
        <v>8357</v>
      </c>
      <c r="S1052" s="5">
        <f t="shared" si="66"/>
        <v>42231.7971875</v>
      </c>
      <c r="T1052" s="5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8315</v>
      </c>
      <c r="R1053" t="s">
        <v>8357</v>
      </c>
      <c r="S1053" s="5">
        <f t="shared" si="66"/>
        <v>41850.014178240745</v>
      </c>
      <c r="T1053" s="5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8315</v>
      </c>
      <c r="R1054" t="s">
        <v>8357</v>
      </c>
      <c r="S1054" s="5">
        <f t="shared" si="66"/>
        <v>42483.797395833331</v>
      </c>
      <c r="T1054" s="5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8315</v>
      </c>
      <c r="R1055" t="s">
        <v>8357</v>
      </c>
      <c r="S1055" s="5">
        <f t="shared" si="66"/>
        <v>42775.172824074078</v>
      </c>
      <c r="T1055" s="5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8315</v>
      </c>
      <c r="R1056" t="s">
        <v>8357</v>
      </c>
      <c r="S1056" s="5">
        <f t="shared" si="66"/>
        <v>41831.851840277777</v>
      </c>
      <c r="T1056" s="5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8315</v>
      </c>
      <c r="R1057" t="s">
        <v>8357</v>
      </c>
      <c r="S1057" s="5">
        <f t="shared" si="66"/>
        <v>42406.992418981477</v>
      </c>
      <c r="T1057" s="5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8315</v>
      </c>
      <c r="R1058" t="s">
        <v>8357</v>
      </c>
      <c r="S1058" s="5">
        <f t="shared" si="66"/>
        <v>42058.719641203701</v>
      </c>
      <c r="T1058" s="5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8315</v>
      </c>
      <c r="R1059" t="s">
        <v>8357</v>
      </c>
      <c r="S1059" s="5">
        <f t="shared" si="66"/>
        <v>42678.871331018512</v>
      </c>
      <c r="T1059" s="5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8315</v>
      </c>
      <c r="R1060" t="s">
        <v>8357</v>
      </c>
      <c r="S1060" s="5">
        <f t="shared" si="66"/>
        <v>42047.900960648149</v>
      </c>
      <c r="T1060" s="5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8315</v>
      </c>
      <c r="R1061" t="s">
        <v>8357</v>
      </c>
      <c r="S1061" s="5">
        <f t="shared" si="66"/>
        <v>42046.79</v>
      </c>
      <c r="T1061" s="5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8315</v>
      </c>
      <c r="R1062" t="s">
        <v>8357</v>
      </c>
      <c r="S1062" s="5">
        <f t="shared" si="66"/>
        <v>42079.913113425922</v>
      </c>
      <c r="T1062" s="5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8315</v>
      </c>
      <c r="R1063" t="s">
        <v>8357</v>
      </c>
      <c r="S1063" s="5">
        <f t="shared" si="66"/>
        <v>42432.276712962965</v>
      </c>
      <c r="T1063" s="5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8315</v>
      </c>
      <c r="R1064" t="s">
        <v>8357</v>
      </c>
      <c r="S1064" s="5">
        <f t="shared" si="66"/>
        <v>42556.807187500002</v>
      </c>
      <c r="T1064" s="5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8315</v>
      </c>
      <c r="R1065" t="s">
        <v>8357</v>
      </c>
      <c r="S1065" s="5">
        <f t="shared" si="66"/>
        <v>42583.030810185184</v>
      </c>
      <c r="T1065" s="5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8314</v>
      </c>
      <c r="R1066" t="s">
        <v>8358</v>
      </c>
      <c r="S1066" s="5">
        <f t="shared" si="66"/>
        <v>41417.228043981479</v>
      </c>
      <c r="T1066" s="5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8314</v>
      </c>
      <c r="R1067" t="s">
        <v>8358</v>
      </c>
      <c r="S1067" s="5">
        <f t="shared" si="66"/>
        <v>41661.381041666667</v>
      </c>
      <c r="T1067" s="5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8314</v>
      </c>
      <c r="R1068" t="s">
        <v>8358</v>
      </c>
      <c r="S1068" s="5">
        <f t="shared" si="66"/>
        <v>41445.962754629632</v>
      </c>
      <c r="T1068" s="5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8314</v>
      </c>
      <c r="R1069" t="s">
        <v>8358</v>
      </c>
      <c r="S1069" s="5">
        <f t="shared" si="66"/>
        <v>41599.855682870373</v>
      </c>
      <c r="T1069" s="5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8314</v>
      </c>
      <c r="R1070" t="s">
        <v>8358</v>
      </c>
      <c r="S1070" s="5">
        <f t="shared" si="66"/>
        <v>42440.371111111104</v>
      </c>
      <c r="T1070" s="5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8314</v>
      </c>
      <c r="R1071" t="s">
        <v>8358</v>
      </c>
      <c r="S1071" s="5">
        <f t="shared" si="66"/>
        <v>41572.229849537034</v>
      </c>
      <c r="T1071" s="5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8314</v>
      </c>
      <c r="R1072" t="s">
        <v>8358</v>
      </c>
      <c r="S1072" s="5">
        <f t="shared" si="66"/>
        <v>41163.011828703704</v>
      </c>
      <c r="T1072" s="5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8314</v>
      </c>
      <c r="R1073" t="s">
        <v>8358</v>
      </c>
      <c r="S1073" s="5">
        <f t="shared" si="66"/>
        <v>42295.753391203703</v>
      </c>
      <c r="T1073" s="5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8314</v>
      </c>
      <c r="R1074" t="s">
        <v>8358</v>
      </c>
      <c r="S1074" s="5">
        <f t="shared" si="66"/>
        <v>41645.832141203704</v>
      </c>
      <c r="T1074" s="5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8314</v>
      </c>
      <c r="R1075" t="s">
        <v>8358</v>
      </c>
      <c r="S1075" s="5">
        <f t="shared" si="66"/>
        <v>40802.964594907404</v>
      </c>
      <c r="T1075" s="5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8314</v>
      </c>
      <c r="R1076" t="s">
        <v>8358</v>
      </c>
      <c r="S1076" s="5">
        <f t="shared" si="66"/>
        <v>41613.172974537039</v>
      </c>
      <c r="T1076" s="5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8314</v>
      </c>
      <c r="R1077" t="s">
        <v>8358</v>
      </c>
      <c r="S1077" s="5">
        <f t="shared" si="66"/>
        <v>41005.904120370367</v>
      </c>
      <c r="T1077" s="5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8314</v>
      </c>
      <c r="R1078" t="s">
        <v>8358</v>
      </c>
      <c r="S1078" s="5">
        <f t="shared" si="66"/>
        <v>41838.377893518518</v>
      </c>
      <c r="T1078" s="5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8314</v>
      </c>
      <c r="R1079" t="s">
        <v>8358</v>
      </c>
      <c r="S1079" s="5">
        <f t="shared" si="66"/>
        <v>42353.16679398148</v>
      </c>
      <c r="T1079" s="5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8314</v>
      </c>
      <c r="R1080" t="s">
        <v>8358</v>
      </c>
      <c r="S1080" s="5">
        <f t="shared" si="66"/>
        <v>40701.195844907408</v>
      </c>
      <c r="T1080" s="5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8314</v>
      </c>
      <c r="R1081" t="s">
        <v>8358</v>
      </c>
      <c r="S1081" s="5">
        <f t="shared" si="66"/>
        <v>42479.566388888896</v>
      </c>
      <c r="T1081" s="5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8314</v>
      </c>
      <c r="R1082" t="s">
        <v>8358</v>
      </c>
      <c r="S1082" s="5">
        <f t="shared" si="66"/>
        <v>41740.138113425928</v>
      </c>
      <c r="T1082" s="5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8314</v>
      </c>
      <c r="R1083" t="s">
        <v>8358</v>
      </c>
      <c r="S1083" s="5">
        <f t="shared" si="66"/>
        <v>42002.926990740743</v>
      </c>
      <c r="T1083" s="5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8314</v>
      </c>
      <c r="R1084" t="s">
        <v>8358</v>
      </c>
      <c r="S1084" s="5">
        <f t="shared" si="66"/>
        <v>41101.906111111115</v>
      </c>
      <c r="T1084" s="5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8314</v>
      </c>
      <c r="R1085" t="s">
        <v>8358</v>
      </c>
      <c r="S1085" s="5">
        <f t="shared" si="66"/>
        <v>41793.659525462965</v>
      </c>
      <c r="T1085" s="5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8314</v>
      </c>
      <c r="R1086" t="s">
        <v>8358</v>
      </c>
      <c r="S1086" s="5">
        <f t="shared" si="66"/>
        <v>41829.912083333329</v>
      </c>
      <c r="T1086" s="5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8314</v>
      </c>
      <c r="R1087" t="s">
        <v>8358</v>
      </c>
      <c r="S1087" s="5">
        <f t="shared" si="66"/>
        <v>42413.671006944445</v>
      </c>
      <c r="T1087" s="5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8314</v>
      </c>
      <c r="R1088" t="s">
        <v>8358</v>
      </c>
      <c r="S1088" s="5">
        <f t="shared" si="66"/>
        <v>41845.866793981484</v>
      </c>
      <c r="T1088" s="5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8314</v>
      </c>
      <c r="R1089" t="s">
        <v>8358</v>
      </c>
      <c r="S1089" s="5">
        <f t="shared" si="66"/>
        <v>41775.713969907411</v>
      </c>
      <c r="T1089" s="5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8314</v>
      </c>
      <c r="R1090" t="s">
        <v>8358</v>
      </c>
      <c r="S1090" s="5">
        <f t="shared" si="66"/>
        <v>41723.799386574072</v>
      </c>
      <c r="T1090" s="5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8314</v>
      </c>
      <c r="R1091" t="s">
        <v>8358</v>
      </c>
      <c r="S1091" s="5">
        <f t="shared" ref="S1091:S1154" si="70">(((J1091/60)/60)/24)+DATE(1970,1,1)</f>
        <v>42151.189525462964</v>
      </c>
      <c r="T1091" s="5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8314</v>
      </c>
      <c r="R1092" t="s">
        <v>8358</v>
      </c>
      <c r="S1092" s="5">
        <f t="shared" si="70"/>
        <v>42123.185798611114</v>
      </c>
      <c r="T1092" s="5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8314</v>
      </c>
      <c r="R1093" t="s">
        <v>8358</v>
      </c>
      <c r="S1093" s="5">
        <f t="shared" si="70"/>
        <v>42440.820277777777</v>
      </c>
      <c r="T1093" s="5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8314</v>
      </c>
      <c r="R1094" t="s">
        <v>8358</v>
      </c>
      <c r="S1094" s="5">
        <f t="shared" si="70"/>
        <v>41250.025902777779</v>
      </c>
      <c r="T1094" s="5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8314</v>
      </c>
      <c r="R1095" t="s">
        <v>8358</v>
      </c>
      <c r="S1095" s="5">
        <f t="shared" si="70"/>
        <v>42396.973807870367</v>
      </c>
      <c r="T1095" s="5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8314</v>
      </c>
      <c r="R1096" t="s">
        <v>8358</v>
      </c>
      <c r="S1096" s="5">
        <f t="shared" si="70"/>
        <v>40795.713344907403</v>
      </c>
      <c r="T1096" s="5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8314</v>
      </c>
      <c r="R1097" t="s">
        <v>8358</v>
      </c>
      <c r="S1097" s="5">
        <f t="shared" si="70"/>
        <v>41486.537268518521</v>
      </c>
      <c r="T1097" s="5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8314</v>
      </c>
      <c r="R1098" t="s">
        <v>8358</v>
      </c>
      <c r="S1098" s="5">
        <f t="shared" si="70"/>
        <v>41885.51798611111</v>
      </c>
      <c r="T1098" s="5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8314</v>
      </c>
      <c r="R1099" t="s">
        <v>8358</v>
      </c>
      <c r="S1099" s="5">
        <f t="shared" si="70"/>
        <v>41660.792557870373</v>
      </c>
      <c r="T1099" s="5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8314</v>
      </c>
      <c r="R1100" t="s">
        <v>8358</v>
      </c>
      <c r="S1100" s="5">
        <f t="shared" si="70"/>
        <v>41712.762673611112</v>
      </c>
      <c r="T1100" s="5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8314</v>
      </c>
      <c r="R1101" t="s">
        <v>8358</v>
      </c>
      <c r="S1101" s="5">
        <f t="shared" si="70"/>
        <v>42107.836435185185</v>
      </c>
      <c r="T1101" s="5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8314</v>
      </c>
      <c r="R1102" t="s">
        <v>8358</v>
      </c>
      <c r="S1102" s="5">
        <f t="shared" si="70"/>
        <v>42384.110775462963</v>
      </c>
      <c r="T1102" s="5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8314</v>
      </c>
      <c r="R1103" t="s">
        <v>8358</v>
      </c>
      <c r="S1103" s="5">
        <f t="shared" si="70"/>
        <v>42538.77243055556</v>
      </c>
      <c r="T1103" s="5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8314</v>
      </c>
      <c r="R1104" t="s">
        <v>8358</v>
      </c>
      <c r="S1104" s="5">
        <f t="shared" si="70"/>
        <v>41577.045428240745</v>
      </c>
      <c r="T1104" s="5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8314</v>
      </c>
      <c r="R1105" t="s">
        <v>8358</v>
      </c>
      <c r="S1105" s="5">
        <f t="shared" si="70"/>
        <v>42479.22210648148</v>
      </c>
      <c r="T1105" s="5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8314</v>
      </c>
      <c r="R1106" t="s">
        <v>8358</v>
      </c>
      <c r="S1106" s="5">
        <f t="shared" si="70"/>
        <v>41771.40996527778</v>
      </c>
      <c r="T1106" s="5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8314</v>
      </c>
      <c r="R1107" t="s">
        <v>8358</v>
      </c>
      <c r="S1107" s="5">
        <f t="shared" si="70"/>
        <v>41692.135729166665</v>
      </c>
      <c r="T1107" s="5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8314</v>
      </c>
      <c r="R1108" t="s">
        <v>8358</v>
      </c>
      <c r="S1108" s="5">
        <f t="shared" si="70"/>
        <v>40973.740451388891</v>
      </c>
      <c r="T1108" s="5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8314</v>
      </c>
      <c r="R1109" t="s">
        <v>8358</v>
      </c>
      <c r="S1109" s="5">
        <f t="shared" si="70"/>
        <v>41813.861388888887</v>
      </c>
      <c r="T1109" s="5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8314</v>
      </c>
      <c r="R1110" t="s">
        <v>8358</v>
      </c>
      <c r="S1110" s="5">
        <f t="shared" si="70"/>
        <v>40952.636979166666</v>
      </c>
      <c r="T1110" s="5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8314</v>
      </c>
      <c r="R1111" t="s">
        <v>8358</v>
      </c>
      <c r="S1111" s="5">
        <f t="shared" si="70"/>
        <v>42662.752199074079</v>
      </c>
      <c r="T1111" s="5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8314</v>
      </c>
      <c r="R1112" t="s">
        <v>8358</v>
      </c>
      <c r="S1112" s="5">
        <f t="shared" si="70"/>
        <v>41220.933124999996</v>
      </c>
      <c r="T1112" s="5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8314</v>
      </c>
      <c r="R1113" t="s">
        <v>8358</v>
      </c>
      <c r="S1113" s="5">
        <f t="shared" si="70"/>
        <v>42347.203587962969</v>
      </c>
      <c r="T1113" s="5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8314</v>
      </c>
      <c r="R1114" t="s">
        <v>8358</v>
      </c>
      <c r="S1114" s="5">
        <f t="shared" si="70"/>
        <v>41963.759386574078</v>
      </c>
      <c r="T1114" s="5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8314</v>
      </c>
      <c r="R1115" t="s">
        <v>8358</v>
      </c>
      <c r="S1115" s="5">
        <f t="shared" si="70"/>
        <v>41835.977083333331</v>
      </c>
      <c r="T1115" s="5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8314</v>
      </c>
      <c r="R1116" t="s">
        <v>8358</v>
      </c>
      <c r="S1116" s="5">
        <f t="shared" si="70"/>
        <v>41526.345914351856</v>
      </c>
      <c r="T1116" s="5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8314</v>
      </c>
      <c r="R1117" t="s">
        <v>8358</v>
      </c>
      <c r="S1117" s="5">
        <f t="shared" si="70"/>
        <v>42429.695543981477</v>
      </c>
      <c r="T1117" s="5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8314</v>
      </c>
      <c r="R1118" t="s">
        <v>8358</v>
      </c>
      <c r="S1118" s="5">
        <f t="shared" si="70"/>
        <v>41009.847314814811</v>
      </c>
      <c r="T1118" s="5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8314</v>
      </c>
      <c r="R1119" t="s">
        <v>8358</v>
      </c>
      <c r="S1119" s="5">
        <f t="shared" si="70"/>
        <v>42333.598530092597</v>
      </c>
      <c r="T1119" s="5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8314</v>
      </c>
      <c r="R1120" t="s">
        <v>8358</v>
      </c>
      <c r="S1120" s="5">
        <f t="shared" si="70"/>
        <v>41704.16642361111</v>
      </c>
      <c r="T1120" s="5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8314</v>
      </c>
      <c r="R1121" t="s">
        <v>8358</v>
      </c>
      <c r="S1121" s="5">
        <f t="shared" si="70"/>
        <v>41722.792407407411</v>
      </c>
      <c r="T1121" s="5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8314</v>
      </c>
      <c r="R1122" t="s">
        <v>8358</v>
      </c>
      <c r="S1122" s="5">
        <f t="shared" si="70"/>
        <v>40799.872685185182</v>
      </c>
      <c r="T1122" s="5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8314</v>
      </c>
      <c r="R1123" t="s">
        <v>8358</v>
      </c>
      <c r="S1123" s="5">
        <f t="shared" si="70"/>
        <v>42412.934212962966</v>
      </c>
      <c r="T1123" s="5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8314</v>
      </c>
      <c r="R1124" t="s">
        <v>8358</v>
      </c>
      <c r="S1124" s="5">
        <f t="shared" si="70"/>
        <v>41410.703993055555</v>
      </c>
      <c r="T1124" s="5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8314</v>
      </c>
      <c r="R1125" t="s">
        <v>8358</v>
      </c>
      <c r="S1125" s="5">
        <f t="shared" si="70"/>
        <v>41718.5237037037</v>
      </c>
      <c r="T1125" s="5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8314</v>
      </c>
      <c r="R1126" t="s">
        <v>8359</v>
      </c>
      <c r="S1126" s="5">
        <f t="shared" si="70"/>
        <v>42094.667256944449</v>
      </c>
      <c r="T1126" s="5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8314</v>
      </c>
      <c r="R1127" t="s">
        <v>8359</v>
      </c>
      <c r="S1127" s="5">
        <f t="shared" si="70"/>
        <v>42212.624189814815</v>
      </c>
      <c r="T1127" s="5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8314</v>
      </c>
      <c r="R1128" t="s">
        <v>8359</v>
      </c>
      <c r="S1128" s="5">
        <f t="shared" si="70"/>
        <v>42535.327476851846</v>
      </c>
      <c r="T1128" s="5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8314</v>
      </c>
      <c r="R1129" t="s">
        <v>8359</v>
      </c>
      <c r="S1129" s="5">
        <f t="shared" si="70"/>
        <v>41926.854166666664</v>
      </c>
      <c r="T1129" s="5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8314</v>
      </c>
      <c r="R1130" t="s">
        <v>8359</v>
      </c>
      <c r="S1130" s="5">
        <f t="shared" si="70"/>
        <v>41828.649502314816</v>
      </c>
      <c r="T1130" s="5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8314</v>
      </c>
      <c r="R1131" t="s">
        <v>8359</v>
      </c>
      <c r="S1131" s="5">
        <f t="shared" si="70"/>
        <v>42496.264965277776</v>
      </c>
      <c r="T1131" s="5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8314</v>
      </c>
      <c r="R1132" t="s">
        <v>8359</v>
      </c>
      <c r="S1132" s="5">
        <f t="shared" si="70"/>
        <v>41908.996527777781</v>
      </c>
      <c r="T1132" s="5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8314</v>
      </c>
      <c r="R1133" t="s">
        <v>8359</v>
      </c>
      <c r="S1133" s="5">
        <f t="shared" si="70"/>
        <v>42332.908194444448</v>
      </c>
      <c r="T1133" s="5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8314</v>
      </c>
      <c r="R1134" t="s">
        <v>8359</v>
      </c>
      <c r="S1134" s="5">
        <f t="shared" si="70"/>
        <v>42706.115405092598</v>
      </c>
      <c r="T1134" s="5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8314</v>
      </c>
      <c r="R1135" t="s">
        <v>8359</v>
      </c>
      <c r="S1135" s="5">
        <f t="shared" si="70"/>
        <v>41821.407187500001</v>
      </c>
      <c r="T1135" s="5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8314</v>
      </c>
      <c r="R1136" t="s">
        <v>8359</v>
      </c>
      <c r="S1136" s="5">
        <f t="shared" si="70"/>
        <v>41958.285046296296</v>
      </c>
      <c r="T1136" s="5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8314</v>
      </c>
      <c r="R1137" t="s">
        <v>8359</v>
      </c>
      <c r="S1137" s="5">
        <f t="shared" si="70"/>
        <v>42558.989513888882</v>
      </c>
      <c r="T1137" s="5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8314</v>
      </c>
      <c r="R1138" t="s">
        <v>8359</v>
      </c>
      <c r="S1138" s="5">
        <f t="shared" si="70"/>
        <v>42327.671631944439</v>
      </c>
      <c r="T1138" s="5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8314</v>
      </c>
      <c r="R1139" t="s">
        <v>8359</v>
      </c>
      <c r="S1139" s="5">
        <f t="shared" si="70"/>
        <v>42453.819687499999</v>
      </c>
      <c r="T1139" s="5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8314</v>
      </c>
      <c r="R1140" t="s">
        <v>8359</v>
      </c>
      <c r="S1140" s="5">
        <f t="shared" si="70"/>
        <v>42736.9066087963</v>
      </c>
      <c r="T1140" s="5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8314</v>
      </c>
      <c r="R1141" t="s">
        <v>8359</v>
      </c>
      <c r="S1141" s="5">
        <f t="shared" si="70"/>
        <v>41975.347523148142</v>
      </c>
      <c r="T1141" s="5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8314</v>
      </c>
      <c r="R1142" t="s">
        <v>8359</v>
      </c>
      <c r="S1142" s="5">
        <f t="shared" si="70"/>
        <v>42192.462048611109</v>
      </c>
      <c r="T1142" s="5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8314</v>
      </c>
      <c r="R1143" t="s">
        <v>8359</v>
      </c>
      <c r="S1143" s="5">
        <f t="shared" si="70"/>
        <v>42164.699652777781</v>
      </c>
      <c r="T1143" s="5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8314</v>
      </c>
      <c r="R1144" t="s">
        <v>8359</v>
      </c>
      <c r="S1144" s="5">
        <f t="shared" si="70"/>
        <v>42022.006099537044</v>
      </c>
      <c r="T1144" s="5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8314</v>
      </c>
      <c r="R1145" t="s">
        <v>8359</v>
      </c>
      <c r="S1145" s="5">
        <f t="shared" si="70"/>
        <v>42325.19358796296</v>
      </c>
      <c r="T1145" s="5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8313</v>
      </c>
      <c r="R1146" t="s">
        <v>8360</v>
      </c>
      <c r="S1146" s="5">
        <f t="shared" si="70"/>
        <v>42093.181944444441</v>
      </c>
      <c r="T1146" s="5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8313</v>
      </c>
      <c r="R1147" t="s">
        <v>8360</v>
      </c>
      <c r="S1147" s="5">
        <f t="shared" si="70"/>
        <v>41854.747592592597</v>
      </c>
      <c r="T1147" s="5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8313</v>
      </c>
      <c r="R1148" t="s">
        <v>8360</v>
      </c>
      <c r="S1148" s="5">
        <f t="shared" si="70"/>
        <v>41723.9533912037</v>
      </c>
      <c r="T1148" s="5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8313</v>
      </c>
      <c r="R1149" t="s">
        <v>8360</v>
      </c>
      <c r="S1149" s="5">
        <f t="shared" si="70"/>
        <v>41871.972025462965</v>
      </c>
      <c r="T1149" s="5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8313</v>
      </c>
      <c r="R1150" t="s">
        <v>8360</v>
      </c>
      <c r="S1150" s="5">
        <f t="shared" si="70"/>
        <v>42675.171076388884</v>
      </c>
      <c r="T1150" s="5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8313</v>
      </c>
      <c r="R1151" t="s">
        <v>8360</v>
      </c>
      <c r="S1151" s="5">
        <f t="shared" si="70"/>
        <v>42507.71025462963</v>
      </c>
      <c r="T1151" s="5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8313</v>
      </c>
      <c r="R1152" t="s">
        <v>8360</v>
      </c>
      <c r="S1152" s="5">
        <f t="shared" si="70"/>
        <v>42317.954571759255</v>
      </c>
      <c r="T1152" s="5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8313</v>
      </c>
      <c r="R1153" t="s">
        <v>8360</v>
      </c>
      <c r="S1153" s="5">
        <f t="shared" si="70"/>
        <v>42224.102581018517</v>
      </c>
      <c r="T1153" s="5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8313</v>
      </c>
      <c r="R1154" t="s">
        <v>8360</v>
      </c>
      <c r="S1154" s="5">
        <f t="shared" si="70"/>
        <v>42109.709629629629</v>
      </c>
      <c r="T1154" s="5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t="s">
        <v>8313</v>
      </c>
      <c r="R1155" t="s">
        <v>8360</v>
      </c>
      <c r="S1155" s="5">
        <f t="shared" ref="S1155:S1218" si="74">(((J1155/60)/60)/24)+DATE(1970,1,1)</f>
        <v>42143.714178240742</v>
      </c>
      <c r="T1155" s="5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8313</v>
      </c>
      <c r="R1156" t="s">
        <v>8360</v>
      </c>
      <c r="S1156" s="5">
        <f t="shared" si="74"/>
        <v>42223.108865740738</v>
      </c>
      <c r="T1156" s="5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8313</v>
      </c>
      <c r="R1157" t="s">
        <v>8360</v>
      </c>
      <c r="S1157" s="5">
        <f t="shared" si="74"/>
        <v>41835.763981481483</v>
      </c>
      <c r="T1157" s="5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8313</v>
      </c>
      <c r="R1158" t="s">
        <v>8360</v>
      </c>
      <c r="S1158" s="5">
        <f t="shared" si="74"/>
        <v>42029.07131944444</v>
      </c>
      <c r="T1158" s="5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8313</v>
      </c>
      <c r="R1159" t="s">
        <v>8360</v>
      </c>
      <c r="S1159" s="5">
        <f t="shared" si="74"/>
        <v>41918.628240740742</v>
      </c>
      <c r="T1159" s="5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8313</v>
      </c>
      <c r="R1160" t="s">
        <v>8360</v>
      </c>
      <c r="S1160" s="5">
        <f t="shared" si="74"/>
        <v>41952.09175925926</v>
      </c>
      <c r="T1160" s="5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8313</v>
      </c>
      <c r="R1161" t="s">
        <v>8360</v>
      </c>
      <c r="S1161" s="5">
        <f t="shared" si="74"/>
        <v>42154.726446759261</v>
      </c>
      <c r="T1161" s="5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8313</v>
      </c>
      <c r="R1162" t="s">
        <v>8360</v>
      </c>
      <c r="S1162" s="5">
        <f t="shared" si="74"/>
        <v>42061.154930555553</v>
      </c>
      <c r="T1162" s="5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8313</v>
      </c>
      <c r="R1163" t="s">
        <v>8360</v>
      </c>
      <c r="S1163" s="5">
        <f t="shared" si="74"/>
        <v>42122.629502314812</v>
      </c>
      <c r="T1163" s="5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8313</v>
      </c>
      <c r="R1164" t="s">
        <v>8360</v>
      </c>
      <c r="S1164" s="5">
        <f t="shared" si="74"/>
        <v>41876.683611111112</v>
      </c>
      <c r="T1164" s="5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8313</v>
      </c>
      <c r="R1165" t="s">
        <v>8360</v>
      </c>
      <c r="S1165" s="5">
        <f t="shared" si="74"/>
        <v>41830.723611111112</v>
      </c>
      <c r="T1165" s="5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8313</v>
      </c>
      <c r="R1166" t="s">
        <v>8360</v>
      </c>
      <c r="S1166" s="5">
        <f t="shared" si="74"/>
        <v>42509.724328703705</v>
      </c>
      <c r="T1166" s="5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8313</v>
      </c>
      <c r="R1167" t="s">
        <v>8360</v>
      </c>
      <c r="S1167" s="5">
        <f t="shared" si="74"/>
        <v>41792.214467592588</v>
      </c>
      <c r="T1167" s="5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8313</v>
      </c>
      <c r="R1168" t="s">
        <v>8360</v>
      </c>
      <c r="S1168" s="5">
        <f t="shared" si="74"/>
        <v>42150.485439814816</v>
      </c>
      <c r="T1168" s="5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8313</v>
      </c>
      <c r="R1169" t="s">
        <v>8360</v>
      </c>
      <c r="S1169" s="5">
        <f t="shared" si="74"/>
        <v>41863.734895833331</v>
      </c>
      <c r="T1169" s="5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8313</v>
      </c>
      <c r="R1170" t="s">
        <v>8360</v>
      </c>
      <c r="S1170" s="5">
        <f t="shared" si="74"/>
        <v>42605.053993055553</v>
      </c>
      <c r="T1170" s="5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8313</v>
      </c>
      <c r="R1171" t="s">
        <v>8360</v>
      </c>
      <c r="S1171" s="5">
        <f t="shared" si="74"/>
        <v>42027.353738425925</v>
      </c>
      <c r="T1171" s="5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8313</v>
      </c>
      <c r="R1172" t="s">
        <v>8360</v>
      </c>
      <c r="S1172" s="5">
        <f t="shared" si="74"/>
        <v>42124.893182870372</v>
      </c>
      <c r="T1172" s="5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8313</v>
      </c>
      <c r="R1173" t="s">
        <v>8360</v>
      </c>
      <c r="S1173" s="5">
        <f t="shared" si="74"/>
        <v>41938.804710648146</v>
      </c>
      <c r="T1173" s="5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8313</v>
      </c>
      <c r="R1174" t="s">
        <v>8360</v>
      </c>
      <c r="S1174" s="5">
        <f t="shared" si="74"/>
        <v>41841.682314814818</v>
      </c>
      <c r="T1174" s="5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8313</v>
      </c>
      <c r="R1175" t="s">
        <v>8360</v>
      </c>
      <c r="S1175" s="5">
        <f t="shared" si="74"/>
        <v>42184.185844907406</v>
      </c>
      <c r="T1175" s="5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8313</v>
      </c>
      <c r="R1176" t="s">
        <v>8360</v>
      </c>
      <c r="S1176" s="5">
        <f t="shared" si="74"/>
        <v>42468.84174768519</v>
      </c>
      <c r="T1176" s="5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8313</v>
      </c>
      <c r="R1177" t="s">
        <v>8360</v>
      </c>
      <c r="S1177" s="5">
        <f t="shared" si="74"/>
        <v>42170.728460648148</v>
      </c>
      <c r="T1177" s="5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8313</v>
      </c>
      <c r="R1178" t="s">
        <v>8360</v>
      </c>
      <c r="S1178" s="5">
        <f t="shared" si="74"/>
        <v>42746.019652777773</v>
      </c>
      <c r="T1178" s="5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8313</v>
      </c>
      <c r="R1179" t="s">
        <v>8360</v>
      </c>
      <c r="S1179" s="5">
        <f t="shared" si="74"/>
        <v>41897.660833333335</v>
      </c>
      <c r="T1179" s="5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8313</v>
      </c>
      <c r="R1180" t="s">
        <v>8360</v>
      </c>
      <c r="S1180" s="5">
        <f t="shared" si="74"/>
        <v>41837.905694444446</v>
      </c>
      <c r="T1180" s="5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8313</v>
      </c>
      <c r="R1181" t="s">
        <v>8360</v>
      </c>
      <c r="S1181" s="5">
        <f t="shared" si="74"/>
        <v>42275.720219907409</v>
      </c>
      <c r="T1181" s="5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8313</v>
      </c>
      <c r="R1182" t="s">
        <v>8360</v>
      </c>
      <c r="S1182" s="5">
        <f t="shared" si="74"/>
        <v>41781.806875000002</v>
      </c>
      <c r="T1182" s="5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8313</v>
      </c>
      <c r="R1183" t="s">
        <v>8360</v>
      </c>
      <c r="S1183" s="5">
        <f t="shared" si="74"/>
        <v>42034.339363425926</v>
      </c>
      <c r="T1183" s="5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8313</v>
      </c>
      <c r="R1184" t="s">
        <v>8360</v>
      </c>
      <c r="S1184" s="5">
        <f t="shared" si="74"/>
        <v>42728.827407407407</v>
      </c>
      <c r="T1184" s="5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8313</v>
      </c>
      <c r="R1185" t="s">
        <v>8360</v>
      </c>
      <c r="S1185" s="5">
        <f t="shared" si="74"/>
        <v>42656.86137731481</v>
      </c>
      <c r="T1185" s="5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8317</v>
      </c>
      <c r="R1186" t="s">
        <v>8361</v>
      </c>
      <c r="S1186" s="5">
        <f t="shared" si="74"/>
        <v>42741.599664351852</v>
      </c>
      <c r="T1186" s="5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8317</v>
      </c>
      <c r="R1187" t="s">
        <v>8361</v>
      </c>
      <c r="S1187" s="5">
        <f t="shared" si="74"/>
        <v>42130.865150462967</v>
      </c>
      <c r="T1187" s="5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8317</v>
      </c>
      <c r="R1188" t="s">
        <v>8361</v>
      </c>
      <c r="S1188" s="5">
        <f t="shared" si="74"/>
        <v>42123.86336805555</v>
      </c>
      <c r="T1188" s="5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8317</v>
      </c>
      <c r="R1189" t="s">
        <v>8361</v>
      </c>
      <c r="S1189" s="5">
        <f t="shared" si="74"/>
        <v>42109.894942129627</v>
      </c>
      <c r="T1189" s="5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8317</v>
      </c>
      <c r="R1190" t="s">
        <v>8361</v>
      </c>
      <c r="S1190" s="5">
        <f t="shared" si="74"/>
        <v>42711.700694444444</v>
      </c>
      <c r="T1190" s="5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8317</v>
      </c>
      <c r="R1191" t="s">
        <v>8361</v>
      </c>
      <c r="S1191" s="5">
        <f t="shared" si="74"/>
        <v>42529.979108796295</v>
      </c>
      <c r="T1191" s="5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8317</v>
      </c>
      <c r="R1192" t="s">
        <v>8361</v>
      </c>
      <c r="S1192" s="5">
        <f t="shared" si="74"/>
        <v>41852.665798611109</v>
      </c>
      <c r="T1192" s="5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8317</v>
      </c>
      <c r="R1193" t="s">
        <v>8361</v>
      </c>
      <c r="S1193" s="5">
        <f t="shared" si="74"/>
        <v>42419.603703703702</v>
      </c>
      <c r="T1193" s="5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8317</v>
      </c>
      <c r="R1194" t="s">
        <v>8361</v>
      </c>
      <c r="S1194" s="5">
        <f t="shared" si="74"/>
        <v>42747.506689814814</v>
      </c>
      <c r="T1194" s="5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8317</v>
      </c>
      <c r="R1195" t="s">
        <v>8361</v>
      </c>
      <c r="S1195" s="5">
        <f t="shared" si="74"/>
        <v>42409.776076388895</v>
      </c>
      <c r="T1195" s="5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8317</v>
      </c>
      <c r="R1196" t="s">
        <v>8361</v>
      </c>
      <c r="S1196" s="5">
        <f t="shared" si="74"/>
        <v>42072.488182870366</v>
      </c>
      <c r="T1196" s="5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8317</v>
      </c>
      <c r="R1197" t="s">
        <v>8361</v>
      </c>
      <c r="S1197" s="5">
        <f t="shared" si="74"/>
        <v>42298.34783564815</v>
      </c>
      <c r="T1197" s="5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8317</v>
      </c>
      <c r="R1198" t="s">
        <v>8361</v>
      </c>
      <c r="S1198" s="5">
        <f t="shared" si="74"/>
        <v>42326.818738425922</v>
      </c>
      <c r="T1198" s="5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8317</v>
      </c>
      <c r="R1199" t="s">
        <v>8361</v>
      </c>
      <c r="S1199" s="5">
        <f t="shared" si="74"/>
        <v>42503.66474537037</v>
      </c>
      <c r="T1199" s="5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8317</v>
      </c>
      <c r="R1200" t="s">
        <v>8361</v>
      </c>
      <c r="S1200" s="5">
        <f t="shared" si="74"/>
        <v>42333.619050925925</v>
      </c>
      <c r="T1200" s="5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8317</v>
      </c>
      <c r="R1201" t="s">
        <v>8361</v>
      </c>
      <c r="S1201" s="5">
        <f t="shared" si="74"/>
        <v>42161.770833333328</v>
      </c>
      <c r="T1201" s="5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8317</v>
      </c>
      <c r="R1202" t="s">
        <v>8361</v>
      </c>
      <c r="S1202" s="5">
        <f t="shared" si="74"/>
        <v>42089.477500000001</v>
      </c>
      <c r="T1202" s="5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8317</v>
      </c>
      <c r="R1203" t="s">
        <v>8361</v>
      </c>
      <c r="S1203" s="5">
        <f t="shared" si="74"/>
        <v>42536.60701388889</v>
      </c>
      <c r="T1203" s="5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8317</v>
      </c>
      <c r="R1204" t="s">
        <v>8361</v>
      </c>
      <c r="S1204" s="5">
        <f t="shared" si="74"/>
        <v>42152.288819444439</v>
      </c>
      <c r="T1204" s="5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8317</v>
      </c>
      <c r="R1205" t="s">
        <v>8361</v>
      </c>
      <c r="S1205" s="5">
        <f t="shared" si="74"/>
        <v>42125.614895833336</v>
      </c>
      <c r="T1205" s="5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8317</v>
      </c>
      <c r="R1206" t="s">
        <v>8361</v>
      </c>
      <c r="S1206" s="5">
        <f t="shared" si="74"/>
        <v>42297.748067129629</v>
      </c>
      <c r="T1206" s="5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8317</v>
      </c>
      <c r="R1207" t="s">
        <v>8361</v>
      </c>
      <c r="S1207" s="5">
        <f t="shared" si="74"/>
        <v>42138.506377314814</v>
      </c>
      <c r="T1207" s="5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8317</v>
      </c>
      <c r="R1208" t="s">
        <v>8361</v>
      </c>
      <c r="S1208" s="5">
        <f t="shared" si="74"/>
        <v>42772.776076388895</v>
      </c>
      <c r="T1208" s="5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8317</v>
      </c>
      <c r="R1209" t="s">
        <v>8361</v>
      </c>
      <c r="S1209" s="5">
        <f t="shared" si="74"/>
        <v>42430.430243055554</v>
      </c>
      <c r="T1209" s="5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8317</v>
      </c>
      <c r="R1210" t="s">
        <v>8361</v>
      </c>
      <c r="S1210" s="5">
        <f t="shared" si="74"/>
        <v>42423.709074074075</v>
      </c>
      <c r="T1210" s="5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8317</v>
      </c>
      <c r="R1211" t="s">
        <v>8361</v>
      </c>
      <c r="S1211" s="5">
        <f t="shared" si="74"/>
        <v>42761.846122685187</v>
      </c>
      <c r="T1211" s="5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8317</v>
      </c>
      <c r="R1212" t="s">
        <v>8361</v>
      </c>
      <c r="S1212" s="5">
        <f t="shared" si="74"/>
        <v>42132.941805555558</v>
      </c>
      <c r="T1212" s="5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8317</v>
      </c>
      <c r="R1213" t="s">
        <v>8361</v>
      </c>
      <c r="S1213" s="5">
        <f t="shared" si="74"/>
        <v>42515.866446759261</v>
      </c>
      <c r="T1213" s="5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8317</v>
      </c>
      <c r="R1214" t="s">
        <v>8361</v>
      </c>
      <c r="S1214" s="5">
        <f t="shared" si="74"/>
        <v>42318.950173611112</v>
      </c>
      <c r="T1214" s="5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8317</v>
      </c>
      <c r="R1215" t="s">
        <v>8361</v>
      </c>
      <c r="S1215" s="5">
        <f t="shared" si="74"/>
        <v>42731.755787037036</v>
      </c>
      <c r="T1215" s="5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8317</v>
      </c>
      <c r="R1216" t="s">
        <v>8361</v>
      </c>
      <c r="S1216" s="5">
        <f t="shared" si="74"/>
        <v>42104.840335648143</v>
      </c>
      <c r="T1216" s="5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8317</v>
      </c>
      <c r="R1217" t="s">
        <v>8361</v>
      </c>
      <c r="S1217" s="5">
        <f t="shared" si="74"/>
        <v>41759.923101851848</v>
      </c>
      <c r="T1217" s="5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8317</v>
      </c>
      <c r="R1218" t="s">
        <v>8361</v>
      </c>
      <c r="S1218" s="5">
        <f t="shared" si="74"/>
        <v>42247.616400462968</v>
      </c>
      <c r="T1218" s="5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t="s">
        <v>8317</v>
      </c>
      <c r="R1219" t="s">
        <v>8361</v>
      </c>
      <c r="S1219" s="5">
        <f t="shared" ref="S1219:S1282" si="78">(((J1219/60)/60)/24)+DATE(1970,1,1)</f>
        <v>42535.809490740736</v>
      </c>
      <c r="T1219" s="5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8317</v>
      </c>
      <c r="R1220" t="s">
        <v>8361</v>
      </c>
      <c r="S1220" s="5">
        <f t="shared" si="78"/>
        <v>42278.662037037036</v>
      </c>
      <c r="T1220" s="5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8317</v>
      </c>
      <c r="R1221" t="s">
        <v>8361</v>
      </c>
      <c r="S1221" s="5">
        <f t="shared" si="78"/>
        <v>42633.461956018517</v>
      </c>
      <c r="T1221" s="5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8317</v>
      </c>
      <c r="R1222" t="s">
        <v>8361</v>
      </c>
      <c r="S1222" s="5">
        <f t="shared" si="78"/>
        <v>42211.628611111111</v>
      </c>
      <c r="T1222" s="5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8317</v>
      </c>
      <c r="R1223" t="s">
        <v>8361</v>
      </c>
      <c r="S1223" s="5">
        <f t="shared" si="78"/>
        <v>42680.47555555556</v>
      </c>
      <c r="T1223" s="5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8317</v>
      </c>
      <c r="R1224" t="s">
        <v>8361</v>
      </c>
      <c r="S1224" s="5">
        <f t="shared" si="78"/>
        <v>42430.720451388886</v>
      </c>
      <c r="T1224" s="5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8317</v>
      </c>
      <c r="R1225" t="s">
        <v>8361</v>
      </c>
      <c r="S1225" s="5">
        <f t="shared" si="78"/>
        <v>42654.177187499998</v>
      </c>
      <c r="T1225" s="5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8316</v>
      </c>
      <c r="R1226" t="s">
        <v>8362</v>
      </c>
      <c r="S1226" s="5">
        <f t="shared" si="78"/>
        <v>41736.549791666665</v>
      </c>
      <c r="T1226" s="5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8316</v>
      </c>
      <c r="R1227" t="s">
        <v>8362</v>
      </c>
      <c r="S1227" s="5">
        <f t="shared" si="78"/>
        <v>41509.905995370369</v>
      </c>
      <c r="T1227" s="5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8316</v>
      </c>
      <c r="R1228" t="s">
        <v>8362</v>
      </c>
      <c r="S1228" s="5">
        <f t="shared" si="78"/>
        <v>41715.874780092592</v>
      </c>
      <c r="T1228" s="5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8316</v>
      </c>
      <c r="R1229" t="s">
        <v>8362</v>
      </c>
      <c r="S1229" s="5">
        <f t="shared" si="78"/>
        <v>41827.919166666667</v>
      </c>
      <c r="T1229" s="5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8316</v>
      </c>
      <c r="R1230" t="s">
        <v>8362</v>
      </c>
      <c r="S1230" s="5">
        <f t="shared" si="78"/>
        <v>40754.729259259257</v>
      </c>
      <c r="T1230" s="5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8316</v>
      </c>
      <c r="R1231" t="s">
        <v>8362</v>
      </c>
      <c r="S1231" s="5">
        <f t="shared" si="78"/>
        <v>40985.459803240738</v>
      </c>
      <c r="T1231" s="5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8316</v>
      </c>
      <c r="R1232" t="s">
        <v>8362</v>
      </c>
      <c r="S1232" s="5">
        <f t="shared" si="78"/>
        <v>40568.972569444442</v>
      </c>
      <c r="T1232" s="5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8316</v>
      </c>
      <c r="R1233" t="s">
        <v>8362</v>
      </c>
      <c r="S1233" s="5">
        <f t="shared" si="78"/>
        <v>42193.941759259258</v>
      </c>
      <c r="T1233" s="5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8316</v>
      </c>
      <c r="R1234" t="s">
        <v>8362</v>
      </c>
      <c r="S1234" s="5">
        <f t="shared" si="78"/>
        <v>41506.848032407412</v>
      </c>
      <c r="T1234" s="5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8316</v>
      </c>
      <c r="R1235" t="s">
        <v>8362</v>
      </c>
      <c r="S1235" s="5">
        <f t="shared" si="78"/>
        <v>40939.948773148149</v>
      </c>
      <c r="T1235" s="5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8316</v>
      </c>
      <c r="R1236" t="s">
        <v>8362</v>
      </c>
      <c r="S1236" s="5">
        <f t="shared" si="78"/>
        <v>42007.788680555561</v>
      </c>
      <c r="T1236" s="5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8316</v>
      </c>
      <c r="R1237" t="s">
        <v>8362</v>
      </c>
      <c r="S1237" s="5">
        <f t="shared" si="78"/>
        <v>41583.135405092595</v>
      </c>
      <c r="T1237" s="5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8316</v>
      </c>
      <c r="R1238" t="s">
        <v>8362</v>
      </c>
      <c r="S1238" s="5">
        <f t="shared" si="78"/>
        <v>41110.680138888885</v>
      </c>
      <c r="T1238" s="5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8316</v>
      </c>
      <c r="R1239" t="s">
        <v>8362</v>
      </c>
      <c r="S1239" s="5">
        <f t="shared" si="78"/>
        <v>41125.283159722225</v>
      </c>
      <c r="T1239" s="5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8316</v>
      </c>
      <c r="R1240" t="s">
        <v>8362</v>
      </c>
      <c r="S1240" s="5">
        <f t="shared" si="78"/>
        <v>40731.61037037037</v>
      </c>
      <c r="T1240" s="5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8316</v>
      </c>
      <c r="R1241" t="s">
        <v>8362</v>
      </c>
      <c r="S1241" s="5">
        <f t="shared" si="78"/>
        <v>40883.962581018517</v>
      </c>
      <c r="T1241" s="5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8316</v>
      </c>
      <c r="R1242" t="s">
        <v>8362</v>
      </c>
      <c r="S1242" s="5">
        <f t="shared" si="78"/>
        <v>41409.040011574078</v>
      </c>
      <c r="T1242" s="5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8316</v>
      </c>
      <c r="R1243" t="s">
        <v>8362</v>
      </c>
      <c r="S1243" s="5">
        <f t="shared" si="78"/>
        <v>41923.837731481479</v>
      </c>
      <c r="T1243" s="5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8316</v>
      </c>
      <c r="R1244" t="s">
        <v>8362</v>
      </c>
      <c r="S1244" s="5">
        <f t="shared" si="78"/>
        <v>40782.165532407409</v>
      </c>
      <c r="T1244" s="5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8316</v>
      </c>
      <c r="R1245" t="s">
        <v>8362</v>
      </c>
      <c r="S1245" s="5">
        <f t="shared" si="78"/>
        <v>40671.879293981481</v>
      </c>
      <c r="T1245" s="5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8316</v>
      </c>
      <c r="R1246" t="s">
        <v>8352</v>
      </c>
      <c r="S1246" s="5">
        <f t="shared" si="78"/>
        <v>41355.825497685182</v>
      </c>
      <c r="T1246" s="5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8316</v>
      </c>
      <c r="R1247" t="s">
        <v>8352</v>
      </c>
      <c r="S1247" s="5">
        <f t="shared" si="78"/>
        <v>41774.599930555552</v>
      </c>
      <c r="T1247" s="5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8316</v>
      </c>
      <c r="R1248" t="s">
        <v>8352</v>
      </c>
      <c r="S1248" s="5">
        <f t="shared" si="78"/>
        <v>40838.043391203704</v>
      </c>
      <c r="T1248" s="5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8316</v>
      </c>
      <c r="R1249" t="s">
        <v>8352</v>
      </c>
      <c r="S1249" s="5">
        <f t="shared" si="78"/>
        <v>41370.292303240742</v>
      </c>
      <c r="T1249" s="5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8316</v>
      </c>
      <c r="R1250" t="s">
        <v>8352</v>
      </c>
      <c r="S1250" s="5">
        <f t="shared" si="78"/>
        <v>41767.656863425924</v>
      </c>
      <c r="T1250" s="5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8316</v>
      </c>
      <c r="R1251" t="s">
        <v>8352</v>
      </c>
      <c r="S1251" s="5">
        <f t="shared" si="78"/>
        <v>41067.74086805556</v>
      </c>
      <c r="T1251" s="5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8316</v>
      </c>
      <c r="R1252" t="s">
        <v>8352</v>
      </c>
      <c r="S1252" s="5">
        <f t="shared" si="78"/>
        <v>41843.64271990741</v>
      </c>
      <c r="T1252" s="5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8316</v>
      </c>
      <c r="R1253" t="s">
        <v>8352</v>
      </c>
      <c r="S1253" s="5">
        <f t="shared" si="78"/>
        <v>40751.814432870371</v>
      </c>
      <c r="T1253" s="5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8316</v>
      </c>
      <c r="R1254" t="s">
        <v>8352</v>
      </c>
      <c r="S1254" s="5">
        <f t="shared" si="78"/>
        <v>41543.988067129627</v>
      </c>
      <c r="T1254" s="5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8316</v>
      </c>
      <c r="R1255" t="s">
        <v>8352</v>
      </c>
      <c r="S1255" s="5">
        <f t="shared" si="78"/>
        <v>41855.783645833333</v>
      </c>
      <c r="T1255" s="5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8316</v>
      </c>
      <c r="R1256" t="s">
        <v>8352</v>
      </c>
      <c r="S1256" s="5">
        <f t="shared" si="78"/>
        <v>40487.621365740742</v>
      </c>
      <c r="T1256" s="5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8316</v>
      </c>
      <c r="R1257" t="s">
        <v>8352</v>
      </c>
      <c r="S1257" s="5">
        <f t="shared" si="78"/>
        <v>41579.845509259263</v>
      </c>
      <c r="T1257" s="5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8316</v>
      </c>
      <c r="R1258" t="s">
        <v>8352</v>
      </c>
      <c r="S1258" s="5">
        <f t="shared" si="78"/>
        <v>40921.919340277782</v>
      </c>
      <c r="T1258" s="5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8316</v>
      </c>
      <c r="R1259" t="s">
        <v>8352</v>
      </c>
      <c r="S1259" s="5">
        <f t="shared" si="78"/>
        <v>40587.085532407407</v>
      </c>
      <c r="T1259" s="5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8316</v>
      </c>
      <c r="R1260" t="s">
        <v>8352</v>
      </c>
      <c r="S1260" s="5">
        <f t="shared" si="78"/>
        <v>41487.611250000002</v>
      </c>
      <c r="T1260" s="5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8316</v>
      </c>
      <c r="R1261" t="s">
        <v>8352</v>
      </c>
      <c r="S1261" s="5">
        <f t="shared" si="78"/>
        <v>41766.970648148148</v>
      </c>
      <c r="T1261" s="5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8316</v>
      </c>
      <c r="R1262" t="s">
        <v>8352</v>
      </c>
      <c r="S1262" s="5">
        <f t="shared" si="78"/>
        <v>41666.842824074076</v>
      </c>
      <c r="T1262" s="5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8316</v>
      </c>
      <c r="R1263" t="s">
        <v>8352</v>
      </c>
      <c r="S1263" s="5">
        <f t="shared" si="78"/>
        <v>41638.342905092592</v>
      </c>
      <c r="T1263" s="5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8316</v>
      </c>
      <c r="R1264" t="s">
        <v>8352</v>
      </c>
      <c r="S1264" s="5">
        <f t="shared" si="78"/>
        <v>41656.762638888889</v>
      </c>
      <c r="T1264" s="5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8316</v>
      </c>
      <c r="R1265" t="s">
        <v>8352</v>
      </c>
      <c r="S1265" s="5">
        <f t="shared" si="78"/>
        <v>41692.084143518521</v>
      </c>
      <c r="T1265" s="5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8316</v>
      </c>
      <c r="R1266" t="s">
        <v>8352</v>
      </c>
      <c r="S1266" s="5">
        <f t="shared" si="78"/>
        <v>41547.662997685184</v>
      </c>
      <c r="T1266" s="5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8316</v>
      </c>
      <c r="R1267" t="s">
        <v>8352</v>
      </c>
      <c r="S1267" s="5">
        <f t="shared" si="78"/>
        <v>40465.655266203699</v>
      </c>
      <c r="T1267" s="5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8316</v>
      </c>
      <c r="R1268" t="s">
        <v>8352</v>
      </c>
      <c r="S1268" s="5">
        <f t="shared" si="78"/>
        <v>41620.87667824074</v>
      </c>
      <c r="T1268" s="5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8316</v>
      </c>
      <c r="R1269" t="s">
        <v>8352</v>
      </c>
      <c r="S1269" s="5">
        <f t="shared" si="78"/>
        <v>41449.585162037038</v>
      </c>
      <c r="T1269" s="5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8316</v>
      </c>
      <c r="R1270" t="s">
        <v>8352</v>
      </c>
      <c r="S1270" s="5">
        <f t="shared" si="78"/>
        <v>41507.845451388886</v>
      </c>
      <c r="T1270" s="5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8316</v>
      </c>
      <c r="R1271" t="s">
        <v>8352</v>
      </c>
      <c r="S1271" s="5">
        <f t="shared" si="78"/>
        <v>42445.823055555549</v>
      </c>
      <c r="T1271" s="5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8316</v>
      </c>
      <c r="R1272" t="s">
        <v>8352</v>
      </c>
      <c r="S1272" s="5">
        <f t="shared" si="78"/>
        <v>40933.856967592597</v>
      </c>
      <c r="T1272" s="5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8316</v>
      </c>
      <c r="R1273" t="s">
        <v>8352</v>
      </c>
      <c r="S1273" s="5">
        <f t="shared" si="78"/>
        <v>41561.683553240742</v>
      </c>
      <c r="T1273" s="5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8316</v>
      </c>
      <c r="R1274" t="s">
        <v>8352</v>
      </c>
      <c r="S1274" s="5">
        <f t="shared" si="78"/>
        <v>40274.745127314818</v>
      </c>
      <c r="T1274" s="5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8316</v>
      </c>
      <c r="R1275" t="s">
        <v>8352</v>
      </c>
      <c r="S1275" s="5">
        <f t="shared" si="78"/>
        <v>41852.730219907404</v>
      </c>
      <c r="T1275" s="5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8316</v>
      </c>
      <c r="R1276" t="s">
        <v>8352</v>
      </c>
      <c r="S1276" s="5">
        <f t="shared" si="78"/>
        <v>41116.690104166664</v>
      </c>
      <c r="T1276" s="5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8316</v>
      </c>
      <c r="R1277" t="s">
        <v>8352</v>
      </c>
      <c r="S1277" s="5">
        <f t="shared" si="78"/>
        <v>41458.867905092593</v>
      </c>
      <c r="T1277" s="5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8316</v>
      </c>
      <c r="R1278" t="s">
        <v>8352</v>
      </c>
      <c r="S1278" s="5">
        <f t="shared" si="78"/>
        <v>40007.704247685186</v>
      </c>
      <c r="T1278" s="5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8316</v>
      </c>
      <c r="R1279" t="s">
        <v>8352</v>
      </c>
      <c r="S1279" s="5">
        <f t="shared" si="78"/>
        <v>41121.561886574076</v>
      </c>
      <c r="T1279" s="5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8316</v>
      </c>
      <c r="R1280" t="s">
        <v>8352</v>
      </c>
      <c r="S1280" s="5">
        <f t="shared" si="78"/>
        <v>41786.555162037039</v>
      </c>
      <c r="T1280" s="5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8316</v>
      </c>
      <c r="R1281" t="s">
        <v>8352</v>
      </c>
      <c r="S1281" s="5">
        <f t="shared" si="78"/>
        <v>41682.099189814813</v>
      </c>
      <c r="T1281" s="5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8316</v>
      </c>
      <c r="R1282" t="s">
        <v>8352</v>
      </c>
      <c r="S1282" s="5">
        <f t="shared" si="78"/>
        <v>40513.757569444446</v>
      </c>
      <c r="T1282" s="5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8316</v>
      </c>
      <c r="R1283" t="s">
        <v>8352</v>
      </c>
      <c r="S1283" s="5">
        <f t="shared" ref="S1283:S1346" si="82">(((J1283/60)/60)/24)+DATE(1970,1,1)</f>
        <v>41463.743472222224</v>
      </c>
      <c r="T1283" s="5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8316</v>
      </c>
      <c r="R1284" t="s">
        <v>8352</v>
      </c>
      <c r="S1284" s="5">
        <f t="shared" si="82"/>
        <v>41586.475173611114</v>
      </c>
      <c r="T1284" s="5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8316</v>
      </c>
      <c r="R1285" t="s">
        <v>8352</v>
      </c>
      <c r="S1285" s="5">
        <f t="shared" si="82"/>
        <v>41320.717465277776</v>
      </c>
      <c r="T1285" s="5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8320</v>
      </c>
      <c r="R1286" t="s">
        <v>8347</v>
      </c>
      <c r="S1286" s="5">
        <f t="shared" si="82"/>
        <v>42712.23474537037</v>
      </c>
      <c r="T1286" s="5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8320</v>
      </c>
      <c r="R1287" t="s">
        <v>8347</v>
      </c>
      <c r="S1287" s="5">
        <f t="shared" si="82"/>
        <v>42160.583043981482</v>
      </c>
      <c r="T1287" s="5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8320</v>
      </c>
      <c r="R1288" t="s">
        <v>8347</v>
      </c>
      <c r="S1288" s="5">
        <f t="shared" si="82"/>
        <v>42039.384571759263</v>
      </c>
      <c r="T1288" s="5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8320</v>
      </c>
      <c r="R1289" t="s">
        <v>8347</v>
      </c>
      <c r="S1289" s="5">
        <f t="shared" si="82"/>
        <v>42107.621018518519</v>
      </c>
      <c r="T1289" s="5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8320</v>
      </c>
      <c r="R1290" t="s">
        <v>8347</v>
      </c>
      <c r="S1290" s="5">
        <f t="shared" si="82"/>
        <v>42561.154664351852</v>
      </c>
      <c r="T1290" s="5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8320</v>
      </c>
      <c r="R1291" t="s">
        <v>8347</v>
      </c>
      <c r="S1291" s="5">
        <f t="shared" si="82"/>
        <v>42709.134780092587</v>
      </c>
      <c r="T1291" s="5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8320</v>
      </c>
      <c r="R1292" t="s">
        <v>8347</v>
      </c>
      <c r="S1292" s="5">
        <f t="shared" si="82"/>
        <v>42086.614942129629</v>
      </c>
      <c r="T1292" s="5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8320</v>
      </c>
      <c r="R1293" t="s">
        <v>8347</v>
      </c>
      <c r="S1293" s="5">
        <f t="shared" si="82"/>
        <v>42064.652673611112</v>
      </c>
      <c r="T1293" s="5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8320</v>
      </c>
      <c r="R1294" t="s">
        <v>8347</v>
      </c>
      <c r="S1294" s="5">
        <f t="shared" si="82"/>
        <v>42256.764212962968</v>
      </c>
      <c r="T1294" s="5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8320</v>
      </c>
      <c r="R1295" t="s">
        <v>8347</v>
      </c>
      <c r="S1295" s="5">
        <f t="shared" si="82"/>
        <v>42292.701053240744</v>
      </c>
      <c r="T1295" s="5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8320</v>
      </c>
      <c r="R1296" t="s">
        <v>8347</v>
      </c>
      <c r="S1296" s="5">
        <f t="shared" si="82"/>
        <v>42278.453668981485</v>
      </c>
      <c r="T1296" s="5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8320</v>
      </c>
      <c r="R1297" t="s">
        <v>8347</v>
      </c>
      <c r="S1297" s="5">
        <f t="shared" si="82"/>
        <v>42184.572881944448</v>
      </c>
      <c r="T1297" s="5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8320</v>
      </c>
      <c r="R1298" t="s">
        <v>8347</v>
      </c>
      <c r="S1298" s="5">
        <f t="shared" si="82"/>
        <v>42423.050613425927</v>
      </c>
      <c r="T1298" s="5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8320</v>
      </c>
      <c r="R1299" t="s">
        <v>8347</v>
      </c>
      <c r="S1299" s="5">
        <f t="shared" si="82"/>
        <v>42461.747199074074</v>
      </c>
      <c r="T1299" s="5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8320</v>
      </c>
      <c r="R1300" t="s">
        <v>8347</v>
      </c>
      <c r="S1300" s="5">
        <f t="shared" si="82"/>
        <v>42458.680925925932</v>
      </c>
      <c r="T1300" s="5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8320</v>
      </c>
      <c r="R1301" t="s">
        <v>8347</v>
      </c>
      <c r="S1301" s="5">
        <f t="shared" si="82"/>
        <v>42169.814340277779</v>
      </c>
      <c r="T1301" s="5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8320</v>
      </c>
      <c r="R1302" t="s">
        <v>8347</v>
      </c>
      <c r="S1302" s="5">
        <f t="shared" si="82"/>
        <v>42483.675208333334</v>
      </c>
      <c r="T1302" s="5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8320</v>
      </c>
      <c r="R1303" t="s">
        <v>8347</v>
      </c>
      <c r="S1303" s="5">
        <f t="shared" si="82"/>
        <v>42195.749745370369</v>
      </c>
      <c r="T1303" s="5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8320</v>
      </c>
      <c r="R1304" t="s">
        <v>8347</v>
      </c>
      <c r="S1304" s="5">
        <f t="shared" si="82"/>
        <v>42675.057997685188</v>
      </c>
      <c r="T1304" s="5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8320</v>
      </c>
      <c r="R1305" t="s">
        <v>8347</v>
      </c>
      <c r="S1305" s="5">
        <f t="shared" si="82"/>
        <v>42566.441203703704</v>
      </c>
      <c r="T1305" s="5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8349</v>
      </c>
      <c r="S1306" s="5">
        <f t="shared" si="82"/>
        <v>42747.194502314815</v>
      </c>
      <c r="T1306" s="5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8349</v>
      </c>
      <c r="S1307" s="5">
        <f t="shared" si="82"/>
        <v>42543.665601851855</v>
      </c>
      <c r="T1307" s="5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8349</v>
      </c>
      <c r="S1308" s="5">
        <f t="shared" si="82"/>
        <v>41947.457569444443</v>
      </c>
      <c r="T1308" s="5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8349</v>
      </c>
      <c r="S1309" s="5">
        <f t="shared" si="82"/>
        <v>42387.503229166665</v>
      </c>
      <c r="T1309" s="5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8349</v>
      </c>
      <c r="S1310" s="5">
        <f t="shared" si="82"/>
        <v>42611.613564814819</v>
      </c>
      <c r="T1310" s="5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8319</v>
      </c>
      <c r="R1311" t="s">
        <v>8349</v>
      </c>
      <c r="S1311" s="5">
        <f t="shared" si="82"/>
        <v>42257.882731481484</v>
      </c>
      <c r="T1311" s="5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8319</v>
      </c>
      <c r="R1312" t="s">
        <v>8349</v>
      </c>
      <c r="S1312" s="5">
        <f t="shared" si="82"/>
        <v>42556.667245370365</v>
      </c>
      <c r="T1312" s="5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8319</v>
      </c>
      <c r="R1313" t="s">
        <v>8349</v>
      </c>
      <c r="S1313" s="5">
        <f t="shared" si="82"/>
        <v>42669.802303240736</v>
      </c>
      <c r="T1313" s="5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8319</v>
      </c>
      <c r="R1314" t="s">
        <v>8349</v>
      </c>
      <c r="S1314" s="5">
        <f t="shared" si="82"/>
        <v>42082.702800925923</v>
      </c>
      <c r="T1314" s="5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8349</v>
      </c>
      <c r="S1315" s="5">
        <f t="shared" si="82"/>
        <v>42402.709652777776</v>
      </c>
      <c r="T1315" s="5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8349</v>
      </c>
      <c r="S1316" s="5">
        <f t="shared" si="82"/>
        <v>42604.669675925921</v>
      </c>
      <c r="T1316" s="5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8349</v>
      </c>
      <c r="S1317" s="5">
        <f t="shared" si="82"/>
        <v>42278.498240740737</v>
      </c>
      <c r="T1317" s="5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8319</v>
      </c>
      <c r="R1318" t="s">
        <v>8349</v>
      </c>
      <c r="S1318" s="5">
        <f t="shared" si="82"/>
        <v>42393.961909722217</v>
      </c>
      <c r="T1318" s="5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8349</v>
      </c>
      <c r="S1319" s="5">
        <f t="shared" si="82"/>
        <v>42520.235486111109</v>
      </c>
      <c r="T1319" s="5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8319</v>
      </c>
      <c r="R1320" t="s">
        <v>8349</v>
      </c>
      <c r="S1320" s="5">
        <f t="shared" si="82"/>
        <v>41985.043657407412</v>
      </c>
      <c r="T1320" s="5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8349</v>
      </c>
      <c r="S1321" s="5">
        <f t="shared" si="82"/>
        <v>41816.812094907407</v>
      </c>
      <c r="T1321" s="5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8349</v>
      </c>
      <c r="S1322" s="5">
        <f t="shared" si="82"/>
        <v>42705.690347222218</v>
      </c>
      <c r="T1322" s="5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8349</v>
      </c>
      <c r="S1323" s="5">
        <f t="shared" si="82"/>
        <v>42697.74927083333</v>
      </c>
      <c r="T1323" s="5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8319</v>
      </c>
      <c r="R1324" t="s">
        <v>8349</v>
      </c>
      <c r="S1324" s="5">
        <f t="shared" si="82"/>
        <v>42115.656539351854</v>
      </c>
      <c r="T1324" s="5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8349</v>
      </c>
      <c r="S1325" s="5">
        <f t="shared" si="82"/>
        <v>42451.698449074072</v>
      </c>
      <c r="T1325" s="5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8349</v>
      </c>
      <c r="S1326" s="5">
        <f t="shared" si="82"/>
        <v>42626.633703703701</v>
      </c>
      <c r="T1326" s="5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8319</v>
      </c>
      <c r="R1327" t="s">
        <v>8349</v>
      </c>
      <c r="S1327" s="5">
        <f t="shared" si="82"/>
        <v>42704.086053240739</v>
      </c>
      <c r="T1327" s="5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8349</v>
      </c>
      <c r="S1328" s="5">
        <f t="shared" si="82"/>
        <v>41974.791990740734</v>
      </c>
      <c r="T1328" s="5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8349</v>
      </c>
      <c r="S1329" s="5">
        <f t="shared" si="82"/>
        <v>42123.678645833337</v>
      </c>
      <c r="T1329" s="5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8349</v>
      </c>
      <c r="S1330" s="5">
        <f t="shared" si="82"/>
        <v>42612.642754629633</v>
      </c>
      <c r="T1330" s="5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8349</v>
      </c>
      <c r="S1331" s="5">
        <f t="shared" si="82"/>
        <v>41935.221585648149</v>
      </c>
      <c r="T1331" s="5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8319</v>
      </c>
      <c r="R1332" t="s">
        <v>8349</v>
      </c>
      <c r="S1332" s="5">
        <f t="shared" si="82"/>
        <v>42522.276724537034</v>
      </c>
      <c r="T1332" s="5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8319</v>
      </c>
      <c r="R1333" t="s">
        <v>8349</v>
      </c>
      <c r="S1333" s="5">
        <f t="shared" si="82"/>
        <v>42569.50409722222</v>
      </c>
      <c r="T1333" s="5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8349</v>
      </c>
      <c r="S1334" s="5">
        <f t="shared" si="82"/>
        <v>42732.060277777782</v>
      </c>
      <c r="T1334" s="5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8349</v>
      </c>
      <c r="S1335" s="5">
        <f t="shared" si="82"/>
        <v>41806.106770833336</v>
      </c>
      <c r="T1335" s="5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8349</v>
      </c>
      <c r="S1336" s="5">
        <f t="shared" si="82"/>
        <v>42410.774155092593</v>
      </c>
      <c r="T1336" s="5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8319</v>
      </c>
      <c r="R1337" t="s">
        <v>8349</v>
      </c>
      <c r="S1337" s="5">
        <f t="shared" si="82"/>
        <v>42313.936365740738</v>
      </c>
      <c r="T1337" s="5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8349</v>
      </c>
      <c r="S1338" s="5">
        <f t="shared" si="82"/>
        <v>41955.863750000004</v>
      </c>
      <c r="T1338" s="5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8349</v>
      </c>
      <c r="S1339" s="5">
        <f t="shared" si="82"/>
        <v>42767.577303240745</v>
      </c>
      <c r="T1339" s="5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8349</v>
      </c>
      <c r="S1340" s="5">
        <f t="shared" si="82"/>
        <v>42188.803622685184</v>
      </c>
      <c r="T1340" s="5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8349</v>
      </c>
      <c r="S1341" s="5">
        <f t="shared" si="82"/>
        <v>41936.647164351853</v>
      </c>
      <c r="T1341" s="5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8349</v>
      </c>
      <c r="S1342" s="5">
        <f t="shared" si="82"/>
        <v>41836.595520833333</v>
      </c>
      <c r="T1342" s="5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8319</v>
      </c>
      <c r="R1343" t="s">
        <v>8349</v>
      </c>
      <c r="S1343" s="5">
        <f t="shared" si="82"/>
        <v>42612.624039351853</v>
      </c>
      <c r="T1343" s="5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8319</v>
      </c>
      <c r="R1344" t="s">
        <v>8349</v>
      </c>
      <c r="S1344" s="5">
        <f t="shared" si="82"/>
        <v>42172.816423611104</v>
      </c>
      <c r="T1344" s="5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8319</v>
      </c>
      <c r="R1345" t="s">
        <v>8349</v>
      </c>
      <c r="S1345" s="5">
        <f t="shared" si="82"/>
        <v>42542.526423611111</v>
      </c>
      <c r="T1345" s="5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8318</v>
      </c>
      <c r="R1346" t="s">
        <v>8350</v>
      </c>
      <c r="S1346" s="5">
        <f t="shared" si="82"/>
        <v>42522.789803240739</v>
      </c>
      <c r="T1346" s="5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t="s">
        <v>8318</v>
      </c>
      <c r="R1347" t="s">
        <v>8350</v>
      </c>
      <c r="S1347" s="5">
        <f t="shared" ref="S1347:S1410" si="86">(((J1347/60)/60)/24)+DATE(1970,1,1)</f>
        <v>41799.814340277779</v>
      </c>
      <c r="T1347" s="5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8318</v>
      </c>
      <c r="R1348" t="s">
        <v>8350</v>
      </c>
      <c r="S1348" s="5">
        <f t="shared" si="86"/>
        <v>41422.075821759259</v>
      </c>
      <c r="T1348" s="5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8318</v>
      </c>
      <c r="R1349" t="s">
        <v>8350</v>
      </c>
      <c r="S1349" s="5">
        <f t="shared" si="86"/>
        <v>42040.638020833328</v>
      </c>
      <c r="T1349" s="5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8318</v>
      </c>
      <c r="R1350" t="s">
        <v>8350</v>
      </c>
      <c r="S1350" s="5">
        <f t="shared" si="86"/>
        <v>41963.506168981476</v>
      </c>
      <c r="T1350" s="5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8318</v>
      </c>
      <c r="R1351" t="s">
        <v>8350</v>
      </c>
      <c r="S1351" s="5">
        <f t="shared" si="86"/>
        <v>42317.33258101852</v>
      </c>
      <c r="T1351" s="5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8318</v>
      </c>
      <c r="R1352" t="s">
        <v>8350</v>
      </c>
      <c r="S1352" s="5">
        <f t="shared" si="86"/>
        <v>42334.013124999998</v>
      </c>
      <c r="T1352" s="5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8318</v>
      </c>
      <c r="R1353" t="s">
        <v>8350</v>
      </c>
      <c r="S1353" s="5">
        <f t="shared" si="86"/>
        <v>42382.74009259259</v>
      </c>
      <c r="T1353" s="5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8318</v>
      </c>
      <c r="R1354" t="s">
        <v>8350</v>
      </c>
      <c r="S1354" s="5">
        <f t="shared" si="86"/>
        <v>42200.578310185185</v>
      </c>
      <c r="T1354" s="5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8318</v>
      </c>
      <c r="R1355" t="s">
        <v>8350</v>
      </c>
      <c r="S1355" s="5">
        <f t="shared" si="86"/>
        <v>41309.11791666667</v>
      </c>
      <c r="T1355" s="5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8318</v>
      </c>
      <c r="R1356" t="s">
        <v>8350</v>
      </c>
      <c r="S1356" s="5">
        <f t="shared" si="86"/>
        <v>42502.807627314818</v>
      </c>
      <c r="T1356" s="5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8318</v>
      </c>
      <c r="R1357" t="s">
        <v>8350</v>
      </c>
      <c r="S1357" s="5">
        <f t="shared" si="86"/>
        <v>41213.254687499997</v>
      </c>
      <c r="T1357" s="5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8318</v>
      </c>
      <c r="R1358" t="s">
        <v>8350</v>
      </c>
      <c r="S1358" s="5">
        <f t="shared" si="86"/>
        <v>41430.038888888892</v>
      </c>
      <c r="T1358" s="5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8318</v>
      </c>
      <c r="R1359" t="s">
        <v>8350</v>
      </c>
      <c r="S1359" s="5">
        <f t="shared" si="86"/>
        <v>41304.962233796294</v>
      </c>
      <c r="T1359" s="5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8318</v>
      </c>
      <c r="R1360" t="s">
        <v>8350</v>
      </c>
      <c r="S1360" s="5">
        <f t="shared" si="86"/>
        <v>40689.570868055554</v>
      </c>
      <c r="T1360" s="5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8318</v>
      </c>
      <c r="R1361" t="s">
        <v>8350</v>
      </c>
      <c r="S1361" s="5">
        <f t="shared" si="86"/>
        <v>40668.814699074072</v>
      </c>
      <c r="T1361" s="5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8318</v>
      </c>
      <c r="R1362" t="s">
        <v>8350</v>
      </c>
      <c r="S1362" s="5">
        <f t="shared" si="86"/>
        <v>41095.900694444441</v>
      </c>
      <c r="T1362" s="5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8318</v>
      </c>
      <c r="R1363" t="s">
        <v>8350</v>
      </c>
      <c r="S1363" s="5">
        <f t="shared" si="86"/>
        <v>41781.717268518521</v>
      </c>
      <c r="T1363" s="5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8318</v>
      </c>
      <c r="R1364" t="s">
        <v>8350</v>
      </c>
      <c r="S1364" s="5">
        <f t="shared" si="86"/>
        <v>41464.934386574074</v>
      </c>
      <c r="T1364" s="5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8318</v>
      </c>
      <c r="R1365" t="s">
        <v>8350</v>
      </c>
      <c r="S1365" s="5">
        <f t="shared" si="86"/>
        <v>42396.8440625</v>
      </c>
      <c r="T1365" s="5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8316</v>
      </c>
      <c r="R1366" t="s">
        <v>8352</v>
      </c>
      <c r="S1366" s="5">
        <f t="shared" si="86"/>
        <v>41951.695671296293</v>
      </c>
      <c r="T1366" s="5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8316</v>
      </c>
      <c r="R1367" t="s">
        <v>8352</v>
      </c>
      <c r="S1367" s="5">
        <f t="shared" si="86"/>
        <v>42049.733240740738</v>
      </c>
      <c r="T1367" s="5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8316</v>
      </c>
      <c r="R1368" t="s">
        <v>8352</v>
      </c>
      <c r="S1368" s="5">
        <f t="shared" si="86"/>
        <v>41924.996099537035</v>
      </c>
      <c r="T1368" s="5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8316</v>
      </c>
      <c r="R1369" t="s">
        <v>8352</v>
      </c>
      <c r="S1369" s="5">
        <f t="shared" si="86"/>
        <v>42292.002893518518</v>
      </c>
      <c r="T1369" s="5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8316</v>
      </c>
      <c r="R1370" t="s">
        <v>8352</v>
      </c>
      <c r="S1370" s="5">
        <f t="shared" si="86"/>
        <v>42146.190902777773</v>
      </c>
      <c r="T1370" s="5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8316</v>
      </c>
      <c r="R1371" t="s">
        <v>8352</v>
      </c>
      <c r="S1371" s="5">
        <f t="shared" si="86"/>
        <v>41710.594282407408</v>
      </c>
      <c r="T1371" s="5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8316</v>
      </c>
      <c r="R1372" t="s">
        <v>8352</v>
      </c>
      <c r="S1372" s="5">
        <f t="shared" si="86"/>
        <v>41548.00335648148</v>
      </c>
      <c r="T1372" s="5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8316</v>
      </c>
      <c r="R1373" t="s">
        <v>8352</v>
      </c>
      <c r="S1373" s="5">
        <f t="shared" si="86"/>
        <v>42101.758587962962</v>
      </c>
      <c r="T1373" s="5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8316</v>
      </c>
      <c r="R1374" t="s">
        <v>8352</v>
      </c>
      <c r="S1374" s="5">
        <f t="shared" si="86"/>
        <v>41072.739953703705</v>
      </c>
      <c r="T1374" s="5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8316</v>
      </c>
      <c r="R1375" t="s">
        <v>8352</v>
      </c>
      <c r="S1375" s="5">
        <f t="shared" si="86"/>
        <v>42704.95177083333</v>
      </c>
      <c r="T1375" s="5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8316</v>
      </c>
      <c r="R1376" t="s">
        <v>8352</v>
      </c>
      <c r="S1376" s="5">
        <f t="shared" si="86"/>
        <v>42424.161898148144</v>
      </c>
      <c r="T1376" s="5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8316</v>
      </c>
      <c r="R1377" t="s">
        <v>8352</v>
      </c>
      <c r="S1377" s="5">
        <f t="shared" si="86"/>
        <v>42720.066192129627</v>
      </c>
      <c r="T1377" s="5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8316</v>
      </c>
      <c r="R1378" t="s">
        <v>8352</v>
      </c>
      <c r="S1378" s="5">
        <f t="shared" si="86"/>
        <v>42677.669050925921</v>
      </c>
      <c r="T1378" s="5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8316</v>
      </c>
      <c r="R1379" t="s">
        <v>8352</v>
      </c>
      <c r="S1379" s="5">
        <f t="shared" si="86"/>
        <v>42747.219560185185</v>
      </c>
      <c r="T1379" s="5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8316</v>
      </c>
      <c r="R1380" t="s">
        <v>8352</v>
      </c>
      <c r="S1380" s="5">
        <f t="shared" si="86"/>
        <v>42568.759374999994</v>
      </c>
      <c r="T1380" s="5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8316</v>
      </c>
      <c r="R1381" t="s">
        <v>8352</v>
      </c>
      <c r="S1381" s="5">
        <f t="shared" si="86"/>
        <v>42130.491620370376</v>
      </c>
      <c r="T1381" s="5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8316</v>
      </c>
      <c r="R1382" t="s">
        <v>8352</v>
      </c>
      <c r="S1382" s="5">
        <f t="shared" si="86"/>
        <v>42141.762800925921</v>
      </c>
      <c r="T1382" s="5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8316</v>
      </c>
      <c r="R1383" t="s">
        <v>8352</v>
      </c>
      <c r="S1383" s="5">
        <f t="shared" si="86"/>
        <v>42703.214409722219</v>
      </c>
      <c r="T1383" s="5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8316</v>
      </c>
      <c r="R1384" t="s">
        <v>8352</v>
      </c>
      <c r="S1384" s="5">
        <f t="shared" si="86"/>
        <v>41370.800185185188</v>
      </c>
      <c r="T1384" s="5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8316</v>
      </c>
      <c r="R1385" t="s">
        <v>8352</v>
      </c>
      <c r="S1385" s="5">
        <f t="shared" si="86"/>
        <v>42707.074976851851</v>
      </c>
      <c r="T1385" s="5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8316</v>
      </c>
      <c r="R1386" t="s">
        <v>8352</v>
      </c>
      <c r="S1386" s="5">
        <f t="shared" si="86"/>
        <v>42160.735208333332</v>
      </c>
      <c r="T1386" s="5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8316</v>
      </c>
      <c r="R1387" t="s">
        <v>8352</v>
      </c>
      <c r="S1387" s="5">
        <f t="shared" si="86"/>
        <v>42433.688900462963</v>
      </c>
      <c r="T1387" s="5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8316</v>
      </c>
      <c r="R1388" t="s">
        <v>8352</v>
      </c>
      <c r="S1388" s="5">
        <f t="shared" si="86"/>
        <v>42184.646863425922</v>
      </c>
      <c r="T1388" s="5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8316</v>
      </c>
      <c r="R1389" t="s">
        <v>8352</v>
      </c>
      <c r="S1389" s="5">
        <f t="shared" si="86"/>
        <v>42126.92123842593</v>
      </c>
      <c r="T1389" s="5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8316</v>
      </c>
      <c r="R1390" t="s">
        <v>8352</v>
      </c>
      <c r="S1390" s="5">
        <f t="shared" si="86"/>
        <v>42634.614780092597</v>
      </c>
      <c r="T1390" s="5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8316</v>
      </c>
      <c r="R1391" t="s">
        <v>8352</v>
      </c>
      <c r="S1391" s="5">
        <f t="shared" si="86"/>
        <v>42565.480983796297</v>
      </c>
      <c r="T1391" s="5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8316</v>
      </c>
      <c r="R1392" t="s">
        <v>8352</v>
      </c>
      <c r="S1392" s="5">
        <f t="shared" si="86"/>
        <v>42087.803310185183</v>
      </c>
      <c r="T1392" s="5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8316</v>
      </c>
      <c r="R1393" t="s">
        <v>8352</v>
      </c>
      <c r="S1393" s="5">
        <f t="shared" si="86"/>
        <v>42193.650671296295</v>
      </c>
      <c r="T1393" s="5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8316</v>
      </c>
      <c r="R1394" t="s">
        <v>8352</v>
      </c>
      <c r="S1394" s="5">
        <f t="shared" si="86"/>
        <v>42401.154930555553</v>
      </c>
      <c r="T1394" s="5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8316</v>
      </c>
      <c r="R1395" t="s">
        <v>8352</v>
      </c>
      <c r="S1395" s="5">
        <f t="shared" si="86"/>
        <v>42553.681979166664</v>
      </c>
      <c r="T1395" s="5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8316</v>
      </c>
      <c r="R1396" t="s">
        <v>8352</v>
      </c>
      <c r="S1396" s="5">
        <f t="shared" si="86"/>
        <v>42752.144976851851</v>
      </c>
      <c r="T1396" s="5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8316</v>
      </c>
      <c r="R1397" t="s">
        <v>8352</v>
      </c>
      <c r="S1397" s="5">
        <f t="shared" si="86"/>
        <v>42719.90834490741</v>
      </c>
      <c r="T1397" s="5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8316</v>
      </c>
      <c r="R1398" t="s">
        <v>8352</v>
      </c>
      <c r="S1398" s="5">
        <f t="shared" si="86"/>
        <v>42018.99863425926</v>
      </c>
      <c r="T1398" s="5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8316</v>
      </c>
      <c r="R1399" t="s">
        <v>8352</v>
      </c>
      <c r="S1399" s="5">
        <f t="shared" si="86"/>
        <v>42640.917939814812</v>
      </c>
      <c r="T1399" s="5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8316</v>
      </c>
      <c r="R1400" t="s">
        <v>8352</v>
      </c>
      <c r="S1400" s="5">
        <f t="shared" si="86"/>
        <v>42526.874236111107</v>
      </c>
      <c r="T1400" s="5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8316</v>
      </c>
      <c r="R1401" t="s">
        <v>8352</v>
      </c>
      <c r="S1401" s="5">
        <f t="shared" si="86"/>
        <v>41889.004317129627</v>
      </c>
      <c r="T1401" s="5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8316</v>
      </c>
      <c r="R1402" t="s">
        <v>8352</v>
      </c>
      <c r="S1402" s="5">
        <f t="shared" si="86"/>
        <v>42498.341122685189</v>
      </c>
      <c r="T1402" s="5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8316</v>
      </c>
      <c r="R1403" t="s">
        <v>8352</v>
      </c>
      <c r="S1403" s="5">
        <f t="shared" si="86"/>
        <v>41399.99622685185</v>
      </c>
      <c r="T1403" s="5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8316</v>
      </c>
      <c r="R1404" t="s">
        <v>8352</v>
      </c>
      <c r="S1404" s="5">
        <f t="shared" si="86"/>
        <v>42065.053368055553</v>
      </c>
      <c r="T1404" s="5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8316</v>
      </c>
      <c r="R1405" t="s">
        <v>8352</v>
      </c>
      <c r="S1405" s="5">
        <f t="shared" si="86"/>
        <v>41451.062905092593</v>
      </c>
      <c r="T1405" s="5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8318</v>
      </c>
      <c r="R1406" t="s">
        <v>8363</v>
      </c>
      <c r="S1406" s="5">
        <f t="shared" si="86"/>
        <v>42032.510243055556</v>
      </c>
      <c r="T1406" s="5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8318</v>
      </c>
      <c r="R1407" t="s">
        <v>8363</v>
      </c>
      <c r="S1407" s="5">
        <f t="shared" si="86"/>
        <v>41941.680567129632</v>
      </c>
      <c r="T1407" s="5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8318</v>
      </c>
      <c r="R1408" t="s">
        <v>8363</v>
      </c>
      <c r="S1408" s="5">
        <f t="shared" si="86"/>
        <v>42297.432951388888</v>
      </c>
      <c r="T1408" s="5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8318</v>
      </c>
      <c r="R1409" t="s">
        <v>8363</v>
      </c>
      <c r="S1409" s="5">
        <f t="shared" si="86"/>
        <v>41838.536782407406</v>
      </c>
      <c r="T1409" s="5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8318</v>
      </c>
      <c r="R1410" t="s">
        <v>8363</v>
      </c>
      <c r="S1410" s="5">
        <f t="shared" si="86"/>
        <v>42291.872175925921</v>
      </c>
      <c r="T1410" s="5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 t="e">
        <f t="shared" ref="P1411:P1474" si="89">E1411/L1411</f>
        <v>#DIV/0!</v>
      </c>
      <c r="Q1411" t="s">
        <v>8318</v>
      </c>
      <c r="R1411" t="s">
        <v>8363</v>
      </c>
      <c r="S1411" s="5">
        <f t="shared" ref="S1411:S1474" si="90">(((J1411/60)/60)/24)+DATE(1970,1,1)</f>
        <v>41945.133506944447</v>
      </c>
      <c r="T1411" s="5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8318</v>
      </c>
      <c r="R1412" t="s">
        <v>8363</v>
      </c>
      <c r="S1412" s="5">
        <f t="shared" si="90"/>
        <v>42479.318518518514</v>
      </c>
      <c r="T1412" s="5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8318</v>
      </c>
      <c r="R1413" t="s">
        <v>8363</v>
      </c>
      <c r="S1413" s="5">
        <f t="shared" si="90"/>
        <v>42013.059027777781</v>
      </c>
      <c r="T1413" s="5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8318</v>
      </c>
      <c r="R1414" t="s">
        <v>8363</v>
      </c>
      <c r="S1414" s="5">
        <f t="shared" si="90"/>
        <v>41947.063645833332</v>
      </c>
      <c r="T1414" s="5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8318</v>
      </c>
      <c r="R1415" t="s">
        <v>8363</v>
      </c>
      <c r="S1415" s="5">
        <f t="shared" si="90"/>
        <v>42360.437152777777</v>
      </c>
      <c r="T1415" s="5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8318</v>
      </c>
      <c r="R1416" t="s">
        <v>8363</v>
      </c>
      <c r="S1416" s="5">
        <f t="shared" si="90"/>
        <v>42708.25309027778</v>
      </c>
      <c r="T1416" s="5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8318</v>
      </c>
      <c r="R1417" t="s">
        <v>8363</v>
      </c>
      <c r="S1417" s="5">
        <f t="shared" si="90"/>
        <v>42192.675821759258</v>
      </c>
      <c r="T1417" s="5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8318</v>
      </c>
      <c r="R1418" t="s">
        <v>8363</v>
      </c>
      <c r="S1418" s="5">
        <f t="shared" si="90"/>
        <v>42299.926145833335</v>
      </c>
      <c r="T1418" s="5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8318</v>
      </c>
      <c r="R1419" t="s">
        <v>8363</v>
      </c>
      <c r="S1419" s="5">
        <f t="shared" si="90"/>
        <v>42232.15016203704</v>
      </c>
      <c r="T1419" s="5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8318</v>
      </c>
      <c r="R1420" t="s">
        <v>8363</v>
      </c>
      <c r="S1420" s="5">
        <f t="shared" si="90"/>
        <v>42395.456412037034</v>
      </c>
      <c r="T1420" s="5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8318</v>
      </c>
      <c r="R1421" t="s">
        <v>8363</v>
      </c>
      <c r="S1421" s="5">
        <f t="shared" si="90"/>
        <v>42622.456238425926</v>
      </c>
      <c r="T1421" s="5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8318</v>
      </c>
      <c r="R1422" t="s">
        <v>8363</v>
      </c>
      <c r="S1422" s="5">
        <f t="shared" si="90"/>
        <v>42524.667662037042</v>
      </c>
      <c r="T1422" s="5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8318</v>
      </c>
      <c r="R1423" t="s">
        <v>8363</v>
      </c>
      <c r="S1423" s="5">
        <f t="shared" si="90"/>
        <v>42013.915613425925</v>
      </c>
      <c r="T1423" s="5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8318</v>
      </c>
      <c r="R1424" t="s">
        <v>8363</v>
      </c>
      <c r="S1424" s="5">
        <f t="shared" si="90"/>
        <v>42604.239629629628</v>
      </c>
      <c r="T1424" s="5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8318</v>
      </c>
      <c r="R1425" t="s">
        <v>8363</v>
      </c>
      <c r="S1425" s="5">
        <f t="shared" si="90"/>
        <v>42340.360312500001</v>
      </c>
      <c r="T1425" s="5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8318</v>
      </c>
      <c r="R1426" t="s">
        <v>8363</v>
      </c>
      <c r="S1426" s="5">
        <f t="shared" si="90"/>
        <v>42676.717615740738</v>
      </c>
      <c r="T1426" s="5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8318</v>
      </c>
      <c r="R1427" t="s">
        <v>8363</v>
      </c>
      <c r="S1427" s="5">
        <f t="shared" si="90"/>
        <v>42093.131469907406</v>
      </c>
      <c r="T1427" s="5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8318</v>
      </c>
      <c r="R1428" t="s">
        <v>8363</v>
      </c>
      <c r="S1428" s="5">
        <f t="shared" si="90"/>
        <v>42180.390277777777</v>
      </c>
      <c r="T1428" s="5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8318</v>
      </c>
      <c r="R1429" t="s">
        <v>8363</v>
      </c>
      <c r="S1429" s="5">
        <f t="shared" si="90"/>
        <v>42601.851678240739</v>
      </c>
      <c r="T1429" s="5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8318</v>
      </c>
      <c r="R1430" t="s">
        <v>8363</v>
      </c>
      <c r="S1430" s="5">
        <f t="shared" si="90"/>
        <v>42432.379826388889</v>
      </c>
      <c r="T1430" s="5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8318</v>
      </c>
      <c r="R1431" t="s">
        <v>8363</v>
      </c>
      <c r="S1431" s="5">
        <f t="shared" si="90"/>
        <v>42074.060671296291</v>
      </c>
      <c r="T1431" s="5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8318</v>
      </c>
      <c r="R1432" t="s">
        <v>8363</v>
      </c>
      <c r="S1432" s="5">
        <f t="shared" si="90"/>
        <v>41961.813518518517</v>
      </c>
      <c r="T1432" s="5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8318</v>
      </c>
      <c r="R1433" t="s">
        <v>8363</v>
      </c>
      <c r="S1433" s="5">
        <f t="shared" si="90"/>
        <v>42304.210833333331</v>
      </c>
      <c r="T1433" s="5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8318</v>
      </c>
      <c r="R1434" t="s">
        <v>8363</v>
      </c>
      <c r="S1434" s="5">
        <f t="shared" si="90"/>
        <v>42175.780416666668</v>
      </c>
      <c r="T1434" s="5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8318</v>
      </c>
      <c r="R1435" t="s">
        <v>8363</v>
      </c>
      <c r="S1435" s="5">
        <f t="shared" si="90"/>
        <v>42673.625868055555</v>
      </c>
      <c r="T1435" s="5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8318</v>
      </c>
      <c r="R1436" t="s">
        <v>8363</v>
      </c>
      <c r="S1436" s="5">
        <f t="shared" si="90"/>
        <v>42142.767106481479</v>
      </c>
      <c r="T1436" s="5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8318</v>
      </c>
      <c r="R1437" t="s">
        <v>8363</v>
      </c>
      <c r="S1437" s="5">
        <f t="shared" si="90"/>
        <v>42258.780324074076</v>
      </c>
      <c r="T1437" s="5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8318</v>
      </c>
      <c r="R1438" t="s">
        <v>8363</v>
      </c>
      <c r="S1438" s="5">
        <f t="shared" si="90"/>
        <v>42391.35019675926</v>
      </c>
      <c r="T1438" s="5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8318</v>
      </c>
      <c r="R1439" t="s">
        <v>8363</v>
      </c>
      <c r="S1439" s="5">
        <f t="shared" si="90"/>
        <v>41796.531701388885</v>
      </c>
      <c r="T1439" s="5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8318</v>
      </c>
      <c r="R1440" t="s">
        <v>8363</v>
      </c>
      <c r="S1440" s="5">
        <f t="shared" si="90"/>
        <v>42457.871516203704</v>
      </c>
      <c r="T1440" s="5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8318</v>
      </c>
      <c r="R1441" t="s">
        <v>8363</v>
      </c>
      <c r="S1441" s="5">
        <f t="shared" si="90"/>
        <v>42040.829872685179</v>
      </c>
      <c r="T1441" s="5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8318</v>
      </c>
      <c r="R1442" t="s">
        <v>8363</v>
      </c>
      <c r="S1442" s="5">
        <f t="shared" si="90"/>
        <v>42486.748414351852</v>
      </c>
      <c r="T1442" s="5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8318</v>
      </c>
      <c r="R1443" t="s">
        <v>8363</v>
      </c>
      <c r="S1443" s="5">
        <f t="shared" si="90"/>
        <v>42198.765844907408</v>
      </c>
      <c r="T1443" s="5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8318</v>
      </c>
      <c r="R1444" t="s">
        <v>8363</v>
      </c>
      <c r="S1444" s="5">
        <f t="shared" si="90"/>
        <v>42485.64534722222</v>
      </c>
      <c r="T1444" s="5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8318</v>
      </c>
      <c r="R1445" t="s">
        <v>8363</v>
      </c>
      <c r="S1445" s="5">
        <f t="shared" si="90"/>
        <v>42707.926030092596</v>
      </c>
      <c r="T1445" s="5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8318</v>
      </c>
      <c r="R1446" t="s">
        <v>8363</v>
      </c>
      <c r="S1446" s="5">
        <f t="shared" si="90"/>
        <v>42199.873402777783</v>
      </c>
      <c r="T1446" s="5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8318</v>
      </c>
      <c r="R1447" t="s">
        <v>8363</v>
      </c>
      <c r="S1447" s="5">
        <f t="shared" si="90"/>
        <v>42139.542303240742</v>
      </c>
      <c r="T1447" s="5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8318</v>
      </c>
      <c r="R1448" t="s">
        <v>8363</v>
      </c>
      <c r="S1448" s="5">
        <f t="shared" si="90"/>
        <v>42461.447662037041</v>
      </c>
      <c r="T1448" s="5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8318</v>
      </c>
      <c r="R1449" t="s">
        <v>8363</v>
      </c>
      <c r="S1449" s="5">
        <f t="shared" si="90"/>
        <v>42529.730717592596</v>
      </c>
      <c r="T1449" s="5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8318</v>
      </c>
      <c r="R1450" t="s">
        <v>8363</v>
      </c>
      <c r="S1450" s="5">
        <f t="shared" si="90"/>
        <v>42115.936550925922</v>
      </c>
      <c r="T1450" s="5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8318</v>
      </c>
      <c r="R1451" t="s">
        <v>8363</v>
      </c>
      <c r="S1451" s="5">
        <f t="shared" si="90"/>
        <v>42086.811400462961</v>
      </c>
      <c r="T1451" s="5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8318</v>
      </c>
      <c r="R1452" t="s">
        <v>8363</v>
      </c>
      <c r="S1452" s="5">
        <f t="shared" si="90"/>
        <v>42390.171261574069</v>
      </c>
      <c r="T1452" s="5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8318</v>
      </c>
      <c r="R1453" t="s">
        <v>8363</v>
      </c>
      <c r="S1453" s="5">
        <f t="shared" si="90"/>
        <v>41931.959016203706</v>
      </c>
      <c r="T1453" s="5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8318</v>
      </c>
      <c r="R1454" t="s">
        <v>8363</v>
      </c>
      <c r="S1454" s="5">
        <f t="shared" si="90"/>
        <v>41818.703275462962</v>
      </c>
      <c r="T1454" s="5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8318</v>
      </c>
      <c r="R1455" t="s">
        <v>8363</v>
      </c>
      <c r="S1455" s="5">
        <f t="shared" si="90"/>
        <v>42795.696145833332</v>
      </c>
      <c r="T1455" s="5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8318</v>
      </c>
      <c r="R1456" t="s">
        <v>8363</v>
      </c>
      <c r="S1456" s="5">
        <f t="shared" si="90"/>
        <v>42463.866666666669</v>
      </c>
      <c r="T1456" s="5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8318</v>
      </c>
      <c r="R1457" t="s">
        <v>8363</v>
      </c>
      <c r="S1457" s="5">
        <f t="shared" si="90"/>
        <v>41832.672685185185</v>
      </c>
      <c r="T1457" s="5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8318</v>
      </c>
      <c r="R1458" t="s">
        <v>8363</v>
      </c>
      <c r="S1458" s="5">
        <f t="shared" si="90"/>
        <v>42708.668576388889</v>
      </c>
      <c r="T1458" s="5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8318</v>
      </c>
      <c r="R1459" t="s">
        <v>8363</v>
      </c>
      <c r="S1459" s="5">
        <f t="shared" si="90"/>
        <v>42289.89634259259</v>
      </c>
      <c r="T1459" s="5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8318</v>
      </c>
      <c r="R1460" t="s">
        <v>8363</v>
      </c>
      <c r="S1460" s="5">
        <f t="shared" si="90"/>
        <v>41831.705555555556</v>
      </c>
      <c r="T1460" s="5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8318</v>
      </c>
      <c r="R1461" t="s">
        <v>8363</v>
      </c>
      <c r="S1461" s="5">
        <f t="shared" si="90"/>
        <v>42312.204814814817</v>
      </c>
      <c r="T1461" s="5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8318</v>
      </c>
      <c r="R1462" t="s">
        <v>8363</v>
      </c>
      <c r="S1462" s="5">
        <f t="shared" si="90"/>
        <v>41915.896967592591</v>
      </c>
      <c r="T1462" s="5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8318</v>
      </c>
      <c r="R1463" t="s">
        <v>8364</v>
      </c>
      <c r="S1463" s="5">
        <f t="shared" si="90"/>
        <v>41899.645300925928</v>
      </c>
      <c r="T1463" s="5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8318</v>
      </c>
      <c r="R1464" t="s">
        <v>8364</v>
      </c>
      <c r="S1464" s="5">
        <f t="shared" si="90"/>
        <v>41344.662858796299</v>
      </c>
      <c r="T1464" s="5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8318</v>
      </c>
      <c r="R1465" t="s">
        <v>8364</v>
      </c>
      <c r="S1465" s="5">
        <f t="shared" si="90"/>
        <v>41326.911319444444</v>
      </c>
      <c r="T1465" s="5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8318</v>
      </c>
      <c r="R1466" t="s">
        <v>8364</v>
      </c>
      <c r="S1466" s="5">
        <f t="shared" si="90"/>
        <v>41291.661550925928</v>
      </c>
      <c r="T1466" s="5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8318</v>
      </c>
      <c r="R1467" t="s">
        <v>8364</v>
      </c>
      <c r="S1467" s="5">
        <f t="shared" si="90"/>
        <v>40959.734398148146</v>
      </c>
      <c r="T1467" s="5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8318</v>
      </c>
      <c r="R1468" t="s">
        <v>8364</v>
      </c>
      <c r="S1468" s="5">
        <f t="shared" si="90"/>
        <v>42340.172060185185</v>
      </c>
      <c r="T1468" s="5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8318</v>
      </c>
      <c r="R1469" t="s">
        <v>8364</v>
      </c>
      <c r="S1469" s="5">
        <f t="shared" si="90"/>
        <v>40933.80190972222</v>
      </c>
      <c r="T1469" s="5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8318</v>
      </c>
      <c r="R1470" t="s">
        <v>8364</v>
      </c>
      <c r="S1470" s="5">
        <f t="shared" si="90"/>
        <v>40646.014456018522</v>
      </c>
      <c r="T1470" s="5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8318</v>
      </c>
      <c r="R1471" t="s">
        <v>8364</v>
      </c>
      <c r="S1471" s="5">
        <f t="shared" si="90"/>
        <v>41290.598483796297</v>
      </c>
      <c r="T1471" s="5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8318</v>
      </c>
      <c r="R1472" t="s">
        <v>8364</v>
      </c>
      <c r="S1472" s="5">
        <f t="shared" si="90"/>
        <v>41250.827118055553</v>
      </c>
      <c r="T1472" s="5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8318</v>
      </c>
      <c r="R1473" t="s">
        <v>8364</v>
      </c>
      <c r="S1473" s="5">
        <f t="shared" si="90"/>
        <v>42073.957569444443</v>
      </c>
      <c r="T1473" s="5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8318</v>
      </c>
      <c r="R1474" t="s">
        <v>8364</v>
      </c>
      <c r="S1474" s="5">
        <f t="shared" si="90"/>
        <v>41533.542858796296</v>
      </c>
      <c r="T1474" s="5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t="s">
        <v>8318</v>
      </c>
      <c r="R1475" t="s">
        <v>8364</v>
      </c>
      <c r="S1475" s="5">
        <f t="shared" ref="S1475:S1538" si="94">(((J1475/60)/60)/24)+DATE(1970,1,1)</f>
        <v>40939.979618055557</v>
      </c>
      <c r="T1475" s="5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8318</v>
      </c>
      <c r="R1476" t="s">
        <v>8364</v>
      </c>
      <c r="S1476" s="5">
        <f t="shared" si="94"/>
        <v>41500.727916666663</v>
      </c>
      <c r="T1476" s="5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8318</v>
      </c>
      <c r="R1477" t="s">
        <v>8364</v>
      </c>
      <c r="S1477" s="5">
        <f t="shared" si="94"/>
        <v>41960.722951388889</v>
      </c>
      <c r="T1477" s="5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8318</v>
      </c>
      <c r="R1478" t="s">
        <v>8364</v>
      </c>
      <c r="S1478" s="5">
        <f t="shared" si="94"/>
        <v>40766.041921296295</v>
      </c>
      <c r="T1478" s="5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8318</v>
      </c>
      <c r="R1479" t="s">
        <v>8364</v>
      </c>
      <c r="S1479" s="5">
        <f t="shared" si="94"/>
        <v>40840.615787037037</v>
      </c>
      <c r="T1479" s="5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8318</v>
      </c>
      <c r="R1480" t="s">
        <v>8364</v>
      </c>
      <c r="S1480" s="5">
        <f t="shared" si="94"/>
        <v>41394.871678240743</v>
      </c>
      <c r="T1480" s="5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8318</v>
      </c>
      <c r="R1481" t="s">
        <v>8364</v>
      </c>
      <c r="S1481" s="5">
        <f t="shared" si="94"/>
        <v>41754.745243055557</v>
      </c>
      <c r="T1481" s="5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8318</v>
      </c>
      <c r="R1482" t="s">
        <v>8364</v>
      </c>
      <c r="S1482" s="5">
        <f t="shared" si="94"/>
        <v>41464.934016203704</v>
      </c>
      <c r="T1482" s="5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8318</v>
      </c>
      <c r="R1483" t="s">
        <v>8351</v>
      </c>
      <c r="S1483" s="5">
        <f t="shared" si="94"/>
        <v>41550.922974537039</v>
      </c>
      <c r="T1483" s="5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8318</v>
      </c>
      <c r="R1484" t="s">
        <v>8351</v>
      </c>
      <c r="S1484" s="5">
        <f t="shared" si="94"/>
        <v>41136.85805555556</v>
      </c>
      <c r="T1484" s="5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8318</v>
      </c>
      <c r="R1485" t="s">
        <v>8351</v>
      </c>
      <c r="S1485" s="5">
        <f t="shared" si="94"/>
        <v>42548.192997685182</v>
      </c>
      <c r="T1485" s="5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8318</v>
      </c>
      <c r="R1486" t="s">
        <v>8351</v>
      </c>
      <c r="S1486" s="5">
        <f t="shared" si="94"/>
        <v>41053.200960648144</v>
      </c>
      <c r="T1486" s="5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8318</v>
      </c>
      <c r="R1487" t="s">
        <v>8351</v>
      </c>
      <c r="S1487" s="5">
        <f t="shared" si="94"/>
        <v>42130.795983796299</v>
      </c>
      <c r="T1487" s="5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8318</v>
      </c>
      <c r="R1488" t="s">
        <v>8351</v>
      </c>
      <c r="S1488" s="5">
        <f t="shared" si="94"/>
        <v>42032.168530092589</v>
      </c>
      <c r="T1488" s="5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8318</v>
      </c>
      <c r="R1489" t="s">
        <v>8351</v>
      </c>
      <c r="S1489" s="5">
        <f t="shared" si="94"/>
        <v>42554.917488425926</v>
      </c>
      <c r="T1489" s="5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8318</v>
      </c>
      <c r="R1490" t="s">
        <v>8351</v>
      </c>
      <c r="S1490" s="5">
        <f t="shared" si="94"/>
        <v>41614.563194444447</v>
      </c>
      <c r="T1490" s="5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8318</v>
      </c>
      <c r="R1491" t="s">
        <v>8351</v>
      </c>
      <c r="S1491" s="5">
        <f t="shared" si="94"/>
        <v>41198.611712962964</v>
      </c>
      <c r="T1491" s="5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8318</v>
      </c>
      <c r="R1492" t="s">
        <v>8351</v>
      </c>
      <c r="S1492" s="5">
        <f t="shared" si="94"/>
        <v>41520.561041666668</v>
      </c>
      <c r="T1492" s="5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8318</v>
      </c>
      <c r="R1493" t="s">
        <v>8351</v>
      </c>
      <c r="S1493" s="5">
        <f t="shared" si="94"/>
        <v>41991.713460648149</v>
      </c>
      <c r="T1493" s="5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8318</v>
      </c>
      <c r="R1494" t="s">
        <v>8351</v>
      </c>
      <c r="S1494" s="5">
        <f t="shared" si="94"/>
        <v>40682.884791666671</v>
      </c>
      <c r="T1494" s="5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8318</v>
      </c>
      <c r="R1495" t="s">
        <v>8351</v>
      </c>
      <c r="S1495" s="5">
        <f t="shared" si="94"/>
        <v>41411.866608796299</v>
      </c>
      <c r="T1495" s="5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8318</v>
      </c>
      <c r="R1496" t="s">
        <v>8351</v>
      </c>
      <c r="S1496" s="5">
        <f t="shared" si="94"/>
        <v>42067.722372685181</v>
      </c>
      <c r="T1496" s="5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8318</v>
      </c>
      <c r="R1497" t="s">
        <v>8351</v>
      </c>
      <c r="S1497" s="5">
        <f t="shared" si="94"/>
        <v>40752.789710648147</v>
      </c>
      <c r="T1497" s="5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8318</v>
      </c>
      <c r="R1498" t="s">
        <v>8351</v>
      </c>
      <c r="S1498" s="5">
        <f t="shared" si="94"/>
        <v>41838.475219907406</v>
      </c>
      <c r="T1498" s="5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8318</v>
      </c>
      <c r="R1499" t="s">
        <v>8351</v>
      </c>
      <c r="S1499" s="5">
        <f t="shared" si="94"/>
        <v>41444.64261574074</v>
      </c>
      <c r="T1499" s="5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8318</v>
      </c>
      <c r="R1500" t="s">
        <v>8351</v>
      </c>
      <c r="S1500" s="5">
        <f t="shared" si="94"/>
        <v>41840.983541666668</v>
      </c>
      <c r="T1500" s="5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8318</v>
      </c>
      <c r="R1501" t="s">
        <v>8351</v>
      </c>
      <c r="S1501" s="5">
        <f t="shared" si="94"/>
        <v>42527.007326388892</v>
      </c>
      <c r="T1501" s="5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8318</v>
      </c>
      <c r="R1502" t="s">
        <v>8351</v>
      </c>
      <c r="S1502" s="5">
        <f t="shared" si="94"/>
        <v>41365.904594907406</v>
      </c>
      <c r="T1502" s="5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8317</v>
      </c>
      <c r="R1503" t="s">
        <v>8361</v>
      </c>
      <c r="S1503" s="5">
        <f t="shared" si="94"/>
        <v>42163.583599537036</v>
      </c>
      <c r="T1503" s="5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8317</v>
      </c>
      <c r="R1504" t="s">
        <v>8361</v>
      </c>
      <c r="S1504" s="5">
        <f t="shared" si="94"/>
        <v>42426.542592592596</v>
      </c>
      <c r="T1504" s="5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8317</v>
      </c>
      <c r="R1505" t="s">
        <v>8361</v>
      </c>
      <c r="S1505" s="5">
        <f t="shared" si="94"/>
        <v>42606.347233796296</v>
      </c>
      <c r="T1505" s="5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8317</v>
      </c>
      <c r="R1506" t="s">
        <v>8361</v>
      </c>
      <c r="S1506" s="5">
        <f t="shared" si="94"/>
        <v>41772.657685185186</v>
      </c>
      <c r="T1506" s="5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8317</v>
      </c>
      <c r="R1507" t="s">
        <v>8361</v>
      </c>
      <c r="S1507" s="5">
        <f t="shared" si="94"/>
        <v>42414.44332175926</v>
      </c>
      <c r="T1507" s="5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8317</v>
      </c>
      <c r="R1508" t="s">
        <v>8361</v>
      </c>
      <c r="S1508" s="5">
        <f t="shared" si="94"/>
        <v>41814.785925925928</v>
      </c>
      <c r="T1508" s="5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8317</v>
      </c>
      <c r="R1509" t="s">
        <v>8361</v>
      </c>
      <c r="S1509" s="5">
        <f t="shared" si="94"/>
        <v>40254.450335648151</v>
      </c>
      <c r="T1509" s="5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8317</v>
      </c>
      <c r="R1510" t="s">
        <v>8361</v>
      </c>
      <c r="S1510" s="5">
        <f t="shared" si="94"/>
        <v>41786.614363425928</v>
      </c>
      <c r="T1510" s="5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8317</v>
      </c>
      <c r="R1511" t="s">
        <v>8361</v>
      </c>
      <c r="S1511" s="5">
        <f t="shared" si="94"/>
        <v>42751.533391203702</v>
      </c>
      <c r="T1511" s="5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8317</v>
      </c>
      <c r="R1512" t="s">
        <v>8361</v>
      </c>
      <c r="S1512" s="5">
        <f t="shared" si="94"/>
        <v>41809.385162037033</v>
      </c>
      <c r="T1512" s="5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8317</v>
      </c>
      <c r="R1513" t="s">
        <v>8361</v>
      </c>
      <c r="S1513" s="5">
        <f t="shared" si="94"/>
        <v>42296.583379629628</v>
      </c>
      <c r="T1513" s="5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8317</v>
      </c>
      <c r="R1514" t="s">
        <v>8361</v>
      </c>
      <c r="S1514" s="5">
        <f t="shared" si="94"/>
        <v>42741.684479166666</v>
      </c>
      <c r="T1514" s="5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8317</v>
      </c>
      <c r="R1515" t="s">
        <v>8361</v>
      </c>
      <c r="S1515" s="5">
        <f t="shared" si="94"/>
        <v>41806.637337962966</v>
      </c>
      <c r="T1515" s="5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8317</v>
      </c>
      <c r="R1516" t="s">
        <v>8361</v>
      </c>
      <c r="S1516" s="5">
        <f t="shared" si="94"/>
        <v>42234.597685185188</v>
      </c>
      <c r="T1516" s="5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8317</v>
      </c>
      <c r="R1517" t="s">
        <v>8361</v>
      </c>
      <c r="S1517" s="5">
        <f t="shared" si="94"/>
        <v>42415.253437499996</v>
      </c>
      <c r="T1517" s="5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8317</v>
      </c>
      <c r="R1518" t="s">
        <v>8361</v>
      </c>
      <c r="S1518" s="5">
        <f t="shared" si="94"/>
        <v>42619.466342592597</v>
      </c>
      <c r="T1518" s="5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8317</v>
      </c>
      <c r="R1519" t="s">
        <v>8361</v>
      </c>
      <c r="S1519" s="5">
        <f t="shared" si="94"/>
        <v>41948.56658564815</v>
      </c>
      <c r="T1519" s="5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8317</v>
      </c>
      <c r="R1520" t="s">
        <v>8361</v>
      </c>
      <c r="S1520" s="5">
        <f t="shared" si="94"/>
        <v>41760.8200462963</v>
      </c>
      <c r="T1520" s="5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8317</v>
      </c>
      <c r="R1521" t="s">
        <v>8361</v>
      </c>
      <c r="S1521" s="5">
        <f t="shared" si="94"/>
        <v>41782.741701388892</v>
      </c>
      <c r="T1521" s="5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8317</v>
      </c>
      <c r="R1522" t="s">
        <v>8361</v>
      </c>
      <c r="S1522" s="5">
        <f t="shared" si="94"/>
        <v>41955.857789351852</v>
      </c>
      <c r="T1522" s="5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8317</v>
      </c>
      <c r="R1523" t="s">
        <v>8361</v>
      </c>
      <c r="S1523" s="5">
        <f t="shared" si="94"/>
        <v>42493.167719907404</v>
      </c>
      <c r="T1523" s="5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8317</v>
      </c>
      <c r="R1524" t="s">
        <v>8361</v>
      </c>
      <c r="S1524" s="5">
        <f t="shared" si="94"/>
        <v>41899.830312500002</v>
      </c>
      <c r="T1524" s="5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8317</v>
      </c>
      <c r="R1525" t="s">
        <v>8361</v>
      </c>
      <c r="S1525" s="5">
        <f t="shared" si="94"/>
        <v>41964.751342592594</v>
      </c>
      <c r="T1525" s="5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8317</v>
      </c>
      <c r="R1526" t="s">
        <v>8361</v>
      </c>
      <c r="S1526" s="5">
        <f t="shared" si="94"/>
        <v>42756.501041666663</v>
      </c>
      <c r="T1526" s="5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8317</v>
      </c>
      <c r="R1527" t="s">
        <v>8361</v>
      </c>
      <c r="S1527" s="5">
        <f t="shared" si="94"/>
        <v>42570.702986111108</v>
      </c>
      <c r="T1527" s="5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8317</v>
      </c>
      <c r="R1528" t="s">
        <v>8361</v>
      </c>
      <c r="S1528" s="5">
        <f t="shared" si="94"/>
        <v>42339.276006944448</v>
      </c>
      <c r="T1528" s="5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8317</v>
      </c>
      <c r="R1529" t="s">
        <v>8361</v>
      </c>
      <c r="S1529" s="5">
        <f t="shared" si="94"/>
        <v>42780.600532407407</v>
      </c>
      <c r="T1529" s="5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8317</v>
      </c>
      <c r="R1530" t="s">
        <v>8361</v>
      </c>
      <c r="S1530" s="5">
        <f t="shared" si="94"/>
        <v>42736.732893518521</v>
      </c>
      <c r="T1530" s="5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8317</v>
      </c>
      <c r="R1531" t="s">
        <v>8361</v>
      </c>
      <c r="S1531" s="5">
        <f t="shared" si="94"/>
        <v>42052.628703703704</v>
      </c>
      <c r="T1531" s="5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8317</v>
      </c>
      <c r="R1532" t="s">
        <v>8361</v>
      </c>
      <c r="S1532" s="5">
        <f t="shared" si="94"/>
        <v>42275.767303240747</v>
      </c>
      <c r="T1532" s="5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8317</v>
      </c>
      <c r="R1533" t="s">
        <v>8361</v>
      </c>
      <c r="S1533" s="5">
        <f t="shared" si="94"/>
        <v>41941.802384259259</v>
      </c>
      <c r="T1533" s="5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8317</v>
      </c>
      <c r="R1534" t="s">
        <v>8361</v>
      </c>
      <c r="S1534" s="5">
        <f t="shared" si="94"/>
        <v>42391.475289351853</v>
      </c>
      <c r="T1534" s="5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8317</v>
      </c>
      <c r="R1535" t="s">
        <v>8361</v>
      </c>
      <c r="S1535" s="5">
        <f t="shared" si="94"/>
        <v>42443.00204861111</v>
      </c>
      <c r="T1535" s="5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8317</v>
      </c>
      <c r="R1536" t="s">
        <v>8361</v>
      </c>
      <c r="S1536" s="5">
        <f t="shared" si="94"/>
        <v>42221.67432870371</v>
      </c>
      <c r="T1536" s="5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8317</v>
      </c>
      <c r="R1537" t="s">
        <v>8361</v>
      </c>
      <c r="S1537" s="5">
        <f t="shared" si="94"/>
        <v>42484.829062500001</v>
      </c>
      <c r="T1537" s="5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8317</v>
      </c>
      <c r="R1538" t="s">
        <v>8361</v>
      </c>
      <c r="S1538" s="5">
        <f t="shared" si="94"/>
        <v>42213.802199074074</v>
      </c>
      <c r="T1538" s="5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t="s">
        <v>8317</v>
      </c>
      <c r="R1539" t="s">
        <v>8361</v>
      </c>
      <c r="S1539" s="5">
        <f t="shared" ref="S1539:S1602" si="98">(((J1539/60)/60)/24)+DATE(1970,1,1)</f>
        <v>42552.315127314811</v>
      </c>
      <c r="T1539" s="5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8317</v>
      </c>
      <c r="R1540" t="s">
        <v>8361</v>
      </c>
      <c r="S1540" s="5">
        <f t="shared" si="98"/>
        <v>41981.782060185185</v>
      </c>
      <c r="T1540" s="5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8317</v>
      </c>
      <c r="R1541" t="s">
        <v>8361</v>
      </c>
      <c r="S1541" s="5">
        <f t="shared" si="98"/>
        <v>42705.919201388882</v>
      </c>
      <c r="T1541" s="5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8317</v>
      </c>
      <c r="R1542" t="s">
        <v>8361</v>
      </c>
      <c r="S1542" s="5">
        <f t="shared" si="98"/>
        <v>41939.00712962963</v>
      </c>
      <c r="T1542" s="5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8317</v>
      </c>
      <c r="R1543" t="s">
        <v>8365</v>
      </c>
      <c r="S1543" s="5">
        <f t="shared" si="98"/>
        <v>41974.712245370371</v>
      </c>
      <c r="T1543" s="5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8317</v>
      </c>
      <c r="R1544" t="s">
        <v>8365</v>
      </c>
      <c r="S1544" s="5">
        <f t="shared" si="98"/>
        <v>42170.996527777781</v>
      </c>
      <c r="T1544" s="5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8317</v>
      </c>
      <c r="R1545" t="s">
        <v>8365</v>
      </c>
      <c r="S1545" s="5">
        <f t="shared" si="98"/>
        <v>41935.509652777779</v>
      </c>
      <c r="T1545" s="5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8317</v>
      </c>
      <c r="R1546" t="s">
        <v>8365</v>
      </c>
      <c r="S1546" s="5">
        <f t="shared" si="98"/>
        <v>42053.051203703704</v>
      </c>
      <c r="T1546" s="5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8317</v>
      </c>
      <c r="R1547" t="s">
        <v>8365</v>
      </c>
      <c r="S1547" s="5">
        <f t="shared" si="98"/>
        <v>42031.884652777779</v>
      </c>
      <c r="T1547" s="5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8317</v>
      </c>
      <c r="R1548" t="s">
        <v>8365</v>
      </c>
      <c r="S1548" s="5">
        <f t="shared" si="98"/>
        <v>41839.212951388887</v>
      </c>
      <c r="T1548" s="5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8317</v>
      </c>
      <c r="R1549" t="s">
        <v>8365</v>
      </c>
      <c r="S1549" s="5">
        <f t="shared" si="98"/>
        <v>42782.426875000005</v>
      </c>
      <c r="T1549" s="5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8317</v>
      </c>
      <c r="R1550" t="s">
        <v>8365</v>
      </c>
      <c r="S1550" s="5">
        <f t="shared" si="98"/>
        <v>42286.88217592593</v>
      </c>
      <c r="T1550" s="5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8317</v>
      </c>
      <c r="R1551" t="s">
        <v>8365</v>
      </c>
      <c r="S1551" s="5">
        <f t="shared" si="98"/>
        <v>42281.136099537034</v>
      </c>
      <c r="T1551" s="5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8317</v>
      </c>
      <c r="R1552" t="s">
        <v>8365</v>
      </c>
      <c r="S1552" s="5">
        <f t="shared" si="98"/>
        <v>42472.449467592596</v>
      </c>
      <c r="T1552" s="5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8317</v>
      </c>
      <c r="R1553" t="s">
        <v>8365</v>
      </c>
      <c r="S1553" s="5">
        <f t="shared" si="98"/>
        <v>42121.824525462958</v>
      </c>
      <c r="T1553" s="5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8317</v>
      </c>
      <c r="R1554" t="s">
        <v>8365</v>
      </c>
      <c r="S1554" s="5">
        <f t="shared" si="98"/>
        <v>41892.688750000001</v>
      </c>
      <c r="T1554" s="5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8317</v>
      </c>
      <c r="R1555" t="s">
        <v>8365</v>
      </c>
      <c r="S1555" s="5">
        <f t="shared" si="98"/>
        <v>42219.282951388886</v>
      </c>
      <c r="T1555" s="5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8317</v>
      </c>
      <c r="R1556" t="s">
        <v>8365</v>
      </c>
      <c r="S1556" s="5">
        <f t="shared" si="98"/>
        <v>42188.252199074079</v>
      </c>
      <c r="T1556" s="5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8317</v>
      </c>
      <c r="R1557" t="s">
        <v>8365</v>
      </c>
      <c r="S1557" s="5">
        <f t="shared" si="98"/>
        <v>42241.613796296297</v>
      </c>
      <c r="T1557" s="5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8317</v>
      </c>
      <c r="R1558" t="s">
        <v>8365</v>
      </c>
      <c r="S1558" s="5">
        <f t="shared" si="98"/>
        <v>42525.153055555551</v>
      </c>
      <c r="T1558" s="5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8317</v>
      </c>
      <c r="R1559" t="s">
        <v>8365</v>
      </c>
      <c r="S1559" s="5">
        <f t="shared" si="98"/>
        <v>41871.65315972222</v>
      </c>
      <c r="T1559" s="5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8317</v>
      </c>
      <c r="R1560" t="s">
        <v>8365</v>
      </c>
      <c r="S1560" s="5">
        <f t="shared" si="98"/>
        <v>42185.397673611107</v>
      </c>
      <c r="T1560" s="5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8317</v>
      </c>
      <c r="R1561" t="s">
        <v>8365</v>
      </c>
      <c r="S1561" s="5">
        <f t="shared" si="98"/>
        <v>42108.05322916666</v>
      </c>
      <c r="T1561" s="5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8317</v>
      </c>
      <c r="R1562" t="s">
        <v>8365</v>
      </c>
      <c r="S1562" s="5">
        <f t="shared" si="98"/>
        <v>41936.020752314813</v>
      </c>
      <c r="T1562" s="5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8318</v>
      </c>
      <c r="R1563" t="s">
        <v>8366</v>
      </c>
      <c r="S1563" s="5">
        <f t="shared" si="98"/>
        <v>41555.041701388887</v>
      </c>
      <c r="T1563" s="5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8318</v>
      </c>
      <c r="R1564" t="s">
        <v>8366</v>
      </c>
      <c r="S1564" s="5">
        <f t="shared" si="98"/>
        <v>40079.566157407404</v>
      </c>
      <c r="T1564" s="5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8318</v>
      </c>
      <c r="R1565" t="s">
        <v>8366</v>
      </c>
      <c r="S1565" s="5">
        <f t="shared" si="98"/>
        <v>41652.742488425924</v>
      </c>
      <c r="T1565" s="5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8318</v>
      </c>
      <c r="R1566" t="s">
        <v>8366</v>
      </c>
      <c r="S1566" s="5">
        <f t="shared" si="98"/>
        <v>42121.367002314815</v>
      </c>
      <c r="T1566" s="5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8318</v>
      </c>
      <c r="R1567" t="s">
        <v>8366</v>
      </c>
      <c r="S1567" s="5">
        <f t="shared" si="98"/>
        <v>40672.729872685188</v>
      </c>
      <c r="T1567" s="5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8318</v>
      </c>
      <c r="R1568" t="s">
        <v>8366</v>
      </c>
      <c r="S1568" s="5">
        <f t="shared" si="98"/>
        <v>42549.916712962964</v>
      </c>
      <c r="T1568" s="5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8318</v>
      </c>
      <c r="R1569" t="s">
        <v>8366</v>
      </c>
      <c r="S1569" s="5">
        <f t="shared" si="98"/>
        <v>41671.936863425923</v>
      </c>
      <c r="T1569" s="5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8318</v>
      </c>
      <c r="R1570" t="s">
        <v>8366</v>
      </c>
      <c r="S1570" s="5">
        <f t="shared" si="98"/>
        <v>41962.062326388885</v>
      </c>
      <c r="T1570" s="5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8318</v>
      </c>
      <c r="R1571" t="s">
        <v>8366</v>
      </c>
      <c r="S1571" s="5">
        <f t="shared" si="98"/>
        <v>41389.679560185185</v>
      </c>
      <c r="T1571" s="5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8318</v>
      </c>
      <c r="R1572" t="s">
        <v>8366</v>
      </c>
      <c r="S1572" s="5">
        <f t="shared" si="98"/>
        <v>42438.813449074078</v>
      </c>
      <c r="T1572" s="5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8318</v>
      </c>
      <c r="R1573" t="s">
        <v>8366</v>
      </c>
      <c r="S1573" s="5">
        <f t="shared" si="98"/>
        <v>42144.769479166673</v>
      </c>
      <c r="T1573" s="5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8318</v>
      </c>
      <c r="R1574" t="s">
        <v>8366</v>
      </c>
      <c r="S1574" s="5">
        <f t="shared" si="98"/>
        <v>42404.033090277779</v>
      </c>
      <c r="T1574" s="5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8318</v>
      </c>
      <c r="R1575" t="s">
        <v>8366</v>
      </c>
      <c r="S1575" s="5">
        <f t="shared" si="98"/>
        <v>42786.000023148154</v>
      </c>
      <c r="T1575" s="5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8318</v>
      </c>
      <c r="R1576" t="s">
        <v>8366</v>
      </c>
      <c r="S1576" s="5">
        <f t="shared" si="98"/>
        <v>42017.927418981482</v>
      </c>
      <c r="T1576" s="5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8318</v>
      </c>
      <c r="R1577" t="s">
        <v>8366</v>
      </c>
      <c r="S1577" s="5">
        <f t="shared" si="98"/>
        <v>41799.524259259262</v>
      </c>
      <c r="T1577" s="5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8318</v>
      </c>
      <c r="R1578" t="s">
        <v>8366</v>
      </c>
      <c r="S1578" s="5">
        <f t="shared" si="98"/>
        <v>42140.879259259258</v>
      </c>
      <c r="T1578" s="5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8318</v>
      </c>
      <c r="R1579" t="s">
        <v>8366</v>
      </c>
      <c r="S1579" s="5">
        <f t="shared" si="98"/>
        <v>41054.847777777781</v>
      </c>
      <c r="T1579" s="5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8318</v>
      </c>
      <c r="R1580" t="s">
        <v>8366</v>
      </c>
      <c r="S1580" s="5">
        <f t="shared" si="98"/>
        <v>40399.065868055557</v>
      </c>
      <c r="T1580" s="5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8318</v>
      </c>
      <c r="R1581" t="s">
        <v>8366</v>
      </c>
      <c r="S1581" s="5">
        <f t="shared" si="98"/>
        <v>41481.996423611112</v>
      </c>
      <c r="T1581" s="5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8318</v>
      </c>
      <c r="R1582" t="s">
        <v>8366</v>
      </c>
      <c r="S1582" s="5">
        <f t="shared" si="98"/>
        <v>40990.050069444449</v>
      </c>
      <c r="T1582" s="5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8317</v>
      </c>
      <c r="R1583" t="s">
        <v>8367</v>
      </c>
      <c r="S1583" s="5">
        <f t="shared" si="98"/>
        <v>42325.448958333334</v>
      </c>
      <c r="T1583" s="5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8317</v>
      </c>
      <c r="R1584" t="s">
        <v>8367</v>
      </c>
      <c r="S1584" s="5">
        <f t="shared" si="98"/>
        <v>42246.789965277778</v>
      </c>
      <c r="T1584" s="5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8317</v>
      </c>
      <c r="R1585" t="s">
        <v>8367</v>
      </c>
      <c r="S1585" s="5">
        <f t="shared" si="98"/>
        <v>41877.904988425929</v>
      </c>
      <c r="T1585" s="5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8317</v>
      </c>
      <c r="R1586" t="s">
        <v>8367</v>
      </c>
      <c r="S1586" s="5">
        <f t="shared" si="98"/>
        <v>41779.649317129632</v>
      </c>
      <c r="T1586" s="5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8317</v>
      </c>
      <c r="R1587" t="s">
        <v>8367</v>
      </c>
      <c r="S1587" s="5">
        <f t="shared" si="98"/>
        <v>42707.895462962959</v>
      </c>
      <c r="T1587" s="5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8317</v>
      </c>
      <c r="R1588" t="s">
        <v>8367</v>
      </c>
      <c r="S1588" s="5">
        <f t="shared" si="98"/>
        <v>42069.104421296302</v>
      </c>
      <c r="T1588" s="5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8317</v>
      </c>
      <c r="R1589" t="s">
        <v>8367</v>
      </c>
      <c r="S1589" s="5">
        <f t="shared" si="98"/>
        <v>41956.950983796298</v>
      </c>
      <c r="T1589" s="5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8317</v>
      </c>
      <c r="R1590" t="s">
        <v>8367</v>
      </c>
      <c r="S1590" s="5">
        <f t="shared" si="98"/>
        <v>42005.24998842593</v>
      </c>
      <c r="T1590" s="5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8317</v>
      </c>
      <c r="R1591" t="s">
        <v>8367</v>
      </c>
      <c r="S1591" s="5">
        <f t="shared" si="98"/>
        <v>42256.984791666662</v>
      </c>
      <c r="T1591" s="5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8317</v>
      </c>
      <c r="R1592" t="s">
        <v>8367</v>
      </c>
      <c r="S1592" s="5">
        <f t="shared" si="98"/>
        <v>42240.857222222221</v>
      </c>
      <c r="T1592" s="5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8317</v>
      </c>
      <c r="R1593" t="s">
        <v>8367</v>
      </c>
      <c r="S1593" s="5">
        <f t="shared" si="98"/>
        <v>42433.726168981477</v>
      </c>
      <c r="T1593" s="5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8317</v>
      </c>
      <c r="R1594" t="s">
        <v>8367</v>
      </c>
      <c r="S1594" s="5">
        <f t="shared" si="98"/>
        <v>42046.072743055556</v>
      </c>
      <c r="T1594" s="5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8317</v>
      </c>
      <c r="R1595" t="s">
        <v>8367</v>
      </c>
      <c r="S1595" s="5">
        <f t="shared" si="98"/>
        <v>42033.845543981486</v>
      </c>
      <c r="T1595" s="5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8317</v>
      </c>
      <c r="R1596" t="s">
        <v>8367</v>
      </c>
      <c r="S1596" s="5">
        <f t="shared" si="98"/>
        <v>42445.712754629625</v>
      </c>
      <c r="T1596" s="5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8317</v>
      </c>
      <c r="R1597" t="s">
        <v>8367</v>
      </c>
      <c r="S1597" s="5">
        <f t="shared" si="98"/>
        <v>41780.050092592595</v>
      </c>
      <c r="T1597" s="5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8317</v>
      </c>
      <c r="R1598" t="s">
        <v>8367</v>
      </c>
      <c r="S1598" s="5">
        <f t="shared" si="98"/>
        <v>41941.430196759262</v>
      </c>
      <c r="T1598" s="5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8317</v>
      </c>
      <c r="R1599" t="s">
        <v>8367</v>
      </c>
      <c r="S1599" s="5">
        <f t="shared" si="98"/>
        <v>42603.354131944448</v>
      </c>
      <c r="T1599" s="5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8317</v>
      </c>
      <c r="R1600" t="s">
        <v>8367</v>
      </c>
      <c r="S1600" s="5">
        <f t="shared" si="98"/>
        <v>42151.667337962965</v>
      </c>
      <c r="T1600" s="5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8317</v>
      </c>
      <c r="R1601" t="s">
        <v>8367</v>
      </c>
      <c r="S1601" s="5">
        <f t="shared" si="98"/>
        <v>42438.53907407407</v>
      </c>
      <c r="T1601" s="5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8317</v>
      </c>
      <c r="R1602" t="s">
        <v>8367</v>
      </c>
      <c r="S1602" s="5">
        <f t="shared" si="98"/>
        <v>41791.057314814818</v>
      </c>
      <c r="T1602" s="5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t="s">
        <v>8316</v>
      </c>
      <c r="R1603" t="s">
        <v>8352</v>
      </c>
      <c r="S1603" s="5">
        <f t="shared" ref="S1603:S1666" si="102">(((J1603/60)/60)/24)+DATE(1970,1,1)</f>
        <v>40638.092974537038</v>
      </c>
      <c r="T1603" s="5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8316</v>
      </c>
      <c r="R1604" t="s">
        <v>8352</v>
      </c>
      <c r="S1604" s="5">
        <f t="shared" si="102"/>
        <v>40788.297650462962</v>
      </c>
      <c r="T1604" s="5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8316</v>
      </c>
      <c r="R1605" t="s">
        <v>8352</v>
      </c>
      <c r="S1605" s="5">
        <f t="shared" si="102"/>
        <v>40876.169664351852</v>
      </c>
      <c r="T1605" s="5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8316</v>
      </c>
      <c r="R1606" t="s">
        <v>8352</v>
      </c>
      <c r="S1606" s="5">
        <f t="shared" si="102"/>
        <v>40945.845312500001</v>
      </c>
      <c r="T1606" s="5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8316</v>
      </c>
      <c r="R1607" t="s">
        <v>8352</v>
      </c>
      <c r="S1607" s="5">
        <f t="shared" si="102"/>
        <v>40747.012881944444</v>
      </c>
      <c r="T1607" s="5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8316</v>
      </c>
      <c r="R1608" t="s">
        <v>8352</v>
      </c>
      <c r="S1608" s="5">
        <f t="shared" si="102"/>
        <v>40536.111550925925</v>
      </c>
      <c r="T1608" s="5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8316</v>
      </c>
      <c r="R1609" t="s">
        <v>8352</v>
      </c>
      <c r="S1609" s="5">
        <f t="shared" si="102"/>
        <v>41053.80846064815</v>
      </c>
      <c r="T1609" s="5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8316</v>
      </c>
      <c r="R1610" t="s">
        <v>8352</v>
      </c>
      <c r="S1610" s="5">
        <f t="shared" si="102"/>
        <v>41607.83085648148</v>
      </c>
      <c r="T1610" s="5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8316</v>
      </c>
      <c r="R1611" t="s">
        <v>8352</v>
      </c>
      <c r="S1611" s="5">
        <f t="shared" si="102"/>
        <v>40796.001261574071</v>
      </c>
      <c r="T1611" s="5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8316</v>
      </c>
      <c r="R1612" t="s">
        <v>8352</v>
      </c>
      <c r="S1612" s="5">
        <f t="shared" si="102"/>
        <v>41228.924884259257</v>
      </c>
      <c r="T1612" s="5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8316</v>
      </c>
      <c r="R1613" t="s">
        <v>8352</v>
      </c>
      <c r="S1613" s="5">
        <f t="shared" si="102"/>
        <v>41409.00037037037</v>
      </c>
      <c r="T1613" s="5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8316</v>
      </c>
      <c r="R1614" t="s">
        <v>8352</v>
      </c>
      <c r="S1614" s="5">
        <f t="shared" si="102"/>
        <v>41246.874814814815</v>
      </c>
      <c r="T1614" s="5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8316</v>
      </c>
      <c r="R1615" t="s">
        <v>8352</v>
      </c>
      <c r="S1615" s="5">
        <f t="shared" si="102"/>
        <v>41082.069467592592</v>
      </c>
      <c r="T1615" s="5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8316</v>
      </c>
      <c r="R1616" t="s">
        <v>8352</v>
      </c>
      <c r="S1616" s="5">
        <f t="shared" si="102"/>
        <v>41794.981122685182</v>
      </c>
      <c r="T1616" s="5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8316</v>
      </c>
      <c r="R1617" t="s">
        <v>8352</v>
      </c>
      <c r="S1617" s="5">
        <f t="shared" si="102"/>
        <v>40845.050879629627</v>
      </c>
      <c r="T1617" s="5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8316</v>
      </c>
      <c r="R1618" t="s">
        <v>8352</v>
      </c>
      <c r="S1618" s="5">
        <f t="shared" si="102"/>
        <v>41194.715520833335</v>
      </c>
      <c r="T1618" s="5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8316</v>
      </c>
      <c r="R1619" t="s">
        <v>8352</v>
      </c>
      <c r="S1619" s="5">
        <f t="shared" si="102"/>
        <v>41546.664212962962</v>
      </c>
      <c r="T1619" s="5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8316</v>
      </c>
      <c r="R1620" t="s">
        <v>8352</v>
      </c>
      <c r="S1620" s="5">
        <f t="shared" si="102"/>
        <v>41301.654340277775</v>
      </c>
      <c r="T1620" s="5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8316</v>
      </c>
      <c r="R1621" t="s">
        <v>8352</v>
      </c>
      <c r="S1621" s="5">
        <f t="shared" si="102"/>
        <v>41876.18618055556</v>
      </c>
      <c r="T1621" s="5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8316</v>
      </c>
      <c r="R1622" t="s">
        <v>8352</v>
      </c>
      <c r="S1622" s="5">
        <f t="shared" si="102"/>
        <v>41321.339583333334</v>
      </c>
      <c r="T1622" s="5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8316</v>
      </c>
      <c r="R1623" t="s">
        <v>8352</v>
      </c>
      <c r="S1623" s="5">
        <f t="shared" si="102"/>
        <v>41003.60665509259</v>
      </c>
      <c r="T1623" s="5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8316</v>
      </c>
      <c r="R1624" t="s">
        <v>8352</v>
      </c>
      <c r="S1624" s="5">
        <f t="shared" si="102"/>
        <v>41950.29483796296</v>
      </c>
      <c r="T1624" s="5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8316</v>
      </c>
      <c r="R1625" t="s">
        <v>8352</v>
      </c>
      <c r="S1625" s="5">
        <f t="shared" si="102"/>
        <v>41453.688530092593</v>
      </c>
      <c r="T1625" s="5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8316</v>
      </c>
      <c r="R1626" t="s">
        <v>8352</v>
      </c>
      <c r="S1626" s="5">
        <f t="shared" si="102"/>
        <v>41243.367303240739</v>
      </c>
      <c r="T1626" s="5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8316</v>
      </c>
      <c r="R1627" t="s">
        <v>8352</v>
      </c>
      <c r="S1627" s="5">
        <f t="shared" si="102"/>
        <v>41135.699687500004</v>
      </c>
      <c r="T1627" s="5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8316</v>
      </c>
      <c r="R1628" t="s">
        <v>8352</v>
      </c>
      <c r="S1628" s="5">
        <f t="shared" si="102"/>
        <v>41579.847997685189</v>
      </c>
      <c r="T1628" s="5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8316</v>
      </c>
      <c r="R1629" t="s">
        <v>8352</v>
      </c>
      <c r="S1629" s="5">
        <f t="shared" si="102"/>
        <v>41205.707048611112</v>
      </c>
      <c r="T1629" s="5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8316</v>
      </c>
      <c r="R1630" t="s">
        <v>8352</v>
      </c>
      <c r="S1630" s="5">
        <f t="shared" si="102"/>
        <v>41774.737060185187</v>
      </c>
      <c r="T1630" s="5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8316</v>
      </c>
      <c r="R1631" t="s">
        <v>8352</v>
      </c>
      <c r="S1631" s="5">
        <f t="shared" si="102"/>
        <v>41645.867280092592</v>
      </c>
      <c r="T1631" s="5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8316</v>
      </c>
      <c r="R1632" t="s">
        <v>8352</v>
      </c>
      <c r="S1632" s="5">
        <f t="shared" si="102"/>
        <v>40939.837673611109</v>
      </c>
      <c r="T1632" s="5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8316</v>
      </c>
      <c r="R1633" t="s">
        <v>8352</v>
      </c>
      <c r="S1633" s="5">
        <f t="shared" si="102"/>
        <v>41164.859502314815</v>
      </c>
      <c r="T1633" s="5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8316</v>
      </c>
      <c r="R1634" t="s">
        <v>8352</v>
      </c>
      <c r="S1634" s="5">
        <f t="shared" si="102"/>
        <v>40750.340902777774</v>
      </c>
      <c r="T1634" s="5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8316</v>
      </c>
      <c r="R1635" t="s">
        <v>8352</v>
      </c>
      <c r="S1635" s="5">
        <f t="shared" si="102"/>
        <v>40896.883750000001</v>
      </c>
      <c r="T1635" s="5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8316</v>
      </c>
      <c r="R1636" t="s">
        <v>8352</v>
      </c>
      <c r="S1636" s="5">
        <f t="shared" si="102"/>
        <v>40658.189826388887</v>
      </c>
      <c r="T1636" s="5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8316</v>
      </c>
      <c r="R1637" t="s">
        <v>8352</v>
      </c>
      <c r="S1637" s="5">
        <f t="shared" si="102"/>
        <v>42502.868761574078</v>
      </c>
      <c r="T1637" s="5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8316</v>
      </c>
      <c r="R1638" t="s">
        <v>8352</v>
      </c>
      <c r="S1638" s="5">
        <f t="shared" si="102"/>
        <v>40663.08666666667</v>
      </c>
      <c r="T1638" s="5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8316</v>
      </c>
      <c r="R1639" t="s">
        <v>8352</v>
      </c>
      <c r="S1639" s="5">
        <f t="shared" si="102"/>
        <v>40122.751620370371</v>
      </c>
      <c r="T1639" s="5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8316</v>
      </c>
      <c r="R1640" t="s">
        <v>8352</v>
      </c>
      <c r="S1640" s="5">
        <f t="shared" si="102"/>
        <v>41288.68712962963</v>
      </c>
      <c r="T1640" s="5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8316</v>
      </c>
      <c r="R1641" t="s">
        <v>8352</v>
      </c>
      <c r="S1641" s="5">
        <f t="shared" si="102"/>
        <v>40941.652372685188</v>
      </c>
      <c r="T1641" s="5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8316</v>
      </c>
      <c r="R1642" t="s">
        <v>8352</v>
      </c>
      <c r="S1642" s="5">
        <f t="shared" si="102"/>
        <v>40379.23096064815</v>
      </c>
      <c r="T1642" s="5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8316</v>
      </c>
      <c r="R1643" t="s">
        <v>8368</v>
      </c>
      <c r="S1643" s="5">
        <f t="shared" si="102"/>
        <v>41962.596574074079</v>
      </c>
      <c r="T1643" s="5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8316</v>
      </c>
      <c r="R1644" t="s">
        <v>8368</v>
      </c>
      <c r="S1644" s="5">
        <f t="shared" si="102"/>
        <v>40688.024618055555</v>
      </c>
      <c r="T1644" s="5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8316</v>
      </c>
      <c r="R1645" t="s">
        <v>8368</v>
      </c>
      <c r="S1645" s="5">
        <f t="shared" si="102"/>
        <v>41146.824212962965</v>
      </c>
      <c r="T1645" s="5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8316</v>
      </c>
      <c r="R1646" t="s">
        <v>8368</v>
      </c>
      <c r="S1646" s="5">
        <f t="shared" si="102"/>
        <v>41175.05972222222</v>
      </c>
      <c r="T1646" s="5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8316</v>
      </c>
      <c r="R1647" t="s">
        <v>8368</v>
      </c>
      <c r="S1647" s="5">
        <f t="shared" si="102"/>
        <v>41521.617361111108</v>
      </c>
      <c r="T1647" s="5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8316</v>
      </c>
      <c r="R1648" t="s">
        <v>8368</v>
      </c>
      <c r="S1648" s="5">
        <f t="shared" si="102"/>
        <v>41833.450266203705</v>
      </c>
      <c r="T1648" s="5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8316</v>
      </c>
      <c r="R1649" t="s">
        <v>8368</v>
      </c>
      <c r="S1649" s="5">
        <f t="shared" si="102"/>
        <v>41039.409456018519</v>
      </c>
      <c r="T1649" s="5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8316</v>
      </c>
      <c r="R1650" t="s">
        <v>8368</v>
      </c>
      <c r="S1650" s="5">
        <f t="shared" si="102"/>
        <v>40592.704652777778</v>
      </c>
      <c r="T1650" s="5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8316</v>
      </c>
      <c r="R1651" t="s">
        <v>8368</v>
      </c>
      <c r="S1651" s="5">
        <f t="shared" si="102"/>
        <v>41737.684664351851</v>
      </c>
      <c r="T1651" s="5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8316</v>
      </c>
      <c r="R1652" t="s">
        <v>8368</v>
      </c>
      <c r="S1652" s="5">
        <f t="shared" si="102"/>
        <v>41526.435613425929</v>
      </c>
      <c r="T1652" s="5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8316</v>
      </c>
      <c r="R1653" t="s">
        <v>8368</v>
      </c>
      <c r="S1653" s="5">
        <f t="shared" si="102"/>
        <v>40625.900694444441</v>
      </c>
      <c r="T1653" s="5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8316</v>
      </c>
      <c r="R1654" t="s">
        <v>8368</v>
      </c>
      <c r="S1654" s="5">
        <f t="shared" si="102"/>
        <v>41572.492974537039</v>
      </c>
      <c r="T1654" s="5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8316</v>
      </c>
      <c r="R1655" t="s">
        <v>8368</v>
      </c>
      <c r="S1655" s="5">
        <f t="shared" si="102"/>
        <v>40626.834444444445</v>
      </c>
      <c r="T1655" s="5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8316</v>
      </c>
      <c r="R1656" t="s">
        <v>8368</v>
      </c>
      <c r="S1656" s="5">
        <f t="shared" si="102"/>
        <v>40987.890740740739</v>
      </c>
      <c r="T1656" s="5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8316</v>
      </c>
      <c r="R1657" t="s">
        <v>8368</v>
      </c>
      <c r="S1657" s="5">
        <f t="shared" si="102"/>
        <v>40974.791898148149</v>
      </c>
      <c r="T1657" s="5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8316</v>
      </c>
      <c r="R1658" t="s">
        <v>8368</v>
      </c>
      <c r="S1658" s="5">
        <f t="shared" si="102"/>
        <v>41226.928842592592</v>
      </c>
      <c r="T1658" s="5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8316</v>
      </c>
      <c r="R1659" t="s">
        <v>8368</v>
      </c>
      <c r="S1659" s="5">
        <f t="shared" si="102"/>
        <v>41023.782037037039</v>
      </c>
      <c r="T1659" s="5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8316</v>
      </c>
      <c r="R1660" t="s">
        <v>8368</v>
      </c>
      <c r="S1660" s="5">
        <f t="shared" si="102"/>
        <v>41223.22184027778</v>
      </c>
      <c r="T1660" s="5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8316</v>
      </c>
      <c r="R1661" t="s">
        <v>8368</v>
      </c>
      <c r="S1661" s="5">
        <f t="shared" si="102"/>
        <v>41596.913437499999</v>
      </c>
      <c r="T1661" s="5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8316</v>
      </c>
      <c r="R1662" t="s">
        <v>8368</v>
      </c>
      <c r="S1662" s="5">
        <f t="shared" si="102"/>
        <v>42459.693865740745</v>
      </c>
      <c r="T1662" s="5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8316</v>
      </c>
      <c r="R1663" t="s">
        <v>8368</v>
      </c>
      <c r="S1663" s="5">
        <f t="shared" si="102"/>
        <v>42343.998043981483</v>
      </c>
      <c r="T1663" s="5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8316</v>
      </c>
      <c r="R1664" t="s">
        <v>8368</v>
      </c>
      <c r="S1664" s="5">
        <f t="shared" si="102"/>
        <v>40848.198333333334</v>
      </c>
      <c r="T1664" s="5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8316</v>
      </c>
      <c r="R1665" t="s">
        <v>8368</v>
      </c>
      <c r="S1665" s="5">
        <f t="shared" si="102"/>
        <v>42006.02207175926</v>
      </c>
      <c r="T1665" s="5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8316</v>
      </c>
      <c r="R1666" t="s">
        <v>8368</v>
      </c>
      <c r="S1666" s="5">
        <f t="shared" si="102"/>
        <v>40939.761782407404</v>
      </c>
      <c r="T1666" s="5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8316</v>
      </c>
      <c r="R1667" t="s">
        <v>8368</v>
      </c>
      <c r="S1667" s="5">
        <f t="shared" ref="S1667:S1730" si="106">(((J1667/60)/60)/24)+DATE(1970,1,1)</f>
        <v>40564.649456018517</v>
      </c>
      <c r="T1667" s="5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8316</v>
      </c>
      <c r="R1668" t="s">
        <v>8368</v>
      </c>
      <c r="S1668" s="5">
        <f t="shared" si="106"/>
        <v>41331.253159722226</v>
      </c>
      <c r="T1668" s="5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8316</v>
      </c>
      <c r="R1669" t="s">
        <v>8368</v>
      </c>
      <c r="S1669" s="5">
        <f t="shared" si="106"/>
        <v>41682.0705787037</v>
      </c>
      <c r="T1669" s="5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8316</v>
      </c>
      <c r="R1670" t="s">
        <v>8368</v>
      </c>
      <c r="S1670" s="5">
        <f t="shared" si="106"/>
        <v>40845.14975694444</v>
      </c>
      <c r="T1670" s="5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8316</v>
      </c>
      <c r="R1671" t="s">
        <v>8368</v>
      </c>
      <c r="S1671" s="5">
        <f t="shared" si="106"/>
        <v>42461.885138888887</v>
      </c>
      <c r="T1671" s="5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8316</v>
      </c>
      <c r="R1672" t="s">
        <v>8368</v>
      </c>
      <c r="S1672" s="5">
        <f t="shared" si="106"/>
        <v>40313.930543981485</v>
      </c>
      <c r="T1672" s="5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8316</v>
      </c>
      <c r="R1673" t="s">
        <v>8368</v>
      </c>
      <c r="S1673" s="5">
        <f t="shared" si="106"/>
        <v>42553.54414351852</v>
      </c>
      <c r="T1673" s="5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8316</v>
      </c>
      <c r="R1674" t="s">
        <v>8368</v>
      </c>
      <c r="S1674" s="5">
        <f t="shared" si="106"/>
        <v>41034.656597222223</v>
      </c>
      <c r="T1674" s="5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8316</v>
      </c>
      <c r="R1675" t="s">
        <v>8368</v>
      </c>
      <c r="S1675" s="5">
        <f t="shared" si="106"/>
        <v>42039.878379629634</v>
      </c>
      <c r="T1675" s="5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8316</v>
      </c>
      <c r="R1676" t="s">
        <v>8368</v>
      </c>
      <c r="S1676" s="5">
        <f t="shared" si="106"/>
        <v>42569.605393518519</v>
      </c>
      <c r="T1676" s="5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8316</v>
      </c>
      <c r="R1677" t="s">
        <v>8368</v>
      </c>
      <c r="S1677" s="5">
        <f t="shared" si="106"/>
        <v>40802.733101851853</v>
      </c>
      <c r="T1677" s="5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8316</v>
      </c>
      <c r="R1678" t="s">
        <v>8368</v>
      </c>
      <c r="S1678" s="5">
        <f t="shared" si="106"/>
        <v>40973.72623842593</v>
      </c>
      <c r="T1678" s="5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8316</v>
      </c>
      <c r="R1679" t="s">
        <v>8368</v>
      </c>
      <c r="S1679" s="5">
        <f t="shared" si="106"/>
        <v>42416.407129629632</v>
      </c>
      <c r="T1679" s="5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8316</v>
      </c>
      <c r="R1680" t="s">
        <v>8368</v>
      </c>
      <c r="S1680" s="5">
        <f t="shared" si="106"/>
        <v>41662.854988425926</v>
      </c>
      <c r="T1680" s="5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8316</v>
      </c>
      <c r="R1681" t="s">
        <v>8368</v>
      </c>
      <c r="S1681" s="5">
        <f t="shared" si="106"/>
        <v>40723.068807870368</v>
      </c>
      <c r="T1681" s="5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8316</v>
      </c>
      <c r="R1682" t="s">
        <v>8368</v>
      </c>
      <c r="S1682" s="5">
        <f t="shared" si="106"/>
        <v>41802.757719907408</v>
      </c>
      <c r="T1682" s="5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8316</v>
      </c>
      <c r="R1683" t="s">
        <v>8369</v>
      </c>
      <c r="S1683" s="5">
        <f t="shared" si="106"/>
        <v>42774.121342592596</v>
      </c>
      <c r="T1683" s="5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8316</v>
      </c>
      <c r="R1684" t="s">
        <v>8369</v>
      </c>
      <c r="S1684" s="5">
        <f t="shared" si="106"/>
        <v>42779.21365740741</v>
      </c>
      <c r="T1684" s="5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8316</v>
      </c>
      <c r="R1685" t="s">
        <v>8369</v>
      </c>
      <c r="S1685" s="5">
        <f t="shared" si="106"/>
        <v>42808.781689814816</v>
      </c>
      <c r="T1685" s="5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8316</v>
      </c>
      <c r="R1686" t="s">
        <v>8369</v>
      </c>
      <c r="S1686" s="5">
        <f t="shared" si="106"/>
        <v>42783.815289351856</v>
      </c>
      <c r="T1686" s="5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8316</v>
      </c>
      <c r="R1687" t="s">
        <v>8369</v>
      </c>
      <c r="S1687" s="5">
        <f t="shared" si="106"/>
        <v>42788.2502662037</v>
      </c>
      <c r="T1687" s="5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8316</v>
      </c>
      <c r="R1688" t="s">
        <v>8369</v>
      </c>
      <c r="S1688" s="5">
        <f t="shared" si="106"/>
        <v>42792.843969907408</v>
      </c>
      <c r="T1688" s="5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8316</v>
      </c>
      <c r="R1689" t="s">
        <v>8369</v>
      </c>
      <c r="S1689" s="5">
        <f t="shared" si="106"/>
        <v>42802.046817129631</v>
      </c>
      <c r="T1689" s="5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8316</v>
      </c>
      <c r="R1690" t="s">
        <v>8369</v>
      </c>
      <c r="S1690" s="5">
        <f t="shared" si="106"/>
        <v>42804.534652777773</v>
      </c>
      <c r="T1690" s="5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8316</v>
      </c>
      <c r="R1691" t="s">
        <v>8369</v>
      </c>
      <c r="S1691" s="5">
        <f t="shared" si="106"/>
        <v>42780.942476851851</v>
      </c>
      <c r="T1691" s="5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8316</v>
      </c>
      <c r="R1692" t="s">
        <v>8369</v>
      </c>
      <c r="S1692" s="5">
        <f t="shared" si="106"/>
        <v>42801.43104166667</v>
      </c>
      <c r="T1692" s="5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8316</v>
      </c>
      <c r="R1693" t="s">
        <v>8369</v>
      </c>
      <c r="S1693" s="5">
        <f t="shared" si="106"/>
        <v>42795.701481481476</v>
      </c>
      <c r="T1693" s="5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8316</v>
      </c>
      <c r="R1694" t="s">
        <v>8369</v>
      </c>
      <c r="S1694" s="5">
        <f t="shared" si="106"/>
        <v>42788.151238425926</v>
      </c>
      <c r="T1694" s="5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8316</v>
      </c>
      <c r="R1695" t="s">
        <v>8369</v>
      </c>
      <c r="S1695" s="5">
        <f t="shared" si="106"/>
        <v>42803.920277777783</v>
      </c>
      <c r="T1695" s="5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8316</v>
      </c>
      <c r="R1696" t="s">
        <v>8369</v>
      </c>
      <c r="S1696" s="5">
        <f t="shared" si="106"/>
        <v>42791.669837962967</v>
      </c>
      <c r="T1696" s="5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8316</v>
      </c>
      <c r="R1697" t="s">
        <v>8369</v>
      </c>
      <c r="S1697" s="5">
        <f t="shared" si="106"/>
        <v>42801.031412037039</v>
      </c>
      <c r="T1697" s="5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8316</v>
      </c>
      <c r="R1698" t="s">
        <v>8369</v>
      </c>
      <c r="S1698" s="5">
        <f t="shared" si="106"/>
        <v>42796.069571759261</v>
      </c>
      <c r="T1698" s="5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8316</v>
      </c>
      <c r="R1699" t="s">
        <v>8369</v>
      </c>
      <c r="S1699" s="5">
        <f t="shared" si="106"/>
        <v>42805.032962962956</v>
      </c>
      <c r="T1699" s="5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8316</v>
      </c>
      <c r="R1700" t="s">
        <v>8369</v>
      </c>
      <c r="S1700" s="5">
        <f t="shared" si="106"/>
        <v>42796.207870370374</v>
      </c>
      <c r="T1700" s="5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8316</v>
      </c>
      <c r="R1701" t="s">
        <v>8369</v>
      </c>
      <c r="S1701" s="5">
        <f t="shared" si="106"/>
        <v>42806.863946759258</v>
      </c>
      <c r="T1701" s="5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8316</v>
      </c>
      <c r="R1702" t="s">
        <v>8369</v>
      </c>
      <c r="S1702" s="5">
        <f t="shared" si="106"/>
        <v>42796.071643518517</v>
      </c>
      <c r="T1702" s="5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8316</v>
      </c>
      <c r="R1703" t="s">
        <v>8369</v>
      </c>
      <c r="S1703" s="5">
        <f t="shared" si="106"/>
        <v>41989.664409722223</v>
      </c>
      <c r="T1703" s="5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8316</v>
      </c>
      <c r="R1704" t="s">
        <v>8369</v>
      </c>
      <c r="S1704" s="5">
        <f t="shared" si="106"/>
        <v>42063.869791666672</v>
      </c>
      <c r="T1704" s="5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8316</v>
      </c>
      <c r="R1705" t="s">
        <v>8369</v>
      </c>
      <c r="S1705" s="5">
        <f t="shared" si="106"/>
        <v>42187.281678240746</v>
      </c>
      <c r="T1705" s="5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8316</v>
      </c>
      <c r="R1706" t="s">
        <v>8369</v>
      </c>
      <c r="S1706" s="5">
        <f t="shared" si="106"/>
        <v>42021.139733796299</v>
      </c>
      <c r="T1706" s="5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8316</v>
      </c>
      <c r="R1707" t="s">
        <v>8369</v>
      </c>
      <c r="S1707" s="5">
        <f t="shared" si="106"/>
        <v>42245.016736111109</v>
      </c>
      <c r="T1707" s="5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8316</v>
      </c>
      <c r="R1708" t="s">
        <v>8369</v>
      </c>
      <c r="S1708" s="5">
        <f t="shared" si="106"/>
        <v>42179.306388888886</v>
      </c>
      <c r="T1708" s="5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8316</v>
      </c>
      <c r="R1709" t="s">
        <v>8369</v>
      </c>
      <c r="S1709" s="5">
        <f t="shared" si="106"/>
        <v>42427.721006944441</v>
      </c>
      <c r="T1709" s="5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8316</v>
      </c>
      <c r="R1710" t="s">
        <v>8369</v>
      </c>
      <c r="S1710" s="5">
        <f t="shared" si="106"/>
        <v>42451.866967592592</v>
      </c>
      <c r="T1710" s="5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8316</v>
      </c>
      <c r="R1711" t="s">
        <v>8369</v>
      </c>
      <c r="S1711" s="5">
        <f t="shared" si="106"/>
        <v>41841.56381944444</v>
      </c>
      <c r="T1711" s="5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8316</v>
      </c>
      <c r="R1712" t="s">
        <v>8369</v>
      </c>
      <c r="S1712" s="5">
        <f t="shared" si="106"/>
        <v>42341.59129629629</v>
      </c>
      <c r="T1712" s="5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8316</v>
      </c>
      <c r="R1713" t="s">
        <v>8369</v>
      </c>
      <c r="S1713" s="5">
        <f t="shared" si="106"/>
        <v>41852.646226851852</v>
      </c>
      <c r="T1713" s="5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8316</v>
      </c>
      <c r="R1714" t="s">
        <v>8369</v>
      </c>
      <c r="S1714" s="5">
        <f t="shared" si="106"/>
        <v>42125.913807870369</v>
      </c>
      <c r="T1714" s="5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8316</v>
      </c>
      <c r="R1715" t="s">
        <v>8369</v>
      </c>
      <c r="S1715" s="5">
        <f t="shared" si="106"/>
        <v>41887.801064814819</v>
      </c>
      <c r="T1715" s="5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8316</v>
      </c>
      <c r="R1716" t="s">
        <v>8369</v>
      </c>
      <c r="S1716" s="5">
        <f t="shared" si="106"/>
        <v>42095.918530092589</v>
      </c>
      <c r="T1716" s="5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8316</v>
      </c>
      <c r="R1717" t="s">
        <v>8369</v>
      </c>
      <c r="S1717" s="5">
        <f t="shared" si="106"/>
        <v>42064.217418981483</v>
      </c>
      <c r="T1717" s="5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8316</v>
      </c>
      <c r="R1718" t="s">
        <v>8369</v>
      </c>
      <c r="S1718" s="5">
        <f t="shared" si="106"/>
        <v>42673.577534722222</v>
      </c>
      <c r="T1718" s="5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8316</v>
      </c>
      <c r="R1719" t="s">
        <v>8369</v>
      </c>
      <c r="S1719" s="5">
        <f t="shared" si="106"/>
        <v>42460.98192129629</v>
      </c>
      <c r="T1719" s="5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8316</v>
      </c>
      <c r="R1720" t="s">
        <v>8369</v>
      </c>
      <c r="S1720" s="5">
        <f t="shared" si="106"/>
        <v>42460.610520833332</v>
      </c>
      <c r="T1720" s="5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8316</v>
      </c>
      <c r="R1721" t="s">
        <v>8369</v>
      </c>
      <c r="S1721" s="5">
        <f t="shared" si="106"/>
        <v>41869.534618055557</v>
      </c>
      <c r="T1721" s="5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8316</v>
      </c>
      <c r="R1722" t="s">
        <v>8369</v>
      </c>
      <c r="S1722" s="5">
        <f t="shared" si="106"/>
        <v>41922.783229166671</v>
      </c>
      <c r="T1722" s="5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8316</v>
      </c>
      <c r="R1723" t="s">
        <v>8369</v>
      </c>
      <c r="S1723" s="5">
        <f t="shared" si="106"/>
        <v>42319.461377314816</v>
      </c>
      <c r="T1723" s="5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8316</v>
      </c>
      <c r="R1724" t="s">
        <v>8369</v>
      </c>
      <c r="S1724" s="5">
        <f t="shared" si="106"/>
        <v>42425.960983796293</v>
      </c>
      <c r="T1724" s="5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8316</v>
      </c>
      <c r="R1725" t="s">
        <v>8369</v>
      </c>
      <c r="S1725" s="5">
        <f t="shared" si="106"/>
        <v>42129.82540509259</v>
      </c>
      <c r="T1725" s="5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8316</v>
      </c>
      <c r="R1726" t="s">
        <v>8369</v>
      </c>
      <c r="S1726" s="5">
        <f t="shared" si="106"/>
        <v>41912.932430555556</v>
      </c>
      <c r="T1726" s="5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8316</v>
      </c>
      <c r="R1727" t="s">
        <v>8369</v>
      </c>
      <c r="S1727" s="5">
        <f t="shared" si="106"/>
        <v>41845.968159722222</v>
      </c>
      <c r="T1727" s="5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8316</v>
      </c>
      <c r="R1728" t="s">
        <v>8369</v>
      </c>
      <c r="S1728" s="5">
        <f t="shared" si="106"/>
        <v>41788.919722222221</v>
      </c>
      <c r="T1728" s="5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8316</v>
      </c>
      <c r="R1729" t="s">
        <v>8369</v>
      </c>
      <c r="S1729" s="5">
        <f t="shared" si="106"/>
        <v>42044.927974537044</v>
      </c>
      <c r="T1729" s="5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8316</v>
      </c>
      <c r="R1730" t="s">
        <v>8369</v>
      </c>
      <c r="S1730" s="5">
        <f t="shared" si="106"/>
        <v>42268.625856481478</v>
      </c>
      <c r="T1730" s="5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 t="e">
        <f t="shared" ref="P1731:P1794" si="109">E1731/L1731</f>
        <v>#DIV/0!</v>
      </c>
      <c r="Q1731" t="s">
        <v>8316</v>
      </c>
      <c r="R1731" t="s">
        <v>8369</v>
      </c>
      <c r="S1731" s="5">
        <f t="shared" ref="S1731:S1794" si="110">(((J1731/60)/60)/24)+DATE(1970,1,1)</f>
        <v>42471.052152777775</v>
      </c>
      <c r="T1731" s="5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8316</v>
      </c>
      <c r="R1732" t="s">
        <v>8369</v>
      </c>
      <c r="S1732" s="5">
        <f t="shared" si="110"/>
        <v>42272.087766203709</v>
      </c>
      <c r="T1732" s="5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8316</v>
      </c>
      <c r="R1733" t="s">
        <v>8369</v>
      </c>
      <c r="S1733" s="5">
        <f t="shared" si="110"/>
        <v>42152.906851851847</v>
      </c>
      <c r="T1733" s="5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8316</v>
      </c>
      <c r="R1734" t="s">
        <v>8369</v>
      </c>
      <c r="S1734" s="5">
        <f t="shared" si="110"/>
        <v>42325.683807870373</v>
      </c>
      <c r="T1734" s="5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8316</v>
      </c>
      <c r="R1735" t="s">
        <v>8369</v>
      </c>
      <c r="S1735" s="5">
        <f t="shared" si="110"/>
        <v>42614.675625000003</v>
      </c>
      <c r="T1735" s="5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8316</v>
      </c>
      <c r="R1736" t="s">
        <v>8369</v>
      </c>
      <c r="S1736" s="5">
        <f t="shared" si="110"/>
        <v>42102.036527777775</v>
      </c>
      <c r="T1736" s="5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8316</v>
      </c>
      <c r="R1737" t="s">
        <v>8369</v>
      </c>
      <c r="S1737" s="5">
        <f t="shared" si="110"/>
        <v>42559.814178240747</v>
      </c>
      <c r="T1737" s="5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8316</v>
      </c>
      <c r="R1738" t="s">
        <v>8369</v>
      </c>
      <c r="S1738" s="5">
        <f t="shared" si="110"/>
        <v>42286.861493055556</v>
      </c>
      <c r="T1738" s="5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8316</v>
      </c>
      <c r="R1739" t="s">
        <v>8369</v>
      </c>
      <c r="S1739" s="5">
        <f t="shared" si="110"/>
        <v>42175.948981481488</v>
      </c>
      <c r="T1739" s="5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8316</v>
      </c>
      <c r="R1740" t="s">
        <v>8369</v>
      </c>
      <c r="S1740" s="5">
        <f t="shared" si="110"/>
        <v>41884.874328703707</v>
      </c>
      <c r="T1740" s="5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8316</v>
      </c>
      <c r="R1741" t="s">
        <v>8369</v>
      </c>
      <c r="S1741" s="5">
        <f t="shared" si="110"/>
        <v>42435.874212962968</v>
      </c>
      <c r="T1741" s="5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8316</v>
      </c>
      <c r="R1742" t="s">
        <v>8369</v>
      </c>
      <c r="S1742" s="5">
        <f t="shared" si="110"/>
        <v>42171.817384259266</v>
      </c>
      <c r="T1742" s="5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8317</v>
      </c>
      <c r="R1743" t="s">
        <v>8361</v>
      </c>
      <c r="S1743" s="5">
        <f t="shared" si="110"/>
        <v>42120.628136574072</v>
      </c>
      <c r="T1743" s="5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8317</v>
      </c>
      <c r="R1744" t="s">
        <v>8361</v>
      </c>
      <c r="S1744" s="5">
        <f t="shared" si="110"/>
        <v>42710.876967592587</v>
      </c>
      <c r="T1744" s="5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8317</v>
      </c>
      <c r="R1745" t="s">
        <v>8361</v>
      </c>
      <c r="S1745" s="5">
        <f t="shared" si="110"/>
        <v>42586.925636574073</v>
      </c>
      <c r="T1745" s="5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8317</v>
      </c>
      <c r="R1746" t="s">
        <v>8361</v>
      </c>
      <c r="S1746" s="5">
        <f t="shared" si="110"/>
        <v>42026.605057870373</v>
      </c>
      <c r="T1746" s="5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8317</v>
      </c>
      <c r="R1747" t="s">
        <v>8361</v>
      </c>
      <c r="S1747" s="5">
        <f t="shared" si="110"/>
        <v>42690.259699074071</v>
      </c>
      <c r="T1747" s="5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8317</v>
      </c>
      <c r="R1748" t="s">
        <v>8361</v>
      </c>
      <c r="S1748" s="5">
        <f t="shared" si="110"/>
        <v>42668.176701388889</v>
      </c>
      <c r="T1748" s="5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8317</v>
      </c>
      <c r="R1749" t="s">
        <v>8361</v>
      </c>
      <c r="S1749" s="5">
        <f t="shared" si="110"/>
        <v>42292.435532407413</v>
      </c>
      <c r="T1749" s="5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8317</v>
      </c>
      <c r="R1750" t="s">
        <v>8361</v>
      </c>
      <c r="S1750" s="5">
        <f t="shared" si="110"/>
        <v>42219.950729166667</v>
      </c>
      <c r="T1750" s="5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8317</v>
      </c>
      <c r="R1751" t="s">
        <v>8361</v>
      </c>
      <c r="S1751" s="5">
        <f t="shared" si="110"/>
        <v>42758.975937499999</v>
      </c>
      <c r="T1751" s="5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8317</v>
      </c>
      <c r="R1752" t="s">
        <v>8361</v>
      </c>
      <c r="S1752" s="5">
        <f t="shared" si="110"/>
        <v>42454.836851851855</v>
      </c>
      <c r="T1752" s="5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8317</v>
      </c>
      <c r="R1753" t="s">
        <v>8361</v>
      </c>
      <c r="S1753" s="5">
        <f t="shared" si="110"/>
        <v>42052.7815162037</v>
      </c>
      <c r="T1753" s="5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8317</v>
      </c>
      <c r="R1754" t="s">
        <v>8361</v>
      </c>
      <c r="S1754" s="5">
        <f t="shared" si="110"/>
        <v>42627.253263888888</v>
      </c>
      <c r="T1754" s="5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8317</v>
      </c>
      <c r="R1755" t="s">
        <v>8361</v>
      </c>
      <c r="S1755" s="5">
        <f t="shared" si="110"/>
        <v>42420.74962962963</v>
      </c>
      <c r="T1755" s="5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8317</v>
      </c>
      <c r="R1756" t="s">
        <v>8361</v>
      </c>
      <c r="S1756" s="5">
        <f t="shared" si="110"/>
        <v>42067.876770833333</v>
      </c>
      <c r="T1756" s="5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8317</v>
      </c>
      <c r="R1757" t="s">
        <v>8361</v>
      </c>
      <c r="S1757" s="5">
        <f t="shared" si="110"/>
        <v>42252.788900462961</v>
      </c>
      <c r="T1757" s="5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8317</v>
      </c>
      <c r="R1758" t="s">
        <v>8361</v>
      </c>
      <c r="S1758" s="5">
        <f t="shared" si="110"/>
        <v>42571.167465277773</v>
      </c>
      <c r="T1758" s="5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8317</v>
      </c>
      <c r="R1759" t="s">
        <v>8361</v>
      </c>
      <c r="S1759" s="5">
        <f t="shared" si="110"/>
        <v>42733.827349537038</v>
      </c>
      <c r="T1759" s="5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8317</v>
      </c>
      <c r="R1760" t="s">
        <v>8361</v>
      </c>
      <c r="S1760" s="5">
        <f t="shared" si="110"/>
        <v>42505.955925925926</v>
      </c>
      <c r="T1760" s="5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8317</v>
      </c>
      <c r="R1761" t="s">
        <v>8361</v>
      </c>
      <c r="S1761" s="5">
        <f t="shared" si="110"/>
        <v>42068.829039351855</v>
      </c>
      <c r="T1761" s="5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8317</v>
      </c>
      <c r="R1762" t="s">
        <v>8361</v>
      </c>
      <c r="S1762" s="5">
        <f t="shared" si="110"/>
        <v>42405.67260416667</v>
      </c>
      <c r="T1762" s="5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8317</v>
      </c>
      <c r="R1763" t="s">
        <v>8361</v>
      </c>
      <c r="S1763" s="5">
        <f t="shared" si="110"/>
        <v>42209.567824074074</v>
      </c>
      <c r="T1763" s="5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8317</v>
      </c>
      <c r="R1764" t="s">
        <v>8361</v>
      </c>
      <c r="S1764" s="5">
        <f t="shared" si="110"/>
        <v>42410.982002314813</v>
      </c>
      <c r="T1764" s="5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8317</v>
      </c>
      <c r="R1765" t="s">
        <v>8361</v>
      </c>
      <c r="S1765" s="5">
        <f t="shared" si="110"/>
        <v>42636.868518518517</v>
      </c>
      <c r="T1765" s="5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8317</v>
      </c>
      <c r="R1766" t="s">
        <v>8361</v>
      </c>
      <c r="S1766" s="5">
        <f t="shared" si="110"/>
        <v>41825.485868055555</v>
      </c>
      <c r="T1766" s="5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8317</v>
      </c>
      <c r="R1767" t="s">
        <v>8361</v>
      </c>
      <c r="S1767" s="5">
        <f t="shared" si="110"/>
        <v>41834.980462962965</v>
      </c>
      <c r="T1767" s="5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8317</v>
      </c>
      <c r="R1768" t="s">
        <v>8361</v>
      </c>
      <c r="S1768" s="5">
        <f t="shared" si="110"/>
        <v>41855.859814814816</v>
      </c>
      <c r="T1768" s="5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8317</v>
      </c>
      <c r="R1769" t="s">
        <v>8361</v>
      </c>
      <c r="S1769" s="5">
        <f t="shared" si="110"/>
        <v>41824.658379629633</v>
      </c>
      <c r="T1769" s="5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8317</v>
      </c>
      <c r="R1770" t="s">
        <v>8361</v>
      </c>
      <c r="S1770" s="5">
        <f t="shared" si="110"/>
        <v>41849.560694444444</v>
      </c>
      <c r="T1770" s="5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8317</v>
      </c>
      <c r="R1771" t="s">
        <v>8361</v>
      </c>
      <c r="S1771" s="5">
        <f t="shared" si="110"/>
        <v>41987.818969907406</v>
      </c>
      <c r="T1771" s="5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8317</v>
      </c>
      <c r="R1772" t="s">
        <v>8361</v>
      </c>
      <c r="S1772" s="5">
        <f t="shared" si="110"/>
        <v>41891.780023148152</v>
      </c>
      <c r="T1772" s="5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8317</v>
      </c>
      <c r="R1773" t="s">
        <v>8361</v>
      </c>
      <c r="S1773" s="5">
        <f t="shared" si="110"/>
        <v>41905.979629629634</v>
      </c>
      <c r="T1773" s="5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8317</v>
      </c>
      <c r="R1774" t="s">
        <v>8361</v>
      </c>
      <c r="S1774" s="5">
        <f t="shared" si="110"/>
        <v>41766.718009259261</v>
      </c>
      <c r="T1774" s="5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8317</v>
      </c>
      <c r="R1775" t="s">
        <v>8361</v>
      </c>
      <c r="S1775" s="5">
        <f t="shared" si="110"/>
        <v>41978.760393518518</v>
      </c>
      <c r="T1775" s="5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8317</v>
      </c>
      <c r="R1776" t="s">
        <v>8361</v>
      </c>
      <c r="S1776" s="5">
        <f t="shared" si="110"/>
        <v>41930.218657407408</v>
      </c>
      <c r="T1776" s="5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8317</v>
      </c>
      <c r="R1777" t="s">
        <v>8361</v>
      </c>
      <c r="S1777" s="5">
        <f t="shared" si="110"/>
        <v>41891.976388888892</v>
      </c>
      <c r="T1777" s="5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8317</v>
      </c>
      <c r="R1778" t="s">
        <v>8361</v>
      </c>
      <c r="S1778" s="5">
        <f t="shared" si="110"/>
        <v>41905.95684027778</v>
      </c>
      <c r="T1778" s="5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8317</v>
      </c>
      <c r="R1779" t="s">
        <v>8361</v>
      </c>
      <c r="S1779" s="5">
        <f t="shared" si="110"/>
        <v>42025.357094907406</v>
      </c>
      <c r="T1779" s="5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8317</v>
      </c>
      <c r="R1780" t="s">
        <v>8361</v>
      </c>
      <c r="S1780" s="5">
        <f t="shared" si="110"/>
        <v>42045.86336805555</v>
      </c>
      <c r="T1780" s="5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8317</v>
      </c>
      <c r="R1781" t="s">
        <v>8361</v>
      </c>
      <c r="S1781" s="5">
        <f t="shared" si="110"/>
        <v>42585.691898148143</v>
      </c>
      <c r="T1781" s="5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8317</v>
      </c>
      <c r="R1782" t="s">
        <v>8361</v>
      </c>
      <c r="S1782" s="5">
        <f t="shared" si="110"/>
        <v>42493.600810185191</v>
      </c>
      <c r="T1782" s="5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8317</v>
      </c>
      <c r="R1783" t="s">
        <v>8361</v>
      </c>
      <c r="S1783" s="5">
        <f t="shared" si="110"/>
        <v>42597.617418981477</v>
      </c>
      <c r="T1783" s="5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8317</v>
      </c>
      <c r="R1784" t="s">
        <v>8361</v>
      </c>
      <c r="S1784" s="5">
        <f t="shared" si="110"/>
        <v>42388.575104166666</v>
      </c>
      <c r="T1784" s="5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8317</v>
      </c>
      <c r="R1785" t="s">
        <v>8361</v>
      </c>
      <c r="S1785" s="5">
        <f t="shared" si="110"/>
        <v>42115.949976851851</v>
      </c>
      <c r="T1785" s="5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8317</v>
      </c>
      <c r="R1786" t="s">
        <v>8361</v>
      </c>
      <c r="S1786" s="5">
        <f t="shared" si="110"/>
        <v>42003.655555555553</v>
      </c>
      <c r="T1786" s="5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8317</v>
      </c>
      <c r="R1787" t="s">
        <v>8361</v>
      </c>
      <c r="S1787" s="5">
        <f t="shared" si="110"/>
        <v>41897.134895833333</v>
      </c>
      <c r="T1787" s="5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8317</v>
      </c>
      <c r="R1788" t="s">
        <v>8361</v>
      </c>
      <c r="S1788" s="5">
        <f t="shared" si="110"/>
        <v>41958.550659722227</v>
      </c>
      <c r="T1788" s="5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8317</v>
      </c>
      <c r="R1789" t="s">
        <v>8361</v>
      </c>
      <c r="S1789" s="5">
        <f t="shared" si="110"/>
        <v>42068.65552083333</v>
      </c>
      <c r="T1789" s="5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8317</v>
      </c>
      <c r="R1790" t="s">
        <v>8361</v>
      </c>
      <c r="S1790" s="5">
        <f t="shared" si="110"/>
        <v>41913.94840277778</v>
      </c>
      <c r="T1790" s="5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8317</v>
      </c>
      <c r="R1791" t="s">
        <v>8361</v>
      </c>
      <c r="S1791" s="5">
        <f t="shared" si="110"/>
        <v>41956.250034722223</v>
      </c>
      <c r="T1791" s="5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8317</v>
      </c>
      <c r="R1792" t="s">
        <v>8361</v>
      </c>
      <c r="S1792" s="5">
        <f t="shared" si="110"/>
        <v>42010.674513888895</v>
      </c>
      <c r="T1792" s="5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8317</v>
      </c>
      <c r="R1793" t="s">
        <v>8361</v>
      </c>
      <c r="S1793" s="5">
        <f t="shared" si="110"/>
        <v>41973.740335648152</v>
      </c>
      <c r="T1793" s="5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8317</v>
      </c>
      <c r="R1794" t="s">
        <v>8361</v>
      </c>
      <c r="S1794" s="5">
        <f t="shared" si="110"/>
        <v>42189.031041666662</v>
      </c>
      <c r="T1794" s="5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t="s">
        <v>8317</v>
      </c>
      <c r="R1795" t="s">
        <v>8361</v>
      </c>
      <c r="S1795" s="5">
        <f t="shared" ref="S1795:S1858" si="114">(((J1795/60)/60)/24)+DATE(1970,1,1)</f>
        <v>41940.89166666667</v>
      </c>
      <c r="T1795" s="5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8317</v>
      </c>
      <c r="R1796" t="s">
        <v>8361</v>
      </c>
      <c r="S1796" s="5">
        <f t="shared" si="114"/>
        <v>42011.551180555558</v>
      </c>
      <c r="T1796" s="5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8317</v>
      </c>
      <c r="R1797" t="s">
        <v>8361</v>
      </c>
      <c r="S1797" s="5">
        <f t="shared" si="114"/>
        <v>42628.288668981477</v>
      </c>
      <c r="T1797" s="5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8317</v>
      </c>
      <c r="R1798" t="s">
        <v>8361</v>
      </c>
      <c r="S1798" s="5">
        <f t="shared" si="114"/>
        <v>42515.439421296294</v>
      </c>
      <c r="T1798" s="5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8317</v>
      </c>
      <c r="R1799" t="s">
        <v>8361</v>
      </c>
      <c r="S1799" s="5">
        <f t="shared" si="114"/>
        <v>42689.56931712963</v>
      </c>
      <c r="T1799" s="5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8317</v>
      </c>
      <c r="R1800" t="s">
        <v>8361</v>
      </c>
      <c r="S1800" s="5">
        <f t="shared" si="114"/>
        <v>42344.32677083333</v>
      </c>
      <c r="T1800" s="5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8317</v>
      </c>
      <c r="R1801" t="s">
        <v>8361</v>
      </c>
      <c r="S1801" s="5">
        <f t="shared" si="114"/>
        <v>41934.842685185184</v>
      </c>
      <c r="T1801" s="5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8317</v>
      </c>
      <c r="R1802" t="s">
        <v>8361</v>
      </c>
      <c r="S1802" s="5">
        <f t="shared" si="114"/>
        <v>42623.606134259258</v>
      </c>
      <c r="T1802" s="5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8317</v>
      </c>
      <c r="R1803" t="s">
        <v>8361</v>
      </c>
      <c r="S1803" s="5">
        <f t="shared" si="114"/>
        <v>42321.660509259258</v>
      </c>
      <c r="T1803" s="5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8317</v>
      </c>
      <c r="R1804" t="s">
        <v>8361</v>
      </c>
      <c r="S1804" s="5">
        <f t="shared" si="114"/>
        <v>42159.47256944445</v>
      </c>
      <c r="T1804" s="5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8317</v>
      </c>
      <c r="R1805" t="s">
        <v>8361</v>
      </c>
      <c r="S1805" s="5">
        <f t="shared" si="114"/>
        <v>42018.071550925932</v>
      </c>
      <c r="T1805" s="5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8317</v>
      </c>
      <c r="R1806" t="s">
        <v>8361</v>
      </c>
      <c r="S1806" s="5">
        <f t="shared" si="114"/>
        <v>42282.678287037037</v>
      </c>
      <c r="T1806" s="5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8317</v>
      </c>
      <c r="R1807" t="s">
        <v>8361</v>
      </c>
      <c r="S1807" s="5">
        <f t="shared" si="114"/>
        <v>42247.803912037038</v>
      </c>
      <c r="T1807" s="5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8317</v>
      </c>
      <c r="R1808" t="s">
        <v>8361</v>
      </c>
      <c r="S1808" s="5">
        <f t="shared" si="114"/>
        <v>41877.638298611113</v>
      </c>
      <c r="T1808" s="5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8317</v>
      </c>
      <c r="R1809" t="s">
        <v>8361</v>
      </c>
      <c r="S1809" s="5">
        <f t="shared" si="114"/>
        <v>41880.068437499998</v>
      </c>
      <c r="T1809" s="5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8317</v>
      </c>
      <c r="R1810" t="s">
        <v>8361</v>
      </c>
      <c r="S1810" s="5">
        <f t="shared" si="114"/>
        <v>42742.680902777778</v>
      </c>
      <c r="T1810" s="5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8317</v>
      </c>
      <c r="R1811" t="s">
        <v>8361</v>
      </c>
      <c r="S1811" s="5">
        <f t="shared" si="114"/>
        <v>42029.907858796301</v>
      </c>
      <c r="T1811" s="5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8317</v>
      </c>
      <c r="R1812" t="s">
        <v>8361</v>
      </c>
      <c r="S1812" s="5">
        <f t="shared" si="114"/>
        <v>41860.91002314815</v>
      </c>
      <c r="T1812" s="5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8317</v>
      </c>
      <c r="R1813" t="s">
        <v>8361</v>
      </c>
      <c r="S1813" s="5">
        <f t="shared" si="114"/>
        <v>41876.433680555558</v>
      </c>
      <c r="T1813" s="5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8317</v>
      </c>
      <c r="R1814" t="s">
        <v>8361</v>
      </c>
      <c r="S1814" s="5">
        <f t="shared" si="114"/>
        <v>42524.318703703699</v>
      </c>
      <c r="T1814" s="5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8317</v>
      </c>
      <c r="R1815" t="s">
        <v>8361</v>
      </c>
      <c r="S1815" s="5">
        <f t="shared" si="114"/>
        <v>41829.889027777775</v>
      </c>
      <c r="T1815" s="5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8317</v>
      </c>
      <c r="R1816" t="s">
        <v>8361</v>
      </c>
      <c r="S1816" s="5">
        <f t="shared" si="114"/>
        <v>42033.314074074078</v>
      </c>
      <c r="T1816" s="5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8317</v>
      </c>
      <c r="R1817" t="s">
        <v>8361</v>
      </c>
      <c r="S1817" s="5">
        <f t="shared" si="114"/>
        <v>42172.906678240746</v>
      </c>
      <c r="T1817" s="5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8317</v>
      </c>
      <c r="R1818" t="s">
        <v>8361</v>
      </c>
      <c r="S1818" s="5">
        <f t="shared" si="114"/>
        <v>42548.876192129625</v>
      </c>
      <c r="T1818" s="5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8317</v>
      </c>
      <c r="R1819" t="s">
        <v>8361</v>
      </c>
      <c r="S1819" s="5">
        <f t="shared" si="114"/>
        <v>42705.662118055552</v>
      </c>
      <c r="T1819" s="5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8317</v>
      </c>
      <c r="R1820" t="s">
        <v>8361</v>
      </c>
      <c r="S1820" s="5">
        <f t="shared" si="114"/>
        <v>42067.234375</v>
      </c>
      <c r="T1820" s="5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8317</v>
      </c>
      <c r="R1821" t="s">
        <v>8361</v>
      </c>
      <c r="S1821" s="5">
        <f t="shared" si="114"/>
        <v>41820.752268518518</v>
      </c>
      <c r="T1821" s="5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8317</v>
      </c>
      <c r="R1822" t="s">
        <v>8361</v>
      </c>
      <c r="S1822" s="5">
        <f t="shared" si="114"/>
        <v>42065.084375000006</v>
      </c>
      <c r="T1822" s="5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8316</v>
      </c>
      <c r="R1823" t="s">
        <v>8352</v>
      </c>
      <c r="S1823" s="5">
        <f t="shared" si="114"/>
        <v>40926.319062499999</v>
      </c>
      <c r="T1823" s="5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8316</v>
      </c>
      <c r="R1824" t="s">
        <v>8352</v>
      </c>
      <c r="S1824" s="5">
        <f t="shared" si="114"/>
        <v>41634.797013888885</v>
      </c>
      <c r="T1824" s="5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8316</v>
      </c>
      <c r="R1825" t="s">
        <v>8352</v>
      </c>
      <c r="S1825" s="5">
        <f t="shared" si="114"/>
        <v>41176.684907407405</v>
      </c>
      <c r="T1825" s="5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8316</v>
      </c>
      <c r="R1826" t="s">
        <v>8352</v>
      </c>
      <c r="S1826" s="5">
        <f t="shared" si="114"/>
        <v>41626.916284722225</v>
      </c>
      <c r="T1826" s="5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8316</v>
      </c>
      <c r="R1827" t="s">
        <v>8352</v>
      </c>
      <c r="S1827" s="5">
        <f t="shared" si="114"/>
        <v>41443.83452546296</v>
      </c>
      <c r="T1827" s="5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8316</v>
      </c>
      <c r="R1828" t="s">
        <v>8352</v>
      </c>
      <c r="S1828" s="5">
        <f t="shared" si="114"/>
        <v>41657.923807870371</v>
      </c>
      <c r="T1828" s="5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8316</v>
      </c>
      <c r="R1829" t="s">
        <v>8352</v>
      </c>
      <c r="S1829" s="5">
        <f t="shared" si="114"/>
        <v>40555.325937499998</v>
      </c>
      <c r="T1829" s="5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8316</v>
      </c>
      <c r="R1830" t="s">
        <v>8352</v>
      </c>
      <c r="S1830" s="5">
        <f t="shared" si="114"/>
        <v>41736.899652777778</v>
      </c>
      <c r="T1830" s="5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8316</v>
      </c>
      <c r="R1831" t="s">
        <v>8352</v>
      </c>
      <c r="S1831" s="5">
        <f t="shared" si="114"/>
        <v>40516.087627314817</v>
      </c>
      <c r="T1831" s="5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8316</v>
      </c>
      <c r="R1832" t="s">
        <v>8352</v>
      </c>
      <c r="S1832" s="5">
        <f t="shared" si="114"/>
        <v>41664.684108796297</v>
      </c>
      <c r="T1832" s="5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8316</v>
      </c>
      <c r="R1833" t="s">
        <v>8352</v>
      </c>
      <c r="S1833" s="5">
        <f t="shared" si="114"/>
        <v>41026.996099537035</v>
      </c>
      <c r="T1833" s="5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8316</v>
      </c>
      <c r="R1834" t="s">
        <v>8352</v>
      </c>
      <c r="S1834" s="5">
        <f t="shared" si="114"/>
        <v>40576.539664351854</v>
      </c>
      <c r="T1834" s="5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8316</v>
      </c>
      <c r="R1835" t="s">
        <v>8352</v>
      </c>
      <c r="S1835" s="5">
        <f t="shared" si="114"/>
        <v>41303.044016203705</v>
      </c>
      <c r="T1835" s="5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8316</v>
      </c>
      <c r="R1836" t="s">
        <v>8352</v>
      </c>
      <c r="S1836" s="5">
        <f t="shared" si="114"/>
        <v>41988.964062500003</v>
      </c>
      <c r="T1836" s="5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8316</v>
      </c>
      <c r="R1837" t="s">
        <v>8352</v>
      </c>
      <c r="S1837" s="5">
        <f t="shared" si="114"/>
        <v>42430.702210648145</v>
      </c>
      <c r="T1837" s="5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8316</v>
      </c>
      <c r="R1838" t="s">
        <v>8352</v>
      </c>
      <c r="S1838" s="5">
        <f t="shared" si="114"/>
        <v>41305.809363425928</v>
      </c>
      <c r="T1838" s="5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8316</v>
      </c>
      <c r="R1839" t="s">
        <v>8352</v>
      </c>
      <c r="S1839" s="5">
        <f t="shared" si="114"/>
        <v>40926.047858796301</v>
      </c>
      <c r="T1839" s="5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8316</v>
      </c>
      <c r="R1840" t="s">
        <v>8352</v>
      </c>
      <c r="S1840" s="5">
        <f t="shared" si="114"/>
        <v>40788.786539351851</v>
      </c>
      <c r="T1840" s="5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8316</v>
      </c>
      <c r="R1841" t="s">
        <v>8352</v>
      </c>
      <c r="S1841" s="5">
        <f t="shared" si="114"/>
        <v>42614.722013888888</v>
      </c>
      <c r="T1841" s="5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8316</v>
      </c>
      <c r="R1842" t="s">
        <v>8352</v>
      </c>
      <c r="S1842" s="5">
        <f t="shared" si="114"/>
        <v>41382.096180555556</v>
      </c>
      <c r="T1842" s="5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8316</v>
      </c>
      <c r="R1843" t="s">
        <v>8352</v>
      </c>
      <c r="S1843" s="5">
        <f t="shared" si="114"/>
        <v>41745.84542824074</v>
      </c>
      <c r="T1843" s="5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8316</v>
      </c>
      <c r="R1844" t="s">
        <v>8352</v>
      </c>
      <c r="S1844" s="5">
        <f t="shared" si="114"/>
        <v>42031.631724537037</v>
      </c>
      <c r="T1844" s="5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8316</v>
      </c>
      <c r="R1845" t="s">
        <v>8352</v>
      </c>
      <c r="S1845" s="5">
        <f t="shared" si="114"/>
        <v>40564.994837962964</v>
      </c>
      <c r="T1845" s="5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8316</v>
      </c>
      <c r="R1846" t="s">
        <v>8352</v>
      </c>
      <c r="S1846" s="5">
        <f t="shared" si="114"/>
        <v>40666.973541666666</v>
      </c>
      <c r="T1846" s="5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8316</v>
      </c>
      <c r="R1847" t="s">
        <v>8352</v>
      </c>
      <c r="S1847" s="5">
        <f t="shared" si="114"/>
        <v>42523.333310185189</v>
      </c>
      <c r="T1847" s="5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8316</v>
      </c>
      <c r="R1848" t="s">
        <v>8352</v>
      </c>
      <c r="S1848" s="5">
        <f t="shared" si="114"/>
        <v>41228.650196759263</v>
      </c>
      <c r="T1848" s="5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8316</v>
      </c>
      <c r="R1849" t="s">
        <v>8352</v>
      </c>
      <c r="S1849" s="5">
        <f t="shared" si="114"/>
        <v>42094.236481481479</v>
      </c>
      <c r="T1849" s="5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8316</v>
      </c>
      <c r="R1850" t="s">
        <v>8352</v>
      </c>
      <c r="S1850" s="5">
        <f t="shared" si="114"/>
        <v>40691.788055555553</v>
      </c>
      <c r="T1850" s="5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8316</v>
      </c>
      <c r="R1851" t="s">
        <v>8352</v>
      </c>
      <c r="S1851" s="5">
        <f t="shared" si="114"/>
        <v>41169.845590277779</v>
      </c>
      <c r="T1851" s="5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8316</v>
      </c>
      <c r="R1852" t="s">
        <v>8352</v>
      </c>
      <c r="S1852" s="5">
        <f t="shared" si="114"/>
        <v>41800.959490740745</v>
      </c>
      <c r="T1852" s="5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8316</v>
      </c>
      <c r="R1853" t="s">
        <v>8352</v>
      </c>
      <c r="S1853" s="5">
        <f t="shared" si="114"/>
        <v>41827.906689814816</v>
      </c>
      <c r="T1853" s="5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8316</v>
      </c>
      <c r="R1854" t="s">
        <v>8352</v>
      </c>
      <c r="S1854" s="5">
        <f t="shared" si="114"/>
        <v>42081.77143518519</v>
      </c>
      <c r="T1854" s="5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8316</v>
      </c>
      <c r="R1855" t="s">
        <v>8352</v>
      </c>
      <c r="S1855" s="5">
        <f t="shared" si="114"/>
        <v>41177.060381944444</v>
      </c>
      <c r="T1855" s="5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8316</v>
      </c>
      <c r="R1856" t="s">
        <v>8352</v>
      </c>
      <c r="S1856" s="5">
        <f t="shared" si="114"/>
        <v>41388.021261574075</v>
      </c>
      <c r="T1856" s="5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8316</v>
      </c>
      <c r="R1857" t="s">
        <v>8352</v>
      </c>
      <c r="S1857" s="5">
        <f t="shared" si="114"/>
        <v>41600.538657407407</v>
      </c>
      <c r="T1857" s="5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8316</v>
      </c>
      <c r="R1858" t="s">
        <v>8352</v>
      </c>
      <c r="S1858" s="5">
        <f t="shared" si="114"/>
        <v>41817.854999999996</v>
      </c>
      <c r="T1858" s="5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t="s">
        <v>8316</v>
      </c>
      <c r="R1859" t="s">
        <v>8352</v>
      </c>
      <c r="S1859" s="5">
        <f t="shared" ref="S1859:S1922" si="118">(((J1859/60)/60)/24)+DATE(1970,1,1)</f>
        <v>41864.76866898148</v>
      </c>
      <c r="T1859" s="5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8316</v>
      </c>
      <c r="R1860" t="s">
        <v>8352</v>
      </c>
      <c r="S1860" s="5">
        <f t="shared" si="118"/>
        <v>40833.200474537036</v>
      </c>
      <c r="T1860" s="5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8316</v>
      </c>
      <c r="R1861" t="s">
        <v>8352</v>
      </c>
      <c r="S1861" s="5">
        <f t="shared" si="118"/>
        <v>40778.770011574074</v>
      </c>
      <c r="T1861" s="5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8316</v>
      </c>
      <c r="R1862" t="s">
        <v>8352</v>
      </c>
      <c r="S1862" s="5">
        <f t="shared" si="118"/>
        <v>41655.709305555552</v>
      </c>
      <c r="T1862" s="5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8314</v>
      </c>
      <c r="R1863" t="s">
        <v>8359</v>
      </c>
      <c r="S1863" s="5">
        <f t="shared" si="118"/>
        <v>42000.300243055557</v>
      </c>
      <c r="T1863" s="5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8314</v>
      </c>
      <c r="R1864" t="s">
        <v>8359</v>
      </c>
      <c r="S1864" s="5">
        <f t="shared" si="118"/>
        <v>42755.492754629624</v>
      </c>
      <c r="T1864" s="5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8314</v>
      </c>
      <c r="R1865" t="s">
        <v>8359</v>
      </c>
      <c r="S1865" s="5">
        <f t="shared" si="118"/>
        <v>41772.797280092593</v>
      </c>
      <c r="T1865" s="5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8314</v>
      </c>
      <c r="R1866" t="s">
        <v>8359</v>
      </c>
      <c r="S1866" s="5">
        <f t="shared" si="118"/>
        <v>41733.716435185182</v>
      </c>
      <c r="T1866" s="5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8314</v>
      </c>
      <c r="R1867" t="s">
        <v>8359</v>
      </c>
      <c r="S1867" s="5">
        <f t="shared" si="118"/>
        <v>42645.367442129631</v>
      </c>
      <c r="T1867" s="5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8314</v>
      </c>
      <c r="R1868" t="s">
        <v>8359</v>
      </c>
      <c r="S1868" s="5">
        <f t="shared" si="118"/>
        <v>42742.246493055558</v>
      </c>
      <c r="T1868" s="5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8314</v>
      </c>
      <c r="R1869" t="s">
        <v>8359</v>
      </c>
      <c r="S1869" s="5">
        <f t="shared" si="118"/>
        <v>42649.924907407403</v>
      </c>
      <c r="T1869" s="5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8314</v>
      </c>
      <c r="R1870" t="s">
        <v>8359</v>
      </c>
      <c r="S1870" s="5">
        <f t="shared" si="118"/>
        <v>42328.779224537036</v>
      </c>
      <c r="T1870" s="5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8314</v>
      </c>
      <c r="R1871" t="s">
        <v>8359</v>
      </c>
      <c r="S1871" s="5">
        <f t="shared" si="118"/>
        <v>42709.002881944441</v>
      </c>
      <c r="T1871" s="5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8314</v>
      </c>
      <c r="R1872" t="s">
        <v>8359</v>
      </c>
      <c r="S1872" s="5">
        <f t="shared" si="118"/>
        <v>42371.355729166666</v>
      </c>
      <c r="T1872" s="5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8314</v>
      </c>
      <c r="R1873" t="s">
        <v>8359</v>
      </c>
      <c r="S1873" s="5">
        <f t="shared" si="118"/>
        <v>41923.783576388887</v>
      </c>
      <c r="T1873" s="5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8314</v>
      </c>
      <c r="R1874" t="s">
        <v>8359</v>
      </c>
      <c r="S1874" s="5">
        <f t="shared" si="118"/>
        <v>42155.129652777774</v>
      </c>
      <c r="T1874" s="5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8314</v>
      </c>
      <c r="R1875" t="s">
        <v>8359</v>
      </c>
      <c r="S1875" s="5">
        <f t="shared" si="118"/>
        <v>42164.615856481483</v>
      </c>
      <c r="T1875" s="5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8314</v>
      </c>
      <c r="R1876" t="s">
        <v>8359</v>
      </c>
      <c r="S1876" s="5">
        <f t="shared" si="118"/>
        <v>42529.969131944439</v>
      </c>
      <c r="T1876" s="5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8314</v>
      </c>
      <c r="R1877" t="s">
        <v>8359</v>
      </c>
      <c r="S1877" s="5">
        <f t="shared" si="118"/>
        <v>42528.899398148147</v>
      </c>
      <c r="T1877" s="5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8314</v>
      </c>
      <c r="R1878" t="s">
        <v>8359</v>
      </c>
      <c r="S1878" s="5">
        <f t="shared" si="118"/>
        <v>41776.284780092588</v>
      </c>
      <c r="T1878" s="5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8314</v>
      </c>
      <c r="R1879" t="s">
        <v>8359</v>
      </c>
      <c r="S1879" s="5">
        <f t="shared" si="118"/>
        <v>42035.029224537036</v>
      </c>
      <c r="T1879" s="5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8314</v>
      </c>
      <c r="R1880" t="s">
        <v>8359</v>
      </c>
      <c r="S1880" s="5">
        <f t="shared" si="118"/>
        <v>41773.008738425924</v>
      </c>
      <c r="T1880" s="5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8314</v>
      </c>
      <c r="R1881" t="s">
        <v>8359</v>
      </c>
      <c r="S1881" s="5">
        <f t="shared" si="118"/>
        <v>42413.649641203709</v>
      </c>
      <c r="T1881" s="5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8314</v>
      </c>
      <c r="R1882" t="s">
        <v>8359</v>
      </c>
      <c r="S1882" s="5">
        <f t="shared" si="118"/>
        <v>42430.566898148143</v>
      </c>
      <c r="T1882" s="5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8316</v>
      </c>
      <c r="R1883" t="s">
        <v>8355</v>
      </c>
      <c r="S1883" s="5">
        <f t="shared" si="118"/>
        <v>42043.152650462958</v>
      </c>
      <c r="T1883" s="5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8316</v>
      </c>
      <c r="R1884" t="s">
        <v>8355</v>
      </c>
      <c r="S1884" s="5">
        <f t="shared" si="118"/>
        <v>41067.949212962965</v>
      </c>
      <c r="T1884" s="5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8316</v>
      </c>
      <c r="R1885" t="s">
        <v>8355</v>
      </c>
      <c r="S1885" s="5">
        <f t="shared" si="118"/>
        <v>40977.948009259257</v>
      </c>
      <c r="T1885" s="5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8316</v>
      </c>
      <c r="R1886" t="s">
        <v>8355</v>
      </c>
      <c r="S1886" s="5">
        <f t="shared" si="118"/>
        <v>41205.198321759257</v>
      </c>
      <c r="T1886" s="5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8316</v>
      </c>
      <c r="R1887" t="s">
        <v>8355</v>
      </c>
      <c r="S1887" s="5">
        <f t="shared" si="118"/>
        <v>41099.093865740739</v>
      </c>
      <c r="T1887" s="5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8316</v>
      </c>
      <c r="R1888" t="s">
        <v>8355</v>
      </c>
      <c r="S1888" s="5">
        <f t="shared" si="118"/>
        <v>41925.906689814816</v>
      </c>
      <c r="T1888" s="5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8316</v>
      </c>
      <c r="R1889" t="s">
        <v>8355</v>
      </c>
      <c r="S1889" s="5">
        <f t="shared" si="118"/>
        <v>42323.800138888888</v>
      </c>
      <c r="T1889" s="5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8316</v>
      </c>
      <c r="R1890" t="s">
        <v>8355</v>
      </c>
      <c r="S1890" s="5">
        <f t="shared" si="118"/>
        <v>40299.239953703705</v>
      </c>
      <c r="T1890" s="5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8316</v>
      </c>
      <c r="R1891" t="s">
        <v>8355</v>
      </c>
      <c r="S1891" s="5">
        <f t="shared" si="118"/>
        <v>41299.793356481481</v>
      </c>
      <c r="T1891" s="5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8316</v>
      </c>
      <c r="R1892" t="s">
        <v>8355</v>
      </c>
      <c r="S1892" s="5">
        <f t="shared" si="118"/>
        <v>41228.786203703705</v>
      </c>
      <c r="T1892" s="5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8316</v>
      </c>
      <c r="R1893" t="s">
        <v>8355</v>
      </c>
      <c r="S1893" s="5">
        <f t="shared" si="118"/>
        <v>40335.798078703701</v>
      </c>
      <c r="T1893" s="5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8316</v>
      </c>
      <c r="R1894" t="s">
        <v>8355</v>
      </c>
      <c r="S1894" s="5">
        <f t="shared" si="118"/>
        <v>40671.637511574074</v>
      </c>
      <c r="T1894" s="5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8316</v>
      </c>
      <c r="R1895" t="s">
        <v>8355</v>
      </c>
      <c r="S1895" s="5">
        <f t="shared" si="118"/>
        <v>40632.94195601852</v>
      </c>
      <c r="T1895" s="5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8316</v>
      </c>
      <c r="R1896" t="s">
        <v>8355</v>
      </c>
      <c r="S1896" s="5">
        <f t="shared" si="118"/>
        <v>40920.904895833337</v>
      </c>
      <c r="T1896" s="5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8316</v>
      </c>
      <c r="R1897" t="s">
        <v>8355</v>
      </c>
      <c r="S1897" s="5">
        <f t="shared" si="118"/>
        <v>42267.746782407412</v>
      </c>
      <c r="T1897" s="5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8316</v>
      </c>
      <c r="R1898" t="s">
        <v>8355</v>
      </c>
      <c r="S1898" s="5">
        <f t="shared" si="118"/>
        <v>40981.710243055553</v>
      </c>
      <c r="T1898" s="5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8316</v>
      </c>
      <c r="R1899" t="s">
        <v>8355</v>
      </c>
      <c r="S1899" s="5">
        <f t="shared" si="118"/>
        <v>41680.583402777782</v>
      </c>
      <c r="T1899" s="5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8316</v>
      </c>
      <c r="R1900" t="s">
        <v>8355</v>
      </c>
      <c r="S1900" s="5">
        <f t="shared" si="118"/>
        <v>42366.192974537036</v>
      </c>
      <c r="T1900" s="5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8316</v>
      </c>
      <c r="R1901" t="s">
        <v>8355</v>
      </c>
      <c r="S1901" s="5">
        <f t="shared" si="118"/>
        <v>42058.941736111112</v>
      </c>
      <c r="T1901" s="5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8316</v>
      </c>
      <c r="R1902" t="s">
        <v>8355</v>
      </c>
      <c r="S1902" s="5">
        <f t="shared" si="118"/>
        <v>41160.871886574074</v>
      </c>
      <c r="T1902" s="5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8319</v>
      </c>
      <c r="R1903" t="s">
        <v>8370</v>
      </c>
      <c r="S1903" s="5">
        <f t="shared" si="118"/>
        <v>42116.54315972222</v>
      </c>
      <c r="T1903" s="5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8319</v>
      </c>
      <c r="R1904" t="s">
        <v>8370</v>
      </c>
      <c r="S1904" s="5">
        <f t="shared" si="118"/>
        <v>42037.789895833332</v>
      </c>
      <c r="T1904" s="5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8370</v>
      </c>
      <c r="S1905" s="5">
        <f t="shared" si="118"/>
        <v>42702.770729166667</v>
      </c>
      <c r="T1905" s="5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8319</v>
      </c>
      <c r="R1906" t="s">
        <v>8370</v>
      </c>
      <c r="S1906" s="5">
        <f t="shared" si="118"/>
        <v>42326.685428240744</v>
      </c>
      <c r="T1906" s="5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8319</v>
      </c>
      <c r="R1907" t="s">
        <v>8370</v>
      </c>
      <c r="S1907" s="5">
        <f t="shared" si="118"/>
        <v>41859.925856481481</v>
      </c>
      <c r="T1907" s="5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8370</v>
      </c>
      <c r="S1908" s="5">
        <f t="shared" si="118"/>
        <v>42514.671099537038</v>
      </c>
      <c r="T1908" s="5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8319</v>
      </c>
      <c r="R1909" t="s">
        <v>8370</v>
      </c>
      <c r="S1909" s="5">
        <f t="shared" si="118"/>
        <v>41767.587094907409</v>
      </c>
      <c r="T1909" s="5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8319</v>
      </c>
      <c r="R1910" t="s">
        <v>8370</v>
      </c>
      <c r="S1910" s="5">
        <f t="shared" si="118"/>
        <v>42703.917824074073</v>
      </c>
      <c r="T1910" s="5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8370</v>
      </c>
      <c r="S1911" s="5">
        <f t="shared" si="118"/>
        <v>41905.429155092592</v>
      </c>
      <c r="T1911" s="5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8370</v>
      </c>
      <c r="S1912" s="5">
        <f t="shared" si="118"/>
        <v>42264.963159722218</v>
      </c>
      <c r="T1912" s="5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8319</v>
      </c>
      <c r="R1913" t="s">
        <v>8370</v>
      </c>
      <c r="S1913" s="5">
        <f t="shared" si="118"/>
        <v>41830.033958333333</v>
      </c>
      <c r="T1913" s="5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8370</v>
      </c>
      <c r="S1914" s="5">
        <f t="shared" si="118"/>
        <v>42129.226388888885</v>
      </c>
      <c r="T1914" s="5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8319</v>
      </c>
      <c r="R1915" t="s">
        <v>8370</v>
      </c>
      <c r="S1915" s="5">
        <f t="shared" si="118"/>
        <v>41890.511319444442</v>
      </c>
      <c r="T1915" s="5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8319</v>
      </c>
      <c r="R1916" t="s">
        <v>8370</v>
      </c>
      <c r="S1916" s="5">
        <f t="shared" si="118"/>
        <v>41929.174456018518</v>
      </c>
      <c r="T1916" s="5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8319</v>
      </c>
      <c r="R1917" t="s">
        <v>8370</v>
      </c>
      <c r="S1917" s="5">
        <f t="shared" si="118"/>
        <v>41864.04886574074</v>
      </c>
      <c r="T1917" s="5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8319</v>
      </c>
      <c r="R1918" t="s">
        <v>8370</v>
      </c>
      <c r="S1918" s="5">
        <f t="shared" si="118"/>
        <v>42656.717303240745</v>
      </c>
      <c r="T1918" s="5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8370</v>
      </c>
      <c r="S1919" s="5">
        <f t="shared" si="118"/>
        <v>42746.270057870366</v>
      </c>
      <c r="T1919" s="5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8319</v>
      </c>
      <c r="R1920" t="s">
        <v>8370</v>
      </c>
      <c r="S1920" s="5">
        <f t="shared" si="118"/>
        <v>41828.789942129632</v>
      </c>
      <c r="T1920" s="5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8319</v>
      </c>
      <c r="R1921" t="s">
        <v>8370</v>
      </c>
      <c r="S1921" s="5">
        <f t="shared" si="118"/>
        <v>42113.875567129624</v>
      </c>
      <c r="T1921" s="5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8370</v>
      </c>
      <c r="S1922" s="5">
        <f t="shared" si="118"/>
        <v>42270.875706018516</v>
      </c>
      <c r="T1922" s="5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t="s">
        <v>8316</v>
      </c>
      <c r="R1923" t="s">
        <v>8355</v>
      </c>
      <c r="S1923" s="5">
        <f t="shared" ref="S1923:S1986" si="122">(((J1923/60)/60)/24)+DATE(1970,1,1)</f>
        <v>41074.221562500003</v>
      </c>
      <c r="T1923" s="5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8316</v>
      </c>
      <c r="R1924" t="s">
        <v>8355</v>
      </c>
      <c r="S1924" s="5">
        <f t="shared" si="122"/>
        <v>41590.255868055552</v>
      </c>
      <c r="T1924" s="5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8316</v>
      </c>
      <c r="R1925" t="s">
        <v>8355</v>
      </c>
      <c r="S1925" s="5">
        <f t="shared" si="122"/>
        <v>40772.848749999997</v>
      </c>
      <c r="T1925" s="5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8316</v>
      </c>
      <c r="R1926" t="s">
        <v>8355</v>
      </c>
      <c r="S1926" s="5">
        <f t="shared" si="122"/>
        <v>41626.761053240742</v>
      </c>
      <c r="T1926" s="5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8316</v>
      </c>
      <c r="R1927" t="s">
        <v>8355</v>
      </c>
      <c r="S1927" s="5">
        <f t="shared" si="122"/>
        <v>41535.90148148148</v>
      </c>
      <c r="T1927" s="5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8316</v>
      </c>
      <c r="R1928" t="s">
        <v>8355</v>
      </c>
      <c r="S1928" s="5">
        <f t="shared" si="122"/>
        <v>40456.954351851848</v>
      </c>
      <c r="T1928" s="5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8316</v>
      </c>
      <c r="R1929" t="s">
        <v>8355</v>
      </c>
      <c r="S1929" s="5">
        <f t="shared" si="122"/>
        <v>40960.861562500002</v>
      </c>
      <c r="T1929" s="5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8316</v>
      </c>
      <c r="R1930" t="s">
        <v>8355</v>
      </c>
      <c r="S1930" s="5">
        <f t="shared" si="122"/>
        <v>41371.648078703707</v>
      </c>
      <c r="T1930" s="5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8316</v>
      </c>
      <c r="R1931" t="s">
        <v>8355</v>
      </c>
      <c r="S1931" s="5">
        <f t="shared" si="122"/>
        <v>40687.021597222221</v>
      </c>
      <c r="T1931" s="5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8316</v>
      </c>
      <c r="R1932" t="s">
        <v>8355</v>
      </c>
      <c r="S1932" s="5">
        <f t="shared" si="122"/>
        <v>41402.558819444443</v>
      </c>
      <c r="T1932" s="5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8316</v>
      </c>
      <c r="R1933" t="s">
        <v>8355</v>
      </c>
      <c r="S1933" s="5">
        <f t="shared" si="122"/>
        <v>41037.892465277779</v>
      </c>
      <c r="T1933" s="5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8316</v>
      </c>
      <c r="R1934" t="s">
        <v>8355</v>
      </c>
      <c r="S1934" s="5">
        <f t="shared" si="122"/>
        <v>40911.809872685182</v>
      </c>
      <c r="T1934" s="5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8316</v>
      </c>
      <c r="R1935" t="s">
        <v>8355</v>
      </c>
      <c r="S1935" s="5">
        <f t="shared" si="122"/>
        <v>41879.130868055552</v>
      </c>
      <c r="T1935" s="5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8316</v>
      </c>
      <c r="R1936" t="s">
        <v>8355</v>
      </c>
      <c r="S1936" s="5">
        <f t="shared" si="122"/>
        <v>40865.867141203707</v>
      </c>
      <c r="T1936" s="5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8316</v>
      </c>
      <c r="R1937" t="s">
        <v>8355</v>
      </c>
      <c r="S1937" s="5">
        <f t="shared" si="122"/>
        <v>41773.932534722226</v>
      </c>
      <c r="T1937" s="5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8316</v>
      </c>
      <c r="R1938" t="s">
        <v>8355</v>
      </c>
      <c r="S1938" s="5">
        <f t="shared" si="122"/>
        <v>40852.889699074076</v>
      </c>
      <c r="T1938" s="5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8316</v>
      </c>
      <c r="R1939" t="s">
        <v>8355</v>
      </c>
      <c r="S1939" s="5">
        <f t="shared" si="122"/>
        <v>41059.118993055556</v>
      </c>
      <c r="T1939" s="5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8316</v>
      </c>
      <c r="R1940" t="s">
        <v>8355</v>
      </c>
      <c r="S1940" s="5">
        <f t="shared" si="122"/>
        <v>41426.259618055556</v>
      </c>
      <c r="T1940" s="5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8316</v>
      </c>
      <c r="R1941" t="s">
        <v>8355</v>
      </c>
      <c r="S1941" s="5">
        <f t="shared" si="122"/>
        <v>41313.985046296293</v>
      </c>
      <c r="T1941" s="5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8316</v>
      </c>
      <c r="R1942" t="s">
        <v>8355</v>
      </c>
      <c r="S1942" s="5">
        <f t="shared" si="122"/>
        <v>40670.507326388892</v>
      </c>
      <c r="T1942" s="5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8371</v>
      </c>
      <c r="S1943" s="5">
        <f t="shared" si="122"/>
        <v>41744.290868055556</v>
      </c>
      <c r="T1943" s="5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8371</v>
      </c>
      <c r="S1944" s="5">
        <f t="shared" si="122"/>
        <v>40638.828009259261</v>
      </c>
      <c r="T1944" s="5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8371</v>
      </c>
      <c r="S1945" s="5">
        <f t="shared" si="122"/>
        <v>42548.269861111112</v>
      </c>
      <c r="T1945" s="5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8319</v>
      </c>
      <c r="R1946" t="s">
        <v>8371</v>
      </c>
      <c r="S1946" s="5">
        <f t="shared" si="122"/>
        <v>41730.584374999999</v>
      </c>
      <c r="T1946" s="5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8371</v>
      </c>
      <c r="S1947" s="5">
        <f t="shared" si="122"/>
        <v>42157.251828703709</v>
      </c>
      <c r="T1947" s="5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8371</v>
      </c>
      <c r="S1948" s="5">
        <f t="shared" si="122"/>
        <v>41689.150011574071</v>
      </c>
      <c r="T1948" s="5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8371</v>
      </c>
      <c r="S1949" s="5">
        <f t="shared" si="122"/>
        <v>40102.918055555558</v>
      </c>
      <c r="T1949" s="5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8371</v>
      </c>
      <c r="S1950" s="5">
        <f t="shared" si="122"/>
        <v>42473.604270833333</v>
      </c>
      <c r="T1950" s="5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8371</v>
      </c>
      <c r="S1951" s="5">
        <f t="shared" si="122"/>
        <v>41800.423043981478</v>
      </c>
      <c r="T1951" s="5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8319</v>
      </c>
      <c r="R1952" t="s">
        <v>8371</v>
      </c>
      <c r="S1952" s="5">
        <f t="shared" si="122"/>
        <v>40624.181400462963</v>
      </c>
      <c r="T1952" s="5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8371</v>
      </c>
      <c r="S1953" s="5">
        <f t="shared" si="122"/>
        <v>42651.420567129629</v>
      </c>
      <c r="T1953" s="5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8371</v>
      </c>
      <c r="S1954" s="5">
        <f t="shared" si="122"/>
        <v>41526.60665509259</v>
      </c>
      <c r="T1954" s="5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8371</v>
      </c>
      <c r="S1955" s="5">
        <f t="shared" si="122"/>
        <v>40941.199826388889</v>
      </c>
      <c r="T1955" s="5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8371</v>
      </c>
      <c r="S1956" s="5">
        <f t="shared" si="122"/>
        <v>42394.580740740741</v>
      </c>
      <c r="T1956" s="5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8371</v>
      </c>
      <c r="S1957" s="5">
        <f t="shared" si="122"/>
        <v>41020.271770833337</v>
      </c>
      <c r="T1957" s="5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8371</v>
      </c>
      <c r="S1958" s="5">
        <f t="shared" si="122"/>
        <v>42067.923668981486</v>
      </c>
      <c r="T1958" s="5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8371</v>
      </c>
      <c r="S1959" s="5">
        <f t="shared" si="122"/>
        <v>41179.098530092589</v>
      </c>
      <c r="T1959" s="5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8371</v>
      </c>
      <c r="S1960" s="5">
        <f t="shared" si="122"/>
        <v>41326.987974537034</v>
      </c>
      <c r="T1960" s="5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8371</v>
      </c>
      <c r="S1961" s="5">
        <f t="shared" si="122"/>
        <v>41871.845601851855</v>
      </c>
      <c r="T1961" s="5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8371</v>
      </c>
      <c r="S1962" s="5">
        <f t="shared" si="122"/>
        <v>41964.362743055557</v>
      </c>
      <c r="T1962" s="5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8371</v>
      </c>
      <c r="S1963" s="5">
        <f t="shared" si="122"/>
        <v>41148.194641203707</v>
      </c>
      <c r="T1963" s="5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8371</v>
      </c>
      <c r="S1964" s="5">
        <f t="shared" si="122"/>
        <v>41742.780509259261</v>
      </c>
      <c r="T1964" s="5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8319</v>
      </c>
      <c r="R1965" t="s">
        <v>8371</v>
      </c>
      <c r="S1965" s="5">
        <f t="shared" si="122"/>
        <v>41863.429791666669</v>
      </c>
      <c r="T1965" s="5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8371</v>
      </c>
      <c r="S1966" s="5">
        <f t="shared" si="122"/>
        <v>42452.272824074069</v>
      </c>
      <c r="T1966" s="5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8371</v>
      </c>
      <c r="S1967" s="5">
        <f t="shared" si="122"/>
        <v>40898.089236111111</v>
      </c>
      <c r="T1967" s="5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8371</v>
      </c>
      <c r="S1968" s="5">
        <f t="shared" si="122"/>
        <v>41835.540486111109</v>
      </c>
      <c r="T1968" s="5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8371</v>
      </c>
      <c r="S1969" s="5">
        <f t="shared" si="122"/>
        <v>41730.663530092592</v>
      </c>
      <c r="T1969" s="5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8371</v>
      </c>
      <c r="S1970" s="5">
        <f t="shared" si="122"/>
        <v>42676.586979166663</v>
      </c>
      <c r="T1970" s="5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8371</v>
      </c>
      <c r="S1971" s="5">
        <f t="shared" si="122"/>
        <v>42557.792453703703</v>
      </c>
      <c r="T1971" s="5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8319</v>
      </c>
      <c r="R1972" t="s">
        <v>8371</v>
      </c>
      <c r="S1972" s="5">
        <f t="shared" si="122"/>
        <v>41324.193298611113</v>
      </c>
      <c r="T1972" s="5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8371</v>
      </c>
      <c r="S1973" s="5">
        <f t="shared" si="122"/>
        <v>41561.500706018516</v>
      </c>
      <c r="T1973" s="5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8371</v>
      </c>
      <c r="S1974" s="5">
        <f t="shared" si="122"/>
        <v>41201.012083333335</v>
      </c>
      <c r="T1974" s="5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8371</v>
      </c>
      <c r="S1975" s="5">
        <f t="shared" si="122"/>
        <v>42549.722962962958</v>
      </c>
      <c r="T1975" s="5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8371</v>
      </c>
      <c r="S1976" s="5">
        <f t="shared" si="122"/>
        <v>41445.334131944444</v>
      </c>
      <c r="T1976" s="5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8371</v>
      </c>
      <c r="S1977" s="5">
        <f t="shared" si="122"/>
        <v>41313.755219907405</v>
      </c>
      <c r="T1977" s="5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8371</v>
      </c>
      <c r="S1978" s="5">
        <f t="shared" si="122"/>
        <v>41438.899594907409</v>
      </c>
      <c r="T1978" s="5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8371</v>
      </c>
      <c r="S1979" s="5">
        <f t="shared" si="122"/>
        <v>42311.216898148152</v>
      </c>
      <c r="T1979" s="5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8319</v>
      </c>
      <c r="R1980" t="s">
        <v>8371</v>
      </c>
      <c r="S1980" s="5">
        <f t="shared" si="122"/>
        <v>41039.225601851853</v>
      </c>
      <c r="T1980" s="5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8319</v>
      </c>
      <c r="R1981" t="s">
        <v>8371</v>
      </c>
      <c r="S1981" s="5">
        <f t="shared" si="122"/>
        <v>42290.460023148145</v>
      </c>
      <c r="T1981" s="5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8371</v>
      </c>
      <c r="S1982" s="5">
        <f t="shared" si="122"/>
        <v>42423.542384259257</v>
      </c>
      <c r="T1982" s="5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8317</v>
      </c>
      <c r="R1983" t="s">
        <v>8372</v>
      </c>
      <c r="S1983" s="5">
        <f t="shared" si="122"/>
        <v>41799.725289351853</v>
      </c>
      <c r="T1983" s="5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8317</v>
      </c>
      <c r="R1984" t="s">
        <v>8372</v>
      </c>
      <c r="S1984" s="5">
        <f t="shared" si="122"/>
        <v>42678.586655092593</v>
      </c>
      <c r="T1984" s="5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8317</v>
      </c>
      <c r="R1985" t="s">
        <v>8372</v>
      </c>
      <c r="S1985" s="5">
        <f t="shared" si="122"/>
        <v>42593.011782407411</v>
      </c>
      <c r="T1985" s="5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8317</v>
      </c>
      <c r="R1986" t="s">
        <v>8372</v>
      </c>
      <c r="S1986" s="5">
        <f t="shared" si="122"/>
        <v>41913.790289351848</v>
      </c>
      <c r="T1986" s="5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t="s">
        <v>8317</v>
      </c>
      <c r="R1987" t="s">
        <v>8372</v>
      </c>
      <c r="S1987" s="5">
        <f t="shared" ref="S1987:S2050" si="126">(((J1987/60)/60)/24)+DATE(1970,1,1)</f>
        <v>42555.698738425926</v>
      </c>
      <c r="T1987" s="5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8317</v>
      </c>
      <c r="R1988" t="s">
        <v>8372</v>
      </c>
      <c r="S1988" s="5">
        <f t="shared" si="126"/>
        <v>42413.433831018512</v>
      </c>
      <c r="T1988" s="5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8317</v>
      </c>
      <c r="R1989" t="s">
        <v>8372</v>
      </c>
      <c r="S1989" s="5">
        <f t="shared" si="126"/>
        <v>42034.639768518522</v>
      </c>
      <c r="T1989" s="5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8317</v>
      </c>
      <c r="R1990" t="s">
        <v>8372</v>
      </c>
      <c r="S1990" s="5">
        <f t="shared" si="126"/>
        <v>42206.763217592597</v>
      </c>
      <c r="T1990" s="5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8317</v>
      </c>
      <c r="R1991" t="s">
        <v>8372</v>
      </c>
      <c r="S1991" s="5">
        <f t="shared" si="126"/>
        <v>42685.680648148147</v>
      </c>
      <c r="T1991" s="5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8317</v>
      </c>
      <c r="R1992" t="s">
        <v>8372</v>
      </c>
      <c r="S1992" s="5">
        <f t="shared" si="126"/>
        <v>42398.195972222224</v>
      </c>
      <c r="T1992" s="5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8317</v>
      </c>
      <c r="R1993" t="s">
        <v>8372</v>
      </c>
      <c r="S1993" s="5">
        <f t="shared" si="126"/>
        <v>42167.89335648148</v>
      </c>
      <c r="T1993" s="5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8317</v>
      </c>
      <c r="R1994" t="s">
        <v>8372</v>
      </c>
      <c r="S1994" s="5">
        <f t="shared" si="126"/>
        <v>42023.143414351856</v>
      </c>
      <c r="T1994" s="5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8317</v>
      </c>
      <c r="R1995" t="s">
        <v>8372</v>
      </c>
      <c r="S1995" s="5">
        <f t="shared" si="126"/>
        <v>42329.58839120371</v>
      </c>
      <c r="T1995" s="5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8317</v>
      </c>
      <c r="R1996" t="s">
        <v>8372</v>
      </c>
      <c r="S1996" s="5">
        <f t="shared" si="126"/>
        <v>42651.006273148145</v>
      </c>
      <c r="T1996" s="5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8317</v>
      </c>
      <c r="R1997" t="s">
        <v>8372</v>
      </c>
      <c r="S1997" s="5">
        <f t="shared" si="126"/>
        <v>42181.902037037042</v>
      </c>
      <c r="T1997" s="5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8317</v>
      </c>
      <c r="R1998" t="s">
        <v>8372</v>
      </c>
      <c r="S1998" s="5">
        <f t="shared" si="126"/>
        <v>41800.819571759261</v>
      </c>
      <c r="T1998" s="5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8317</v>
      </c>
      <c r="R1999" t="s">
        <v>8372</v>
      </c>
      <c r="S1999" s="5">
        <f t="shared" si="126"/>
        <v>41847.930694444447</v>
      </c>
      <c r="T1999" s="5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8317</v>
      </c>
      <c r="R2000" t="s">
        <v>8372</v>
      </c>
      <c r="S2000" s="5">
        <f t="shared" si="126"/>
        <v>41807.118495370371</v>
      </c>
      <c r="T2000" s="5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8317</v>
      </c>
      <c r="R2001" t="s">
        <v>8372</v>
      </c>
      <c r="S2001" s="5">
        <f t="shared" si="126"/>
        <v>41926.482731481483</v>
      </c>
      <c r="T2001" s="5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8317</v>
      </c>
      <c r="R2002" t="s">
        <v>8372</v>
      </c>
      <c r="S2002" s="5">
        <f t="shared" si="126"/>
        <v>42345.951539351852</v>
      </c>
      <c r="T2002" s="5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8371</v>
      </c>
      <c r="S2003" s="5">
        <f t="shared" si="126"/>
        <v>42136.209675925929</v>
      </c>
      <c r="T2003" s="5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8371</v>
      </c>
      <c r="S2004" s="5">
        <f t="shared" si="126"/>
        <v>42728.71230324074</v>
      </c>
      <c r="T2004" s="5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8319</v>
      </c>
      <c r="R2005" t="s">
        <v>8371</v>
      </c>
      <c r="S2005" s="5">
        <f t="shared" si="126"/>
        <v>40347.125601851854</v>
      </c>
      <c r="T2005" s="5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8319</v>
      </c>
      <c r="R2006" t="s">
        <v>8371</v>
      </c>
      <c r="S2006" s="5">
        <f t="shared" si="126"/>
        <v>41800.604895833334</v>
      </c>
      <c r="T2006" s="5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8319</v>
      </c>
      <c r="R2007" t="s">
        <v>8371</v>
      </c>
      <c r="S2007" s="5">
        <f t="shared" si="126"/>
        <v>41535.812708333331</v>
      </c>
      <c r="T2007" s="5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8371</v>
      </c>
      <c r="S2008" s="5">
        <f t="shared" si="126"/>
        <v>41941.500520833331</v>
      </c>
      <c r="T2008" s="5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8319</v>
      </c>
      <c r="R2009" t="s">
        <v>8371</v>
      </c>
      <c r="S2009" s="5">
        <f t="shared" si="126"/>
        <v>40347.837800925925</v>
      </c>
      <c r="T2009" s="5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8371</v>
      </c>
      <c r="S2010" s="5">
        <f t="shared" si="126"/>
        <v>40761.604421296295</v>
      </c>
      <c r="T2010" s="5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8319</v>
      </c>
      <c r="R2011" t="s">
        <v>8371</v>
      </c>
      <c r="S2011" s="5">
        <f t="shared" si="126"/>
        <v>42661.323414351849</v>
      </c>
      <c r="T2011" s="5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8371</v>
      </c>
      <c r="S2012" s="5">
        <f t="shared" si="126"/>
        <v>42570.996423611112</v>
      </c>
      <c r="T2012" s="5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8371</v>
      </c>
      <c r="S2013" s="5">
        <f t="shared" si="126"/>
        <v>42347.358483796299</v>
      </c>
      <c r="T2013" s="5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8371</v>
      </c>
      <c r="S2014" s="5">
        <f t="shared" si="126"/>
        <v>42010.822233796294</v>
      </c>
      <c r="T2014" s="5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8319</v>
      </c>
      <c r="R2015" t="s">
        <v>8371</v>
      </c>
      <c r="S2015" s="5">
        <f t="shared" si="126"/>
        <v>42499.960810185185</v>
      </c>
      <c r="T2015" s="5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8371</v>
      </c>
      <c r="S2016" s="5">
        <f t="shared" si="126"/>
        <v>41324.214571759258</v>
      </c>
      <c r="T2016" s="5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8371</v>
      </c>
      <c r="S2017" s="5">
        <f t="shared" si="126"/>
        <v>40765.876886574071</v>
      </c>
      <c r="T2017" s="5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8371</v>
      </c>
      <c r="S2018" s="5">
        <f t="shared" si="126"/>
        <v>41312.88077546296</v>
      </c>
      <c r="T2018" s="5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8371</v>
      </c>
      <c r="S2019" s="5">
        <f t="shared" si="126"/>
        <v>40961.057349537034</v>
      </c>
      <c r="T2019" s="5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8371</v>
      </c>
      <c r="S2020" s="5">
        <f t="shared" si="126"/>
        <v>42199.365844907406</v>
      </c>
      <c r="T2020" s="5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8371</v>
      </c>
      <c r="S2021" s="5">
        <f t="shared" si="126"/>
        <v>42605.70857638889</v>
      </c>
      <c r="T2021" s="5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8371</v>
      </c>
      <c r="S2022" s="5">
        <f t="shared" si="126"/>
        <v>41737.097499999996</v>
      </c>
      <c r="T2022" s="5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8371</v>
      </c>
      <c r="S2023" s="5">
        <f t="shared" si="126"/>
        <v>41861.070567129631</v>
      </c>
      <c r="T2023" s="5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8371</v>
      </c>
      <c r="S2024" s="5">
        <f t="shared" si="126"/>
        <v>42502.569120370375</v>
      </c>
      <c r="T2024" s="5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8319</v>
      </c>
      <c r="R2025" t="s">
        <v>8371</v>
      </c>
      <c r="S2025" s="5">
        <f t="shared" si="126"/>
        <v>42136.420752314814</v>
      </c>
      <c r="T2025" s="5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8371</v>
      </c>
      <c r="S2026" s="5">
        <f t="shared" si="126"/>
        <v>41099.966944444444</v>
      </c>
      <c r="T2026" s="5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8371</v>
      </c>
      <c r="S2027" s="5">
        <f t="shared" si="126"/>
        <v>42136.184560185182</v>
      </c>
      <c r="T2027" s="5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8371</v>
      </c>
      <c r="S2028" s="5">
        <f t="shared" si="126"/>
        <v>41704.735937500001</v>
      </c>
      <c r="T2028" s="5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8371</v>
      </c>
      <c r="S2029" s="5">
        <f t="shared" si="126"/>
        <v>42048.813877314817</v>
      </c>
      <c r="T2029" s="5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8371</v>
      </c>
      <c r="S2030" s="5">
        <f t="shared" si="126"/>
        <v>40215.919050925928</v>
      </c>
      <c r="T2030" s="5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8371</v>
      </c>
      <c r="S2031" s="5">
        <f t="shared" si="126"/>
        <v>41848.021770833337</v>
      </c>
      <c r="T2031" s="5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8319</v>
      </c>
      <c r="R2032" t="s">
        <v>8371</v>
      </c>
      <c r="S2032" s="5">
        <f t="shared" si="126"/>
        <v>41212.996481481481</v>
      </c>
      <c r="T2032" s="5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8319</v>
      </c>
      <c r="R2033" t="s">
        <v>8371</v>
      </c>
      <c r="S2033" s="5">
        <f t="shared" si="126"/>
        <v>41975.329317129625</v>
      </c>
      <c r="T2033" s="5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8371</v>
      </c>
      <c r="S2034" s="5">
        <f t="shared" si="126"/>
        <v>42689.565671296295</v>
      </c>
      <c r="T2034" s="5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8371</v>
      </c>
      <c r="S2035" s="5">
        <f t="shared" si="126"/>
        <v>41725.082384259258</v>
      </c>
      <c r="T2035" s="5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8371</v>
      </c>
      <c r="S2036" s="5">
        <f t="shared" si="126"/>
        <v>42076.130011574074</v>
      </c>
      <c r="T2036" s="5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8371</v>
      </c>
      <c r="S2037" s="5">
        <f t="shared" si="126"/>
        <v>42311.625081018516</v>
      </c>
      <c r="T2037" s="5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8371</v>
      </c>
      <c r="S2038" s="5">
        <f t="shared" si="126"/>
        <v>41738.864803240744</v>
      </c>
      <c r="T2038" s="5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8371</v>
      </c>
      <c r="S2039" s="5">
        <f t="shared" si="126"/>
        <v>41578.210104166668</v>
      </c>
      <c r="T2039" s="5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8371</v>
      </c>
      <c r="S2040" s="5">
        <f t="shared" si="126"/>
        <v>41424.27107638889</v>
      </c>
      <c r="T2040" s="5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8319</v>
      </c>
      <c r="R2041" t="s">
        <v>8371</v>
      </c>
      <c r="S2041" s="5">
        <f t="shared" si="126"/>
        <v>42675.438946759255</v>
      </c>
      <c r="T2041" s="5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8371</v>
      </c>
      <c r="S2042" s="5">
        <f t="shared" si="126"/>
        <v>41578.927118055559</v>
      </c>
      <c r="T2042" s="5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8371</v>
      </c>
      <c r="S2043" s="5">
        <f t="shared" si="126"/>
        <v>42654.525775462964</v>
      </c>
      <c r="T2043" s="5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8371</v>
      </c>
      <c r="S2044" s="5">
        <f t="shared" si="126"/>
        <v>42331.708032407405</v>
      </c>
      <c r="T2044" s="5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8371</v>
      </c>
      <c r="S2045" s="5">
        <f t="shared" si="126"/>
        <v>42661.176817129628</v>
      </c>
      <c r="T2045" s="5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8371</v>
      </c>
      <c r="S2046" s="5">
        <f t="shared" si="126"/>
        <v>42138.684189814812</v>
      </c>
      <c r="T2046" s="5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8371</v>
      </c>
      <c r="S2047" s="5">
        <f t="shared" si="126"/>
        <v>41069.088506944441</v>
      </c>
      <c r="T2047" s="5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8371</v>
      </c>
      <c r="S2048" s="5">
        <f t="shared" si="126"/>
        <v>41387.171805555554</v>
      </c>
      <c r="T2048" s="5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8371</v>
      </c>
      <c r="S2049" s="5">
        <f t="shared" si="126"/>
        <v>42081.903587962966</v>
      </c>
      <c r="T2049" s="5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8371</v>
      </c>
      <c r="S2050" s="5">
        <f t="shared" si="126"/>
        <v>41387.651516203703</v>
      </c>
      <c r="T2050" s="5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8319</v>
      </c>
      <c r="R2051" t="s">
        <v>8371</v>
      </c>
      <c r="S2051" s="5">
        <f t="shared" ref="S2051:S2114" si="130">(((J2051/60)/60)/24)+DATE(1970,1,1)</f>
        <v>41575.527349537035</v>
      </c>
      <c r="T2051" s="5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8371</v>
      </c>
      <c r="S2052" s="5">
        <f t="shared" si="130"/>
        <v>42115.071504629625</v>
      </c>
      <c r="T2052" s="5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8319</v>
      </c>
      <c r="R2053" t="s">
        <v>8371</v>
      </c>
      <c r="S2053" s="5">
        <f t="shared" si="130"/>
        <v>41604.022418981483</v>
      </c>
      <c r="T2053" s="5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8371</v>
      </c>
      <c r="S2054" s="5">
        <f t="shared" si="130"/>
        <v>42375.08394675926</v>
      </c>
      <c r="T2054" s="5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8319</v>
      </c>
      <c r="R2055" t="s">
        <v>8371</v>
      </c>
      <c r="S2055" s="5">
        <f t="shared" si="130"/>
        <v>42303.617488425924</v>
      </c>
      <c r="T2055" s="5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8371</v>
      </c>
      <c r="S2056" s="5">
        <f t="shared" si="130"/>
        <v>41731.520949074074</v>
      </c>
      <c r="T2056" s="5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8371</v>
      </c>
      <c r="S2057" s="5">
        <f t="shared" si="130"/>
        <v>41946.674108796295</v>
      </c>
      <c r="T2057" s="5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8371</v>
      </c>
      <c r="S2058" s="5">
        <f t="shared" si="130"/>
        <v>41351.76090277778</v>
      </c>
      <c r="T2058" s="5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8319</v>
      </c>
      <c r="R2059" t="s">
        <v>8371</v>
      </c>
      <c r="S2059" s="5">
        <f t="shared" si="130"/>
        <v>42396.494583333333</v>
      </c>
      <c r="T2059" s="5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8319</v>
      </c>
      <c r="R2060" t="s">
        <v>8371</v>
      </c>
      <c r="S2060" s="5">
        <f t="shared" si="130"/>
        <v>42026.370717592596</v>
      </c>
      <c r="T2060" s="5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8371</v>
      </c>
      <c r="S2061" s="5">
        <f t="shared" si="130"/>
        <v>42361.602476851855</v>
      </c>
      <c r="T2061" s="5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8319</v>
      </c>
      <c r="R2062" t="s">
        <v>8371</v>
      </c>
      <c r="S2062" s="5">
        <f t="shared" si="130"/>
        <v>41783.642939814818</v>
      </c>
      <c r="T2062" s="5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8371</v>
      </c>
      <c r="S2063" s="5">
        <f t="shared" si="130"/>
        <v>42705.764513888891</v>
      </c>
      <c r="T2063" s="5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8319</v>
      </c>
      <c r="R2064" t="s">
        <v>8371</v>
      </c>
      <c r="S2064" s="5">
        <f t="shared" si="130"/>
        <v>42423.3830787037</v>
      </c>
      <c r="T2064" s="5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8371</v>
      </c>
      <c r="S2065" s="5">
        <f t="shared" si="130"/>
        <v>42472.73265046296</v>
      </c>
      <c r="T2065" s="5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8371</v>
      </c>
      <c r="S2066" s="5">
        <f t="shared" si="130"/>
        <v>41389.364849537036</v>
      </c>
      <c r="T2066" s="5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8319</v>
      </c>
      <c r="R2067" t="s">
        <v>8371</v>
      </c>
      <c r="S2067" s="5">
        <f t="shared" si="130"/>
        <v>41603.333668981482</v>
      </c>
      <c r="T2067" s="5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8371</v>
      </c>
      <c r="S2068" s="5">
        <f t="shared" si="130"/>
        <v>41844.771793981483</v>
      </c>
      <c r="T2068" s="5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8319</v>
      </c>
      <c r="R2069" t="s">
        <v>8371</v>
      </c>
      <c r="S2069" s="5">
        <f t="shared" si="130"/>
        <v>42115.853888888887</v>
      </c>
      <c r="T2069" s="5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8319</v>
      </c>
      <c r="R2070" t="s">
        <v>8371</v>
      </c>
      <c r="S2070" s="5">
        <f t="shared" si="130"/>
        <v>42633.841608796298</v>
      </c>
      <c r="T2070" s="5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8371</v>
      </c>
      <c r="S2071" s="5">
        <f t="shared" si="130"/>
        <v>42340.972118055557</v>
      </c>
      <c r="T2071" s="5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8371</v>
      </c>
      <c r="S2072" s="5">
        <f t="shared" si="130"/>
        <v>42519.6565162037</v>
      </c>
      <c r="T2072" s="5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8371</v>
      </c>
      <c r="S2073" s="5">
        <f t="shared" si="130"/>
        <v>42600.278749999998</v>
      </c>
      <c r="T2073" s="5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8371</v>
      </c>
      <c r="S2074" s="5">
        <f t="shared" si="130"/>
        <v>42467.581388888888</v>
      </c>
      <c r="T2074" s="5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8319</v>
      </c>
      <c r="R2075" t="s">
        <v>8371</v>
      </c>
      <c r="S2075" s="5">
        <f t="shared" si="130"/>
        <v>42087.668032407411</v>
      </c>
      <c r="T2075" s="5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8319</v>
      </c>
      <c r="R2076" t="s">
        <v>8371</v>
      </c>
      <c r="S2076" s="5">
        <f t="shared" si="130"/>
        <v>42466.826180555552</v>
      </c>
      <c r="T2076" s="5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8371</v>
      </c>
      <c r="S2077" s="5">
        <f t="shared" si="130"/>
        <v>41450.681574074071</v>
      </c>
      <c r="T2077" s="5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8371</v>
      </c>
      <c r="S2078" s="5">
        <f t="shared" si="130"/>
        <v>41803.880659722221</v>
      </c>
      <c r="T2078" s="5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8371</v>
      </c>
      <c r="S2079" s="5">
        <f t="shared" si="130"/>
        <v>42103.042546296296</v>
      </c>
      <c r="T2079" s="5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8319</v>
      </c>
      <c r="R2080" t="s">
        <v>8371</v>
      </c>
      <c r="S2080" s="5">
        <f t="shared" si="130"/>
        <v>42692.771493055552</v>
      </c>
      <c r="T2080" s="5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8371</v>
      </c>
      <c r="S2081" s="5">
        <f t="shared" si="130"/>
        <v>42150.71056712963</v>
      </c>
      <c r="T2081" s="5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8319</v>
      </c>
      <c r="R2082" t="s">
        <v>8371</v>
      </c>
      <c r="S2082" s="5">
        <f t="shared" si="130"/>
        <v>42289.957175925927</v>
      </c>
      <c r="T2082" s="5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8316</v>
      </c>
      <c r="R2083" t="s">
        <v>8355</v>
      </c>
      <c r="S2083" s="5">
        <f t="shared" si="130"/>
        <v>41004.156886574077</v>
      </c>
      <c r="T2083" s="5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8316</v>
      </c>
      <c r="R2084" t="s">
        <v>8355</v>
      </c>
      <c r="S2084" s="5">
        <f t="shared" si="130"/>
        <v>40811.120324074072</v>
      </c>
      <c r="T2084" s="5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8316</v>
      </c>
      <c r="R2085" t="s">
        <v>8355</v>
      </c>
      <c r="S2085" s="5">
        <f t="shared" si="130"/>
        <v>41034.72216435185</v>
      </c>
      <c r="T2085" s="5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8316</v>
      </c>
      <c r="R2086" t="s">
        <v>8355</v>
      </c>
      <c r="S2086" s="5">
        <f t="shared" si="130"/>
        <v>41731.833124999997</v>
      </c>
      <c r="T2086" s="5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8316</v>
      </c>
      <c r="R2087" t="s">
        <v>8355</v>
      </c>
      <c r="S2087" s="5">
        <f t="shared" si="130"/>
        <v>41075.835497685184</v>
      </c>
      <c r="T2087" s="5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8316</v>
      </c>
      <c r="R2088" t="s">
        <v>8355</v>
      </c>
      <c r="S2088" s="5">
        <f t="shared" si="130"/>
        <v>40860.67050925926</v>
      </c>
      <c r="T2088" s="5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8316</v>
      </c>
      <c r="R2089" t="s">
        <v>8355</v>
      </c>
      <c r="S2089" s="5">
        <f t="shared" si="130"/>
        <v>40764.204375000001</v>
      </c>
      <c r="T2089" s="5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8316</v>
      </c>
      <c r="R2090" t="s">
        <v>8355</v>
      </c>
      <c r="S2090" s="5">
        <f t="shared" si="130"/>
        <v>40395.714722222219</v>
      </c>
      <c r="T2090" s="5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8316</v>
      </c>
      <c r="R2091" t="s">
        <v>8355</v>
      </c>
      <c r="S2091" s="5">
        <f t="shared" si="130"/>
        <v>41453.076319444444</v>
      </c>
      <c r="T2091" s="5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8316</v>
      </c>
      <c r="R2092" t="s">
        <v>8355</v>
      </c>
      <c r="S2092" s="5">
        <f t="shared" si="130"/>
        <v>41299.381423611114</v>
      </c>
      <c r="T2092" s="5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8316</v>
      </c>
      <c r="R2093" t="s">
        <v>8355</v>
      </c>
      <c r="S2093" s="5">
        <f t="shared" si="130"/>
        <v>40555.322662037033</v>
      </c>
      <c r="T2093" s="5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8316</v>
      </c>
      <c r="R2094" t="s">
        <v>8355</v>
      </c>
      <c r="S2094" s="5">
        <f t="shared" si="130"/>
        <v>40763.707546296297</v>
      </c>
      <c r="T2094" s="5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8316</v>
      </c>
      <c r="R2095" t="s">
        <v>8355</v>
      </c>
      <c r="S2095" s="5">
        <f t="shared" si="130"/>
        <v>41205.854537037041</v>
      </c>
      <c r="T2095" s="5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8316</v>
      </c>
      <c r="R2096" t="s">
        <v>8355</v>
      </c>
      <c r="S2096" s="5">
        <f t="shared" si="130"/>
        <v>40939.02002314815</v>
      </c>
      <c r="T2096" s="5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8316</v>
      </c>
      <c r="R2097" t="s">
        <v>8355</v>
      </c>
      <c r="S2097" s="5">
        <f t="shared" si="130"/>
        <v>40758.733483796292</v>
      </c>
      <c r="T2097" s="5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8316</v>
      </c>
      <c r="R2098" t="s">
        <v>8355</v>
      </c>
      <c r="S2098" s="5">
        <f t="shared" si="130"/>
        <v>41192.758506944447</v>
      </c>
      <c r="T2098" s="5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8316</v>
      </c>
      <c r="R2099" t="s">
        <v>8355</v>
      </c>
      <c r="S2099" s="5">
        <f t="shared" si="130"/>
        <v>40818.58489583333</v>
      </c>
      <c r="T2099" s="5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8316</v>
      </c>
      <c r="R2100" t="s">
        <v>8355</v>
      </c>
      <c r="S2100" s="5">
        <f t="shared" si="130"/>
        <v>40946.11383101852</v>
      </c>
      <c r="T2100" s="5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8316</v>
      </c>
      <c r="R2101" t="s">
        <v>8355</v>
      </c>
      <c r="S2101" s="5">
        <f t="shared" si="130"/>
        <v>42173.746342592596</v>
      </c>
      <c r="T2101" s="5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8316</v>
      </c>
      <c r="R2102" t="s">
        <v>8355</v>
      </c>
      <c r="S2102" s="5">
        <f t="shared" si="130"/>
        <v>41074.834965277776</v>
      </c>
      <c r="T2102" s="5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8316</v>
      </c>
      <c r="R2103" t="s">
        <v>8355</v>
      </c>
      <c r="S2103" s="5">
        <f t="shared" si="130"/>
        <v>40892.149467592593</v>
      </c>
      <c r="T2103" s="5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8316</v>
      </c>
      <c r="R2104" t="s">
        <v>8355</v>
      </c>
      <c r="S2104" s="5">
        <f t="shared" si="130"/>
        <v>40638.868611111109</v>
      </c>
      <c r="T2104" s="5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8316</v>
      </c>
      <c r="R2105" t="s">
        <v>8355</v>
      </c>
      <c r="S2105" s="5">
        <f t="shared" si="130"/>
        <v>41192.754942129628</v>
      </c>
      <c r="T2105" s="5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8316</v>
      </c>
      <c r="R2106" t="s">
        <v>8355</v>
      </c>
      <c r="S2106" s="5">
        <f t="shared" si="130"/>
        <v>41394.074467592596</v>
      </c>
      <c r="T2106" s="5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8316</v>
      </c>
      <c r="R2107" t="s">
        <v>8355</v>
      </c>
      <c r="S2107" s="5">
        <f t="shared" si="130"/>
        <v>41951.788807870369</v>
      </c>
      <c r="T2107" s="5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8316</v>
      </c>
      <c r="R2108" t="s">
        <v>8355</v>
      </c>
      <c r="S2108" s="5">
        <f t="shared" si="130"/>
        <v>41270.21497685185</v>
      </c>
      <c r="T2108" s="5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8316</v>
      </c>
      <c r="R2109" t="s">
        <v>8355</v>
      </c>
      <c r="S2109" s="5">
        <f t="shared" si="130"/>
        <v>41934.71056712963</v>
      </c>
      <c r="T2109" s="5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8316</v>
      </c>
      <c r="R2110" t="s">
        <v>8355</v>
      </c>
      <c r="S2110" s="5">
        <f t="shared" si="130"/>
        <v>41135.175694444442</v>
      </c>
      <c r="T2110" s="5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8316</v>
      </c>
      <c r="R2111" t="s">
        <v>8355</v>
      </c>
      <c r="S2111" s="5">
        <f t="shared" si="130"/>
        <v>42160.708530092597</v>
      </c>
      <c r="T2111" s="5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8316</v>
      </c>
      <c r="R2112" t="s">
        <v>8355</v>
      </c>
      <c r="S2112" s="5">
        <f t="shared" si="130"/>
        <v>41759.670937499999</v>
      </c>
      <c r="T2112" s="5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8316</v>
      </c>
      <c r="R2113" t="s">
        <v>8355</v>
      </c>
      <c r="S2113" s="5">
        <f t="shared" si="130"/>
        <v>40703.197048611109</v>
      </c>
      <c r="T2113" s="5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8316</v>
      </c>
      <c r="R2114" t="s">
        <v>8355</v>
      </c>
      <c r="S2114" s="5">
        <f t="shared" si="130"/>
        <v>41365.928159722222</v>
      </c>
      <c r="T2114" s="5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8316</v>
      </c>
      <c r="R2115" t="s">
        <v>8355</v>
      </c>
      <c r="S2115" s="5">
        <f t="shared" ref="S2115:S2178" si="134">(((J2115/60)/60)/24)+DATE(1970,1,1)</f>
        <v>41870.86546296296</v>
      </c>
      <c r="T2115" s="5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8316</v>
      </c>
      <c r="R2116" t="s">
        <v>8355</v>
      </c>
      <c r="S2116" s="5">
        <f t="shared" si="134"/>
        <v>40458.815625000003</v>
      </c>
      <c r="T2116" s="5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8316</v>
      </c>
      <c r="R2117" t="s">
        <v>8355</v>
      </c>
      <c r="S2117" s="5">
        <f t="shared" si="134"/>
        <v>40564.081030092595</v>
      </c>
      <c r="T2117" s="5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8316</v>
      </c>
      <c r="R2118" t="s">
        <v>8355</v>
      </c>
      <c r="S2118" s="5">
        <f t="shared" si="134"/>
        <v>41136.777812500004</v>
      </c>
      <c r="T2118" s="5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8316</v>
      </c>
      <c r="R2119" t="s">
        <v>8355</v>
      </c>
      <c r="S2119" s="5">
        <f t="shared" si="134"/>
        <v>42290.059594907405</v>
      </c>
      <c r="T2119" s="5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8316</v>
      </c>
      <c r="R2120" t="s">
        <v>8355</v>
      </c>
      <c r="S2120" s="5">
        <f t="shared" si="134"/>
        <v>40718.839537037034</v>
      </c>
      <c r="T2120" s="5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8316</v>
      </c>
      <c r="R2121" t="s">
        <v>8355</v>
      </c>
      <c r="S2121" s="5">
        <f t="shared" si="134"/>
        <v>41107.130150462966</v>
      </c>
      <c r="T2121" s="5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8316</v>
      </c>
      <c r="R2122" t="s">
        <v>8355</v>
      </c>
      <c r="S2122" s="5">
        <f t="shared" si="134"/>
        <v>41591.964537037034</v>
      </c>
      <c r="T2122" s="5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8314</v>
      </c>
      <c r="R2123" t="s">
        <v>8358</v>
      </c>
      <c r="S2123" s="5">
        <f t="shared" si="134"/>
        <v>42716.7424537037</v>
      </c>
      <c r="T2123" s="5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8314</v>
      </c>
      <c r="R2124" t="s">
        <v>8358</v>
      </c>
      <c r="S2124" s="5">
        <f t="shared" si="134"/>
        <v>42712.300567129627</v>
      </c>
      <c r="T2124" s="5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8314</v>
      </c>
      <c r="R2125" t="s">
        <v>8358</v>
      </c>
      <c r="S2125" s="5">
        <f t="shared" si="134"/>
        <v>40198.424849537041</v>
      </c>
      <c r="T2125" s="5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8314</v>
      </c>
      <c r="R2126" t="s">
        <v>8358</v>
      </c>
      <c r="S2126" s="5">
        <f t="shared" si="134"/>
        <v>40464.028182870366</v>
      </c>
      <c r="T2126" s="5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8314</v>
      </c>
      <c r="R2127" t="s">
        <v>8358</v>
      </c>
      <c r="S2127" s="5">
        <f t="shared" si="134"/>
        <v>42191.023530092592</v>
      </c>
      <c r="T2127" s="5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8314</v>
      </c>
      <c r="R2128" t="s">
        <v>8358</v>
      </c>
      <c r="S2128" s="5">
        <f t="shared" si="134"/>
        <v>41951.973229166666</v>
      </c>
      <c r="T2128" s="5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8314</v>
      </c>
      <c r="R2129" t="s">
        <v>8358</v>
      </c>
      <c r="S2129" s="5">
        <f t="shared" si="134"/>
        <v>42045.50535879629</v>
      </c>
      <c r="T2129" s="5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8314</v>
      </c>
      <c r="R2130" t="s">
        <v>8358</v>
      </c>
      <c r="S2130" s="5">
        <f t="shared" si="134"/>
        <v>41843.772789351853</v>
      </c>
      <c r="T2130" s="5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8314</v>
      </c>
      <c r="R2131" t="s">
        <v>8358</v>
      </c>
      <c r="S2131" s="5">
        <f t="shared" si="134"/>
        <v>42409.024305555555</v>
      </c>
      <c r="T2131" s="5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8314</v>
      </c>
      <c r="R2132" t="s">
        <v>8358</v>
      </c>
      <c r="S2132" s="5">
        <f t="shared" si="134"/>
        <v>41832.086377314816</v>
      </c>
      <c r="T2132" s="5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8314</v>
      </c>
      <c r="R2133" t="s">
        <v>8358</v>
      </c>
      <c r="S2133" s="5">
        <f t="shared" si="134"/>
        <v>42167.207071759258</v>
      </c>
      <c r="T2133" s="5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8314</v>
      </c>
      <c r="R2134" t="s">
        <v>8358</v>
      </c>
      <c r="S2134" s="5">
        <f t="shared" si="134"/>
        <v>41643.487175925926</v>
      </c>
      <c r="T2134" s="5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8314</v>
      </c>
      <c r="R2135" t="s">
        <v>8358</v>
      </c>
      <c r="S2135" s="5">
        <f t="shared" si="134"/>
        <v>40619.097210648149</v>
      </c>
      <c r="T2135" s="5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8314</v>
      </c>
      <c r="R2136" t="s">
        <v>8358</v>
      </c>
      <c r="S2136" s="5">
        <f t="shared" si="134"/>
        <v>41361.886469907404</v>
      </c>
      <c r="T2136" s="5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8314</v>
      </c>
      <c r="R2137" t="s">
        <v>8358</v>
      </c>
      <c r="S2137" s="5">
        <f t="shared" si="134"/>
        <v>41156.963344907403</v>
      </c>
      <c r="T2137" s="5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8314</v>
      </c>
      <c r="R2138" t="s">
        <v>8358</v>
      </c>
      <c r="S2138" s="5">
        <f t="shared" si="134"/>
        <v>41536.509097222224</v>
      </c>
      <c r="T2138" s="5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8314</v>
      </c>
      <c r="R2139" t="s">
        <v>8358</v>
      </c>
      <c r="S2139" s="5">
        <f t="shared" si="134"/>
        <v>41948.771168981482</v>
      </c>
      <c r="T2139" s="5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8314</v>
      </c>
      <c r="R2140" t="s">
        <v>8358</v>
      </c>
      <c r="S2140" s="5">
        <f t="shared" si="134"/>
        <v>41557.013182870374</v>
      </c>
      <c r="T2140" s="5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8314</v>
      </c>
      <c r="R2141" t="s">
        <v>8358</v>
      </c>
      <c r="S2141" s="5">
        <f t="shared" si="134"/>
        <v>42647.750092592592</v>
      </c>
      <c r="T2141" s="5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8314</v>
      </c>
      <c r="R2142" t="s">
        <v>8358</v>
      </c>
      <c r="S2142" s="5">
        <f t="shared" si="134"/>
        <v>41255.833611111113</v>
      </c>
      <c r="T2142" s="5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8314</v>
      </c>
      <c r="R2143" t="s">
        <v>8358</v>
      </c>
      <c r="S2143" s="5">
        <f t="shared" si="134"/>
        <v>41927.235636574071</v>
      </c>
      <c r="T2143" s="5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8314</v>
      </c>
      <c r="R2144" t="s">
        <v>8358</v>
      </c>
      <c r="S2144" s="5">
        <f t="shared" si="134"/>
        <v>42340.701504629629</v>
      </c>
      <c r="T2144" s="5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8314</v>
      </c>
      <c r="R2145" t="s">
        <v>8358</v>
      </c>
      <c r="S2145" s="5">
        <f t="shared" si="134"/>
        <v>40332.886712962965</v>
      </c>
      <c r="T2145" s="5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8314</v>
      </c>
      <c r="R2146" t="s">
        <v>8358</v>
      </c>
      <c r="S2146" s="5">
        <f t="shared" si="134"/>
        <v>41499.546759259261</v>
      </c>
      <c r="T2146" s="5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8314</v>
      </c>
      <c r="R2147" t="s">
        <v>8358</v>
      </c>
      <c r="S2147" s="5">
        <f t="shared" si="134"/>
        <v>41575.237430555557</v>
      </c>
      <c r="T2147" s="5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8314</v>
      </c>
      <c r="R2148" t="s">
        <v>8358</v>
      </c>
      <c r="S2148" s="5">
        <f t="shared" si="134"/>
        <v>42397.679513888885</v>
      </c>
      <c r="T2148" s="5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8314</v>
      </c>
      <c r="R2149" t="s">
        <v>8358</v>
      </c>
      <c r="S2149" s="5">
        <f t="shared" si="134"/>
        <v>41927.295694444445</v>
      </c>
      <c r="T2149" s="5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8314</v>
      </c>
      <c r="R2150" t="s">
        <v>8358</v>
      </c>
      <c r="S2150" s="5">
        <f t="shared" si="134"/>
        <v>42066.733587962968</v>
      </c>
      <c r="T2150" s="5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8314</v>
      </c>
      <c r="R2151" t="s">
        <v>8358</v>
      </c>
      <c r="S2151" s="5">
        <f t="shared" si="134"/>
        <v>40355.024953703702</v>
      </c>
      <c r="T2151" s="5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8314</v>
      </c>
      <c r="R2152" t="s">
        <v>8358</v>
      </c>
      <c r="S2152" s="5">
        <f t="shared" si="134"/>
        <v>42534.284710648149</v>
      </c>
      <c r="T2152" s="5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8314</v>
      </c>
      <c r="R2153" t="s">
        <v>8358</v>
      </c>
      <c r="S2153" s="5">
        <f t="shared" si="134"/>
        <v>42520.847384259265</v>
      </c>
      <c r="T2153" s="5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8314</v>
      </c>
      <c r="R2154" t="s">
        <v>8358</v>
      </c>
      <c r="S2154" s="5">
        <f t="shared" si="134"/>
        <v>41683.832280092596</v>
      </c>
      <c r="T2154" s="5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8314</v>
      </c>
      <c r="R2155" t="s">
        <v>8358</v>
      </c>
      <c r="S2155" s="5">
        <f t="shared" si="134"/>
        <v>41974.911087962959</v>
      </c>
      <c r="T2155" s="5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8314</v>
      </c>
      <c r="R2156" t="s">
        <v>8358</v>
      </c>
      <c r="S2156" s="5">
        <f t="shared" si="134"/>
        <v>41647.632256944446</v>
      </c>
      <c r="T2156" s="5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8314</v>
      </c>
      <c r="R2157" t="s">
        <v>8358</v>
      </c>
      <c r="S2157" s="5">
        <f t="shared" si="134"/>
        <v>42430.747511574074</v>
      </c>
      <c r="T2157" s="5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8314</v>
      </c>
      <c r="R2158" t="s">
        <v>8358</v>
      </c>
      <c r="S2158" s="5">
        <f t="shared" si="134"/>
        <v>41488.85423611111</v>
      </c>
      <c r="T2158" s="5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8314</v>
      </c>
      <c r="R2159" t="s">
        <v>8358</v>
      </c>
      <c r="S2159" s="5">
        <f t="shared" si="134"/>
        <v>42694.98128472222</v>
      </c>
      <c r="T2159" s="5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8314</v>
      </c>
      <c r="R2160" t="s">
        <v>8358</v>
      </c>
      <c r="S2160" s="5">
        <f t="shared" si="134"/>
        <v>41264.853865740741</v>
      </c>
      <c r="T2160" s="5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8314</v>
      </c>
      <c r="R2161" t="s">
        <v>8358</v>
      </c>
      <c r="S2161" s="5">
        <f t="shared" si="134"/>
        <v>40710.731180555551</v>
      </c>
      <c r="T2161" s="5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8314</v>
      </c>
      <c r="R2162" t="s">
        <v>8358</v>
      </c>
      <c r="S2162" s="5">
        <f t="shared" si="134"/>
        <v>41018.711863425924</v>
      </c>
      <c r="T2162" s="5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8316</v>
      </c>
      <c r="R2163" t="s">
        <v>8352</v>
      </c>
      <c r="S2163" s="5">
        <f t="shared" si="134"/>
        <v>42240.852534722217</v>
      </c>
      <c r="T2163" s="5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8316</v>
      </c>
      <c r="R2164" t="s">
        <v>8352</v>
      </c>
      <c r="S2164" s="5">
        <f t="shared" si="134"/>
        <v>41813.766099537039</v>
      </c>
      <c r="T2164" s="5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8316</v>
      </c>
      <c r="R2165" t="s">
        <v>8352</v>
      </c>
      <c r="S2165" s="5">
        <f t="shared" si="134"/>
        <v>42111.899537037039</v>
      </c>
      <c r="T2165" s="5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8316</v>
      </c>
      <c r="R2166" t="s">
        <v>8352</v>
      </c>
      <c r="S2166" s="5">
        <f t="shared" si="134"/>
        <v>42515.71775462963</v>
      </c>
      <c r="T2166" s="5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8316</v>
      </c>
      <c r="R2167" t="s">
        <v>8352</v>
      </c>
      <c r="S2167" s="5">
        <f t="shared" si="134"/>
        <v>42438.667071759264</v>
      </c>
      <c r="T2167" s="5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8316</v>
      </c>
      <c r="R2168" t="s">
        <v>8352</v>
      </c>
      <c r="S2168" s="5">
        <f t="shared" si="134"/>
        <v>41933.838171296295</v>
      </c>
      <c r="T2168" s="5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8316</v>
      </c>
      <c r="R2169" t="s">
        <v>8352</v>
      </c>
      <c r="S2169" s="5">
        <f t="shared" si="134"/>
        <v>41153.066400462965</v>
      </c>
      <c r="T2169" s="5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8316</v>
      </c>
      <c r="R2170" t="s">
        <v>8352</v>
      </c>
      <c r="S2170" s="5">
        <f t="shared" si="134"/>
        <v>42745.600243055553</v>
      </c>
      <c r="T2170" s="5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8316</v>
      </c>
      <c r="R2171" t="s">
        <v>8352</v>
      </c>
      <c r="S2171" s="5">
        <f t="shared" si="134"/>
        <v>42793.700821759259</v>
      </c>
      <c r="T2171" s="5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8316</v>
      </c>
      <c r="R2172" t="s">
        <v>8352</v>
      </c>
      <c r="S2172" s="5">
        <f t="shared" si="134"/>
        <v>42198.750254629631</v>
      </c>
      <c r="T2172" s="5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8316</v>
      </c>
      <c r="R2173" t="s">
        <v>8352</v>
      </c>
      <c r="S2173" s="5">
        <f t="shared" si="134"/>
        <v>42141.95711805555</v>
      </c>
      <c r="T2173" s="5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8316</v>
      </c>
      <c r="R2174" t="s">
        <v>8352</v>
      </c>
      <c r="S2174" s="5">
        <f t="shared" si="134"/>
        <v>42082.580092592587</v>
      </c>
      <c r="T2174" s="5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8316</v>
      </c>
      <c r="R2175" t="s">
        <v>8352</v>
      </c>
      <c r="S2175" s="5">
        <f t="shared" si="134"/>
        <v>41495.692627314813</v>
      </c>
      <c r="T2175" s="5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8316</v>
      </c>
      <c r="R2176" t="s">
        <v>8352</v>
      </c>
      <c r="S2176" s="5">
        <f t="shared" si="134"/>
        <v>42465.542905092589</v>
      </c>
      <c r="T2176" s="5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8316</v>
      </c>
      <c r="R2177" t="s">
        <v>8352</v>
      </c>
      <c r="S2177" s="5">
        <f t="shared" si="134"/>
        <v>42565.009097222224</v>
      </c>
      <c r="T2177" s="5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8316</v>
      </c>
      <c r="R2178" t="s">
        <v>8352</v>
      </c>
      <c r="S2178" s="5">
        <f t="shared" si="134"/>
        <v>42096.633206018523</v>
      </c>
      <c r="T2178" s="5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8316</v>
      </c>
      <c r="R2179" t="s">
        <v>8352</v>
      </c>
      <c r="S2179" s="5">
        <f t="shared" ref="S2179:S2242" si="138">(((J2179/60)/60)/24)+DATE(1970,1,1)</f>
        <v>42502.250775462962</v>
      </c>
      <c r="T2179" s="5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8316</v>
      </c>
      <c r="R2180" t="s">
        <v>8352</v>
      </c>
      <c r="S2180" s="5">
        <f t="shared" si="138"/>
        <v>42723.63653935185</v>
      </c>
      <c r="T2180" s="5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8316</v>
      </c>
      <c r="R2181" t="s">
        <v>8352</v>
      </c>
      <c r="S2181" s="5">
        <f t="shared" si="138"/>
        <v>42075.171203703707</v>
      </c>
      <c r="T2181" s="5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8316</v>
      </c>
      <c r="R2182" t="s">
        <v>8352</v>
      </c>
      <c r="S2182" s="5">
        <f t="shared" si="138"/>
        <v>42279.669768518521</v>
      </c>
      <c r="T2182" s="5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8314</v>
      </c>
      <c r="R2183" t="s">
        <v>8373</v>
      </c>
      <c r="S2183" s="5">
        <f t="shared" si="138"/>
        <v>42773.005243055552</v>
      </c>
      <c r="T2183" s="5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8314</v>
      </c>
      <c r="R2184" t="s">
        <v>8373</v>
      </c>
      <c r="S2184" s="5">
        <f t="shared" si="138"/>
        <v>41879.900752314818</v>
      </c>
      <c r="T2184" s="5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8314</v>
      </c>
      <c r="R2185" t="s">
        <v>8373</v>
      </c>
      <c r="S2185" s="5">
        <f t="shared" si="138"/>
        <v>42745.365474537044</v>
      </c>
      <c r="T2185" s="5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8314</v>
      </c>
      <c r="R2186" t="s">
        <v>8373</v>
      </c>
      <c r="S2186" s="5">
        <f t="shared" si="138"/>
        <v>42380.690289351856</v>
      </c>
      <c r="T2186" s="5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8314</v>
      </c>
      <c r="R2187" t="s">
        <v>8373</v>
      </c>
      <c r="S2187" s="5">
        <f t="shared" si="138"/>
        <v>41319.349988425929</v>
      </c>
      <c r="T2187" s="5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8314</v>
      </c>
      <c r="R2188" t="s">
        <v>8373</v>
      </c>
      <c r="S2188" s="5">
        <f t="shared" si="138"/>
        <v>42583.615081018521</v>
      </c>
      <c r="T2188" s="5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8314</v>
      </c>
      <c r="R2189" t="s">
        <v>8373</v>
      </c>
      <c r="S2189" s="5">
        <f t="shared" si="138"/>
        <v>42068.209097222221</v>
      </c>
      <c r="T2189" s="5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8314</v>
      </c>
      <c r="R2190" t="s">
        <v>8373</v>
      </c>
      <c r="S2190" s="5">
        <f t="shared" si="138"/>
        <v>42633.586122685185</v>
      </c>
      <c r="T2190" s="5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8314</v>
      </c>
      <c r="R2191" t="s">
        <v>8373</v>
      </c>
      <c r="S2191" s="5">
        <f t="shared" si="138"/>
        <v>42467.788194444445</v>
      </c>
      <c r="T2191" s="5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8314</v>
      </c>
      <c r="R2192" t="s">
        <v>8373</v>
      </c>
      <c r="S2192" s="5">
        <f t="shared" si="138"/>
        <v>42417.625046296293</v>
      </c>
      <c r="T2192" s="5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8314</v>
      </c>
      <c r="R2193" t="s">
        <v>8373</v>
      </c>
      <c r="S2193" s="5">
        <f t="shared" si="138"/>
        <v>42768.833645833336</v>
      </c>
      <c r="T2193" s="5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8314</v>
      </c>
      <c r="R2194" t="s">
        <v>8373</v>
      </c>
      <c r="S2194" s="5">
        <f t="shared" si="138"/>
        <v>42691.8512037037</v>
      </c>
      <c r="T2194" s="5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8314</v>
      </c>
      <c r="R2195" t="s">
        <v>8373</v>
      </c>
      <c r="S2195" s="5">
        <f t="shared" si="138"/>
        <v>42664.405925925923</v>
      </c>
      <c r="T2195" s="5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8314</v>
      </c>
      <c r="R2196" t="s">
        <v>8373</v>
      </c>
      <c r="S2196" s="5">
        <f t="shared" si="138"/>
        <v>42425.757986111115</v>
      </c>
      <c r="T2196" s="5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8314</v>
      </c>
      <c r="R2197" t="s">
        <v>8373</v>
      </c>
      <c r="S2197" s="5">
        <f t="shared" si="138"/>
        <v>42197.771990740745</v>
      </c>
      <c r="T2197" s="5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8314</v>
      </c>
      <c r="R2198" t="s">
        <v>8373</v>
      </c>
      <c r="S2198" s="5">
        <f t="shared" si="138"/>
        <v>42675.487291666665</v>
      </c>
      <c r="T2198" s="5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8314</v>
      </c>
      <c r="R2199" t="s">
        <v>8373</v>
      </c>
      <c r="S2199" s="5">
        <f t="shared" si="138"/>
        <v>42033.584016203706</v>
      </c>
      <c r="T2199" s="5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8314</v>
      </c>
      <c r="R2200" t="s">
        <v>8373</v>
      </c>
      <c r="S2200" s="5">
        <f t="shared" si="138"/>
        <v>42292.513888888891</v>
      </c>
      <c r="T2200" s="5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8314</v>
      </c>
      <c r="R2201" t="s">
        <v>8373</v>
      </c>
      <c r="S2201" s="5">
        <f t="shared" si="138"/>
        <v>42262.416643518518</v>
      </c>
      <c r="T2201" s="5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8314</v>
      </c>
      <c r="R2202" t="s">
        <v>8373</v>
      </c>
      <c r="S2202" s="5">
        <f t="shared" si="138"/>
        <v>42163.625787037032</v>
      </c>
      <c r="T2202" s="5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8316</v>
      </c>
      <c r="R2203" t="s">
        <v>8356</v>
      </c>
      <c r="S2203" s="5">
        <f t="shared" si="138"/>
        <v>41276.846817129634</v>
      </c>
      <c r="T2203" s="5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8316</v>
      </c>
      <c r="R2204" t="s">
        <v>8356</v>
      </c>
      <c r="S2204" s="5">
        <f t="shared" si="138"/>
        <v>41184.849166666667</v>
      </c>
      <c r="T2204" s="5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8316</v>
      </c>
      <c r="R2205" t="s">
        <v>8356</v>
      </c>
      <c r="S2205" s="5">
        <f t="shared" si="138"/>
        <v>42241.85974537037</v>
      </c>
      <c r="T2205" s="5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8316</v>
      </c>
      <c r="R2206" t="s">
        <v>8356</v>
      </c>
      <c r="S2206" s="5">
        <f t="shared" si="138"/>
        <v>41312.311562499999</v>
      </c>
      <c r="T2206" s="5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8316</v>
      </c>
      <c r="R2207" t="s">
        <v>8356</v>
      </c>
      <c r="S2207" s="5">
        <f t="shared" si="138"/>
        <v>41031.82163194444</v>
      </c>
      <c r="T2207" s="5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8316</v>
      </c>
      <c r="R2208" t="s">
        <v>8356</v>
      </c>
      <c r="S2208" s="5">
        <f t="shared" si="138"/>
        <v>40997.257222222222</v>
      </c>
      <c r="T2208" s="5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8316</v>
      </c>
      <c r="R2209" t="s">
        <v>8356</v>
      </c>
      <c r="S2209" s="5">
        <f t="shared" si="138"/>
        <v>41564.194131944445</v>
      </c>
      <c r="T2209" s="5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8316</v>
      </c>
      <c r="R2210" t="s">
        <v>8356</v>
      </c>
      <c r="S2210" s="5">
        <f t="shared" si="138"/>
        <v>40946.882245370369</v>
      </c>
      <c r="T2210" s="5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8316</v>
      </c>
      <c r="R2211" t="s">
        <v>8356</v>
      </c>
      <c r="S2211" s="5">
        <f t="shared" si="138"/>
        <v>41732.479675925926</v>
      </c>
      <c r="T2211" s="5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8316</v>
      </c>
      <c r="R2212" t="s">
        <v>8356</v>
      </c>
      <c r="S2212" s="5">
        <f t="shared" si="138"/>
        <v>40956.066087962965</v>
      </c>
      <c r="T2212" s="5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8316</v>
      </c>
      <c r="R2213" t="s">
        <v>8356</v>
      </c>
      <c r="S2213" s="5">
        <f t="shared" si="138"/>
        <v>41716.785011574073</v>
      </c>
      <c r="T2213" s="5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8316</v>
      </c>
      <c r="R2214" t="s">
        <v>8356</v>
      </c>
      <c r="S2214" s="5">
        <f t="shared" si="138"/>
        <v>41548.747418981482</v>
      </c>
      <c r="T2214" s="5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8316</v>
      </c>
      <c r="R2215" t="s">
        <v>8356</v>
      </c>
      <c r="S2215" s="5">
        <f t="shared" si="138"/>
        <v>42109.826145833329</v>
      </c>
      <c r="T2215" s="5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8316</v>
      </c>
      <c r="R2216" t="s">
        <v>8356</v>
      </c>
      <c r="S2216" s="5">
        <f t="shared" si="138"/>
        <v>41646.792222222226</v>
      </c>
      <c r="T2216" s="5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8316</v>
      </c>
      <c r="R2217" t="s">
        <v>8356</v>
      </c>
      <c r="S2217" s="5">
        <f t="shared" si="138"/>
        <v>40958.717268518521</v>
      </c>
      <c r="T2217" s="5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8316</v>
      </c>
      <c r="R2218" t="s">
        <v>8356</v>
      </c>
      <c r="S2218" s="5">
        <f t="shared" si="138"/>
        <v>42194.751678240747</v>
      </c>
      <c r="T2218" s="5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8316</v>
      </c>
      <c r="R2219" t="s">
        <v>8356</v>
      </c>
      <c r="S2219" s="5">
        <f t="shared" si="138"/>
        <v>42299.776770833334</v>
      </c>
      <c r="T2219" s="5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8316</v>
      </c>
      <c r="R2220" t="s">
        <v>8356</v>
      </c>
      <c r="S2220" s="5">
        <f t="shared" si="138"/>
        <v>41127.812303240738</v>
      </c>
      <c r="T2220" s="5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8316</v>
      </c>
      <c r="R2221" t="s">
        <v>8356</v>
      </c>
      <c r="S2221" s="5">
        <f t="shared" si="138"/>
        <v>42205.718888888892</v>
      </c>
      <c r="T2221" s="5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8316</v>
      </c>
      <c r="R2222" t="s">
        <v>8356</v>
      </c>
      <c r="S2222" s="5">
        <f t="shared" si="138"/>
        <v>41452.060601851852</v>
      </c>
      <c r="T2222" s="5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8314</v>
      </c>
      <c r="R2223" t="s">
        <v>8373</v>
      </c>
      <c r="S2223" s="5">
        <f t="shared" si="138"/>
        <v>42452.666770833333</v>
      </c>
      <c r="T2223" s="5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8314</v>
      </c>
      <c r="R2224" t="s">
        <v>8373</v>
      </c>
      <c r="S2224" s="5">
        <f t="shared" si="138"/>
        <v>40906.787581018521</v>
      </c>
      <c r="T2224" s="5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8314</v>
      </c>
      <c r="R2225" t="s">
        <v>8373</v>
      </c>
      <c r="S2225" s="5">
        <f t="shared" si="138"/>
        <v>42152.640833333338</v>
      </c>
      <c r="T2225" s="5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8314</v>
      </c>
      <c r="R2226" t="s">
        <v>8373</v>
      </c>
      <c r="S2226" s="5">
        <f t="shared" si="138"/>
        <v>42644.667534722219</v>
      </c>
      <c r="T2226" s="5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8314</v>
      </c>
      <c r="R2227" t="s">
        <v>8373</v>
      </c>
      <c r="S2227" s="5">
        <f t="shared" si="138"/>
        <v>41873.79184027778</v>
      </c>
      <c r="T2227" s="5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8314</v>
      </c>
      <c r="R2228" t="s">
        <v>8373</v>
      </c>
      <c r="S2228" s="5">
        <f t="shared" si="138"/>
        <v>42381.79886574074</v>
      </c>
      <c r="T2228" s="5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8314</v>
      </c>
      <c r="R2229" t="s">
        <v>8373</v>
      </c>
      <c r="S2229" s="5">
        <f t="shared" si="138"/>
        <v>41561.807349537034</v>
      </c>
      <c r="T2229" s="5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8314</v>
      </c>
      <c r="R2230" t="s">
        <v>8373</v>
      </c>
      <c r="S2230" s="5">
        <f t="shared" si="138"/>
        <v>42202.278194444443</v>
      </c>
      <c r="T2230" s="5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8314</v>
      </c>
      <c r="R2231" t="s">
        <v>8373</v>
      </c>
      <c r="S2231" s="5">
        <f t="shared" si="138"/>
        <v>41484.664247685185</v>
      </c>
      <c r="T2231" s="5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8314</v>
      </c>
      <c r="R2232" t="s">
        <v>8373</v>
      </c>
      <c r="S2232" s="5">
        <f t="shared" si="138"/>
        <v>41724.881099537037</v>
      </c>
      <c r="T2232" s="5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8314</v>
      </c>
      <c r="R2233" t="s">
        <v>8373</v>
      </c>
      <c r="S2233" s="5">
        <f t="shared" si="138"/>
        <v>41423.910891203705</v>
      </c>
      <c r="T2233" s="5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8314</v>
      </c>
      <c r="R2234" t="s">
        <v>8373</v>
      </c>
      <c r="S2234" s="5">
        <f t="shared" si="138"/>
        <v>41806.794074074074</v>
      </c>
      <c r="T2234" s="5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8314</v>
      </c>
      <c r="R2235" t="s">
        <v>8373</v>
      </c>
      <c r="S2235" s="5">
        <f t="shared" si="138"/>
        <v>42331.378923611104</v>
      </c>
      <c r="T2235" s="5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8314</v>
      </c>
      <c r="R2236" t="s">
        <v>8373</v>
      </c>
      <c r="S2236" s="5">
        <f t="shared" si="138"/>
        <v>42710.824618055558</v>
      </c>
      <c r="T2236" s="5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8314</v>
      </c>
      <c r="R2237" t="s">
        <v>8373</v>
      </c>
      <c r="S2237" s="5">
        <f t="shared" si="138"/>
        <v>42062.022118055553</v>
      </c>
      <c r="T2237" s="5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8314</v>
      </c>
      <c r="R2238" t="s">
        <v>8373</v>
      </c>
      <c r="S2238" s="5">
        <f t="shared" si="138"/>
        <v>42371.617164351846</v>
      </c>
      <c r="T2238" s="5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8314</v>
      </c>
      <c r="R2239" t="s">
        <v>8373</v>
      </c>
      <c r="S2239" s="5">
        <f t="shared" si="138"/>
        <v>41915.003275462965</v>
      </c>
      <c r="T2239" s="5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8314</v>
      </c>
      <c r="R2240" t="s">
        <v>8373</v>
      </c>
      <c r="S2240" s="5">
        <f t="shared" si="138"/>
        <v>42774.621712962966</v>
      </c>
      <c r="T2240" s="5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8314</v>
      </c>
      <c r="R2241" t="s">
        <v>8373</v>
      </c>
      <c r="S2241" s="5">
        <f t="shared" si="138"/>
        <v>41572.958495370374</v>
      </c>
      <c r="T2241" s="5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8314</v>
      </c>
      <c r="R2242" t="s">
        <v>8373</v>
      </c>
      <c r="S2242" s="5">
        <f t="shared" si="138"/>
        <v>42452.825740740736</v>
      </c>
      <c r="T2242" s="5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8314</v>
      </c>
      <c r="R2243" t="s">
        <v>8373</v>
      </c>
      <c r="S2243" s="5">
        <f t="shared" ref="S2243:S2306" si="142">(((J2243/60)/60)/24)+DATE(1970,1,1)</f>
        <v>42766.827546296292</v>
      </c>
      <c r="T2243" s="5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8314</v>
      </c>
      <c r="R2244" t="s">
        <v>8373</v>
      </c>
      <c r="S2244" s="5">
        <f t="shared" si="142"/>
        <v>41569.575613425928</v>
      </c>
      <c r="T2244" s="5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8314</v>
      </c>
      <c r="R2245" t="s">
        <v>8373</v>
      </c>
      <c r="S2245" s="5">
        <f t="shared" si="142"/>
        <v>42800.751041666663</v>
      </c>
      <c r="T2245" s="5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8314</v>
      </c>
      <c r="R2246" t="s">
        <v>8373</v>
      </c>
      <c r="S2246" s="5">
        <f t="shared" si="142"/>
        <v>42647.818819444445</v>
      </c>
      <c r="T2246" s="5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8314</v>
      </c>
      <c r="R2247" t="s">
        <v>8373</v>
      </c>
      <c r="S2247" s="5">
        <f t="shared" si="142"/>
        <v>41660.708530092597</v>
      </c>
      <c r="T2247" s="5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8314</v>
      </c>
      <c r="R2248" t="s">
        <v>8373</v>
      </c>
      <c r="S2248" s="5">
        <f t="shared" si="142"/>
        <v>42221.79178240741</v>
      </c>
      <c r="T2248" s="5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8314</v>
      </c>
      <c r="R2249" t="s">
        <v>8373</v>
      </c>
      <c r="S2249" s="5">
        <f t="shared" si="142"/>
        <v>42200.666261574079</v>
      </c>
      <c r="T2249" s="5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8314</v>
      </c>
      <c r="R2250" t="s">
        <v>8373</v>
      </c>
      <c r="S2250" s="5">
        <f t="shared" si="142"/>
        <v>42688.875902777778</v>
      </c>
      <c r="T2250" s="5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8314</v>
      </c>
      <c r="R2251" t="s">
        <v>8373</v>
      </c>
      <c r="S2251" s="5">
        <f t="shared" si="142"/>
        <v>41336.703298611108</v>
      </c>
      <c r="T2251" s="5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8314</v>
      </c>
      <c r="R2252" t="s">
        <v>8373</v>
      </c>
      <c r="S2252" s="5">
        <f t="shared" si="142"/>
        <v>42677.005474537036</v>
      </c>
      <c r="T2252" s="5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8314</v>
      </c>
      <c r="R2253" t="s">
        <v>8373</v>
      </c>
      <c r="S2253" s="5">
        <f t="shared" si="142"/>
        <v>41846.34579861111</v>
      </c>
      <c r="T2253" s="5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8314</v>
      </c>
      <c r="R2254" t="s">
        <v>8373</v>
      </c>
      <c r="S2254" s="5">
        <f t="shared" si="142"/>
        <v>42573.327986111108</v>
      </c>
      <c r="T2254" s="5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8314</v>
      </c>
      <c r="R2255" t="s">
        <v>8373</v>
      </c>
      <c r="S2255" s="5">
        <f t="shared" si="142"/>
        <v>42296.631331018521</v>
      </c>
      <c r="T2255" s="5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8314</v>
      </c>
      <c r="R2256" t="s">
        <v>8373</v>
      </c>
      <c r="S2256" s="5">
        <f t="shared" si="142"/>
        <v>42752.647777777776</v>
      </c>
      <c r="T2256" s="5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8314</v>
      </c>
      <c r="R2257" t="s">
        <v>8373</v>
      </c>
      <c r="S2257" s="5">
        <f t="shared" si="142"/>
        <v>42467.951979166668</v>
      </c>
      <c r="T2257" s="5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8314</v>
      </c>
      <c r="R2258" t="s">
        <v>8373</v>
      </c>
      <c r="S2258" s="5">
        <f t="shared" si="142"/>
        <v>42682.451921296291</v>
      </c>
      <c r="T2258" s="5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8314</v>
      </c>
      <c r="R2259" t="s">
        <v>8373</v>
      </c>
      <c r="S2259" s="5">
        <f t="shared" si="142"/>
        <v>42505.936678240745</v>
      </c>
      <c r="T2259" s="5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8314</v>
      </c>
      <c r="R2260" t="s">
        <v>8373</v>
      </c>
      <c r="S2260" s="5">
        <f t="shared" si="142"/>
        <v>42136.75100694444</v>
      </c>
      <c r="T2260" s="5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8314</v>
      </c>
      <c r="R2261" t="s">
        <v>8373</v>
      </c>
      <c r="S2261" s="5">
        <f t="shared" si="142"/>
        <v>42702.804814814815</v>
      </c>
      <c r="T2261" s="5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8314</v>
      </c>
      <c r="R2262" t="s">
        <v>8373</v>
      </c>
      <c r="S2262" s="5">
        <f t="shared" si="142"/>
        <v>41695.016782407409</v>
      </c>
      <c r="T2262" s="5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8314</v>
      </c>
      <c r="R2263" t="s">
        <v>8373</v>
      </c>
      <c r="S2263" s="5">
        <f t="shared" si="142"/>
        <v>42759.724768518514</v>
      </c>
      <c r="T2263" s="5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8314</v>
      </c>
      <c r="R2264" t="s">
        <v>8373</v>
      </c>
      <c r="S2264" s="5">
        <f t="shared" si="142"/>
        <v>41926.585162037038</v>
      </c>
      <c r="T2264" s="5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8314</v>
      </c>
      <c r="R2265" t="s">
        <v>8373</v>
      </c>
      <c r="S2265" s="5">
        <f t="shared" si="142"/>
        <v>42014.832326388889</v>
      </c>
      <c r="T2265" s="5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8314</v>
      </c>
      <c r="R2266" t="s">
        <v>8373</v>
      </c>
      <c r="S2266" s="5">
        <f t="shared" si="142"/>
        <v>42496.582337962958</v>
      </c>
      <c r="T2266" s="5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8314</v>
      </c>
      <c r="R2267" t="s">
        <v>8373</v>
      </c>
      <c r="S2267" s="5">
        <f t="shared" si="142"/>
        <v>42689.853090277778</v>
      </c>
      <c r="T2267" s="5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8314</v>
      </c>
      <c r="R2268" t="s">
        <v>8373</v>
      </c>
      <c r="S2268" s="5">
        <f t="shared" si="142"/>
        <v>42469.874907407408</v>
      </c>
      <c r="T2268" s="5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8314</v>
      </c>
      <c r="R2269" t="s">
        <v>8373</v>
      </c>
      <c r="S2269" s="5">
        <f t="shared" si="142"/>
        <v>41968.829826388886</v>
      </c>
      <c r="T2269" s="5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8314</v>
      </c>
      <c r="R2270" t="s">
        <v>8373</v>
      </c>
      <c r="S2270" s="5">
        <f t="shared" si="142"/>
        <v>42776.082349537035</v>
      </c>
      <c r="T2270" s="5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8314</v>
      </c>
      <c r="R2271" t="s">
        <v>8373</v>
      </c>
      <c r="S2271" s="5">
        <f t="shared" si="142"/>
        <v>42776.704432870371</v>
      </c>
      <c r="T2271" s="5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8314</v>
      </c>
      <c r="R2272" t="s">
        <v>8373</v>
      </c>
      <c r="S2272" s="5">
        <f t="shared" si="142"/>
        <v>42725.869363425925</v>
      </c>
      <c r="T2272" s="5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8314</v>
      </c>
      <c r="R2273" t="s">
        <v>8373</v>
      </c>
      <c r="S2273" s="5">
        <f t="shared" si="142"/>
        <v>42684.000046296293</v>
      </c>
      <c r="T2273" s="5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8314</v>
      </c>
      <c r="R2274" t="s">
        <v>8373</v>
      </c>
      <c r="S2274" s="5">
        <f t="shared" si="142"/>
        <v>42315.699490740735</v>
      </c>
      <c r="T2274" s="5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8314</v>
      </c>
      <c r="R2275" t="s">
        <v>8373</v>
      </c>
      <c r="S2275" s="5">
        <f t="shared" si="142"/>
        <v>42781.549097222218</v>
      </c>
      <c r="T2275" s="5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8314</v>
      </c>
      <c r="R2276" t="s">
        <v>8373</v>
      </c>
      <c r="S2276" s="5">
        <f t="shared" si="142"/>
        <v>41663.500659722224</v>
      </c>
      <c r="T2276" s="5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8314</v>
      </c>
      <c r="R2277" t="s">
        <v>8373</v>
      </c>
      <c r="S2277" s="5">
        <f t="shared" si="142"/>
        <v>41965.616655092599</v>
      </c>
      <c r="T2277" s="5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8314</v>
      </c>
      <c r="R2278" t="s">
        <v>8373</v>
      </c>
      <c r="S2278" s="5">
        <f t="shared" si="142"/>
        <v>41614.651493055557</v>
      </c>
      <c r="T2278" s="5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8314</v>
      </c>
      <c r="R2279" t="s">
        <v>8373</v>
      </c>
      <c r="S2279" s="5">
        <f t="shared" si="142"/>
        <v>40936.678506944445</v>
      </c>
      <c r="T2279" s="5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8314</v>
      </c>
      <c r="R2280" t="s">
        <v>8373</v>
      </c>
      <c r="S2280" s="5">
        <f t="shared" si="142"/>
        <v>42338.709108796291</v>
      </c>
      <c r="T2280" s="5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8314</v>
      </c>
      <c r="R2281" t="s">
        <v>8373</v>
      </c>
      <c r="S2281" s="5">
        <f t="shared" si="142"/>
        <v>42020.806701388887</v>
      </c>
      <c r="T2281" s="5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8314</v>
      </c>
      <c r="R2282" t="s">
        <v>8373</v>
      </c>
      <c r="S2282" s="5">
        <f t="shared" si="142"/>
        <v>42234.624895833331</v>
      </c>
      <c r="T2282" s="5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8316</v>
      </c>
      <c r="R2283" t="s">
        <v>8352</v>
      </c>
      <c r="S2283" s="5">
        <f t="shared" si="142"/>
        <v>40687.285844907405</v>
      </c>
      <c r="T2283" s="5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8316</v>
      </c>
      <c r="R2284" t="s">
        <v>8352</v>
      </c>
      <c r="S2284" s="5">
        <f t="shared" si="142"/>
        <v>42323.17460648148</v>
      </c>
      <c r="T2284" s="5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8316</v>
      </c>
      <c r="R2285" t="s">
        <v>8352</v>
      </c>
      <c r="S2285" s="5">
        <f t="shared" si="142"/>
        <v>40978.125046296293</v>
      </c>
      <c r="T2285" s="5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8316</v>
      </c>
      <c r="R2286" t="s">
        <v>8352</v>
      </c>
      <c r="S2286" s="5">
        <f t="shared" si="142"/>
        <v>40585.796817129631</v>
      </c>
      <c r="T2286" s="5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8316</v>
      </c>
      <c r="R2287" t="s">
        <v>8352</v>
      </c>
      <c r="S2287" s="5">
        <f t="shared" si="142"/>
        <v>41059.185682870368</v>
      </c>
      <c r="T2287" s="5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8316</v>
      </c>
      <c r="R2288" t="s">
        <v>8352</v>
      </c>
      <c r="S2288" s="5">
        <f t="shared" si="142"/>
        <v>41494.963587962964</v>
      </c>
      <c r="T2288" s="5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8316</v>
      </c>
      <c r="R2289" t="s">
        <v>8352</v>
      </c>
      <c r="S2289" s="5">
        <f t="shared" si="142"/>
        <v>41792.667361111111</v>
      </c>
      <c r="T2289" s="5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8316</v>
      </c>
      <c r="R2290" t="s">
        <v>8352</v>
      </c>
      <c r="S2290" s="5">
        <f t="shared" si="142"/>
        <v>41067.827418981484</v>
      </c>
      <c r="T2290" s="5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8316</v>
      </c>
      <c r="R2291" t="s">
        <v>8352</v>
      </c>
      <c r="S2291" s="5">
        <f t="shared" si="142"/>
        <v>41571.998379629629</v>
      </c>
      <c r="T2291" s="5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8316</v>
      </c>
      <c r="R2292" t="s">
        <v>8352</v>
      </c>
      <c r="S2292" s="5">
        <f t="shared" si="142"/>
        <v>40070.253819444442</v>
      </c>
      <c r="T2292" s="5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8316</v>
      </c>
      <c r="R2293" t="s">
        <v>8352</v>
      </c>
      <c r="S2293" s="5">
        <f t="shared" si="142"/>
        <v>40987.977060185185</v>
      </c>
      <c r="T2293" s="5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8316</v>
      </c>
      <c r="R2294" t="s">
        <v>8352</v>
      </c>
      <c r="S2294" s="5">
        <f t="shared" si="142"/>
        <v>40987.697638888887</v>
      </c>
      <c r="T2294" s="5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8316</v>
      </c>
      <c r="R2295" t="s">
        <v>8352</v>
      </c>
      <c r="S2295" s="5">
        <f t="shared" si="142"/>
        <v>41151.708321759259</v>
      </c>
      <c r="T2295" s="5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8316</v>
      </c>
      <c r="R2296" t="s">
        <v>8352</v>
      </c>
      <c r="S2296" s="5">
        <f t="shared" si="142"/>
        <v>41264.72314814815</v>
      </c>
      <c r="T2296" s="5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8316</v>
      </c>
      <c r="R2297" t="s">
        <v>8352</v>
      </c>
      <c r="S2297" s="5">
        <f t="shared" si="142"/>
        <v>41270.954351851848</v>
      </c>
      <c r="T2297" s="5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8316</v>
      </c>
      <c r="R2298" t="s">
        <v>8352</v>
      </c>
      <c r="S2298" s="5">
        <f t="shared" si="142"/>
        <v>40927.731782407405</v>
      </c>
      <c r="T2298" s="5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8316</v>
      </c>
      <c r="R2299" t="s">
        <v>8352</v>
      </c>
      <c r="S2299" s="5">
        <f t="shared" si="142"/>
        <v>40948.042233796295</v>
      </c>
      <c r="T2299" s="5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8316</v>
      </c>
      <c r="R2300" t="s">
        <v>8352</v>
      </c>
      <c r="S2300" s="5">
        <f t="shared" si="142"/>
        <v>41694.84065972222</v>
      </c>
      <c r="T2300" s="5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8316</v>
      </c>
      <c r="R2301" t="s">
        <v>8352</v>
      </c>
      <c r="S2301" s="5">
        <f t="shared" si="142"/>
        <v>40565.032511574071</v>
      </c>
      <c r="T2301" s="5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8316</v>
      </c>
      <c r="R2302" t="s">
        <v>8352</v>
      </c>
      <c r="S2302" s="5">
        <f t="shared" si="142"/>
        <v>41074.727037037039</v>
      </c>
      <c r="T2302" s="5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8316</v>
      </c>
      <c r="R2303" t="s">
        <v>8355</v>
      </c>
      <c r="S2303" s="5">
        <f t="shared" si="142"/>
        <v>41416.146944444445</v>
      </c>
      <c r="T2303" s="5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8316</v>
      </c>
      <c r="R2304" t="s">
        <v>8355</v>
      </c>
      <c r="S2304" s="5">
        <f t="shared" si="142"/>
        <v>41605.868449074071</v>
      </c>
      <c r="T2304" s="5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8316</v>
      </c>
      <c r="R2305" t="s">
        <v>8355</v>
      </c>
      <c r="S2305" s="5">
        <f t="shared" si="142"/>
        <v>40850.111064814817</v>
      </c>
      <c r="T2305" s="5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8316</v>
      </c>
      <c r="R2306" t="s">
        <v>8355</v>
      </c>
      <c r="S2306" s="5">
        <f t="shared" si="142"/>
        <v>40502.815868055557</v>
      </c>
      <c r="T2306" s="5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8316</v>
      </c>
      <c r="R2307" t="s">
        <v>8355</v>
      </c>
      <c r="S2307" s="5">
        <f t="shared" ref="S2307:S2370" si="146">(((J2307/60)/60)/24)+DATE(1970,1,1)</f>
        <v>41834.695277777777</v>
      </c>
      <c r="T2307" s="5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8316</v>
      </c>
      <c r="R2308" t="s">
        <v>8355</v>
      </c>
      <c r="S2308" s="5">
        <f t="shared" si="146"/>
        <v>40948.16815972222</v>
      </c>
      <c r="T2308" s="5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8316</v>
      </c>
      <c r="R2309" t="s">
        <v>8355</v>
      </c>
      <c r="S2309" s="5">
        <f t="shared" si="146"/>
        <v>41004.802465277775</v>
      </c>
      <c r="T2309" s="5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8316</v>
      </c>
      <c r="R2310" t="s">
        <v>8355</v>
      </c>
      <c r="S2310" s="5">
        <f t="shared" si="146"/>
        <v>41851.962916666671</v>
      </c>
      <c r="T2310" s="5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8316</v>
      </c>
      <c r="R2311" t="s">
        <v>8355</v>
      </c>
      <c r="S2311" s="5">
        <f t="shared" si="146"/>
        <v>41307.987696759257</v>
      </c>
      <c r="T2311" s="5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8316</v>
      </c>
      <c r="R2312" t="s">
        <v>8355</v>
      </c>
      <c r="S2312" s="5">
        <f t="shared" si="146"/>
        <v>41324.79415509259</v>
      </c>
      <c r="T2312" s="5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8316</v>
      </c>
      <c r="R2313" t="s">
        <v>8355</v>
      </c>
      <c r="S2313" s="5">
        <f t="shared" si="146"/>
        <v>41736.004502314812</v>
      </c>
      <c r="T2313" s="5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8316</v>
      </c>
      <c r="R2314" t="s">
        <v>8355</v>
      </c>
      <c r="S2314" s="5">
        <f t="shared" si="146"/>
        <v>41716.632847222223</v>
      </c>
      <c r="T2314" s="5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8316</v>
      </c>
      <c r="R2315" t="s">
        <v>8355</v>
      </c>
      <c r="S2315" s="5">
        <f t="shared" si="146"/>
        <v>41002.958634259259</v>
      </c>
      <c r="T2315" s="5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8316</v>
      </c>
      <c r="R2316" t="s">
        <v>8355</v>
      </c>
      <c r="S2316" s="5">
        <f t="shared" si="146"/>
        <v>41037.551585648151</v>
      </c>
      <c r="T2316" s="5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8316</v>
      </c>
      <c r="R2317" t="s">
        <v>8355</v>
      </c>
      <c r="S2317" s="5">
        <f t="shared" si="146"/>
        <v>41004.72619212963</v>
      </c>
      <c r="T2317" s="5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8316</v>
      </c>
      <c r="R2318" t="s">
        <v>8355</v>
      </c>
      <c r="S2318" s="5">
        <f t="shared" si="146"/>
        <v>40079.725115740745</v>
      </c>
      <c r="T2318" s="5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8316</v>
      </c>
      <c r="R2319" t="s">
        <v>8355</v>
      </c>
      <c r="S2319" s="5">
        <f t="shared" si="146"/>
        <v>40192.542233796295</v>
      </c>
      <c r="T2319" s="5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8316</v>
      </c>
      <c r="R2320" t="s">
        <v>8355</v>
      </c>
      <c r="S2320" s="5">
        <f t="shared" si="146"/>
        <v>40050.643680555557</v>
      </c>
      <c r="T2320" s="5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8316</v>
      </c>
      <c r="R2321" t="s">
        <v>8355</v>
      </c>
      <c r="S2321" s="5">
        <f t="shared" si="146"/>
        <v>41593.082002314812</v>
      </c>
      <c r="T2321" s="5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8316</v>
      </c>
      <c r="R2322" t="s">
        <v>8355</v>
      </c>
      <c r="S2322" s="5">
        <f t="shared" si="146"/>
        <v>41696.817129629628</v>
      </c>
      <c r="T2322" s="5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8313</v>
      </c>
      <c r="R2323" t="s">
        <v>8374</v>
      </c>
      <c r="S2323" s="5">
        <f t="shared" si="146"/>
        <v>42799.260428240741</v>
      </c>
      <c r="T2323" s="5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8313</v>
      </c>
      <c r="R2324" t="s">
        <v>8374</v>
      </c>
      <c r="S2324" s="5">
        <f t="shared" si="146"/>
        <v>42804.895474537043</v>
      </c>
      <c r="T2324" s="5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8313</v>
      </c>
      <c r="R2325" t="s">
        <v>8374</v>
      </c>
      <c r="S2325" s="5">
        <f t="shared" si="146"/>
        <v>42807.755173611105</v>
      </c>
      <c r="T2325" s="5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8313</v>
      </c>
      <c r="R2326" t="s">
        <v>8374</v>
      </c>
      <c r="S2326" s="5">
        <f t="shared" si="146"/>
        <v>42790.885243055556</v>
      </c>
      <c r="T2326" s="5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8313</v>
      </c>
      <c r="R2327" t="s">
        <v>8374</v>
      </c>
      <c r="S2327" s="5">
        <f t="shared" si="146"/>
        <v>42794.022349537037</v>
      </c>
      <c r="T2327" s="5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8313</v>
      </c>
      <c r="R2328" t="s">
        <v>8374</v>
      </c>
      <c r="S2328" s="5">
        <f t="shared" si="146"/>
        <v>42804.034120370372</v>
      </c>
      <c r="T2328" s="5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8313</v>
      </c>
      <c r="R2329" t="s">
        <v>8374</v>
      </c>
      <c r="S2329" s="5">
        <f t="shared" si="146"/>
        <v>41842.917129629634</v>
      </c>
      <c r="T2329" s="5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8313</v>
      </c>
      <c r="R2330" t="s">
        <v>8374</v>
      </c>
      <c r="S2330" s="5">
        <f t="shared" si="146"/>
        <v>42139.781678240746</v>
      </c>
      <c r="T2330" s="5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8313</v>
      </c>
      <c r="R2331" t="s">
        <v>8374</v>
      </c>
      <c r="S2331" s="5">
        <f t="shared" si="146"/>
        <v>41807.624374999999</v>
      </c>
      <c r="T2331" s="5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8313</v>
      </c>
      <c r="R2332" t="s">
        <v>8374</v>
      </c>
      <c r="S2332" s="5">
        <f t="shared" si="146"/>
        <v>42332.89980324074</v>
      </c>
      <c r="T2332" s="5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8313</v>
      </c>
      <c r="R2333" t="s">
        <v>8374</v>
      </c>
      <c r="S2333" s="5">
        <f t="shared" si="146"/>
        <v>41839.005671296298</v>
      </c>
      <c r="T2333" s="5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8313</v>
      </c>
      <c r="R2334" t="s">
        <v>8374</v>
      </c>
      <c r="S2334" s="5">
        <f t="shared" si="146"/>
        <v>42011.628136574072</v>
      </c>
      <c r="T2334" s="5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8313</v>
      </c>
      <c r="R2335" t="s">
        <v>8374</v>
      </c>
      <c r="S2335" s="5">
        <f t="shared" si="146"/>
        <v>41767.650347222225</v>
      </c>
      <c r="T2335" s="5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8313</v>
      </c>
      <c r="R2336" t="s">
        <v>8374</v>
      </c>
      <c r="S2336" s="5">
        <f t="shared" si="146"/>
        <v>41918.670115740737</v>
      </c>
      <c r="T2336" s="5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8313</v>
      </c>
      <c r="R2337" t="s">
        <v>8374</v>
      </c>
      <c r="S2337" s="5">
        <f t="shared" si="146"/>
        <v>41771.572256944448</v>
      </c>
      <c r="T2337" s="5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8313</v>
      </c>
      <c r="R2338" t="s">
        <v>8374</v>
      </c>
      <c r="S2338" s="5">
        <f t="shared" si="146"/>
        <v>41666.924710648149</v>
      </c>
      <c r="T2338" s="5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8313</v>
      </c>
      <c r="R2339" t="s">
        <v>8374</v>
      </c>
      <c r="S2339" s="5">
        <f t="shared" si="146"/>
        <v>41786.640543981484</v>
      </c>
      <c r="T2339" s="5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8313</v>
      </c>
      <c r="R2340" t="s">
        <v>8374</v>
      </c>
      <c r="S2340" s="5">
        <f t="shared" si="146"/>
        <v>41789.896805555552</v>
      </c>
      <c r="T2340" s="5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8313</v>
      </c>
      <c r="R2341" t="s">
        <v>8374</v>
      </c>
      <c r="S2341" s="5">
        <f t="shared" si="146"/>
        <v>42692.79987268518</v>
      </c>
      <c r="T2341" s="5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8313</v>
      </c>
      <c r="R2342" t="s">
        <v>8374</v>
      </c>
      <c r="S2342" s="5">
        <f t="shared" si="146"/>
        <v>42643.642800925925</v>
      </c>
      <c r="T2342" s="5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8348</v>
      </c>
      <c r="S2343" s="5">
        <f t="shared" si="146"/>
        <v>42167.813703703709</v>
      </c>
      <c r="T2343" s="5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8348</v>
      </c>
      <c r="S2344" s="5">
        <f t="shared" si="146"/>
        <v>41897.702199074076</v>
      </c>
      <c r="T2344" s="5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8319</v>
      </c>
      <c r="R2345" t="s">
        <v>8348</v>
      </c>
      <c r="S2345" s="5">
        <f t="shared" si="146"/>
        <v>42327.825289351851</v>
      </c>
      <c r="T2345" s="5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8319</v>
      </c>
      <c r="R2346" t="s">
        <v>8348</v>
      </c>
      <c r="S2346" s="5">
        <f t="shared" si="146"/>
        <v>42515.727650462963</v>
      </c>
      <c r="T2346" s="5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8348</v>
      </c>
      <c r="S2347" s="5">
        <f t="shared" si="146"/>
        <v>42060.001805555556</v>
      </c>
      <c r="T2347" s="5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8319</v>
      </c>
      <c r="R2348" t="s">
        <v>8348</v>
      </c>
      <c r="S2348" s="5">
        <f t="shared" si="146"/>
        <v>42615.79896990741</v>
      </c>
      <c r="T2348" s="5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8319</v>
      </c>
      <c r="R2349" t="s">
        <v>8348</v>
      </c>
      <c r="S2349" s="5">
        <f t="shared" si="146"/>
        <v>42577.607361111113</v>
      </c>
      <c r="T2349" s="5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8319</v>
      </c>
      <c r="R2350" t="s">
        <v>8348</v>
      </c>
      <c r="S2350" s="5">
        <f t="shared" si="146"/>
        <v>42360.932152777779</v>
      </c>
      <c r="T2350" s="5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8348</v>
      </c>
      <c r="S2351" s="5">
        <f t="shared" si="146"/>
        <v>42198.775787037041</v>
      </c>
      <c r="T2351" s="5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8348</v>
      </c>
      <c r="S2352" s="5">
        <f t="shared" si="146"/>
        <v>42708.842245370368</v>
      </c>
      <c r="T2352" s="5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8348</v>
      </c>
      <c r="S2353" s="5">
        <f t="shared" si="146"/>
        <v>42094.101145833338</v>
      </c>
      <c r="T2353" s="5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8348</v>
      </c>
      <c r="S2354" s="5">
        <f t="shared" si="146"/>
        <v>42101.633703703701</v>
      </c>
      <c r="T2354" s="5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8348</v>
      </c>
      <c r="S2355" s="5">
        <f t="shared" si="146"/>
        <v>42103.676180555558</v>
      </c>
      <c r="T2355" s="5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8319</v>
      </c>
      <c r="R2356" t="s">
        <v>8348</v>
      </c>
      <c r="S2356" s="5">
        <f t="shared" si="146"/>
        <v>41954.722916666666</v>
      </c>
      <c r="T2356" s="5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8319</v>
      </c>
      <c r="R2357" t="s">
        <v>8348</v>
      </c>
      <c r="S2357" s="5">
        <f t="shared" si="146"/>
        <v>42096.918240740735</v>
      </c>
      <c r="T2357" s="5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8348</v>
      </c>
      <c r="S2358" s="5">
        <f t="shared" si="146"/>
        <v>42130.78361111111</v>
      </c>
      <c r="T2358" s="5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8348</v>
      </c>
      <c r="S2359" s="5">
        <f t="shared" si="146"/>
        <v>42264.620115740734</v>
      </c>
      <c r="T2359" s="5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8348</v>
      </c>
      <c r="S2360" s="5">
        <f t="shared" si="146"/>
        <v>41978.930972222224</v>
      </c>
      <c r="T2360" s="5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8319</v>
      </c>
      <c r="R2361" t="s">
        <v>8348</v>
      </c>
      <c r="S2361" s="5">
        <f t="shared" si="146"/>
        <v>42159.649583333332</v>
      </c>
      <c r="T2361" s="5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8319</v>
      </c>
      <c r="R2362" t="s">
        <v>8348</v>
      </c>
      <c r="S2362" s="5">
        <f t="shared" si="146"/>
        <v>42377.70694444445</v>
      </c>
      <c r="T2362" s="5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8348</v>
      </c>
      <c r="S2363" s="5">
        <f t="shared" si="146"/>
        <v>42466.858888888892</v>
      </c>
      <c r="T2363" s="5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8319</v>
      </c>
      <c r="R2364" t="s">
        <v>8348</v>
      </c>
      <c r="S2364" s="5">
        <f t="shared" si="146"/>
        <v>41954.688310185185</v>
      </c>
      <c r="T2364" s="5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8348</v>
      </c>
      <c r="S2365" s="5">
        <f t="shared" si="146"/>
        <v>42322.011574074073</v>
      </c>
      <c r="T2365" s="5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8348</v>
      </c>
      <c r="S2366" s="5">
        <f t="shared" si="146"/>
        <v>42248.934675925921</v>
      </c>
      <c r="T2366" s="5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8348</v>
      </c>
      <c r="S2367" s="5">
        <f t="shared" si="146"/>
        <v>42346.736400462964</v>
      </c>
      <c r="T2367" s="5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8319</v>
      </c>
      <c r="R2368" t="s">
        <v>8348</v>
      </c>
      <c r="S2368" s="5">
        <f t="shared" si="146"/>
        <v>42268.531631944439</v>
      </c>
      <c r="T2368" s="5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8319</v>
      </c>
      <c r="R2369" t="s">
        <v>8348</v>
      </c>
      <c r="S2369" s="5">
        <f t="shared" si="146"/>
        <v>42425.970092592594</v>
      </c>
      <c r="T2369" s="5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8319</v>
      </c>
      <c r="R2370" t="s">
        <v>8348</v>
      </c>
      <c r="S2370" s="5">
        <f t="shared" si="146"/>
        <v>42063.721817129626</v>
      </c>
      <c r="T2370" s="5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 t="e">
        <f t="shared" ref="P2371:P2434" si="149">E2371/L2371</f>
        <v>#DIV/0!</v>
      </c>
      <c r="Q2371" t="s">
        <v>8319</v>
      </c>
      <c r="R2371" t="s">
        <v>8348</v>
      </c>
      <c r="S2371" s="5">
        <f t="shared" ref="S2371:S2434" si="150">(((J2371/60)/60)/24)+DATE(1970,1,1)</f>
        <v>42380.812627314815</v>
      </c>
      <c r="T2371" s="5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8319</v>
      </c>
      <c r="R2372" t="s">
        <v>8348</v>
      </c>
      <c r="S2372" s="5">
        <f t="shared" si="150"/>
        <v>41961.18913194444</v>
      </c>
      <c r="T2372" s="5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8348</v>
      </c>
      <c r="S2373" s="5">
        <f t="shared" si="150"/>
        <v>42150.777731481481</v>
      </c>
      <c r="T2373" s="5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8319</v>
      </c>
      <c r="R2374" t="s">
        <v>8348</v>
      </c>
      <c r="S2374" s="5">
        <f t="shared" si="150"/>
        <v>42088.069108796291</v>
      </c>
      <c r="T2374" s="5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8319</v>
      </c>
      <c r="R2375" t="s">
        <v>8348</v>
      </c>
      <c r="S2375" s="5">
        <f t="shared" si="150"/>
        <v>42215.662314814821</v>
      </c>
      <c r="T2375" s="5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8319</v>
      </c>
      <c r="R2376" t="s">
        <v>8348</v>
      </c>
      <c r="S2376" s="5">
        <f t="shared" si="150"/>
        <v>42017.843287037031</v>
      </c>
      <c r="T2376" s="5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8348</v>
      </c>
      <c r="S2377" s="5">
        <f t="shared" si="150"/>
        <v>42592.836076388892</v>
      </c>
      <c r="T2377" s="5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8348</v>
      </c>
      <c r="S2378" s="5">
        <f t="shared" si="150"/>
        <v>42318.925532407404</v>
      </c>
      <c r="T2378" s="5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8348</v>
      </c>
      <c r="S2379" s="5">
        <f t="shared" si="150"/>
        <v>42669.870173611111</v>
      </c>
      <c r="T2379" s="5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8348</v>
      </c>
      <c r="S2380" s="5">
        <f t="shared" si="150"/>
        <v>42213.013078703705</v>
      </c>
      <c r="T2380" s="5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8348</v>
      </c>
      <c r="S2381" s="5">
        <f t="shared" si="150"/>
        <v>42237.016388888893</v>
      </c>
      <c r="T2381" s="5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8348</v>
      </c>
      <c r="S2382" s="5">
        <f t="shared" si="150"/>
        <v>42248.793310185181</v>
      </c>
      <c r="T2382" s="5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8348</v>
      </c>
      <c r="S2383" s="5">
        <f t="shared" si="150"/>
        <v>42074.935740740737</v>
      </c>
      <c r="T2383" s="5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8319</v>
      </c>
      <c r="R2384" t="s">
        <v>8348</v>
      </c>
      <c r="S2384" s="5">
        <f t="shared" si="150"/>
        <v>42195.187534722223</v>
      </c>
      <c r="T2384" s="5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8319</v>
      </c>
      <c r="R2385" t="s">
        <v>8348</v>
      </c>
      <c r="S2385" s="5">
        <f t="shared" si="150"/>
        <v>42027.056793981479</v>
      </c>
      <c r="T2385" s="5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8319</v>
      </c>
      <c r="R2386" t="s">
        <v>8348</v>
      </c>
      <c r="S2386" s="5">
        <f t="shared" si="150"/>
        <v>41927.067627314813</v>
      </c>
      <c r="T2386" s="5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8348</v>
      </c>
      <c r="S2387" s="5">
        <f t="shared" si="150"/>
        <v>42191.70175925926</v>
      </c>
      <c r="T2387" s="5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8348</v>
      </c>
      <c r="S2388" s="5">
        <f t="shared" si="150"/>
        <v>41954.838240740741</v>
      </c>
      <c r="T2388" s="5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8319</v>
      </c>
      <c r="R2389" t="s">
        <v>8348</v>
      </c>
      <c r="S2389" s="5">
        <f t="shared" si="150"/>
        <v>42528.626620370371</v>
      </c>
      <c r="T2389" s="5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8319</v>
      </c>
      <c r="R2390" t="s">
        <v>8348</v>
      </c>
      <c r="S2390" s="5">
        <f t="shared" si="150"/>
        <v>41989.853692129633</v>
      </c>
      <c r="T2390" s="5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8319</v>
      </c>
      <c r="R2391" t="s">
        <v>8348</v>
      </c>
      <c r="S2391" s="5">
        <f t="shared" si="150"/>
        <v>42179.653379629628</v>
      </c>
      <c r="T2391" s="5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8348</v>
      </c>
      <c r="S2392" s="5">
        <f t="shared" si="150"/>
        <v>41968.262314814812</v>
      </c>
      <c r="T2392" s="5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8319</v>
      </c>
      <c r="R2393" t="s">
        <v>8348</v>
      </c>
      <c r="S2393" s="5">
        <f t="shared" si="150"/>
        <v>42064.794490740736</v>
      </c>
      <c r="T2393" s="5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8348</v>
      </c>
      <c r="S2394" s="5">
        <f t="shared" si="150"/>
        <v>42276.120636574073</v>
      </c>
      <c r="T2394" s="5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8319</v>
      </c>
      <c r="R2395" t="s">
        <v>8348</v>
      </c>
      <c r="S2395" s="5">
        <f t="shared" si="150"/>
        <v>42194.648344907408</v>
      </c>
      <c r="T2395" s="5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8319</v>
      </c>
      <c r="R2396" t="s">
        <v>8348</v>
      </c>
      <c r="S2396" s="5">
        <f t="shared" si="150"/>
        <v>42031.362187499995</v>
      </c>
      <c r="T2396" s="5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8348</v>
      </c>
      <c r="S2397" s="5">
        <f t="shared" si="150"/>
        <v>42717.121377314819</v>
      </c>
      <c r="T2397" s="5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8319</v>
      </c>
      <c r="R2398" t="s">
        <v>8348</v>
      </c>
      <c r="S2398" s="5">
        <f t="shared" si="150"/>
        <v>42262.849050925928</v>
      </c>
      <c r="T2398" s="5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8348</v>
      </c>
      <c r="S2399" s="5">
        <f t="shared" si="150"/>
        <v>41976.88490740741</v>
      </c>
      <c r="T2399" s="5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8348</v>
      </c>
      <c r="S2400" s="5">
        <f t="shared" si="150"/>
        <v>42157.916481481487</v>
      </c>
      <c r="T2400" s="5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8348</v>
      </c>
      <c r="S2401" s="5">
        <f t="shared" si="150"/>
        <v>41956.853078703702</v>
      </c>
      <c r="T2401" s="5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8348</v>
      </c>
      <c r="S2402" s="5">
        <f t="shared" si="150"/>
        <v>42444.268101851849</v>
      </c>
      <c r="T2402" s="5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8313</v>
      </c>
      <c r="R2403" t="s">
        <v>8360</v>
      </c>
      <c r="S2403" s="5">
        <f t="shared" si="150"/>
        <v>42374.822870370372</v>
      </c>
      <c r="T2403" s="5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8313</v>
      </c>
      <c r="R2404" t="s">
        <v>8360</v>
      </c>
      <c r="S2404" s="5">
        <f t="shared" si="150"/>
        <v>42107.679756944446</v>
      </c>
      <c r="T2404" s="5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8313</v>
      </c>
      <c r="R2405" t="s">
        <v>8360</v>
      </c>
      <c r="S2405" s="5">
        <f t="shared" si="150"/>
        <v>42399.882615740738</v>
      </c>
      <c r="T2405" s="5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8313</v>
      </c>
      <c r="R2406" t="s">
        <v>8360</v>
      </c>
      <c r="S2406" s="5">
        <f t="shared" si="150"/>
        <v>42342.03943287037</v>
      </c>
      <c r="T2406" s="5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8313</v>
      </c>
      <c r="R2407" t="s">
        <v>8360</v>
      </c>
      <c r="S2407" s="5">
        <f t="shared" si="150"/>
        <v>42595.585358796292</v>
      </c>
      <c r="T2407" s="5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8313</v>
      </c>
      <c r="R2408" t="s">
        <v>8360</v>
      </c>
      <c r="S2408" s="5">
        <f t="shared" si="150"/>
        <v>41983.110995370371</v>
      </c>
      <c r="T2408" s="5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8313</v>
      </c>
      <c r="R2409" t="s">
        <v>8360</v>
      </c>
      <c r="S2409" s="5">
        <f t="shared" si="150"/>
        <v>42082.575555555552</v>
      </c>
      <c r="T2409" s="5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8313</v>
      </c>
      <c r="R2410" t="s">
        <v>8360</v>
      </c>
      <c r="S2410" s="5">
        <f t="shared" si="150"/>
        <v>41919.140706018516</v>
      </c>
      <c r="T2410" s="5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8313</v>
      </c>
      <c r="R2411" t="s">
        <v>8360</v>
      </c>
      <c r="S2411" s="5">
        <f t="shared" si="150"/>
        <v>42204.875868055555</v>
      </c>
      <c r="T2411" s="5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8313</v>
      </c>
      <c r="R2412" t="s">
        <v>8360</v>
      </c>
      <c r="S2412" s="5">
        <f t="shared" si="150"/>
        <v>42224.408275462964</v>
      </c>
      <c r="T2412" s="5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8313</v>
      </c>
      <c r="R2413" t="s">
        <v>8360</v>
      </c>
      <c r="S2413" s="5">
        <f t="shared" si="150"/>
        <v>42211.732430555552</v>
      </c>
      <c r="T2413" s="5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8313</v>
      </c>
      <c r="R2414" t="s">
        <v>8360</v>
      </c>
      <c r="S2414" s="5">
        <f t="shared" si="150"/>
        <v>42655.736956018518</v>
      </c>
      <c r="T2414" s="5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8313</v>
      </c>
      <c r="R2415" t="s">
        <v>8360</v>
      </c>
      <c r="S2415" s="5">
        <f t="shared" si="150"/>
        <v>41760.10974537037</v>
      </c>
      <c r="T2415" s="5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8313</v>
      </c>
      <c r="R2416" t="s">
        <v>8360</v>
      </c>
      <c r="S2416" s="5">
        <f t="shared" si="150"/>
        <v>42198.695138888885</v>
      </c>
      <c r="T2416" s="5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8313</v>
      </c>
      <c r="R2417" t="s">
        <v>8360</v>
      </c>
      <c r="S2417" s="5">
        <f t="shared" si="150"/>
        <v>42536.862800925926</v>
      </c>
      <c r="T2417" s="5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8313</v>
      </c>
      <c r="R2418" t="s">
        <v>8360</v>
      </c>
      <c r="S2418" s="5">
        <f t="shared" si="150"/>
        <v>42019.737766203703</v>
      </c>
      <c r="T2418" s="5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8313</v>
      </c>
      <c r="R2419" t="s">
        <v>8360</v>
      </c>
      <c r="S2419" s="5">
        <f t="shared" si="150"/>
        <v>41831.884108796294</v>
      </c>
      <c r="T2419" s="5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8313</v>
      </c>
      <c r="R2420" t="s">
        <v>8360</v>
      </c>
      <c r="S2420" s="5">
        <f t="shared" si="150"/>
        <v>42027.856990740736</v>
      </c>
      <c r="T2420" s="5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8313</v>
      </c>
      <c r="R2421" t="s">
        <v>8360</v>
      </c>
      <c r="S2421" s="5">
        <f t="shared" si="150"/>
        <v>41993.738298611104</v>
      </c>
      <c r="T2421" s="5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8313</v>
      </c>
      <c r="R2422" t="s">
        <v>8360</v>
      </c>
      <c r="S2422" s="5">
        <f t="shared" si="150"/>
        <v>41893.028877314813</v>
      </c>
      <c r="T2422" s="5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8313</v>
      </c>
      <c r="R2423" t="s">
        <v>8360</v>
      </c>
      <c r="S2423" s="5">
        <f t="shared" si="150"/>
        <v>42026.687453703707</v>
      </c>
      <c r="T2423" s="5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8313</v>
      </c>
      <c r="R2424" t="s">
        <v>8360</v>
      </c>
      <c r="S2424" s="5">
        <f t="shared" si="150"/>
        <v>42044.724953703699</v>
      </c>
      <c r="T2424" s="5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8313</v>
      </c>
      <c r="R2425" t="s">
        <v>8360</v>
      </c>
      <c r="S2425" s="5">
        <f t="shared" si="150"/>
        <v>41974.704745370371</v>
      </c>
      <c r="T2425" s="5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8313</v>
      </c>
      <c r="R2426" t="s">
        <v>8360</v>
      </c>
      <c r="S2426" s="5">
        <f t="shared" si="150"/>
        <v>41909.892453703702</v>
      </c>
      <c r="T2426" s="5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8313</v>
      </c>
      <c r="R2427" t="s">
        <v>8360</v>
      </c>
      <c r="S2427" s="5">
        <f t="shared" si="150"/>
        <v>42502.913761574076</v>
      </c>
      <c r="T2427" s="5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8313</v>
      </c>
      <c r="R2428" t="s">
        <v>8360</v>
      </c>
      <c r="S2428" s="5">
        <f t="shared" si="150"/>
        <v>42164.170046296291</v>
      </c>
      <c r="T2428" s="5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8313</v>
      </c>
      <c r="R2429" t="s">
        <v>8360</v>
      </c>
      <c r="S2429" s="5">
        <f t="shared" si="150"/>
        <v>42412.318668981476</v>
      </c>
      <c r="T2429" s="5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8313</v>
      </c>
      <c r="R2430" t="s">
        <v>8360</v>
      </c>
      <c r="S2430" s="5">
        <f t="shared" si="150"/>
        <v>42045.784155092595</v>
      </c>
      <c r="T2430" s="5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8313</v>
      </c>
      <c r="R2431" t="s">
        <v>8360</v>
      </c>
      <c r="S2431" s="5">
        <f t="shared" si="150"/>
        <v>42734.879236111112</v>
      </c>
      <c r="T2431" s="5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8313</v>
      </c>
      <c r="R2432" t="s">
        <v>8360</v>
      </c>
      <c r="S2432" s="5">
        <f t="shared" si="150"/>
        <v>42382.130833333329</v>
      </c>
      <c r="T2432" s="5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8313</v>
      </c>
      <c r="R2433" t="s">
        <v>8360</v>
      </c>
      <c r="S2433" s="5">
        <f t="shared" si="150"/>
        <v>42489.099687499998</v>
      </c>
      <c r="T2433" s="5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8313</v>
      </c>
      <c r="R2434" t="s">
        <v>8360</v>
      </c>
      <c r="S2434" s="5">
        <f t="shared" si="150"/>
        <v>42041.218715277777</v>
      </c>
      <c r="T2434" s="5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 t="e">
        <f t="shared" ref="P2435:P2498" si="153">E2435/L2435</f>
        <v>#DIV/0!</v>
      </c>
      <c r="Q2435" t="s">
        <v>8313</v>
      </c>
      <c r="R2435" t="s">
        <v>8360</v>
      </c>
      <c r="S2435" s="5">
        <f t="shared" ref="S2435:S2498" si="154">(((J2435/60)/60)/24)+DATE(1970,1,1)</f>
        <v>42397.89980324074</v>
      </c>
      <c r="T2435" s="5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8313</v>
      </c>
      <c r="R2436" t="s">
        <v>8360</v>
      </c>
      <c r="S2436" s="5">
        <f t="shared" si="154"/>
        <v>42180.18604166666</v>
      </c>
      <c r="T2436" s="5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8313</v>
      </c>
      <c r="R2437" t="s">
        <v>8360</v>
      </c>
      <c r="S2437" s="5">
        <f t="shared" si="154"/>
        <v>42252.277615740735</v>
      </c>
      <c r="T2437" s="5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8313</v>
      </c>
      <c r="R2438" t="s">
        <v>8360</v>
      </c>
      <c r="S2438" s="5">
        <f t="shared" si="154"/>
        <v>42338.615393518514</v>
      </c>
      <c r="T2438" s="5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8313</v>
      </c>
      <c r="R2439" t="s">
        <v>8360</v>
      </c>
      <c r="S2439" s="5">
        <f t="shared" si="154"/>
        <v>42031.965138888889</v>
      </c>
      <c r="T2439" s="5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8313</v>
      </c>
      <c r="R2440" t="s">
        <v>8360</v>
      </c>
      <c r="S2440" s="5">
        <f t="shared" si="154"/>
        <v>42285.91506944444</v>
      </c>
      <c r="T2440" s="5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8313</v>
      </c>
      <c r="R2441" t="s">
        <v>8360</v>
      </c>
      <c r="S2441" s="5">
        <f t="shared" si="154"/>
        <v>42265.818622685183</v>
      </c>
      <c r="T2441" s="5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8313</v>
      </c>
      <c r="R2442" t="s">
        <v>8360</v>
      </c>
      <c r="S2442" s="5">
        <f t="shared" si="154"/>
        <v>42383.899456018517</v>
      </c>
      <c r="T2442" s="5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8313</v>
      </c>
      <c r="R2443" t="s">
        <v>8374</v>
      </c>
      <c r="S2443" s="5">
        <f t="shared" si="154"/>
        <v>42187.125625000001</v>
      </c>
      <c r="T2443" s="5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8313</v>
      </c>
      <c r="R2444" t="s">
        <v>8374</v>
      </c>
      <c r="S2444" s="5">
        <f t="shared" si="154"/>
        <v>42052.666990740734</v>
      </c>
      <c r="T2444" s="5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8313</v>
      </c>
      <c r="R2445" t="s">
        <v>8374</v>
      </c>
      <c r="S2445" s="5">
        <f t="shared" si="154"/>
        <v>41836.625254629631</v>
      </c>
      <c r="T2445" s="5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8313</v>
      </c>
      <c r="R2446" t="s">
        <v>8374</v>
      </c>
      <c r="S2446" s="5">
        <f t="shared" si="154"/>
        <v>42485.754525462966</v>
      </c>
      <c r="T2446" s="5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8313</v>
      </c>
      <c r="R2447" t="s">
        <v>8374</v>
      </c>
      <c r="S2447" s="5">
        <f t="shared" si="154"/>
        <v>42243.190057870372</v>
      </c>
      <c r="T2447" s="5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8313</v>
      </c>
      <c r="R2448" t="s">
        <v>8374</v>
      </c>
      <c r="S2448" s="5">
        <f t="shared" si="154"/>
        <v>42670.602673611109</v>
      </c>
      <c r="T2448" s="5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8313</v>
      </c>
      <c r="R2449" t="s">
        <v>8374</v>
      </c>
      <c r="S2449" s="5">
        <f t="shared" si="154"/>
        <v>42654.469826388886</v>
      </c>
      <c r="T2449" s="5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8313</v>
      </c>
      <c r="R2450" t="s">
        <v>8374</v>
      </c>
      <c r="S2450" s="5">
        <f t="shared" si="154"/>
        <v>42607.316122685181</v>
      </c>
      <c r="T2450" s="5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8313</v>
      </c>
      <c r="R2451" t="s">
        <v>8374</v>
      </c>
      <c r="S2451" s="5">
        <f t="shared" si="154"/>
        <v>41943.142534722225</v>
      </c>
      <c r="T2451" s="5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8313</v>
      </c>
      <c r="R2452" t="s">
        <v>8374</v>
      </c>
      <c r="S2452" s="5">
        <f t="shared" si="154"/>
        <v>41902.07240740741</v>
      </c>
      <c r="T2452" s="5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8313</v>
      </c>
      <c r="R2453" t="s">
        <v>8374</v>
      </c>
      <c r="S2453" s="5">
        <f t="shared" si="154"/>
        <v>42779.908449074079</v>
      </c>
      <c r="T2453" s="5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8313</v>
      </c>
      <c r="R2454" t="s">
        <v>8374</v>
      </c>
      <c r="S2454" s="5">
        <f t="shared" si="154"/>
        <v>42338.84375</v>
      </c>
      <c r="T2454" s="5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8313</v>
      </c>
      <c r="R2455" t="s">
        <v>8374</v>
      </c>
      <c r="S2455" s="5">
        <f t="shared" si="154"/>
        <v>42738.692233796297</v>
      </c>
      <c r="T2455" s="5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8313</v>
      </c>
      <c r="R2456" t="s">
        <v>8374</v>
      </c>
      <c r="S2456" s="5">
        <f t="shared" si="154"/>
        <v>42770.201481481476</v>
      </c>
      <c r="T2456" s="5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8313</v>
      </c>
      <c r="R2457" t="s">
        <v>8374</v>
      </c>
      <c r="S2457" s="5">
        <f t="shared" si="154"/>
        <v>42452.781828703708</v>
      </c>
      <c r="T2457" s="5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8313</v>
      </c>
      <c r="R2458" t="s">
        <v>8374</v>
      </c>
      <c r="S2458" s="5">
        <f t="shared" si="154"/>
        <v>42761.961099537039</v>
      </c>
      <c r="T2458" s="5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8313</v>
      </c>
      <c r="R2459" t="s">
        <v>8374</v>
      </c>
      <c r="S2459" s="5">
        <f t="shared" si="154"/>
        <v>42423.602500000001</v>
      </c>
      <c r="T2459" s="5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8313</v>
      </c>
      <c r="R2460" t="s">
        <v>8374</v>
      </c>
      <c r="S2460" s="5">
        <f t="shared" si="154"/>
        <v>42495.871736111112</v>
      </c>
      <c r="T2460" s="5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8313</v>
      </c>
      <c r="R2461" t="s">
        <v>8374</v>
      </c>
      <c r="S2461" s="5">
        <f t="shared" si="154"/>
        <v>42407.637557870374</v>
      </c>
      <c r="T2461" s="5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8313</v>
      </c>
      <c r="R2462" t="s">
        <v>8374</v>
      </c>
      <c r="S2462" s="5">
        <f t="shared" si="154"/>
        <v>42704.187118055561</v>
      </c>
      <c r="T2462" s="5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8316</v>
      </c>
      <c r="R2463" t="s">
        <v>8355</v>
      </c>
      <c r="S2463" s="5">
        <f t="shared" si="154"/>
        <v>40784.012696759259</v>
      </c>
      <c r="T2463" s="5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8316</v>
      </c>
      <c r="R2464" t="s">
        <v>8355</v>
      </c>
      <c r="S2464" s="5">
        <f t="shared" si="154"/>
        <v>41089.186296296299</v>
      </c>
      <c r="T2464" s="5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8316</v>
      </c>
      <c r="R2465" t="s">
        <v>8355</v>
      </c>
      <c r="S2465" s="5">
        <f t="shared" si="154"/>
        <v>41341.111400462964</v>
      </c>
      <c r="T2465" s="5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8316</v>
      </c>
      <c r="R2466" t="s">
        <v>8355</v>
      </c>
      <c r="S2466" s="5">
        <f t="shared" si="154"/>
        <v>42248.90042824074</v>
      </c>
      <c r="T2466" s="5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8316</v>
      </c>
      <c r="R2467" t="s">
        <v>8355</v>
      </c>
      <c r="S2467" s="5">
        <f t="shared" si="154"/>
        <v>41145.719305555554</v>
      </c>
      <c r="T2467" s="5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8316</v>
      </c>
      <c r="R2468" t="s">
        <v>8355</v>
      </c>
      <c r="S2468" s="5">
        <f t="shared" si="154"/>
        <v>41373.102465277778</v>
      </c>
      <c r="T2468" s="5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8316</v>
      </c>
      <c r="R2469" t="s">
        <v>8355</v>
      </c>
      <c r="S2469" s="5">
        <f t="shared" si="154"/>
        <v>41025.874201388891</v>
      </c>
      <c r="T2469" s="5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8316</v>
      </c>
      <c r="R2470" t="s">
        <v>8355</v>
      </c>
      <c r="S2470" s="5">
        <f t="shared" si="154"/>
        <v>41174.154178240737</v>
      </c>
      <c r="T2470" s="5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8316</v>
      </c>
      <c r="R2471" t="s">
        <v>8355</v>
      </c>
      <c r="S2471" s="5">
        <f t="shared" si="154"/>
        <v>40557.429733796293</v>
      </c>
      <c r="T2471" s="5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8316</v>
      </c>
      <c r="R2472" t="s">
        <v>8355</v>
      </c>
      <c r="S2472" s="5">
        <f t="shared" si="154"/>
        <v>41023.07471064815</v>
      </c>
      <c r="T2472" s="5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8316</v>
      </c>
      <c r="R2473" t="s">
        <v>8355</v>
      </c>
      <c r="S2473" s="5">
        <f t="shared" si="154"/>
        <v>40893.992962962962</v>
      </c>
      <c r="T2473" s="5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8316</v>
      </c>
      <c r="R2474" t="s">
        <v>8355</v>
      </c>
      <c r="S2474" s="5">
        <f t="shared" si="154"/>
        <v>40354.11550925926</v>
      </c>
      <c r="T2474" s="5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8316</v>
      </c>
      <c r="R2475" t="s">
        <v>8355</v>
      </c>
      <c r="S2475" s="5">
        <f t="shared" si="154"/>
        <v>41193.748483796298</v>
      </c>
      <c r="T2475" s="5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8316</v>
      </c>
      <c r="R2476" t="s">
        <v>8355</v>
      </c>
      <c r="S2476" s="5">
        <f t="shared" si="154"/>
        <v>40417.011296296296</v>
      </c>
      <c r="T2476" s="5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8316</v>
      </c>
      <c r="R2477" t="s">
        <v>8355</v>
      </c>
      <c r="S2477" s="5">
        <f t="shared" si="154"/>
        <v>40310.287673611114</v>
      </c>
      <c r="T2477" s="5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8316</v>
      </c>
      <c r="R2478" t="s">
        <v>8355</v>
      </c>
      <c r="S2478" s="5">
        <f t="shared" si="154"/>
        <v>41913.328356481477</v>
      </c>
      <c r="T2478" s="5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8316</v>
      </c>
      <c r="R2479" t="s">
        <v>8355</v>
      </c>
      <c r="S2479" s="5">
        <f t="shared" si="154"/>
        <v>41088.691493055558</v>
      </c>
      <c r="T2479" s="5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8316</v>
      </c>
      <c r="R2480" t="s">
        <v>8355</v>
      </c>
      <c r="S2480" s="5">
        <f t="shared" si="154"/>
        <v>41257.950381944444</v>
      </c>
      <c r="T2480" s="5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8316</v>
      </c>
      <c r="R2481" t="s">
        <v>8355</v>
      </c>
      <c r="S2481" s="5">
        <f t="shared" si="154"/>
        <v>41107.726782407408</v>
      </c>
      <c r="T2481" s="5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8316</v>
      </c>
      <c r="R2482" t="s">
        <v>8355</v>
      </c>
      <c r="S2482" s="5">
        <f t="shared" si="154"/>
        <v>42227.936157407406</v>
      </c>
      <c r="T2482" s="5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8316</v>
      </c>
      <c r="R2483" t="s">
        <v>8355</v>
      </c>
      <c r="S2483" s="5">
        <f t="shared" si="154"/>
        <v>40999.645925925928</v>
      </c>
      <c r="T2483" s="5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8316</v>
      </c>
      <c r="R2484" t="s">
        <v>8355</v>
      </c>
      <c r="S2484" s="5">
        <f t="shared" si="154"/>
        <v>40711.782210648147</v>
      </c>
      <c r="T2484" s="5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8316</v>
      </c>
      <c r="R2485" t="s">
        <v>8355</v>
      </c>
      <c r="S2485" s="5">
        <f t="shared" si="154"/>
        <v>40970.750034722223</v>
      </c>
      <c r="T2485" s="5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8316</v>
      </c>
      <c r="R2486" t="s">
        <v>8355</v>
      </c>
      <c r="S2486" s="5">
        <f t="shared" si="154"/>
        <v>40771.916701388887</v>
      </c>
      <c r="T2486" s="5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8316</v>
      </c>
      <c r="R2487" t="s">
        <v>8355</v>
      </c>
      <c r="S2487" s="5">
        <f t="shared" si="154"/>
        <v>40793.998599537037</v>
      </c>
      <c r="T2487" s="5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8316</v>
      </c>
      <c r="R2488" t="s">
        <v>8355</v>
      </c>
      <c r="S2488" s="5">
        <f t="shared" si="154"/>
        <v>40991.708055555559</v>
      </c>
      <c r="T2488" s="5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8316</v>
      </c>
      <c r="R2489" t="s">
        <v>8355</v>
      </c>
      <c r="S2489" s="5">
        <f t="shared" si="154"/>
        <v>41026.083298611113</v>
      </c>
      <c r="T2489" s="5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8316</v>
      </c>
      <c r="R2490" t="s">
        <v>8355</v>
      </c>
      <c r="S2490" s="5">
        <f t="shared" si="154"/>
        <v>40833.633194444446</v>
      </c>
      <c r="T2490" s="5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8316</v>
      </c>
      <c r="R2491" t="s">
        <v>8355</v>
      </c>
      <c r="S2491" s="5">
        <f t="shared" si="154"/>
        <v>41373.690266203703</v>
      </c>
      <c r="T2491" s="5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8316</v>
      </c>
      <c r="R2492" t="s">
        <v>8355</v>
      </c>
      <c r="S2492" s="5">
        <f t="shared" si="154"/>
        <v>41023.227731481478</v>
      </c>
      <c r="T2492" s="5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8316</v>
      </c>
      <c r="R2493" t="s">
        <v>8355</v>
      </c>
      <c r="S2493" s="5">
        <f t="shared" si="154"/>
        <v>40542.839282407411</v>
      </c>
      <c r="T2493" s="5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8316</v>
      </c>
      <c r="R2494" t="s">
        <v>8355</v>
      </c>
      <c r="S2494" s="5">
        <f t="shared" si="154"/>
        <v>41024.985972222225</v>
      </c>
      <c r="T2494" s="5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8316</v>
      </c>
      <c r="R2495" t="s">
        <v>8355</v>
      </c>
      <c r="S2495" s="5">
        <f t="shared" si="154"/>
        <v>41348.168287037035</v>
      </c>
      <c r="T2495" s="5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8316</v>
      </c>
      <c r="R2496" t="s">
        <v>8355</v>
      </c>
      <c r="S2496" s="5">
        <f t="shared" si="154"/>
        <v>41022.645185185182</v>
      </c>
      <c r="T2496" s="5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8316</v>
      </c>
      <c r="R2497" t="s">
        <v>8355</v>
      </c>
      <c r="S2497" s="5">
        <f t="shared" si="154"/>
        <v>41036.946469907409</v>
      </c>
      <c r="T2497" s="5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8316</v>
      </c>
      <c r="R2498" t="s">
        <v>8355</v>
      </c>
      <c r="S2498" s="5">
        <f t="shared" si="154"/>
        <v>41327.996435185189</v>
      </c>
      <c r="T2498" s="5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t="s">
        <v>8316</v>
      </c>
      <c r="R2499" t="s">
        <v>8355</v>
      </c>
      <c r="S2499" s="5">
        <f t="shared" ref="S2499:S2562" si="158">(((J2499/60)/60)/24)+DATE(1970,1,1)</f>
        <v>40730.878912037035</v>
      </c>
      <c r="T2499" s="5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8316</v>
      </c>
      <c r="R2500" t="s">
        <v>8355</v>
      </c>
      <c r="S2500" s="5">
        <f t="shared" si="158"/>
        <v>42017.967442129629</v>
      </c>
      <c r="T2500" s="5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8316</v>
      </c>
      <c r="R2501" t="s">
        <v>8355</v>
      </c>
      <c r="S2501" s="5">
        <f t="shared" si="158"/>
        <v>41226.648576388885</v>
      </c>
      <c r="T2501" s="5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8316</v>
      </c>
      <c r="R2502" t="s">
        <v>8355</v>
      </c>
      <c r="S2502" s="5">
        <f t="shared" si="158"/>
        <v>41053.772858796299</v>
      </c>
      <c r="T2502" s="5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8313</v>
      </c>
      <c r="R2503" t="s">
        <v>8375</v>
      </c>
      <c r="S2503" s="5">
        <f t="shared" si="158"/>
        <v>42244.776666666665</v>
      </c>
      <c r="T2503" s="5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8313</v>
      </c>
      <c r="R2504" t="s">
        <v>8375</v>
      </c>
      <c r="S2504" s="5">
        <f t="shared" si="158"/>
        <v>41858.825439814813</v>
      </c>
      <c r="T2504" s="5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8313</v>
      </c>
      <c r="R2505" t="s">
        <v>8375</v>
      </c>
      <c r="S2505" s="5">
        <f t="shared" si="158"/>
        <v>42498.899398148147</v>
      </c>
      <c r="T2505" s="5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8313</v>
      </c>
      <c r="R2506" t="s">
        <v>8375</v>
      </c>
      <c r="S2506" s="5">
        <f t="shared" si="158"/>
        <v>41928.015439814815</v>
      </c>
      <c r="T2506" s="5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8313</v>
      </c>
      <c r="R2507" t="s">
        <v>8375</v>
      </c>
      <c r="S2507" s="5">
        <f t="shared" si="158"/>
        <v>42047.05574074074</v>
      </c>
      <c r="T2507" s="5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8313</v>
      </c>
      <c r="R2508" t="s">
        <v>8375</v>
      </c>
      <c r="S2508" s="5">
        <f t="shared" si="158"/>
        <v>42258.297094907408</v>
      </c>
      <c r="T2508" s="5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8313</v>
      </c>
      <c r="R2509" t="s">
        <v>8375</v>
      </c>
      <c r="S2509" s="5">
        <f t="shared" si="158"/>
        <v>42105.072962962964</v>
      </c>
      <c r="T2509" s="5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8313</v>
      </c>
      <c r="R2510" t="s">
        <v>8375</v>
      </c>
      <c r="S2510" s="5">
        <f t="shared" si="158"/>
        <v>41835.951782407406</v>
      </c>
      <c r="T2510" s="5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8313</v>
      </c>
      <c r="R2511" t="s">
        <v>8375</v>
      </c>
      <c r="S2511" s="5">
        <f t="shared" si="158"/>
        <v>42058.809594907405</v>
      </c>
      <c r="T2511" s="5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8313</v>
      </c>
      <c r="R2512" t="s">
        <v>8375</v>
      </c>
      <c r="S2512" s="5">
        <f t="shared" si="158"/>
        <v>42078.997361111105</v>
      </c>
      <c r="T2512" s="5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8313</v>
      </c>
      <c r="R2513" t="s">
        <v>8375</v>
      </c>
      <c r="S2513" s="5">
        <f t="shared" si="158"/>
        <v>42371.446909722217</v>
      </c>
      <c r="T2513" s="5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8313</v>
      </c>
      <c r="R2514" t="s">
        <v>8375</v>
      </c>
      <c r="S2514" s="5">
        <f t="shared" si="158"/>
        <v>41971.876863425925</v>
      </c>
      <c r="T2514" s="5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8313</v>
      </c>
      <c r="R2515" t="s">
        <v>8375</v>
      </c>
      <c r="S2515" s="5">
        <f t="shared" si="158"/>
        <v>42732.00681712963</v>
      </c>
      <c r="T2515" s="5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8313</v>
      </c>
      <c r="R2516" t="s">
        <v>8375</v>
      </c>
      <c r="S2516" s="5">
        <f t="shared" si="158"/>
        <v>41854.389780092592</v>
      </c>
      <c r="T2516" s="5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8313</v>
      </c>
      <c r="R2517" t="s">
        <v>8375</v>
      </c>
      <c r="S2517" s="5">
        <f t="shared" si="158"/>
        <v>42027.839733796296</v>
      </c>
      <c r="T2517" s="5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8313</v>
      </c>
      <c r="R2518" t="s">
        <v>8375</v>
      </c>
      <c r="S2518" s="5">
        <f t="shared" si="158"/>
        <v>41942.653379629628</v>
      </c>
      <c r="T2518" s="5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8313</v>
      </c>
      <c r="R2519" t="s">
        <v>8375</v>
      </c>
      <c r="S2519" s="5">
        <f t="shared" si="158"/>
        <v>42052.802430555559</v>
      </c>
      <c r="T2519" s="5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8313</v>
      </c>
      <c r="R2520" t="s">
        <v>8375</v>
      </c>
      <c r="S2520" s="5">
        <f t="shared" si="158"/>
        <v>41926.680879629632</v>
      </c>
      <c r="T2520" s="5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8313</v>
      </c>
      <c r="R2521" t="s">
        <v>8375</v>
      </c>
      <c r="S2521" s="5">
        <f t="shared" si="158"/>
        <v>41809.155138888891</v>
      </c>
      <c r="T2521" s="5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8313</v>
      </c>
      <c r="R2522" t="s">
        <v>8375</v>
      </c>
      <c r="S2522" s="5">
        <f t="shared" si="158"/>
        <v>42612.600520833337</v>
      </c>
      <c r="T2522" s="5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8316</v>
      </c>
      <c r="R2523" t="s">
        <v>8376</v>
      </c>
      <c r="S2523" s="5">
        <f t="shared" si="158"/>
        <v>42269.967835648145</v>
      </c>
      <c r="T2523" s="5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8316</v>
      </c>
      <c r="R2524" t="s">
        <v>8376</v>
      </c>
      <c r="S2524" s="5">
        <f t="shared" si="158"/>
        <v>42460.573611111111</v>
      </c>
      <c r="T2524" s="5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8316</v>
      </c>
      <c r="R2525" t="s">
        <v>8376</v>
      </c>
      <c r="S2525" s="5">
        <f t="shared" si="158"/>
        <v>41930.975601851853</v>
      </c>
      <c r="T2525" s="5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8316</v>
      </c>
      <c r="R2526" t="s">
        <v>8376</v>
      </c>
      <c r="S2526" s="5">
        <f t="shared" si="158"/>
        <v>41961.807372685187</v>
      </c>
      <c r="T2526" s="5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8316</v>
      </c>
      <c r="R2527" t="s">
        <v>8376</v>
      </c>
      <c r="S2527" s="5">
        <f t="shared" si="158"/>
        <v>41058.844571759262</v>
      </c>
      <c r="T2527" s="5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8316</v>
      </c>
      <c r="R2528" t="s">
        <v>8376</v>
      </c>
      <c r="S2528" s="5">
        <f t="shared" si="158"/>
        <v>41953.091134259259</v>
      </c>
      <c r="T2528" s="5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8316</v>
      </c>
      <c r="R2529" t="s">
        <v>8376</v>
      </c>
      <c r="S2529" s="5">
        <f t="shared" si="158"/>
        <v>41546.75105324074</v>
      </c>
      <c r="T2529" s="5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8316</v>
      </c>
      <c r="R2530" t="s">
        <v>8376</v>
      </c>
      <c r="S2530" s="5">
        <f t="shared" si="158"/>
        <v>42217.834525462968</v>
      </c>
      <c r="T2530" s="5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8316</v>
      </c>
      <c r="R2531" t="s">
        <v>8376</v>
      </c>
      <c r="S2531" s="5">
        <f t="shared" si="158"/>
        <v>40948.080729166664</v>
      </c>
      <c r="T2531" s="5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8316</v>
      </c>
      <c r="R2532" t="s">
        <v>8376</v>
      </c>
      <c r="S2532" s="5">
        <f t="shared" si="158"/>
        <v>42081.864641203705</v>
      </c>
      <c r="T2532" s="5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8316</v>
      </c>
      <c r="R2533" t="s">
        <v>8376</v>
      </c>
      <c r="S2533" s="5">
        <f t="shared" si="158"/>
        <v>42208.680023148147</v>
      </c>
      <c r="T2533" s="5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8316</v>
      </c>
      <c r="R2534" t="s">
        <v>8376</v>
      </c>
      <c r="S2534" s="5">
        <f t="shared" si="158"/>
        <v>41107.849143518521</v>
      </c>
      <c r="T2534" s="5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8316</v>
      </c>
      <c r="R2535" t="s">
        <v>8376</v>
      </c>
      <c r="S2535" s="5">
        <f t="shared" si="158"/>
        <v>41304.751284722224</v>
      </c>
      <c r="T2535" s="5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8316</v>
      </c>
      <c r="R2536" t="s">
        <v>8376</v>
      </c>
      <c r="S2536" s="5">
        <f t="shared" si="158"/>
        <v>40127.700370370374</v>
      </c>
      <c r="T2536" s="5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8316</v>
      </c>
      <c r="R2537" t="s">
        <v>8376</v>
      </c>
      <c r="S2537" s="5">
        <f t="shared" si="158"/>
        <v>41943.791030092594</v>
      </c>
      <c r="T2537" s="5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8316</v>
      </c>
      <c r="R2538" t="s">
        <v>8376</v>
      </c>
      <c r="S2538" s="5">
        <f t="shared" si="158"/>
        <v>41464.106087962966</v>
      </c>
      <c r="T2538" s="5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8316</v>
      </c>
      <c r="R2539" t="s">
        <v>8376</v>
      </c>
      <c r="S2539" s="5">
        <f t="shared" si="158"/>
        <v>40696.648784722223</v>
      </c>
      <c r="T2539" s="5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8316</v>
      </c>
      <c r="R2540" t="s">
        <v>8376</v>
      </c>
      <c r="S2540" s="5">
        <f t="shared" si="158"/>
        <v>41298.509965277779</v>
      </c>
      <c r="T2540" s="5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8316</v>
      </c>
      <c r="R2541" t="s">
        <v>8376</v>
      </c>
      <c r="S2541" s="5">
        <f t="shared" si="158"/>
        <v>41977.902222222227</v>
      </c>
      <c r="T2541" s="5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8316</v>
      </c>
      <c r="R2542" t="s">
        <v>8376</v>
      </c>
      <c r="S2542" s="5">
        <f t="shared" si="158"/>
        <v>40785.675011574072</v>
      </c>
      <c r="T2542" s="5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8316</v>
      </c>
      <c r="R2543" t="s">
        <v>8376</v>
      </c>
      <c r="S2543" s="5">
        <f t="shared" si="158"/>
        <v>41483.449282407404</v>
      </c>
      <c r="T2543" s="5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8316</v>
      </c>
      <c r="R2544" t="s">
        <v>8376</v>
      </c>
      <c r="S2544" s="5">
        <f t="shared" si="158"/>
        <v>41509.426585648151</v>
      </c>
      <c r="T2544" s="5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8316</v>
      </c>
      <c r="R2545" t="s">
        <v>8376</v>
      </c>
      <c r="S2545" s="5">
        <f t="shared" si="158"/>
        <v>40514.107615740737</v>
      </c>
      <c r="T2545" s="5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8316</v>
      </c>
      <c r="R2546" t="s">
        <v>8376</v>
      </c>
      <c r="S2546" s="5">
        <f t="shared" si="158"/>
        <v>41068.520474537036</v>
      </c>
      <c r="T2546" s="5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8316</v>
      </c>
      <c r="R2547" t="s">
        <v>8376</v>
      </c>
      <c r="S2547" s="5">
        <f t="shared" si="158"/>
        <v>42027.13817129629</v>
      </c>
      <c r="T2547" s="5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8316</v>
      </c>
      <c r="R2548" t="s">
        <v>8376</v>
      </c>
      <c r="S2548" s="5">
        <f t="shared" si="158"/>
        <v>41524.858553240738</v>
      </c>
      <c r="T2548" s="5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8316</v>
      </c>
      <c r="R2549" t="s">
        <v>8376</v>
      </c>
      <c r="S2549" s="5">
        <f t="shared" si="158"/>
        <v>40973.773182870369</v>
      </c>
      <c r="T2549" s="5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8316</v>
      </c>
      <c r="R2550" t="s">
        <v>8376</v>
      </c>
      <c r="S2550" s="5">
        <f t="shared" si="158"/>
        <v>42618.625428240746</v>
      </c>
      <c r="T2550" s="5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8316</v>
      </c>
      <c r="R2551" t="s">
        <v>8376</v>
      </c>
      <c r="S2551" s="5">
        <f t="shared" si="158"/>
        <v>41390.757754629631</v>
      </c>
      <c r="T2551" s="5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8316</v>
      </c>
      <c r="R2552" t="s">
        <v>8376</v>
      </c>
      <c r="S2552" s="5">
        <f t="shared" si="158"/>
        <v>42228.634328703702</v>
      </c>
      <c r="T2552" s="5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8316</v>
      </c>
      <c r="R2553" t="s">
        <v>8376</v>
      </c>
      <c r="S2553" s="5">
        <f t="shared" si="158"/>
        <v>40961.252141203702</v>
      </c>
      <c r="T2553" s="5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8316</v>
      </c>
      <c r="R2554" t="s">
        <v>8376</v>
      </c>
      <c r="S2554" s="5">
        <f t="shared" si="158"/>
        <v>42769.809965277775</v>
      </c>
      <c r="T2554" s="5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8316</v>
      </c>
      <c r="R2555" t="s">
        <v>8376</v>
      </c>
      <c r="S2555" s="5">
        <f t="shared" si="158"/>
        <v>41113.199155092596</v>
      </c>
      <c r="T2555" s="5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8316</v>
      </c>
      <c r="R2556" t="s">
        <v>8376</v>
      </c>
      <c r="S2556" s="5">
        <f t="shared" si="158"/>
        <v>42125.078275462962</v>
      </c>
      <c r="T2556" s="5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8316</v>
      </c>
      <c r="R2557" t="s">
        <v>8376</v>
      </c>
      <c r="S2557" s="5">
        <f t="shared" si="158"/>
        <v>41026.655011574076</v>
      </c>
      <c r="T2557" s="5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8316</v>
      </c>
      <c r="R2558" t="s">
        <v>8376</v>
      </c>
      <c r="S2558" s="5">
        <f t="shared" si="158"/>
        <v>41222.991400462961</v>
      </c>
      <c r="T2558" s="5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8316</v>
      </c>
      <c r="R2559" t="s">
        <v>8376</v>
      </c>
      <c r="S2559" s="5">
        <f t="shared" si="158"/>
        <v>41744.745208333334</v>
      </c>
      <c r="T2559" s="5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8316</v>
      </c>
      <c r="R2560" t="s">
        <v>8376</v>
      </c>
      <c r="S2560" s="5">
        <f t="shared" si="158"/>
        <v>42093.860023148154</v>
      </c>
      <c r="T2560" s="5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8316</v>
      </c>
      <c r="R2561" t="s">
        <v>8376</v>
      </c>
      <c r="S2561" s="5">
        <f t="shared" si="158"/>
        <v>40829.873657407406</v>
      </c>
      <c r="T2561" s="5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8316</v>
      </c>
      <c r="R2562" t="s">
        <v>8376</v>
      </c>
      <c r="S2562" s="5">
        <f t="shared" si="158"/>
        <v>42039.951087962967</v>
      </c>
      <c r="T2562" s="5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 t="e">
        <f t="shared" ref="P2563:P2626" si="161">E2563/L2563</f>
        <v>#DIV/0!</v>
      </c>
      <c r="Q2563" t="s">
        <v>8313</v>
      </c>
      <c r="R2563" t="s">
        <v>8360</v>
      </c>
      <c r="S2563" s="5">
        <f t="shared" ref="S2563:S2626" si="162">(((J2563/60)/60)/24)+DATE(1970,1,1)</f>
        <v>42260.528807870374</v>
      </c>
      <c r="T2563" s="5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8313</v>
      </c>
      <c r="R2564" t="s">
        <v>8360</v>
      </c>
      <c r="S2564" s="5">
        <f t="shared" si="162"/>
        <v>42594.524756944447</v>
      </c>
      <c r="T2564" s="5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8313</v>
      </c>
      <c r="R2565" t="s">
        <v>8360</v>
      </c>
      <c r="S2565" s="5">
        <f t="shared" si="162"/>
        <v>42155.139479166668</v>
      </c>
      <c r="T2565" s="5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8313</v>
      </c>
      <c r="R2566" t="s">
        <v>8360</v>
      </c>
      <c r="S2566" s="5">
        <f t="shared" si="162"/>
        <v>41822.040497685186</v>
      </c>
      <c r="T2566" s="5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8313</v>
      </c>
      <c r="R2567" t="s">
        <v>8360</v>
      </c>
      <c r="S2567" s="5">
        <f t="shared" si="162"/>
        <v>42440.650335648148</v>
      </c>
      <c r="T2567" s="5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8313</v>
      </c>
      <c r="R2568" t="s">
        <v>8360</v>
      </c>
      <c r="S2568" s="5">
        <f t="shared" si="162"/>
        <v>41842.980879629627</v>
      </c>
      <c r="T2568" s="5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8313</v>
      </c>
      <c r="R2569" t="s">
        <v>8360</v>
      </c>
      <c r="S2569" s="5">
        <f t="shared" si="162"/>
        <v>42087.878912037035</v>
      </c>
      <c r="T2569" s="5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8313</v>
      </c>
      <c r="R2570" t="s">
        <v>8360</v>
      </c>
      <c r="S2570" s="5">
        <f t="shared" si="162"/>
        <v>42584.666597222225</v>
      </c>
      <c r="T2570" s="5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8313</v>
      </c>
      <c r="R2571" t="s">
        <v>8360</v>
      </c>
      <c r="S2571" s="5">
        <f t="shared" si="162"/>
        <v>42234.105462962965</v>
      </c>
      <c r="T2571" s="5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8313</v>
      </c>
      <c r="R2572" t="s">
        <v>8360</v>
      </c>
      <c r="S2572" s="5">
        <f t="shared" si="162"/>
        <v>42744.903182870374</v>
      </c>
      <c r="T2572" s="5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8313</v>
      </c>
      <c r="R2573" t="s">
        <v>8360</v>
      </c>
      <c r="S2573" s="5">
        <f t="shared" si="162"/>
        <v>42449.341678240744</v>
      </c>
      <c r="T2573" s="5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8313</v>
      </c>
      <c r="R2574" t="s">
        <v>8360</v>
      </c>
      <c r="S2574" s="5">
        <f t="shared" si="162"/>
        <v>42077.119409722218</v>
      </c>
      <c r="T2574" s="5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8313</v>
      </c>
      <c r="R2575" t="s">
        <v>8360</v>
      </c>
      <c r="S2575" s="5">
        <f t="shared" si="162"/>
        <v>41829.592002314814</v>
      </c>
      <c r="T2575" s="5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8313</v>
      </c>
      <c r="R2576" t="s">
        <v>8360</v>
      </c>
      <c r="S2576" s="5">
        <f t="shared" si="162"/>
        <v>42487.825752314813</v>
      </c>
      <c r="T2576" s="5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8313</v>
      </c>
      <c r="R2577" t="s">
        <v>8360</v>
      </c>
      <c r="S2577" s="5">
        <f t="shared" si="162"/>
        <v>41986.108726851846</v>
      </c>
      <c r="T2577" s="5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8313</v>
      </c>
      <c r="R2578" t="s">
        <v>8360</v>
      </c>
      <c r="S2578" s="5">
        <f t="shared" si="162"/>
        <v>42060.00980324074</v>
      </c>
      <c r="T2578" s="5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8313</v>
      </c>
      <c r="R2579" t="s">
        <v>8360</v>
      </c>
      <c r="S2579" s="5">
        <f t="shared" si="162"/>
        <v>41830.820567129631</v>
      </c>
      <c r="T2579" s="5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8313</v>
      </c>
      <c r="R2580" t="s">
        <v>8360</v>
      </c>
      <c r="S2580" s="5">
        <f t="shared" si="162"/>
        <v>42238.022905092599</v>
      </c>
      <c r="T2580" s="5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8313</v>
      </c>
      <c r="R2581" t="s">
        <v>8360</v>
      </c>
      <c r="S2581" s="5">
        <f t="shared" si="162"/>
        <v>41837.829895833333</v>
      </c>
      <c r="T2581" s="5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8313</v>
      </c>
      <c r="R2582" t="s">
        <v>8360</v>
      </c>
      <c r="S2582" s="5">
        <f t="shared" si="162"/>
        <v>42110.326423611114</v>
      </c>
      <c r="T2582" s="5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8313</v>
      </c>
      <c r="R2583" t="s">
        <v>8360</v>
      </c>
      <c r="S2583" s="5">
        <f t="shared" si="162"/>
        <v>42294.628449074073</v>
      </c>
      <c r="T2583" s="5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8313</v>
      </c>
      <c r="R2584" t="s">
        <v>8360</v>
      </c>
      <c r="S2584" s="5">
        <f t="shared" si="162"/>
        <v>42642.988819444443</v>
      </c>
      <c r="T2584" s="5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8313</v>
      </c>
      <c r="R2585" t="s">
        <v>8360</v>
      </c>
      <c r="S2585" s="5">
        <f t="shared" si="162"/>
        <v>42019.76944444445</v>
      </c>
      <c r="T2585" s="5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8313</v>
      </c>
      <c r="R2586" t="s">
        <v>8360</v>
      </c>
      <c r="S2586" s="5">
        <f t="shared" si="162"/>
        <v>42140.173252314817</v>
      </c>
      <c r="T2586" s="5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8313</v>
      </c>
      <c r="R2587" t="s">
        <v>8360</v>
      </c>
      <c r="S2587" s="5">
        <f t="shared" si="162"/>
        <v>41795.963333333333</v>
      </c>
      <c r="T2587" s="5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8313</v>
      </c>
      <c r="R2588" t="s">
        <v>8360</v>
      </c>
      <c r="S2588" s="5">
        <f t="shared" si="162"/>
        <v>42333.330277777779</v>
      </c>
      <c r="T2588" s="5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8313</v>
      </c>
      <c r="R2589" t="s">
        <v>8360</v>
      </c>
      <c r="S2589" s="5">
        <f t="shared" si="162"/>
        <v>42338.675381944442</v>
      </c>
      <c r="T2589" s="5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8313</v>
      </c>
      <c r="R2590" t="s">
        <v>8360</v>
      </c>
      <c r="S2590" s="5">
        <f t="shared" si="162"/>
        <v>42042.676226851851</v>
      </c>
      <c r="T2590" s="5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8313</v>
      </c>
      <c r="R2591" t="s">
        <v>8360</v>
      </c>
      <c r="S2591" s="5">
        <f t="shared" si="162"/>
        <v>42422.536192129628</v>
      </c>
      <c r="T2591" s="5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8313</v>
      </c>
      <c r="R2592" t="s">
        <v>8360</v>
      </c>
      <c r="S2592" s="5">
        <f t="shared" si="162"/>
        <v>42388.589085648149</v>
      </c>
      <c r="T2592" s="5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8313</v>
      </c>
      <c r="R2593" t="s">
        <v>8360</v>
      </c>
      <c r="S2593" s="5">
        <f t="shared" si="162"/>
        <v>42382.906527777777</v>
      </c>
      <c r="T2593" s="5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8313</v>
      </c>
      <c r="R2594" t="s">
        <v>8360</v>
      </c>
      <c r="S2594" s="5">
        <f t="shared" si="162"/>
        <v>41887.801168981481</v>
      </c>
      <c r="T2594" s="5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8313</v>
      </c>
      <c r="R2595" t="s">
        <v>8360</v>
      </c>
      <c r="S2595" s="5">
        <f t="shared" si="162"/>
        <v>42089.84520833334</v>
      </c>
      <c r="T2595" s="5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8313</v>
      </c>
      <c r="R2596" t="s">
        <v>8360</v>
      </c>
      <c r="S2596" s="5">
        <f t="shared" si="162"/>
        <v>41828.967916666668</v>
      </c>
      <c r="T2596" s="5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8313</v>
      </c>
      <c r="R2597" t="s">
        <v>8360</v>
      </c>
      <c r="S2597" s="5">
        <f t="shared" si="162"/>
        <v>42760.244212962964</v>
      </c>
      <c r="T2597" s="5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8313</v>
      </c>
      <c r="R2598" t="s">
        <v>8360</v>
      </c>
      <c r="S2598" s="5">
        <f t="shared" si="162"/>
        <v>41828.664456018516</v>
      </c>
      <c r="T2598" s="5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8313</v>
      </c>
      <c r="R2599" t="s">
        <v>8360</v>
      </c>
      <c r="S2599" s="5">
        <f t="shared" si="162"/>
        <v>42510.341631944444</v>
      </c>
      <c r="T2599" s="5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8313</v>
      </c>
      <c r="R2600" t="s">
        <v>8360</v>
      </c>
      <c r="S2600" s="5">
        <f t="shared" si="162"/>
        <v>42240.840289351851</v>
      </c>
      <c r="T2600" s="5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8313</v>
      </c>
      <c r="R2601" t="s">
        <v>8360</v>
      </c>
      <c r="S2601" s="5">
        <f t="shared" si="162"/>
        <v>41809.754016203704</v>
      </c>
      <c r="T2601" s="5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8313</v>
      </c>
      <c r="R2602" t="s">
        <v>8360</v>
      </c>
      <c r="S2602" s="5">
        <f t="shared" si="162"/>
        <v>42394.900462962964</v>
      </c>
      <c r="T2602" s="5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8377</v>
      </c>
      <c r="S2603" s="5">
        <f t="shared" si="162"/>
        <v>41150.902187499996</v>
      </c>
      <c r="T2603" s="5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8377</v>
      </c>
      <c r="S2604" s="5">
        <f t="shared" si="162"/>
        <v>41915.747314814813</v>
      </c>
      <c r="T2604" s="5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8377</v>
      </c>
      <c r="S2605" s="5">
        <f t="shared" si="162"/>
        <v>41617.912662037037</v>
      </c>
      <c r="T2605" s="5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8377</v>
      </c>
      <c r="S2606" s="5">
        <f t="shared" si="162"/>
        <v>40998.051192129627</v>
      </c>
      <c r="T2606" s="5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8377</v>
      </c>
      <c r="S2607" s="5">
        <f t="shared" si="162"/>
        <v>42508.541550925926</v>
      </c>
      <c r="T2607" s="5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8377</v>
      </c>
      <c r="S2608" s="5">
        <f t="shared" si="162"/>
        <v>41726.712754629632</v>
      </c>
      <c r="T2608" s="5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8319</v>
      </c>
      <c r="R2609" t="s">
        <v>8377</v>
      </c>
      <c r="S2609" s="5">
        <f t="shared" si="162"/>
        <v>42184.874675925923</v>
      </c>
      <c r="T2609" s="5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8377</v>
      </c>
      <c r="S2610" s="5">
        <f t="shared" si="162"/>
        <v>42767.801712962959</v>
      </c>
      <c r="T2610" s="5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8377</v>
      </c>
      <c r="S2611" s="5">
        <f t="shared" si="162"/>
        <v>41075.237858796296</v>
      </c>
      <c r="T2611" s="5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8377</v>
      </c>
      <c r="S2612" s="5">
        <f t="shared" si="162"/>
        <v>42564.881076388891</v>
      </c>
      <c r="T2612" s="5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8377</v>
      </c>
      <c r="S2613" s="5">
        <f t="shared" si="162"/>
        <v>42704.335810185185</v>
      </c>
      <c r="T2613" s="5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8377</v>
      </c>
      <c r="S2614" s="5">
        <f t="shared" si="162"/>
        <v>41982.143171296295</v>
      </c>
      <c r="T2614" s="5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8377</v>
      </c>
      <c r="S2615" s="5">
        <f t="shared" si="162"/>
        <v>41143.81821759259</v>
      </c>
      <c r="T2615" s="5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8319</v>
      </c>
      <c r="R2616" t="s">
        <v>8377</v>
      </c>
      <c r="S2616" s="5">
        <f t="shared" si="162"/>
        <v>41730.708472222221</v>
      </c>
      <c r="T2616" s="5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8377</v>
      </c>
      <c r="S2617" s="5">
        <f t="shared" si="162"/>
        <v>42453.49726851852</v>
      </c>
      <c r="T2617" s="5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8319</v>
      </c>
      <c r="R2618" t="s">
        <v>8377</v>
      </c>
      <c r="S2618" s="5">
        <f t="shared" si="162"/>
        <v>42211.99454861111</v>
      </c>
      <c r="T2618" s="5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8377</v>
      </c>
      <c r="S2619" s="5">
        <f t="shared" si="162"/>
        <v>41902.874432870369</v>
      </c>
      <c r="T2619" s="5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8377</v>
      </c>
      <c r="S2620" s="5">
        <f t="shared" si="162"/>
        <v>42279.792372685188</v>
      </c>
      <c r="T2620" s="5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8377</v>
      </c>
      <c r="S2621" s="5">
        <f t="shared" si="162"/>
        <v>42273.884305555555</v>
      </c>
      <c r="T2621" s="5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8377</v>
      </c>
      <c r="S2622" s="5">
        <f t="shared" si="162"/>
        <v>42251.16715277778</v>
      </c>
      <c r="T2622" s="5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8377</v>
      </c>
      <c r="S2623" s="5">
        <f t="shared" si="162"/>
        <v>42115.74754629629</v>
      </c>
      <c r="T2623" s="5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8377</v>
      </c>
      <c r="S2624" s="5">
        <f t="shared" si="162"/>
        <v>42689.74324074074</v>
      </c>
      <c r="T2624" s="5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8377</v>
      </c>
      <c r="S2625" s="5">
        <f t="shared" si="162"/>
        <v>42692.256550925929</v>
      </c>
      <c r="T2625" s="5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8377</v>
      </c>
      <c r="S2626" s="5">
        <f t="shared" si="162"/>
        <v>41144.42155092593</v>
      </c>
      <c r="T2626" s="5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t="s">
        <v>8319</v>
      </c>
      <c r="R2627" t="s">
        <v>8377</v>
      </c>
      <c r="S2627" s="5">
        <f t="shared" ref="S2627:S2690" si="166">(((J2627/60)/60)/24)+DATE(1970,1,1)</f>
        <v>42658.810277777782</v>
      </c>
      <c r="T2627" s="5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8319</v>
      </c>
      <c r="R2628" t="s">
        <v>8377</v>
      </c>
      <c r="S2628" s="5">
        <f t="shared" si="166"/>
        <v>42128.628113425926</v>
      </c>
      <c r="T2628" s="5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8377</v>
      </c>
      <c r="S2629" s="5">
        <f t="shared" si="166"/>
        <v>42304.829409722224</v>
      </c>
      <c r="T2629" s="5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8377</v>
      </c>
      <c r="S2630" s="5">
        <f t="shared" si="166"/>
        <v>41953.966053240743</v>
      </c>
      <c r="T2630" s="5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8319</v>
      </c>
      <c r="R2631" t="s">
        <v>8377</v>
      </c>
      <c r="S2631" s="5">
        <f t="shared" si="166"/>
        <v>42108.538449074069</v>
      </c>
      <c r="T2631" s="5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8319</v>
      </c>
      <c r="R2632" t="s">
        <v>8377</v>
      </c>
      <c r="S2632" s="5">
        <f t="shared" si="166"/>
        <v>42524.105462962965</v>
      </c>
      <c r="T2632" s="5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8377</v>
      </c>
      <c r="S2633" s="5">
        <f t="shared" si="166"/>
        <v>42218.169293981482</v>
      </c>
      <c r="T2633" s="5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8377</v>
      </c>
      <c r="S2634" s="5">
        <f t="shared" si="166"/>
        <v>42494.061793981484</v>
      </c>
      <c r="T2634" s="5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8377</v>
      </c>
      <c r="S2635" s="5">
        <f t="shared" si="166"/>
        <v>41667.823287037041</v>
      </c>
      <c r="T2635" s="5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8319</v>
      </c>
      <c r="R2636" t="s">
        <v>8377</v>
      </c>
      <c r="S2636" s="5">
        <f t="shared" si="166"/>
        <v>42612.656493055561</v>
      </c>
      <c r="T2636" s="5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8319</v>
      </c>
      <c r="R2637" t="s">
        <v>8377</v>
      </c>
      <c r="S2637" s="5">
        <f t="shared" si="166"/>
        <v>42037.950937500005</v>
      </c>
      <c r="T2637" s="5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8319</v>
      </c>
      <c r="R2638" t="s">
        <v>8377</v>
      </c>
      <c r="S2638" s="5">
        <f t="shared" si="166"/>
        <v>42636.614745370374</v>
      </c>
      <c r="T2638" s="5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8377</v>
      </c>
      <c r="S2639" s="5">
        <f t="shared" si="166"/>
        <v>42639.549479166672</v>
      </c>
      <c r="T2639" s="5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8377</v>
      </c>
      <c r="S2640" s="5">
        <f t="shared" si="166"/>
        <v>41989.913136574076</v>
      </c>
      <c r="T2640" s="5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8319</v>
      </c>
      <c r="R2641" t="s">
        <v>8377</v>
      </c>
      <c r="S2641" s="5">
        <f t="shared" si="166"/>
        <v>42024.86513888889</v>
      </c>
      <c r="T2641" s="5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8377</v>
      </c>
      <c r="S2642" s="5">
        <f t="shared" si="166"/>
        <v>42103.160578703704</v>
      </c>
      <c r="T2642" s="5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8319</v>
      </c>
      <c r="R2643" t="s">
        <v>8377</v>
      </c>
      <c r="S2643" s="5">
        <f t="shared" si="166"/>
        <v>41880.827118055553</v>
      </c>
      <c r="T2643" s="5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8377</v>
      </c>
      <c r="S2644" s="5">
        <f t="shared" si="166"/>
        <v>42536.246620370366</v>
      </c>
      <c r="T2644" s="5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8377</v>
      </c>
      <c r="S2645" s="5">
        <f t="shared" si="166"/>
        <v>42689.582349537035</v>
      </c>
      <c r="T2645" s="5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8319</v>
      </c>
      <c r="R2646" t="s">
        <v>8377</v>
      </c>
      <c r="S2646" s="5">
        <f t="shared" si="166"/>
        <v>42774.792071759264</v>
      </c>
      <c r="T2646" s="5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8319</v>
      </c>
      <c r="R2647" t="s">
        <v>8377</v>
      </c>
      <c r="S2647" s="5">
        <f t="shared" si="166"/>
        <v>41921.842627314814</v>
      </c>
      <c r="T2647" s="5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8377</v>
      </c>
      <c r="S2648" s="5">
        <f t="shared" si="166"/>
        <v>42226.313298611116</v>
      </c>
      <c r="T2648" s="5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8319</v>
      </c>
      <c r="R2649" t="s">
        <v>8377</v>
      </c>
      <c r="S2649" s="5">
        <f t="shared" si="166"/>
        <v>42200.261793981481</v>
      </c>
      <c r="T2649" s="5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8377</v>
      </c>
      <c r="S2650" s="5">
        <f t="shared" si="166"/>
        <v>42408.714814814812</v>
      </c>
      <c r="T2650" s="5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8377</v>
      </c>
      <c r="S2651" s="5">
        <f t="shared" si="166"/>
        <v>42341.99700231482</v>
      </c>
      <c r="T2651" s="5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8377</v>
      </c>
      <c r="S2652" s="5">
        <f t="shared" si="166"/>
        <v>42695.624340277776</v>
      </c>
      <c r="T2652" s="5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8377</v>
      </c>
      <c r="S2653" s="5">
        <f t="shared" si="166"/>
        <v>42327.805659722217</v>
      </c>
      <c r="T2653" s="5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8377</v>
      </c>
      <c r="S2654" s="5">
        <f t="shared" si="166"/>
        <v>41953.158854166672</v>
      </c>
      <c r="T2654" s="5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8377</v>
      </c>
      <c r="S2655" s="5">
        <f t="shared" si="166"/>
        <v>41771.651932870373</v>
      </c>
      <c r="T2655" s="5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8319</v>
      </c>
      <c r="R2656" t="s">
        <v>8377</v>
      </c>
      <c r="S2656" s="5">
        <f t="shared" si="166"/>
        <v>42055.600995370376</v>
      </c>
      <c r="T2656" s="5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8377</v>
      </c>
      <c r="S2657" s="5">
        <f t="shared" si="166"/>
        <v>42381.866284722222</v>
      </c>
      <c r="T2657" s="5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8377</v>
      </c>
      <c r="S2658" s="5">
        <f t="shared" si="166"/>
        <v>42767.688518518517</v>
      </c>
      <c r="T2658" s="5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8377</v>
      </c>
      <c r="S2659" s="5">
        <f t="shared" si="166"/>
        <v>42551.928854166668</v>
      </c>
      <c r="T2659" s="5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8319</v>
      </c>
      <c r="R2660" t="s">
        <v>8377</v>
      </c>
      <c r="S2660" s="5">
        <f t="shared" si="166"/>
        <v>42551.884189814817</v>
      </c>
      <c r="T2660" s="5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8377</v>
      </c>
      <c r="S2661" s="5">
        <f t="shared" si="166"/>
        <v>42082.069560185191</v>
      </c>
      <c r="T2661" s="5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8319</v>
      </c>
      <c r="R2662" t="s">
        <v>8377</v>
      </c>
      <c r="S2662" s="5">
        <f t="shared" si="166"/>
        <v>42272.713171296295</v>
      </c>
      <c r="T2662" s="5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8319</v>
      </c>
      <c r="R2663" t="s">
        <v>8378</v>
      </c>
      <c r="S2663" s="5">
        <f t="shared" si="166"/>
        <v>41542.958449074074</v>
      </c>
      <c r="T2663" s="5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8319</v>
      </c>
      <c r="R2664" t="s">
        <v>8378</v>
      </c>
      <c r="S2664" s="5">
        <f t="shared" si="166"/>
        <v>42207.746678240743</v>
      </c>
      <c r="T2664" s="5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8378</v>
      </c>
      <c r="S2665" s="5">
        <f t="shared" si="166"/>
        <v>42222.622766203705</v>
      </c>
      <c r="T2665" s="5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8378</v>
      </c>
      <c r="S2666" s="5">
        <f t="shared" si="166"/>
        <v>42313.02542824074</v>
      </c>
      <c r="T2666" s="5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8378</v>
      </c>
      <c r="S2667" s="5">
        <f t="shared" si="166"/>
        <v>42083.895532407405</v>
      </c>
      <c r="T2667" s="5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8319</v>
      </c>
      <c r="R2668" t="s">
        <v>8378</v>
      </c>
      <c r="S2668" s="5">
        <f t="shared" si="166"/>
        <v>42235.764340277776</v>
      </c>
      <c r="T2668" s="5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8378</v>
      </c>
      <c r="S2669" s="5">
        <f t="shared" si="166"/>
        <v>42380.926111111112</v>
      </c>
      <c r="T2669" s="5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8378</v>
      </c>
      <c r="S2670" s="5">
        <f t="shared" si="166"/>
        <v>42275.588715277772</v>
      </c>
      <c r="T2670" s="5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8319</v>
      </c>
      <c r="R2671" t="s">
        <v>8378</v>
      </c>
      <c r="S2671" s="5">
        <f t="shared" si="166"/>
        <v>42319.035833333335</v>
      </c>
      <c r="T2671" s="5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8378</v>
      </c>
      <c r="S2672" s="5">
        <f t="shared" si="166"/>
        <v>41821.020601851851</v>
      </c>
      <c r="T2672" s="5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8319</v>
      </c>
      <c r="R2673" t="s">
        <v>8378</v>
      </c>
      <c r="S2673" s="5">
        <f t="shared" si="166"/>
        <v>41962.749027777783</v>
      </c>
      <c r="T2673" s="5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8378</v>
      </c>
      <c r="S2674" s="5">
        <f t="shared" si="166"/>
        <v>42344.884143518517</v>
      </c>
      <c r="T2674" s="5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8378</v>
      </c>
      <c r="S2675" s="5">
        <f t="shared" si="166"/>
        <v>41912.541655092595</v>
      </c>
      <c r="T2675" s="5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8378</v>
      </c>
      <c r="S2676" s="5">
        <f t="shared" si="166"/>
        <v>42529.632754629631</v>
      </c>
      <c r="T2676" s="5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8378</v>
      </c>
      <c r="S2677" s="5">
        <f t="shared" si="166"/>
        <v>41923.857511574075</v>
      </c>
      <c r="T2677" s="5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8378</v>
      </c>
      <c r="S2678" s="5">
        <f t="shared" si="166"/>
        <v>42482.624699074076</v>
      </c>
      <c r="T2678" s="5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8378</v>
      </c>
      <c r="S2679" s="5">
        <f t="shared" si="166"/>
        <v>41793.029432870368</v>
      </c>
      <c r="T2679" s="5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8319</v>
      </c>
      <c r="R2680" t="s">
        <v>8378</v>
      </c>
      <c r="S2680" s="5">
        <f t="shared" si="166"/>
        <v>42241.798206018517</v>
      </c>
      <c r="T2680" s="5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8319</v>
      </c>
      <c r="R2681" t="s">
        <v>8378</v>
      </c>
      <c r="S2681" s="5">
        <f t="shared" si="166"/>
        <v>42033.001087962963</v>
      </c>
      <c r="T2681" s="5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8319</v>
      </c>
      <c r="R2682" t="s">
        <v>8378</v>
      </c>
      <c r="S2682" s="5">
        <f t="shared" si="166"/>
        <v>42436.211701388893</v>
      </c>
      <c r="T2682" s="5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8313</v>
      </c>
      <c r="R2683" t="s">
        <v>8360</v>
      </c>
      <c r="S2683" s="5">
        <f t="shared" si="166"/>
        <v>41805.895254629628</v>
      </c>
      <c r="T2683" s="5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8313</v>
      </c>
      <c r="R2684" t="s">
        <v>8360</v>
      </c>
      <c r="S2684" s="5">
        <f t="shared" si="166"/>
        <v>41932.871990740743</v>
      </c>
      <c r="T2684" s="5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8313</v>
      </c>
      <c r="R2685" t="s">
        <v>8360</v>
      </c>
      <c r="S2685" s="5">
        <f t="shared" si="166"/>
        <v>42034.75509259259</v>
      </c>
      <c r="T2685" s="5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8313</v>
      </c>
      <c r="R2686" t="s">
        <v>8360</v>
      </c>
      <c r="S2686" s="5">
        <f t="shared" si="166"/>
        <v>41820.914641203701</v>
      </c>
      <c r="T2686" s="5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8313</v>
      </c>
      <c r="R2687" t="s">
        <v>8360</v>
      </c>
      <c r="S2687" s="5">
        <f t="shared" si="166"/>
        <v>42061.69594907407</v>
      </c>
      <c r="T2687" s="5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8313</v>
      </c>
      <c r="R2688" t="s">
        <v>8360</v>
      </c>
      <c r="S2688" s="5">
        <f t="shared" si="166"/>
        <v>41892.974803240737</v>
      </c>
      <c r="T2688" s="5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8313</v>
      </c>
      <c r="R2689" t="s">
        <v>8360</v>
      </c>
      <c r="S2689" s="5">
        <f t="shared" si="166"/>
        <v>42154.64025462963</v>
      </c>
      <c r="T2689" s="5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8313</v>
      </c>
      <c r="R2690" t="s">
        <v>8360</v>
      </c>
      <c r="S2690" s="5">
        <f t="shared" si="166"/>
        <v>42028.118865740747</v>
      </c>
      <c r="T2690" s="5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t="s">
        <v>8313</v>
      </c>
      <c r="R2691" t="s">
        <v>8360</v>
      </c>
      <c r="S2691" s="5">
        <f t="shared" ref="S2691:S2754" si="170">(((J2691/60)/60)/24)+DATE(1970,1,1)</f>
        <v>42551.961689814809</v>
      </c>
      <c r="T2691" s="5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8313</v>
      </c>
      <c r="R2692" t="s">
        <v>8360</v>
      </c>
      <c r="S2692" s="5">
        <f t="shared" si="170"/>
        <v>42113.105046296296</v>
      </c>
      <c r="T2692" s="5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8313</v>
      </c>
      <c r="R2693" t="s">
        <v>8360</v>
      </c>
      <c r="S2693" s="5">
        <f t="shared" si="170"/>
        <v>42089.724039351851</v>
      </c>
      <c r="T2693" s="5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8313</v>
      </c>
      <c r="R2694" t="s">
        <v>8360</v>
      </c>
      <c r="S2694" s="5">
        <f t="shared" si="170"/>
        <v>42058.334027777775</v>
      </c>
      <c r="T2694" s="5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8313</v>
      </c>
      <c r="R2695" t="s">
        <v>8360</v>
      </c>
      <c r="S2695" s="5">
        <f t="shared" si="170"/>
        <v>41834.138495370367</v>
      </c>
      <c r="T2695" s="5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8313</v>
      </c>
      <c r="R2696" t="s">
        <v>8360</v>
      </c>
      <c r="S2696" s="5">
        <f t="shared" si="170"/>
        <v>41878.140497685185</v>
      </c>
      <c r="T2696" s="5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8313</v>
      </c>
      <c r="R2697" t="s">
        <v>8360</v>
      </c>
      <c r="S2697" s="5">
        <f t="shared" si="170"/>
        <v>42048.181921296295</v>
      </c>
      <c r="T2697" s="5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8313</v>
      </c>
      <c r="R2698" t="s">
        <v>8360</v>
      </c>
      <c r="S2698" s="5">
        <f t="shared" si="170"/>
        <v>41964.844444444447</v>
      </c>
      <c r="T2698" s="5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8313</v>
      </c>
      <c r="R2699" t="s">
        <v>8360</v>
      </c>
      <c r="S2699" s="5">
        <f t="shared" si="170"/>
        <v>42187.940081018518</v>
      </c>
      <c r="T2699" s="5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8313</v>
      </c>
      <c r="R2700" t="s">
        <v>8360</v>
      </c>
      <c r="S2700" s="5">
        <f t="shared" si="170"/>
        <v>41787.898240740738</v>
      </c>
      <c r="T2700" s="5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8313</v>
      </c>
      <c r="R2701" t="s">
        <v>8360</v>
      </c>
      <c r="S2701" s="5">
        <f t="shared" si="170"/>
        <v>41829.896562499998</v>
      </c>
      <c r="T2701" s="5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8313</v>
      </c>
      <c r="R2702" t="s">
        <v>8360</v>
      </c>
      <c r="S2702" s="5">
        <f t="shared" si="170"/>
        <v>41870.87467592593</v>
      </c>
      <c r="T2702" s="5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8320</v>
      </c>
      <c r="R2703" t="s">
        <v>8379</v>
      </c>
      <c r="S2703" s="5">
        <f t="shared" si="170"/>
        <v>42801.774699074071</v>
      </c>
      <c r="T2703" s="5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8320</v>
      </c>
      <c r="R2704" t="s">
        <v>8379</v>
      </c>
      <c r="S2704" s="5">
        <f t="shared" si="170"/>
        <v>42800.801817129628</v>
      </c>
      <c r="T2704" s="5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8320</v>
      </c>
      <c r="R2705" t="s">
        <v>8379</v>
      </c>
      <c r="S2705" s="5">
        <f t="shared" si="170"/>
        <v>42756.690162037034</v>
      </c>
      <c r="T2705" s="5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8320</v>
      </c>
      <c r="R2706" t="s">
        <v>8379</v>
      </c>
      <c r="S2706" s="5">
        <f t="shared" si="170"/>
        <v>42787.862430555557</v>
      </c>
      <c r="T2706" s="5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8320</v>
      </c>
      <c r="R2707" t="s">
        <v>8379</v>
      </c>
      <c r="S2707" s="5">
        <f t="shared" si="170"/>
        <v>42773.916180555556</v>
      </c>
      <c r="T2707" s="5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8320</v>
      </c>
      <c r="R2708" t="s">
        <v>8379</v>
      </c>
      <c r="S2708" s="5">
        <f t="shared" si="170"/>
        <v>41899.294942129629</v>
      </c>
      <c r="T2708" s="5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8320</v>
      </c>
      <c r="R2709" t="s">
        <v>8379</v>
      </c>
      <c r="S2709" s="5">
        <f t="shared" si="170"/>
        <v>41391.782905092594</v>
      </c>
      <c r="T2709" s="5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8320</v>
      </c>
      <c r="R2710" t="s">
        <v>8379</v>
      </c>
      <c r="S2710" s="5">
        <f t="shared" si="170"/>
        <v>42512.698217592595</v>
      </c>
      <c r="T2710" s="5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8320</v>
      </c>
      <c r="R2711" t="s">
        <v>8379</v>
      </c>
      <c r="S2711" s="5">
        <f t="shared" si="170"/>
        <v>42612.149780092594</v>
      </c>
      <c r="T2711" s="5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8320</v>
      </c>
      <c r="R2712" t="s">
        <v>8379</v>
      </c>
      <c r="S2712" s="5">
        <f t="shared" si="170"/>
        <v>41828.229490740741</v>
      </c>
      <c r="T2712" s="5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8320</v>
      </c>
      <c r="R2713" t="s">
        <v>8379</v>
      </c>
      <c r="S2713" s="5">
        <f t="shared" si="170"/>
        <v>41780.745254629634</v>
      </c>
      <c r="T2713" s="5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8320</v>
      </c>
      <c r="R2714" t="s">
        <v>8379</v>
      </c>
      <c r="S2714" s="5">
        <f t="shared" si="170"/>
        <v>41432.062037037038</v>
      </c>
      <c r="T2714" s="5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8320</v>
      </c>
      <c r="R2715" t="s">
        <v>8379</v>
      </c>
      <c r="S2715" s="5">
        <f t="shared" si="170"/>
        <v>42322.653749999998</v>
      </c>
      <c r="T2715" s="5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8320</v>
      </c>
      <c r="R2716" t="s">
        <v>8379</v>
      </c>
      <c r="S2716" s="5">
        <f t="shared" si="170"/>
        <v>42629.655046296291</v>
      </c>
      <c r="T2716" s="5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8320</v>
      </c>
      <c r="R2717" t="s">
        <v>8379</v>
      </c>
      <c r="S2717" s="5">
        <f t="shared" si="170"/>
        <v>42387.398472222223</v>
      </c>
      <c r="T2717" s="5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8320</v>
      </c>
      <c r="R2718" t="s">
        <v>8379</v>
      </c>
      <c r="S2718" s="5">
        <f t="shared" si="170"/>
        <v>42255.333252314813</v>
      </c>
      <c r="T2718" s="5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8320</v>
      </c>
      <c r="R2719" t="s">
        <v>8379</v>
      </c>
      <c r="S2719" s="5">
        <f t="shared" si="170"/>
        <v>41934.914918981485</v>
      </c>
      <c r="T2719" s="5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8320</v>
      </c>
      <c r="R2720" t="s">
        <v>8379</v>
      </c>
      <c r="S2720" s="5">
        <f t="shared" si="170"/>
        <v>42465.596585648149</v>
      </c>
      <c r="T2720" s="5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8320</v>
      </c>
      <c r="R2721" t="s">
        <v>8379</v>
      </c>
      <c r="S2721" s="5">
        <f t="shared" si="170"/>
        <v>42418.031180555554</v>
      </c>
      <c r="T2721" s="5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8320</v>
      </c>
      <c r="R2722" t="s">
        <v>8379</v>
      </c>
      <c r="S2722" s="5">
        <f t="shared" si="170"/>
        <v>42655.465891203698</v>
      </c>
      <c r="T2722" s="5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8319</v>
      </c>
      <c r="R2723" t="s">
        <v>8371</v>
      </c>
      <c r="S2723" s="5">
        <f t="shared" si="170"/>
        <v>41493.543958333335</v>
      </c>
      <c r="T2723" s="5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8371</v>
      </c>
      <c r="S2724" s="5">
        <f t="shared" si="170"/>
        <v>42704.857094907406</v>
      </c>
      <c r="T2724" s="5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8371</v>
      </c>
      <c r="S2725" s="5">
        <f t="shared" si="170"/>
        <v>41944.83898148148</v>
      </c>
      <c r="T2725" s="5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8371</v>
      </c>
      <c r="S2726" s="5">
        <f t="shared" si="170"/>
        <v>42199.32707175926</v>
      </c>
      <c r="T2726" s="5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8319</v>
      </c>
      <c r="R2727" t="s">
        <v>8371</v>
      </c>
      <c r="S2727" s="5">
        <f t="shared" si="170"/>
        <v>42745.744618055556</v>
      </c>
      <c r="T2727" s="5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8319</v>
      </c>
      <c r="R2728" t="s">
        <v>8371</v>
      </c>
      <c r="S2728" s="5">
        <f t="shared" si="170"/>
        <v>42452.579988425925</v>
      </c>
      <c r="T2728" s="5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8371</v>
      </c>
      <c r="S2729" s="5">
        <f t="shared" si="170"/>
        <v>42198.676655092597</v>
      </c>
      <c r="T2729" s="5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8371</v>
      </c>
      <c r="S2730" s="5">
        <f t="shared" si="170"/>
        <v>42333.59993055556</v>
      </c>
      <c r="T2730" s="5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8319</v>
      </c>
      <c r="R2731" t="s">
        <v>8371</v>
      </c>
      <c r="S2731" s="5">
        <f t="shared" si="170"/>
        <v>42095.240706018521</v>
      </c>
      <c r="T2731" s="5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8371</v>
      </c>
      <c r="S2732" s="5">
        <f t="shared" si="170"/>
        <v>41351.541377314818</v>
      </c>
      <c r="T2732" s="5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8371</v>
      </c>
      <c r="S2733" s="5">
        <f t="shared" si="170"/>
        <v>41872.525717592594</v>
      </c>
      <c r="T2733" s="5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8371</v>
      </c>
      <c r="S2734" s="5">
        <f t="shared" si="170"/>
        <v>41389.808194444442</v>
      </c>
      <c r="T2734" s="5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8319</v>
      </c>
      <c r="R2735" t="s">
        <v>8371</v>
      </c>
      <c r="S2735" s="5">
        <f t="shared" si="170"/>
        <v>42044.272847222222</v>
      </c>
      <c r="T2735" s="5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8319</v>
      </c>
      <c r="R2736" t="s">
        <v>8371</v>
      </c>
      <c r="S2736" s="5">
        <f t="shared" si="170"/>
        <v>42626.668888888889</v>
      </c>
      <c r="T2736" s="5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8371</v>
      </c>
      <c r="S2737" s="5">
        <f t="shared" si="170"/>
        <v>41316.120949074073</v>
      </c>
      <c r="T2737" s="5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8371</v>
      </c>
      <c r="S2738" s="5">
        <f t="shared" si="170"/>
        <v>41722.666354166664</v>
      </c>
      <c r="T2738" s="5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8371</v>
      </c>
      <c r="S2739" s="5">
        <f t="shared" si="170"/>
        <v>41611.917673611111</v>
      </c>
      <c r="T2739" s="5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8319</v>
      </c>
      <c r="R2740" t="s">
        <v>8371</v>
      </c>
      <c r="S2740" s="5">
        <f t="shared" si="170"/>
        <v>42620.143564814818</v>
      </c>
      <c r="T2740" s="5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8371</v>
      </c>
      <c r="S2741" s="5">
        <f t="shared" si="170"/>
        <v>41719.887928240743</v>
      </c>
      <c r="T2741" s="5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8371</v>
      </c>
      <c r="S2742" s="5">
        <f t="shared" si="170"/>
        <v>42045.031851851847</v>
      </c>
      <c r="T2742" s="5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8318</v>
      </c>
      <c r="R2743" t="s">
        <v>8380</v>
      </c>
      <c r="S2743" s="5">
        <f t="shared" si="170"/>
        <v>41911.657430555555</v>
      </c>
      <c r="T2743" s="5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8318</v>
      </c>
      <c r="R2744" t="s">
        <v>8380</v>
      </c>
      <c r="S2744" s="5">
        <f t="shared" si="170"/>
        <v>41030.719756944447</v>
      </c>
      <c r="T2744" s="5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8318</v>
      </c>
      <c r="R2745" t="s">
        <v>8380</v>
      </c>
      <c r="S2745" s="5">
        <f t="shared" si="170"/>
        <v>42632.328784722224</v>
      </c>
      <c r="T2745" s="5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8318</v>
      </c>
      <c r="R2746" t="s">
        <v>8380</v>
      </c>
      <c r="S2746" s="5">
        <f t="shared" si="170"/>
        <v>40938.062476851854</v>
      </c>
      <c r="T2746" s="5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8318</v>
      </c>
      <c r="R2747" t="s">
        <v>8380</v>
      </c>
      <c r="S2747" s="5">
        <f t="shared" si="170"/>
        <v>41044.988055555557</v>
      </c>
      <c r="T2747" s="5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8318</v>
      </c>
      <c r="R2748" t="s">
        <v>8380</v>
      </c>
      <c r="S2748" s="5">
        <f t="shared" si="170"/>
        <v>41850.781377314815</v>
      </c>
      <c r="T2748" s="5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8318</v>
      </c>
      <c r="R2749" t="s">
        <v>8380</v>
      </c>
      <c r="S2749" s="5">
        <f t="shared" si="170"/>
        <v>41044.64811342593</v>
      </c>
      <c r="T2749" s="5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8318</v>
      </c>
      <c r="R2750" t="s">
        <v>8380</v>
      </c>
      <c r="S2750" s="5">
        <f t="shared" si="170"/>
        <v>42585.7106712963</v>
      </c>
      <c r="T2750" s="5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8318</v>
      </c>
      <c r="R2751" t="s">
        <v>8380</v>
      </c>
      <c r="S2751" s="5">
        <f t="shared" si="170"/>
        <v>42068.799039351856</v>
      </c>
      <c r="T2751" s="5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8318</v>
      </c>
      <c r="R2752" t="s">
        <v>8380</v>
      </c>
      <c r="S2752" s="5">
        <f t="shared" si="170"/>
        <v>41078.899826388886</v>
      </c>
      <c r="T2752" s="5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8318</v>
      </c>
      <c r="R2753" t="s">
        <v>8380</v>
      </c>
      <c r="S2753" s="5">
        <f t="shared" si="170"/>
        <v>41747.887060185189</v>
      </c>
      <c r="T2753" s="5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8318</v>
      </c>
      <c r="R2754" t="s">
        <v>8380</v>
      </c>
      <c r="S2754" s="5">
        <f t="shared" si="170"/>
        <v>40855.765092592592</v>
      </c>
      <c r="T2754" s="5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ref="P2755:P2818" si="173">E2755/L2755</f>
        <v>47.5</v>
      </c>
      <c r="Q2755" t="s">
        <v>8318</v>
      </c>
      <c r="R2755" t="s">
        <v>8380</v>
      </c>
      <c r="S2755" s="5">
        <f t="shared" ref="S2755:S2818" si="174">(((J2755/60)/60)/24)+DATE(1970,1,1)</f>
        <v>41117.900729166664</v>
      </c>
      <c r="T2755" s="5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8318</v>
      </c>
      <c r="R2756" t="s">
        <v>8380</v>
      </c>
      <c r="S2756" s="5">
        <f t="shared" si="174"/>
        <v>41863.636006944449</v>
      </c>
      <c r="T2756" s="5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8318</v>
      </c>
      <c r="R2757" t="s">
        <v>8380</v>
      </c>
      <c r="S2757" s="5">
        <f t="shared" si="174"/>
        <v>42072.790821759263</v>
      </c>
      <c r="T2757" s="5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8318</v>
      </c>
      <c r="R2758" t="s">
        <v>8380</v>
      </c>
      <c r="S2758" s="5">
        <f t="shared" si="174"/>
        <v>41620.90047453704</v>
      </c>
      <c r="T2758" s="5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8318</v>
      </c>
      <c r="R2759" t="s">
        <v>8380</v>
      </c>
      <c r="S2759" s="5">
        <f t="shared" si="174"/>
        <v>42573.65662037037</v>
      </c>
      <c r="T2759" s="5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8318</v>
      </c>
      <c r="R2760" t="s">
        <v>8380</v>
      </c>
      <c r="S2760" s="5">
        <f t="shared" si="174"/>
        <v>42639.441932870366</v>
      </c>
      <c r="T2760" s="5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8318</v>
      </c>
      <c r="R2761" t="s">
        <v>8380</v>
      </c>
      <c r="S2761" s="5">
        <f t="shared" si="174"/>
        <v>42524.36650462963</v>
      </c>
      <c r="T2761" s="5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8318</v>
      </c>
      <c r="R2762" t="s">
        <v>8380</v>
      </c>
      <c r="S2762" s="5">
        <f t="shared" si="174"/>
        <v>41415.461319444446</v>
      </c>
      <c r="T2762" s="5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8318</v>
      </c>
      <c r="R2763" t="s">
        <v>8380</v>
      </c>
      <c r="S2763" s="5">
        <f t="shared" si="174"/>
        <v>41247.063576388886</v>
      </c>
      <c r="T2763" s="5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8318</v>
      </c>
      <c r="R2764" t="s">
        <v>8380</v>
      </c>
      <c r="S2764" s="5">
        <f t="shared" si="174"/>
        <v>40927.036979166667</v>
      </c>
      <c r="T2764" s="5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8318</v>
      </c>
      <c r="R2765" t="s">
        <v>8380</v>
      </c>
      <c r="S2765" s="5">
        <f t="shared" si="174"/>
        <v>41373.579675925925</v>
      </c>
      <c r="T2765" s="5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8318</v>
      </c>
      <c r="R2766" t="s">
        <v>8380</v>
      </c>
      <c r="S2766" s="5">
        <f t="shared" si="174"/>
        <v>41030.292025462964</v>
      </c>
      <c r="T2766" s="5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8318</v>
      </c>
      <c r="R2767" t="s">
        <v>8380</v>
      </c>
      <c r="S2767" s="5">
        <f t="shared" si="174"/>
        <v>41194.579027777778</v>
      </c>
      <c r="T2767" s="5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8318</v>
      </c>
      <c r="R2768" t="s">
        <v>8380</v>
      </c>
      <c r="S2768" s="5">
        <f t="shared" si="174"/>
        <v>40736.668032407404</v>
      </c>
      <c r="T2768" s="5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8318</v>
      </c>
      <c r="R2769" t="s">
        <v>8380</v>
      </c>
      <c r="S2769" s="5">
        <f t="shared" si="174"/>
        <v>42172.958912037036</v>
      </c>
      <c r="T2769" s="5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8318</v>
      </c>
      <c r="R2770" t="s">
        <v>8380</v>
      </c>
      <c r="S2770" s="5">
        <f t="shared" si="174"/>
        <v>40967.614849537036</v>
      </c>
      <c r="T2770" s="5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8318</v>
      </c>
      <c r="R2771" t="s">
        <v>8380</v>
      </c>
      <c r="S2771" s="5">
        <f t="shared" si="174"/>
        <v>41745.826273148145</v>
      </c>
      <c r="T2771" s="5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8318</v>
      </c>
      <c r="R2772" t="s">
        <v>8380</v>
      </c>
      <c r="S2772" s="5">
        <f t="shared" si="174"/>
        <v>41686.705208333333</v>
      </c>
      <c r="T2772" s="5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8318</v>
      </c>
      <c r="R2773" t="s">
        <v>8380</v>
      </c>
      <c r="S2773" s="5">
        <f t="shared" si="174"/>
        <v>41257.531712962962</v>
      </c>
      <c r="T2773" s="5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8318</v>
      </c>
      <c r="R2774" t="s">
        <v>8380</v>
      </c>
      <c r="S2774" s="5">
        <f t="shared" si="174"/>
        <v>41537.869143518517</v>
      </c>
      <c r="T2774" s="5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8318</v>
      </c>
      <c r="R2775" t="s">
        <v>8380</v>
      </c>
      <c r="S2775" s="5">
        <f t="shared" si="174"/>
        <v>42474.86482638889</v>
      </c>
      <c r="T2775" s="5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8318</v>
      </c>
      <c r="R2776" t="s">
        <v>8380</v>
      </c>
      <c r="S2776" s="5">
        <f t="shared" si="174"/>
        <v>41311.126481481479</v>
      </c>
      <c r="T2776" s="5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8318</v>
      </c>
      <c r="R2777" t="s">
        <v>8380</v>
      </c>
      <c r="S2777" s="5">
        <f t="shared" si="174"/>
        <v>40863.013356481482</v>
      </c>
      <c r="T2777" s="5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8318</v>
      </c>
      <c r="R2778" t="s">
        <v>8380</v>
      </c>
      <c r="S2778" s="5">
        <f t="shared" si="174"/>
        <v>42136.297175925924</v>
      </c>
      <c r="T2778" s="5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8318</v>
      </c>
      <c r="R2779" t="s">
        <v>8380</v>
      </c>
      <c r="S2779" s="5">
        <f t="shared" si="174"/>
        <v>42172.669027777782</v>
      </c>
      <c r="T2779" s="5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8318</v>
      </c>
      <c r="R2780" t="s">
        <v>8380</v>
      </c>
      <c r="S2780" s="5">
        <f t="shared" si="174"/>
        <v>41846.978078703702</v>
      </c>
      <c r="T2780" s="5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8318</v>
      </c>
      <c r="R2781" t="s">
        <v>8380</v>
      </c>
      <c r="S2781" s="5">
        <f t="shared" si="174"/>
        <v>42300.585891203707</v>
      </c>
      <c r="T2781" s="5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8318</v>
      </c>
      <c r="R2782" t="s">
        <v>8380</v>
      </c>
      <c r="S2782" s="5">
        <f t="shared" si="174"/>
        <v>42774.447777777779</v>
      </c>
      <c r="T2782" s="5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8320</v>
      </c>
      <c r="R2783" t="s">
        <v>8347</v>
      </c>
      <c r="S2783" s="5">
        <f t="shared" si="174"/>
        <v>42018.94159722222</v>
      </c>
      <c r="T2783" s="5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8320</v>
      </c>
      <c r="R2784" t="s">
        <v>8347</v>
      </c>
      <c r="S2784" s="5">
        <f t="shared" si="174"/>
        <v>42026.924976851849</v>
      </c>
      <c r="T2784" s="5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8320</v>
      </c>
      <c r="R2785" t="s">
        <v>8347</v>
      </c>
      <c r="S2785" s="5">
        <f t="shared" si="174"/>
        <v>42103.535254629634</v>
      </c>
      <c r="T2785" s="5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8320</v>
      </c>
      <c r="R2786" t="s">
        <v>8347</v>
      </c>
      <c r="S2786" s="5">
        <f t="shared" si="174"/>
        <v>41920.787534722222</v>
      </c>
      <c r="T2786" s="5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8320</v>
      </c>
      <c r="R2787" t="s">
        <v>8347</v>
      </c>
      <c r="S2787" s="5">
        <f t="shared" si="174"/>
        <v>42558.189432870371</v>
      </c>
      <c r="T2787" s="5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8320</v>
      </c>
      <c r="R2788" t="s">
        <v>8347</v>
      </c>
      <c r="S2788" s="5">
        <f t="shared" si="174"/>
        <v>41815.569212962961</v>
      </c>
      <c r="T2788" s="5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8320</v>
      </c>
      <c r="R2789" t="s">
        <v>8347</v>
      </c>
      <c r="S2789" s="5">
        <f t="shared" si="174"/>
        <v>41808.198518518519</v>
      </c>
      <c r="T2789" s="5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8320</v>
      </c>
      <c r="R2790" t="s">
        <v>8347</v>
      </c>
      <c r="S2790" s="5">
        <f t="shared" si="174"/>
        <v>42550.701886574068</v>
      </c>
      <c r="T2790" s="5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8320</v>
      </c>
      <c r="R2791" t="s">
        <v>8347</v>
      </c>
      <c r="S2791" s="5">
        <f t="shared" si="174"/>
        <v>42056.013124999998</v>
      </c>
      <c r="T2791" s="5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8320</v>
      </c>
      <c r="R2792" t="s">
        <v>8347</v>
      </c>
      <c r="S2792" s="5">
        <f t="shared" si="174"/>
        <v>42016.938692129625</v>
      </c>
      <c r="T2792" s="5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8320</v>
      </c>
      <c r="R2793" t="s">
        <v>8347</v>
      </c>
      <c r="S2793" s="5">
        <f t="shared" si="174"/>
        <v>42591.899988425925</v>
      </c>
      <c r="T2793" s="5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8320</v>
      </c>
      <c r="R2794" t="s">
        <v>8347</v>
      </c>
      <c r="S2794" s="5">
        <f t="shared" si="174"/>
        <v>42183.231006944443</v>
      </c>
      <c r="T2794" s="5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8320</v>
      </c>
      <c r="R2795" t="s">
        <v>8347</v>
      </c>
      <c r="S2795" s="5">
        <f t="shared" si="174"/>
        <v>42176.419039351851</v>
      </c>
      <c r="T2795" s="5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8320</v>
      </c>
      <c r="R2796" t="s">
        <v>8347</v>
      </c>
      <c r="S2796" s="5">
        <f t="shared" si="174"/>
        <v>42416.691655092596</v>
      </c>
      <c r="T2796" s="5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8320</v>
      </c>
      <c r="R2797" t="s">
        <v>8347</v>
      </c>
      <c r="S2797" s="5">
        <f t="shared" si="174"/>
        <v>41780.525937500002</v>
      </c>
      <c r="T2797" s="5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8320</v>
      </c>
      <c r="R2798" t="s">
        <v>8347</v>
      </c>
      <c r="S2798" s="5">
        <f t="shared" si="174"/>
        <v>41795.528101851851</v>
      </c>
      <c r="T2798" s="5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8320</v>
      </c>
      <c r="R2799" t="s">
        <v>8347</v>
      </c>
      <c r="S2799" s="5">
        <f t="shared" si="174"/>
        <v>41798.94027777778</v>
      </c>
      <c r="T2799" s="5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8320</v>
      </c>
      <c r="R2800" t="s">
        <v>8347</v>
      </c>
      <c r="S2800" s="5">
        <f t="shared" si="174"/>
        <v>42201.675011574072</v>
      </c>
      <c r="T2800" s="5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8320</v>
      </c>
      <c r="R2801" t="s">
        <v>8347</v>
      </c>
      <c r="S2801" s="5">
        <f t="shared" si="174"/>
        <v>42507.264699074076</v>
      </c>
      <c r="T2801" s="5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8320</v>
      </c>
      <c r="R2802" t="s">
        <v>8347</v>
      </c>
      <c r="S2802" s="5">
        <f t="shared" si="174"/>
        <v>41948.552847222221</v>
      </c>
      <c r="T2802" s="5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8320</v>
      </c>
      <c r="R2803" t="s">
        <v>8347</v>
      </c>
      <c r="S2803" s="5">
        <f t="shared" si="174"/>
        <v>41900.243159722224</v>
      </c>
      <c r="T2803" s="5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8320</v>
      </c>
      <c r="R2804" t="s">
        <v>8347</v>
      </c>
      <c r="S2804" s="5">
        <f t="shared" si="174"/>
        <v>42192.64707175926</v>
      </c>
      <c r="T2804" s="5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8320</v>
      </c>
      <c r="R2805" t="s">
        <v>8347</v>
      </c>
      <c r="S2805" s="5">
        <f t="shared" si="174"/>
        <v>42158.065694444449</v>
      </c>
      <c r="T2805" s="5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8320</v>
      </c>
      <c r="R2806" t="s">
        <v>8347</v>
      </c>
      <c r="S2806" s="5">
        <f t="shared" si="174"/>
        <v>41881.453587962962</v>
      </c>
      <c r="T2806" s="5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8320</v>
      </c>
      <c r="R2807" t="s">
        <v>8347</v>
      </c>
      <c r="S2807" s="5">
        <f t="shared" si="174"/>
        <v>42213.505474537036</v>
      </c>
      <c r="T2807" s="5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8320</v>
      </c>
      <c r="R2808" t="s">
        <v>8347</v>
      </c>
      <c r="S2808" s="5">
        <f t="shared" si="174"/>
        <v>42185.267245370371</v>
      </c>
      <c r="T2808" s="5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8320</v>
      </c>
      <c r="R2809" t="s">
        <v>8347</v>
      </c>
      <c r="S2809" s="5">
        <f t="shared" si="174"/>
        <v>42154.873124999998</v>
      </c>
      <c r="T2809" s="5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8320</v>
      </c>
      <c r="R2810" t="s">
        <v>8347</v>
      </c>
      <c r="S2810" s="5">
        <f t="shared" si="174"/>
        <v>42208.84646990741</v>
      </c>
      <c r="T2810" s="5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8320</v>
      </c>
      <c r="R2811" t="s">
        <v>8347</v>
      </c>
      <c r="S2811" s="5">
        <f t="shared" si="174"/>
        <v>42451.496817129635</v>
      </c>
      <c r="T2811" s="5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8320</v>
      </c>
      <c r="R2812" t="s">
        <v>8347</v>
      </c>
      <c r="S2812" s="5">
        <f t="shared" si="174"/>
        <v>41759.13962962963</v>
      </c>
      <c r="T2812" s="5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8320</v>
      </c>
      <c r="R2813" t="s">
        <v>8347</v>
      </c>
      <c r="S2813" s="5">
        <f t="shared" si="174"/>
        <v>42028.496562500004</v>
      </c>
      <c r="T2813" s="5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8320</v>
      </c>
      <c r="R2814" t="s">
        <v>8347</v>
      </c>
      <c r="S2814" s="5">
        <f t="shared" si="174"/>
        <v>42054.74418981481</v>
      </c>
      <c r="T2814" s="5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8320</v>
      </c>
      <c r="R2815" t="s">
        <v>8347</v>
      </c>
      <c r="S2815" s="5">
        <f t="shared" si="174"/>
        <v>42693.742604166662</v>
      </c>
      <c r="T2815" s="5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8320</v>
      </c>
      <c r="R2816" t="s">
        <v>8347</v>
      </c>
      <c r="S2816" s="5">
        <f t="shared" si="174"/>
        <v>42103.399479166663</v>
      </c>
      <c r="T2816" s="5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8320</v>
      </c>
      <c r="R2817" t="s">
        <v>8347</v>
      </c>
      <c r="S2817" s="5">
        <f t="shared" si="174"/>
        <v>42559.776724537034</v>
      </c>
      <c r="T2817" s="5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8320</v>
      </c>
      <c r="R2818" t="s">
        <v>8347</v>
      </c>
      <c r="S2818" s="5">
        <f t="shared" si="174"/>
        <v>42188.467499999999</v>
      </c>
      <c r="T2818" s="5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t="s">
        <v>8320</v>
      </c>
      <c r="R2819" t="s">
        <v>8347</v>
      </c>
      <c r="S2819" s="5">
        <f t="shared" ref="S2819:S2882" si="178">(((J2819/60)/60)/24)+DATE(1970,1,1)</f>
        <v>42023.634976851856</v>
      </c>
      <c r="T2819" s="5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8320</v>
      </c>
      <c r="R2820" t="s">
        <v>8347</v>
      </c>
      <c r="S2820" s="5">
        <f t="shared" si="178"/>
        <v>42250.598217592589</v>
      </c>
      <c r="T2820" s="5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8320</v>
      </c>
      <c r="R2821" t="s">
        <v>8347</v>
      </c>
      <c r="S2821" s="5">
        <f t="shared" si="178"/>
        <v>42139.525567129633</v>
      </c>
      <c r="T2821" s="5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8320</v>
      </c>
      <c r="R2822" t="s">
        <v>8347</v>
      </c>
      <c r="S2822" s="5">
        <f t="shared" si="178"/>
        <v>42401.610983796301</v>
      </c>
      <c r="T2822" s="5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8320</v>
      </c>
      <c r="R2823" t="s">
        <v>8347</v>
      </c>
      <c r="S2823" s="5">
        <f t="shared" si="178"/>
        <v>41875.922858796301</v>
      </c>
      <c r="T2823" s="5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8320</v>
      </c>
      <c r="R2824" t="s">
        <v>8347</v>
      </c>
      <c r="S2824" s="5">
        <f t="shared" si="178"/>
        <v>42060.683935185181</v>
      </c>
      <c r="T2824" s="5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8320</v>
      </c>
      <c r="R2825" t="s">
        <v>8347</v>
      </c>
      <c r="S2825" s="5">
        <f t="shared" si="178"/>
        <v>42067.011643518519</v>
      </c>
      <c r="T2825" s="5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8320</v>
      </c>
      <c r="R2826" t="s">
        <v>8347</v>
      </c>
      <c r="S2826" s="5">
        <f t="shared" si="178"/>
        <v>42136.270787037036</v>
      </c>
      <c r="T2826" s="5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8320</v>
      </c>
      <c r="R2827" t="s">
        <v>8347</v>
      </c>
      <c r="S2827" s="5">
        <f t="shared" si="178"/>
        <v>42312.792662037042</v>
      </c>
      <c r="T2827" s="5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8320</v>
      </c>
      <c r="R2828" t="s">
        <v>8347</v>
      </c>
      <c r="S2828" s="5">
        <f t="shared" si="178"/>
        <v>42171.034861111111</v>
      </c>
      <c r="T2828" s="5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8320</v>
      </c>
      <c r="R2829" t="s">
        <v>8347</v>
      </c>
      <c r="S2829" s="5">
        <f t="shared" si="178"/>
        <v>42494.683634259258</v>
      </c>
      <c r="T2829" s="5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8320</v>
      </c>
      <c r="R2830" t="s">
        <v>8347</v>
      </c>
      <c r="S2830" s="5">
        <f t="shared" si="178"/>
        <v>42254.264687499999</v>
      </c>
      <c r="T2830" s="5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8320</v>
      </c>
      <c r="R2831" t="s">
        <v>8347</v>
      </c>
      <c r="S2831" s="5">
        <f t="shared" si="178"/>
        <v>42495.434236111112</v>
      </c>
      <c r="T2831" s="5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8320</v>
      </c>
      <c r="R2832" t="s">
        <v>8347</v>
      </c>
      <c r="S2832" s="5">
        <f t="shared" si="178"/>
        <v>41758.839675925927</v>
      </c>
      <c r="T2832" s="5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8320</v>
      </c>
      <c r="R2833" t="s">
        <v>8347</v>
      </c>
      <c r="S2833" s="5">
        <f t="shared" si="178"/>
        <v>42171.824884259258</v>
      </c>
      <c r="T2833" s="5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8320</v>
      </c>
      <c r="R2834" t="s">
        <v>8347</v>
      </c>
      <c r="S2834" s="5">
        <f t="shared" si="178"/>
        <v>41938.709421296298</v>
      </c>
      <c r="T2834" s="5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8320</v>
      </c>
      <c r="R2835" t="s">
        <v>8347</v>
      </c>
      <c r="S2835" s="5">
        <f t="shared" si="178"/>
        <v>42268.127696759257</v>
      </c>
      <c r="T2835" s="5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8320</v>
      </c>
      <c r="R2836" t="s">
        <v>8347</v>
      </c>
      <c r="S2836" s="5">
        <f t="shared" si="178"/>
        <v>42019.959837962961</v>
      </c>
      <c r="T2836" s="5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8320</v>
      </c>
      <c r="R2837" t="s">
        <v>8347</v>
      </c>
      <c r="S2837" s="5">
        <f t="shared" si="178"/>
        <v>42313.703900462962</v>
      </c>
      <c r="T2837" s="5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8320</v>
      </c>
      <c r="R2838" t="s">
        <v>8347</v>
      </c>
      <c r="S2838" s="5">
        <f t="shared" si="178"/>
        <v>42746.261782407411</v>
      </c>
      <c r="T2838" s="5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8320</v>
      </c>
      <c r="R2839" t="s">
        <v>8347</v>
      </c>
      <c r="S2839" s="5">
        <f t="shared" si="178"/>
        <v>42307.908379629633</v>
      </c>
      <c r="T2839" s="5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8320</v>
      </c>
      <c r="R2840" t="s">
        <v>8347</v>
      </c>
      <c r="S2840" s="5">
        <f t="shared" si="178"/>
        <v>41842.607592592591</v>
      </c>
      <c r="T2840" s="5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8320</v>
      </c>
      <c r="R2841" t="s">
        <v>8347</v>
      </c>
      <c r="S2841" s="5">
        <f t="shared" si="178"/>
        <v>41853.240208333329</v>
      </c>
      <c r="T2841" s="5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8320</v>
      </c>
      <c r="R2842" t="s">
        <v>8347</v>
      </c>
      <c r="S2842" s="5">
        <f t="shared" si="178"/>
        <v>42060.035636574074</v>
      </c>
      <c r="T2842" s="5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8320</v>
      </c>
      <c r="R2843" t="s">
        <v>8347</v>
      </c>
      <c r="S2843" s="5">
        <f t="shared" si="178"/>
        <v>42291.739548611105</v>
      </c>
      <c r="T2843" s="5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8320</v>
      </c>
      <c r="R2844" t="s">
        <v>8347</v>
      </c>
      <c r="S2844" s="5">
        <f t="shared" si="178"/>
        <v>41784.952488425923</v>
      </c>
      <c r="T2844" s="5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8320</v>
      </c>
      <c r="R2845" t="s">
        <v>8347</v>
      </c>
      <c r="S2845" s="5">
        <f t="shared" si="178"/>
        <v>42492.737847222219</v>
      </c>
      <c r="T2845" s="5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8320</v>
      </c>
      <c r="R2846" t="s">
        <v>8347</v>
      </c>
      <c r="S2846" s="5">
        <f t="shared" si="178"/>
        <v>42709.546064814815</v>
      </c>
      <c r="T2846" s="5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8320</v>
      </c>
      <c r="R2847" t="s">
        <v>8347</v>
      </c>
      <c r="S2847" s="5">
        <f t="shared" si="178"/>
        <v>42103.016585648147</v>
      </c>
      <c r="T2847" s="5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8320</v>
      </c>
      <c r="R2848" t="s">
        <v>8347</v>
      </c>
      <c r="S2848" s="5">
        <f t="shared" si="178"/>
        <v>42108.692060185189</v>
      </c>
      <c r="T2848" s="5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8320</v>
      </c>
      <c r="R2849" t="s">
        <v>8347</v>
      </c>
      <c r="S2849" s="5">
        <f t="shared" si="178"/>
        <v>42453.806307870371</v>
      </c>
      <c r="T2849" s="5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8320</v>
      </c>
      <c r="R2850" t="s">
        <v>8347</v>
      </c>
      <c r="S2850" s="5">
        <f t="shared" si="178"/>
        <v>42123.648831018523</v>
      </c>
      <c r="T2850" s="5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8320</v>
      </c>
      <c r="R2851" t="s">
        <v>8347</v>
      </c>
      <c r="S2851" s="5">
        <f t="shared" si="178"/>
        <v>42453.428240740745</v>
      </c>
      <c r="T2851" s="5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8320</v>
      </c>
      <c r="R2852" t="s">
        <v>8347</v>
      </c>
      <c r="S2852" s="5">
        <f t="shared" si="178"/>
        <v>41858.007071759261</v>
      </c>
      <c r="T2852" s="5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8320</v>
      </c>
      <c r="R2853" t="s">
        <v>8347</v>
      </c>
      <c r="S2853" s="5">
        <f t="shared" si="178"/>
        <v>42390.002650462964</v>
      </c>
      <c r="T2853" s="5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8320</v>
      </c>
      <c r="R2854" t="s">
        <v>8347</v>
      </c>
      <c r="S2854" s="5">
        <f t="shared" si="178"/>
        <v>41781.045173611114</v>
      </c>
      <c r="T2854" s="5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8320</v>
      </c>
      <c r="R2855" t="s">
        <v>8347</v>
      </c>
      <c r="S2855" s="5">
        <f t="shared" si="178"/>
        <v>41836.190937499996</v>
      </c>
      <c r="T2855" s="5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8320</v>
      </c>
      <c r="R2856" t="s">
        <v>8347</v>
      </c>
      <c r="S2856" s="5">
        <f t="shared" si="178"/>
        <v>42111.71665509259</v>
      </c>
      <c r="T2856" s="5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8320</v>
      </c>
      <c r="R2857" t="s">
        <v>8347</v>
      </c>
      <c r="S2857" s="5">
        <f t="shared" si="178"/>
        <v>42370.007766203707</v>
      </c>
      <c r="T2857" s="5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8320</v>
      </c>
      <c r="R2858" t="s">
        <v>8347</v>
      </c>
      <c r="S2858" s="5">
        <f t="shared" si="178"/>
        <v>42165.037581018521</v>
      </c>
      <c r="T2858" s="5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8320</v>
      </c>
      <c r="R2859" t="s">
        <v>8347</v>
      </c>
      <c r="S2859" s="5">
        <f t="shared" si="178"/>
        <v>42726.920081018514</v>
      </c>
      <c r="T2859" s="5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8320</v>
      </c>
      <c r="R2860" t="s">
        <v>8347</v>
      </c>
      <c r="S2860" s="5">
        <f t="shared" si="178"/>
        <v>41954.545081018514</v>
      </c>
      <c r="T2860" s="5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8320</v>
      </c>
      <c r="R2861" t="s">
        <v>8347</v>
      </c>
      <c r="S2861" s="5">
        <f t="shared" si="178"/>
        <v>42233.362314814818</v>
      </c>
      <c r="T2861" s="5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8320</v>
      </c>
      <c r="R2862" t="s">
        <v>8347</v>
      </c>
      <c r="S2862" s="5">
        <f t="shared" si="178"/>
        <v>42480.800648148142</v>
      </c>
      <c r="T2862" s="5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8320</v>
      </c>
      <c r="R2863" t="s">
        <v>8347</v>
      </c>
      <c r="S2863" s="5">
        <f t="shared" si="178"/>
        <v>42257.590833333335</v>
      </c>
      <c r="T2863" s="5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8320</v>
      </c>
      <c r="R2864" t="s">
        <v>8347</v>
      </c>
      <c r="S2864" s="5">
        <f t="shared" si="178"/>
        <v>41784.789687500001</v>
      </c>
      <c r="T2864" s="5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8320</v>
      </c>
      <c r="R2865" t="s">
        <v>8347</v>
      </c>
      <c r="S2865" s="5">
        <f t="shared" si="178"/>
        <v>41831.675034722226</v>
      </c>
      <c r="T2865" s="5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8320</v>
      </c>
      <c r="R2866" t="s">
        <v>8347</v>
      </c>
      <c r="S2866" s="5">
        <f t="shared" si="178"/>
        <v>42172.613506944443</v>
      </c>
      <c r="T2866" s="5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8320</v>
      </c>
      <c r="R2867" t="s">
        <v>8347</v>
      </c>
      <c r="S2867" s="5">
        <f t="shared" si="178"/>
        <v>41950.114108796297</v>
      </c>
      <c r="T2867" s="5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8320</v>
      </c>
      <c r="R2868" t="s">
        <v>8347</v>
      </c>
      <c r="S2868" s="5">
        <f t="shared" si="178"/>
        <v>42627.955104166671</v>
      </c>
      <c r="T2868" s="5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8320</v>
      </c>
      <c r="R2869" t="s">
        <v>8347</v>
      </c>
      <c r="S2869" s="5">
        <f t="shared" si="178"/>
        <v>42531.195277777777</v>
      </c>
      <c r="T2869" s="5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8320</v>
      </c>
      <c r="R2870" t="s">
        <v>8347</v>
      </c>
      <c r="S2870" s="5">
        <f t="shared" si="178"/>
        <v>42618.827013888891</v>
      </c>
      <c r="T2870" s="5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8320</v>
      </c>
      <c r="R2871" t="s">
        <v>8347</v>
      </c>
      <c r="S2871" s="5">
        <f t="shared" si="178"/>
        <v>42540.593530092592</v>
      </c>
      <c r="T2871" s="5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8320</v>
      </c>
      <c r="R2872" t="s">
        <v>8347</v>
      </c>
      <c r="S2872" s="5">
        <f t="shared" si="178"/>
        <v>41746.189409722225</v>
      </c>
      <c r="T2872" s="5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8320</v>
      </c>
      <c r="R2873" t="s">
        <v>8347</v>
      </c>
      <c r="S2873" s="5">
        <f t="shared" si="178"/>
        <v>41974.738576388889</v>
      </c>
      <c r="T2873" s="5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8320</v>
      </c>
      <c r="R2874" t="s">
        <v>8347</v>
      </c>
      <c r="S2874" s="5">
        <f t="shared" si="178"/>
        <v>42115.11618055556</v>
      </c>
      <c r="T2874" s="5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8320</v>
      </c>
      <c r="R2875" t="s">
        <v>8347</v>
      </c>
      <c r="S2875" s="5">
        <f t="shared" si="178"/>
        <v>42002.817488425921</v>
      </c>
      <c r="T2875" s="5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8320</v>
      </c>
      <c r="R2876" t="s">
        <v>8347</v>
      </c>
      <c r="S2876" s="5">
        <f t="shared" si="178"/>
        <v>42722.84474537037</v>
      </c>
      <c r="T2876" s="5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8320</v>
      </c>
      <c r="R2877" t="s">
        <v>8347</v>
      </c>
      <c r="S2877" s="5">
        <f t="shared" si="178"/>
        <v>42465.128391203703</v>
      </c>
      <c r="T2877" s="5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8320</v>
      </c>
      <c r="R2878" t="s">
        <v>8347</v>
      </c>
      <c r="S2878" s="5">
        <f t="shared" si="178"/>
        <v>42171.743969907402</v>
      </c>
      <c r="T2878" s="5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8320</v>
      </c>
      <c r="R2879" t="s">
        <v>8347</v>
      </c>
      <c r="S2879" s="5">
        <f t="shared" si="178"/>
        <v>42672.955138888887</v>
      </c>
      <c r="T2879" s="5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8320</v>
      </c>
      <c r="R2880" t="s">
        <v>8347</v>
      </c>
      <c r="S2880" s="5">
        <f t="shared" si="178"/>
        <v>42128.615682870368</v>
      </c>
      <c r="T2880" s="5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8320</v>
      </c>
      <c r="R2881" t="s">
        <v>8347</v>
      </c>
      <c r="S2881" s="5">
        <f t="shared" si="178"/>
        <v>42359.725243055553</v>
      </c>
      <c r="T2881" s="5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8320</v>
      </c>
      <c r="R2882" t="s">
        <v>8347</v>
      </c>
      <c r="S2882" s="5">
        <f t="shared" si="178"/>
        <v>42192.905694444446</v>
      </c>
      <c r="T2882" s="5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 t="e">
        <f t="shared" ref="P2883:P2946" si="181">E2883/L2883</f>
        <v>#DIV/0!</v>
      </c>
      <c r="Q2883" t="s">
        <v>8320</v>
      </c>
      <c r="R2883" t="s">
        <v>8347</v>
      </c>
      <c r="S2883" s="5">
        <f t="shared" ref="S2883:S2946" si="182">(((J2883/60)/60)/24)+DATE(1970,1,1)</f>
        <v>41916.597638888888</v>
      </c>
      <c r="T2883" s="5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8320</v>
      </c>
      <c r="R2884" t="s">
        <v>8347</v>
      </c>
      <c r="S2884" s="5">
        <f t="shared" si="182"/>
        <v>42461.596273148149</v>
      </c>
      <c r="T2884" s="5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8320</v>
      </c>
      <c r="R2885" t="s">
        <v>8347</v>
      </c>
      <c r="S2885" s="5">
        <f t="shared" si="182"/>
        <v>42370.90320601852</v>
      </c>
      <c r="T2885" s="5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8320</v>
      </c>
      <c r="R2886" t="s">
        <v>8347</v>
      </c>
      <c r="S2886" s="5">
        <f t="shared" si="182"/>
        <v>41948.727256944447</v>
      </c>
      <c r="T2886" s="5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8320</v>
      </c>
      <c r="R2887" t="s">
        <v>8347</v>
      </c>
      <c r="S2887" s="5">
        <f t="shared" si="182"/>
        <v>42047.07640046296</v>
      </c>
      <c r="T2887" s="5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8320</v>
      </c>
      <c r="R2888" t="s">
        <v>8347</v>
      </c>
      <c r="S2888" s="5">
        <f t="shared" si="182"/>
        <v>42261.632916666669</v>
      </c>
      <c r="T2888" s="5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8320</v>
      </c>
      <c r="R2889" t="s">
        <v>8347</v>
      </c>
      <c r="S2889" s="5">
        <f t="shared" si="182"/>
        <v>41985.427361111113</v>
      </c>
      <c r="T2889" s="5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8320</v>
      </c>
      <c r="R2890" t="s">
        <v>8347</v>
      </c>
      <c r="S2890" s="5">
        <f t="shared" si="182"/>
        <v>41922.535185185188</v>
      </c>
      <c r="T2890" s="5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8320</v>
      </c>
      <c r="R2891" t="s">
        <v>8347</v>
      </c>
      <c r="S2891" s="5">
        <f t="shared" si="182"/>
        <v>41850.863252314812</v>
      </c>
      <c r="T2891" s="5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8320</v>
      </c>
      <c r="R2892" t="s">
        <v>8347</v>
      </c>
      <c r="S2892" s="5">
        <f t="shared" si="182"/>
        <v>41831.742962962962</v>
      </c>
      <c r="T2892" s="5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8320</v>
      </c>
      <c r="R2893" t="s">
        <v>8347</v>
      </c>
      <c r="S2893" s="5">
        <f t="shared" si="182"/>
        <v>42415.883425925931</v>
      </c>
      <c r="T2893" s="5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8320</v>
      </c>
      <c r="R2894" t="s">
        <v>8347</v>
      </c>
      <c r="S2894" s="5">
        <f t="shared" si="182"/>
        <v>41869.714166666665</v>
      </c>
      <c r="T2894" s="5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8320</v>
      </c>
      <c r="R2895" t="s">
        <v>8347</v>
      </c>
      <c r="S2895" s="5">
        <f t="shared" si="182"/>
        <v>41953.773090277777</v>
      </c>
      <c r="T2895" s="5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8320</v>
      </c>
      <c r="R2896" t="s">
        <v>8347</v>
      </c>
      <c r="S2896" s="5">
        <f t="shared" si="182"/>
        <v>42037.986284722225</v>
      </c>
      <c r="T2896" s="5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8320</v>
      </c>
      <c r="R2897" t="s">
        <v>8347</v>
      </c>
      <c r="S2897" s="5">
        <f t="shared" si="182"/>
        <v>41811.555462962962</v>
      </c>
      <c r="T2897" s="5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8320</v>
      </c>
      <c r="R2898" t="s">
        <v>8347</v>
      </c>
      <c r="S2898" s="5">
        <f t="shared" si="182"/>
        <v>42701.908807870372</v>
      </c>
      <c r="T2898" s="5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8320</v>
      </c>
      <c r="R2899" t="s">
        <v>8347</v>
      </c>
      <c r="S2899" s="5">
        <f t="shared" si="182"/>
        <v>42258.646504629629</v>
      </c>
      <c r="T2899" s="5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8320</v>
      </c>
      <c r="R2900" t="s">
        <v>8347</v>
      </c>
      <c r="S2900" s="5">
        <f t="shared" si="182"/>
        <v>42278.664965277778</v>
      </c>
      <c r="T2900" s="5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8320</v>
      </c>
      <c r="R2901" t="s">
        <v>8347</v>
      </c>
      <c r="S2901" s="5">
        <f t="shared" si="182"/>
        <v>42515.078217592592</v>
      </c>
      <c r="T2901" s="5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8320</v>
      </c>
      <c r="R2902" t="s">
        <v>8347</v>
      </c>
      <c r="S2902" s="5">
        <f t="shared" si="182"/>
        <v>41830.234166666669</v>
      </c>
      <c r="T2902" s="5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8320</v>
      </c>
      <c r="R2903" t="s">
        <v>8347</v>
      </c>
      <c r="S2903" s="5">
        <f t="shared" si="182"/>
        <v>41982.904386574075</v>
      </c>
      <c r="T2903" s="5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8320</v>
      </c>
      <c r="R2904" t="s">
        <v>8347</v>
      </c>
      <c r="S2904" s="5">
        <f t="shared" si="182"/>
        <v>42210.439768518518</v>
      </c>
      <c r="T2904" s="5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8320</v>
      </c>
      <c r="R2905" t="s">
        <v>8347</v>
      </c>
      <c r="S2905" s="5">
        <f t="shared" si="182"/>
        <v>42196.166874999995</v>
      </c>
      <c r="T2905" s="5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8320</v>
      </c>
      <c r="R2906" t="s">
        <v>8347</v>
      </c>
      <c r="S2906" s="5">
        <f t="shared" si="182"/>
        <v>41940.967951388891</v>
      </c>
      <c r="T2906" s="5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8320</v>
      </c>
      <c r="R2907" t="s">
        <v>8347</v>
      </c>
      <c r="S2907" s="5">
        <f t="shared" si="182"/>
        <v>42606.056863425925</v>
      </c>
      <c r="T2907" s="5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8320</v>
      </c>
      <c r="R2908" t="s">
        <v>8347</v>
      </c>
      <c r="S2908" s="5">
        <f t="shared" si="182"/>
        <v>42199.648912037039</v>
      </c>
      <c r="T2908" s="5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8320</v>
      </c>
      <c r="R2909" t="s">
        <v>8347</v>
      </c>
      <c r="S2909" s="5">
        <f t="shared" si="182"/>
        <v>42444.877743055549</v>
      </c>
      <c r="T2909" s="5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8320</v>
      </c>
      <c r="R2910" t="s">
        <v>8347</v>
      </c>
      <c r="S2910" s="5">
        <f t="shared" si="182"/>
        <v>42499.731701388882</v>
      </c>
      <c r="T2910" s="5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8320</v>
      </c>
      <c r="R2911" t="s">
        <v>8347</v>
      </c>
      <c r="S2911" s="5">
        <f t="shared" si="182"/>
        <v>41929.266215277778</v>
      </c>
      <c r="T2911" s="5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8320</v>
      </c>
      <c r="R2912" t="s">
        <v>8347</v>
      </c>
      <c r="S2912" s="5">
        <f t="shared" si="182"/>
        <v>42107.841284722221</v>
      </c>
      <c r="T2912" s="5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8320</v>
      </c>
      <c r="R2913" t="s">
        <v>8347</v>
      </c>
      <c r="S2913" s="5">
        <f t="shared" si="182"/>
        <v>42142.768819444449</v>
      </c>
      <c r="T2913" s="5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8320</v>
      </c>
      <c r="R2914" t="s">
        <v>8347</v>
      </c>
      <c r="S2914" s="5">
        <f t="shared" si="182"/>
        <v>42354.131643518514</v>
      </c>
      <c r="T2914" s="5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8320</v>
      </c>
      <c r="R2915" t="s">
        <v>8347</v>
      </c>
      <c r="S2915" s="5">
        <f t="shared" si="182"/>
        <v>41828.922905092593</v>
      </c>
      <c r="T2915" s="5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8320</v>
      </c>
      <c r="R2916" t="s">
        <v>8347</v>
      </c>
      <c r="S2916" s="5">
        <f t="shared" si="182"/>
        <v>42017.907337962963</v>
      </c>
      <c r="T2916" s="5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8320</v>
      </c>
      <c r="R2917" t="s">
        <v>8347</v>
      </c>
      <c r="S2917" s="5">
        <f t="shared" si="182"/>
        <v>42415.398032407407</v>
      </c>
      <c r="T2917" s="5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8320</v>
      </c>
      <c r="R2918" t="s">
        <v>8347</v>
      </c>
      <c r="S2918" s="5">
        <f t="shared" si="182"/>
        <v>41755.476724537039</v>
      </c>
      <c r="T2918" s="5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8320</v>
      </c>
      <c r="R2919" t="s">
        <v>8347</v>
      </c>
      <c r="S2919" s="5">
        <f t="shared" si="182"/>
        <v>42245.234340277777</v>
      </c>
      <c r="T2919" s="5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8320</v>
      </c>
      <c r="R2920" t="s">
        <v>8347</v>
      </c>
      <c r="S2920" s="5">
        <f t="shared" si="182"/>
        <v>42278.629710648151</v>
      </c>
      <c r="T2920" s="5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8320</v>
      </c>
      <c r="R2921" t="s">
        <v>8347</v>
      </c>
      <c r="S2921" s="5">
        <f t="shared" si="182"/>
        <v>41826.61954861111</v>
      </c>
      <c r="T2921" s="5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8320</v>
      </c>
      <c r="R2922" t="s">
        <v>8347</v>
      </c>
      <c r="S2922" s="5">
        <f t="shared" si="182"/>
        <v>42058.792476851857</v>
      </c>
      <c r="T2922" s="5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8320</v>
      </c>
      <c r="R2923" t="s">
        <v>8381</v>
      </c>
      <c r="S2923" s="5">
        <f t="shared" si="182"/>
        <v>41877.886620370373</v>
      </c>
      <c r="T2923" s="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8320</v>
      </c>
      <c r="R2924" t="s">
        <v>8381</v>
      </c>
      <c r="S2924" s="5">
        <f t="shared" si="182"/>
        <v>42097.874155092592</v>
      </c>
      <c r="T2924" s="5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8320</v>
      </c>
      <c r="R2925" t="s">
        <v>8381</v>
      </c>
      <c r="S2925" s="5">
        <f t="shared" si="182"/>
        <v>42013.15253472222</v>
      </c>
      <c r="T2925" s="5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8320</v>
      </c>
      <c r="R2926" t="s">
        <v>8381</v>
      </c>
      <c r="S2926" s="5">
        <f t="shared" si="182"/>
        <v>42103.556828703702</v>
      </c>
      <c r="T2926" s="5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8320</v>
      </c>
      <c r="R2927" t="s">
        <v>8381</v>
      </c>
      <c r="S2927" s="5">
        <f t="shared" si="182"/>
        <v>41863.584120370368</v>
      </c>
      <c r="T2927" s="5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8320</v>
      </c>
      <c r="R2928" t="s">
        <v>8381</v>
      </c>
      <c r="S2928" s="5">
        <f t="shared" si="182"/>
        <v>42044.765960648147</v>
      </c>
      <c r="T2928" s="5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8320</v>
      </c>
      <c r="R2929" t="s">
        <v>8381</v>
      </c>
      <c r="S2929" s="5">
        <f t="shared" si="182"/>
        <v>41806.669317129628</v>
      </c>
      <c r="T2929" s="5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8320</v>
      </c>
      <c r="R2930" t="s">
        <v>8381</v>
      </c>
      <c r="S2930" s="5">
        <f t="shared" si="182"/>
        <v>42403.998217592598</v>
      </c>
      <c r="T2930" s="5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8320</v>
      </c>
      <c r="R2931" t="s">
        <v>8381</v>
      </c>
      <c r="S2931" s="5">
        <f t="shared" si="182"/>
        <v>41754.564328703702</v>
      </c>
      <c r="T2931" s="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8320</v>
      </c>
      <c r="R2932" t="s">
        <v>8381</v>
      </c>
      <c r="S2932" s="5">
        <f t="shared" si="182"/>
        <v>42101.584074074075</v>
      </c>
      <c r="T2932" s="5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8320</v>
      </c>
      <c r="R2933" t="s">
        <v>8381</v>
      </c>
      <c r="S2933" s="5">
        <f t="shared" si="182"/>
        <v>41872.291238425925</v>
      </c>
      <c r="T2933" s="5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8320</v>
      </c>
      <c r="R2934" t="s">
        <v>8381</v>
      </c>
      <c r="S2934" s="5">
        <f t="shared" si="182"/>
        <v>42025.164780092593</v>
      </c>
      <c r="T2934" s="5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8320</v>
      </c>
      <c r="R2935" t="s">
        <v>8381</v>
      </c>
      <c r="S2935" s="5">
        <f t="shared" si="182"/>
        <v>42495.956631944442</v>
      </c>
      <c r="T2935" s="5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8320</v>
      </c>
      <c r="R2936" t="s">
        <v>8381</v>
      </c>
      <c r="S2936" s="5">
        <f t="shared" si="182"/>
        <v>41775.636157407411</v>
      </c>
      <c r="T2936" s="5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8320</v>
      </c>
      <c r="R2937" t="s">
        <v>8381</v>
      </c>
      <c r="S2937" s="5">
        <f t="shared" si="182"/>
        <v>42553.583425925928</v>
      </c>
      <c r="T2937" s="5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8320</v>
      </c>
      <c r="R2938" t="s">
        <v>8381</v>
      </c>
      <c r="S2938" s="5">
        <f t="shared" si="182"/>
        <v>41912.650729166664</v>
      </c>
      <c r="T2938" s="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8320</v>
      </c>
      <c r="R2939" t="s">
        <v>8381</v>
      </c>
      <c r="S2939" s="5">
        <f t="shared" si="182"/>
        <v>41803.457326388889</v>
      </c>
      <c r="T2939" s="5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8320</v>
      </c>
      <c r="R2940" t="s">
        <v>8381</v>
      </c>
      <c r="S2940" s="5">
        <f t="shared" si="182"/>
        <v>42004.703865740739</v>
      </c>
      <c r="T2940" s="5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8320</v>
      </c>
      <c r="R2941" t="s">
        <v>8381</v>
      </c>
      <c r="S2941" s="5">
        <f t="shared" si="182"/>
        <v>41845.809166666666</v>
      </c>
      <c r="T2941" s="5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8320</v>
      </c>
      <c r="R2942" t="s">
        <v>8381</v>
      </c>
      <c r="S2942" s="5">
        <f t="shared" si="182"/>
        <v>41982.773356481484</v>
      </c>
      <c r="T2942" s="5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8320</v>
      </c>
      <c r="R2943" t="s">
        <v>8379</v>
      </c>
      <c r="S2943" s="5">
        <f t="shared" si="182"/>
        <v>42034.960127314815</v>
      </c>
      <c r="T2943" s="5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8320</v>
      </c>
      <c r="R2944" t="s">
        <v>8379</v>
      </c>
      <c r="S2944" s="5">
        <f t="shared" si="182"/>
        <v>42334.803923611107</v>
      </c>
      <c r="T2944" s="5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8320</v>
      </c>
      <c r="R2945" t="s">
        <v>8379</v>
      </c>
      <c r="S2945" s="5">
        <f t="shared" si="182"/>
        <v>42077.129398148143</v>
      </c>
      <c r="T2945" s="5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8320</v>
      </c>
      <c r="R2946" t="s">
        <v>8379</v>
      </c>
      <c r="S2946" s="5">
        <f t="shared" si="182"/>
        <v>42132.9143287037</v>
      </c>
      <c r="T2946" s="5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 t="e">
        <f t="shared" ref="P2947:P3010" si="185">E2947/L2947</f>
        <v>#DIV/0!</v>
      </c>
      <c r="Q2947" t="s">
        <v>8320</v>
      </c>
      <c r="R2947" t="s">
        <v>8379</v>
      </c>
      <c r="S2947" s="5">
        <f t="shared" ref="S2947:S3010" si="186">(((J2947/60)/60)/24)+DATE(1970,1,1)</f>
        <v>42118.139583333337</v>
      </c>
      <c r="T2947" s="5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8320</v>
      </c>
      <c r="R2948" t="s">
        <v>8379</v>
      </c>
      <c r="S2948" s="5">
        <f t="shared" si="186"/>
        <v>42567.531157407408</v>
      </c>
      <c r="T2948" s="5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8320</v>
      </c>
      <c r="R2949" t="s">
        <v>8379</v>
      </c>
      <c r="S2949" s="5">
        <f t="shared" si="186"/>
        <v>42649.562118055561</v>
      </c>
      <c r="T2949" s="5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8320</v>
      </c>
      <c r="R2950" t="s">
        <v>8379</v>
      </c>
      <c r="S2950" s="5">
        <f t="shared" si="186"/>
        <v>42097.649224537032</v>
      </c>
      <c r="T2950" s="5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8320</v>
      </c>
      <c r="R2951" t="s">
        <v>8379</v>
      </c>
      <c r="S2951" s="5">
        <f t="shared" si="186"/>
        <v>42297.823113425926</v>
      </c>
      <c r="T2951" s="5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8320</v>
      </c>
      <c r="R2952" t="s">
        <v>8379</v>
      </c>
      <c r="S2952" s="5">
        <f t="shared" si="186"/>
        <v>42362.36518518519</v>
      </c>
      <c r="T2952" s="5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8320</v>
      </c>
      <c r="R2953" t="s">
        <v>8379</v>
      </c>
      <c r="S2953" s="5">
        <f t="shared" si="186"/>
        <v>41872.802928240737</v>
      </c>
      <c r="T2953" s="5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8320</v>
      </c>
      <c r="R2954" t="s">
        <v>8379</v>
      </c>
      <c r="S2954" s="5">
        <f t="shared" si="186"/>
        <v>42628.690266203703</v>
      </c>
      <c r="T2954" s="5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8320</v>
      </c>
      <c r="R2955" t="s">
        <v>8379</v>
      </c>
      <c r="S2955" s="5">
        <f t="shared" si="186"/>
        <v>42255.791909722218</v>
      </c>
      <c r="T2955" s="5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8320</v>
      </c>
      <c r="R2956" t="s">
        <v>8379</v>
      </c>
      <c r="S2956" s="5">
        <f t="shared" si="186"/>
        <v>42790.583368055552</v>
      </c>
      <c r="T2956" s="5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8320</v>
      </c>
      <c r="R2957" t="s">
        <v>8379</v>
      </c>
      <c r="S2957" s="5">
        <f t="shared" si="186"/>
        <v>42141.741307870368</v>
      </c>
      <c r="T2957" s="5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8320</v>
      </c>
      <c r="R2958" t="s">
        <v>8379</v>
      </c>
      <c r="S2958" s="5">
        <f t="shared" si="186"/>
        <v>42464.958912037036</v>
      </c>
      <c r="T2958" s="5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8320</v>
      </c>
      <c r="R2959" t="s">
        <v>8379</v>
      </c>
      <c r="S2959" s="5">
        <f t="shared" si="186"/>
        <v>42031.011249999996</v>
      </c>
      <c r="T2959" s="5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8320</v>
      </c>
      <c r="R2960" t="s">
        <v>8379</v>
      </c>
      <c r="S2960" s="5">
        <f t="shared" si="186"/>
        <v>42438.779131944444</v>
      </c>
      <c r="T2960" s="5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8320</v>
      </c>
      <c r="R2961" t="s">
        <v>8379</v>
      </c>
      <c r="S2961" s="5">
        <f t="shared" si="186"/>
        <v>42498.008391203708</v>
      </c>
      <c r="T2961" s="5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8320</v>
      </c>
      <c r="R2962" t="s">
        <v>8379</v>
      </c>
      <c r="S2962" s="5">
        <f t="shared" si="186"/>
        <v>41863.757210648146</v>
      </c>
      <c r="T2962" s="5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8320</v>
      </c>
      <c r="R2963" t="s">
        <v>8347</v>
      </c>
      <c r="S2963" s="5">
        <f t="shared" si="186"/>
        <v>42061.212488425925</v>
      </c>
      <c r="T2963" s="5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8320</v>
      </c>
      <c r="R2964" t="s">
        <v>8347</v>
      </c>
      <c r="S2964" s="5">
        <f t="shared" si="186"/>
        <v>42036.24428240741</v>
      </c>
      <c r="T2964" s="5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8320</v>
      </c>
      <c r="R2965" t="s">
        <v>8347</v>
      </c>
      <c r="S2965" s="5">
        <f t="shared" si="186"/>
        <v>42157.470185185186</v>
      </c>
      <c r="T2965" s="5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8320</v>
      </c>
      <c r="R2966" t="s">
        <v>8347</v>
      </c>
      <c r="S2966" s="5">
        <f t="shared" si="186"/>
        <v>41827.909942129627</v>
      </c>
      <c r="T2966" s="5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8320</v>
      </c>
      <c r="R2967" t="s">
        <v>8347</v>
      </c>
      <c r="S2967" s="5">
        <f t="shared" si="186"/>
        <v>42162.729548611111</v>
      </c>
      <c r="T2967" s="5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8320</v>
      </c>
      <c r="R2968" t="s">
        <v>8347</v>
      </c>
      <c r="S2968" s="5">
        <f t="shared" si="186"/>
        <v>42233.738564814819</v>
      </c>
      <c r="T2968" s="5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8320</v>
      </c>
      <c r="R2969" t="s">
        <v>8347</v>
      </c>
      <c r="S2969" s="5">
        <f t="shared" si="186"/>
        <v>42042.197824074072</v>
      </c>
      <c r="T2969" s="5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8320</v>
      </c>
      <c r="R2970" t="s">
        <v>8347</v>
      </c>
      <c r="S2970" s="5">
        <f t="shared" si="186"/>
        <v>42585.523842592593</v>
      </c>
      <c r="T2970" s="5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8320</v>
      </c>
      <c r="R2971" t="s">
        <v>8347</v>
      </c>
      <c r="S2971" s="5">
        <f t="shared" si="186"/>
        <v>42097.786493055552</v>
      </c>
      <c r="T2971" s="5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8320</v>
      </c>
      <c r="R2972" t="s">
        <v>8347</v>
      </c>
      <c r="S2972" s="5">
        <f t="shared" si="186"/>
        <v>41808.669571759259</v>
      </c>
      <c r="T2972" s="5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8320</v>
      </c>
      <c r="R2973" t="s">
        <v>8347</v>
      </c>
      <c r="S2973" s="5">
        <f t="shared" si="186"/>
        <v>41852.658310185187</v>
      </c>
      <c r="T2973" s="5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8320</v>
      </c>
      <c r="R2974" t="s">
        <v>8347</v>
      </c>
      <c r="S2974" s="5">
        <f t="shared" si="186"/>
        <v>42694.110185185185</v>
      </c>
      <c r="T2974" s="5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8320</v>
      </c>
      <c r="R2975" t="s">
        <v>8347</v>
      </c>
      <c r="S2975" s="5">
        <f t="shared" si="186"/>
        <v>42341.818379629629</v>
      </c>
      <c r="T2975" s="5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8320</v>
      </c>
      <c r="R2976" t="s">
        <v>8347</v>
      </c>
      <c r="S2976" s="5">
        <f t="shared" si="186"/>
        <v>41880.061006944445</v>
      </c>
      <c r="T2976" s="5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8320</v>
      </c>
      <c r="R2977" t="s">
        <v>8347</v>
      </c>
      <c r="S2977" s="5">
        <f t="shared" si="186"/>
        <v>41941.683865740742</v>
      </c>
      <c r="T2977" s="5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8320</v>
      </c>
      <c r="R2978" t="s">
        <v>8347</v>
      </c>
      <c r="S2978" s="5">
        <f t="shared" si="186"/>
        <v>42425.730671296296</v>
      </c>
      <c r="T2978" s="5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8320</v>
      </c>
      <c r="R2979" t="s">
        <v>8347</v>
      </c>
      <c r="S2979" s="5">
        <f t="shared" si="186"/>
        <v>42026.88118055556</v>
      </c>
      <c r="T2979" s="5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8320</v>
      </c>
      <c r="R2980" t="s">
        <v>8347</v>
      </c>
      <c r="S2980" s="5">
        <f t="shared" si="186"/>
        <v>41922.640590277777</v>
      </c>
      <c r="T2980" s="5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8320</v>
      </c>
      <c r="R2981" t="s">
        <v>8347</v>
      </c>
      <c r="S2981" s="5">
        <f t="shared" si="186"/>
        <v>41993.824340277773</v>
      </c>
      <c r="T2981" s="5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8320</v>
      </c>
      <c r="R2982" t="s">
        <v>8347</v>
      </c>
      <c r="S2982" s="5">
        <f t="shared" si="186"/>
        <v>42219.915856481486</v>
      </c>
      <c r="T2982" s="5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8320</v>
      </c>
      <c r="R2983" t="s">
        <v>8379</v>
      </c>
      <c r="S2983" s="5">
        <f t="shared" si="186"/>
        <v>42225.559675925921</v>
      </c>
      <c r="T2983" s="5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8320</v>
      </c>
      <c r="R2984" t="s">
        <v>8379</v>
      </c>
      <c r="S2984" s="5">
        <f t="shared" si="186"/>
        <v>42381.686840277776</v>
      </c>
      <c r="T2984" s="5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8320</v>
      </c>
      <c r="R2985" t="s">
        <v>8379</v>
      </c>
      <c r="S2985" s="5">
        <f t="shared" si="186"/>
        <v>41894.632361111115</v>
      </c>
      <c r="T2985" s="5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8320</v>
      </c>
      <c r="R2986" t="s">
        <v>8379</v>
      </c>
      <c r="S2986" s="5">
        <f t="shared" si="186"/>
        <v>42576.278715277775</v>
      </c>
      <c r="T2986" s="5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8320</v>
      </c>
      <c r="R2987" t="s">
        <v>8379</v>
      </c>
      <c r="S2987" s="5">
        <f t="shared" si="186"/>
        <v>42654.973703703698</v>
      </c>
      <c r="T2987" s="5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8320</v>
      </c>
      <c r="R2988" t="s">
        <v>8379</v>
      </c>
      <c r="S2988" s="5">
        <f t="shared" si="186"/>
        <v>42431.500069444446</v>
      </c>
      <c r="T2988" s="5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8320</v>
      </c>
      <c r="R2989" t="s">
        <v>8379</v>
      </c>
      <c r="S2989" s="5">
        <f t="shared" si="186"/>
        <v>42627.307303240741</v>
      </c>
      <c r="T2989" s="5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8320</v>
      </c>
      <c r="R2990" t="s">
        <v>8379</v>
      </c>
      <c r="S2990" s="5">
        <f t="shared" si="186"/>
        <v>42511.362048611118</v>
      </c>
      <c r="T2990" s="5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8320</v>
      </c>
      <c r="R2991" t="s">
        <v>8379</v>
      </c>
      <c r="S2991" s="5">
        <f t="shared" si="186"/>
        <v>42337.02039351852</v>
      </c>
      <c r="T2991" s="5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8320</v>
      </c>
      <c r="R2992" t="s">
        <v>8379</v>
      </c>
      <c r="S2992" s="5">
        <f t="shared" si="186"/>
        <v>42341.57430555555</v>
      </c>
      <c r="T2992" s="5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8320</v>
      </c>
      <c r="R2993" t="s">
        <v>8379</v>
      </c>
      <c r="S2993" s="5">
        <f t="shared" si="186"/>
        <v>42740.837152777778</v>
      </c>
      <c r="T2993" s="5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8320</v>
      </c>
      <c r="R2994" t="s">
        <v>8379</v>
      </c>
      <c r="S2994" s="5">
        <f t="shared" si="186"/>
        <v>42622.767476851848</v>
      </c>
      <c r="T2994" s="5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8320</v>
      </c>
      <c r="R2995" t="s">
        <v>8379</v>
      </c>
      <c r="S2995" s="5">
        <f t="shared" si="186"/>
        <v>42390.838738425926</v>
      </c>
      <c r="T2995" s="5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8320</v>
      </c>
      <c r="R2996" t="s">
        <v>8379</v>
      </c>
      <c r="S2996" s="5">
        <f t="shared" si="186"/>
        <v>41885.478842592594</v>
      </c>
      <c r="T2996" s="5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8320</v>
      </c>
      <c r="R2997" t="s">
        <v>8379</v>
      </c>
      <c r="S2997" s="5">
        <f t="shared" si="186"/>
        <v>42724.665173611109</v>
      </c>
      <c r="T2997" s="5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8320</v>
      </c>
      <c r="R2998" t="s">
        <v>8379</v>
      </c>
      <c r="S2998" s="5">
        <f t="shared" si="186"/>
        <v>42090.912500000006</v>
      </c>
      <c r="T2998" s="5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8320</v>
      </c>
      <c r="R2999" t="s">
        <v>8379</v>
      </c>
      <c r="S2999" s="5">
        <f t="shared" si="186"/>
        <v>42775.733715277776</v>
      </c>
      <c r="T2999" s="5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8320</v>
      </c>
      <c r="R3000" t="s">
        <v>8379</v>
      </c>
      <c r="S3000" s="5">
        <f t="shared" si="186"/>
        <v>41778.193622685183</v>
      </c>
      <c r="T3000" s="5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8320</v>
      </c>
      <c r="R3001" t="s">
        <v>8379</v>
      </c>
      <c r="S3001" s="5">
        <f t="shared" si="186"/>
        <v>42780.740277777775</v>
      </c>
      <c r="T3001" s="5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8320</v>
      </c>
      <c r="R3002" t="s">
        <v>8379</v>
      </c>
      <c r="S3002" s="5">
        <f t="shared" si="186"/>
        <v>42752.827199074076</v>
      </c>
      <c r="T3002" s="5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8320</v>
      </c>
      <c r="R3003" t="s">
        <v>8379</v>
      </c>
      <c r="S3003" s="5">
        <f t="shared" si="186"/>
        <v>42534.895625000005</v>
      </c>
      <c r="T3003" s="5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8320</v>
      </c>
      <c r="R3004" t="s">
        <v>8379</v>
      </c>
      <c r="S3004" s="5">
        <f t="shared" si="186"/>
        <v>41239.83625</v>
      </c>
      <c r="T3004" s="5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8320</v>
      </c>
      <c r="R3005" t="s">
        <v>8379</v>
      </c>
      <c r="S3005" s="5">
        <f t="shared" si="186"/>
        <v>42398.849259259259</v>
      </c>
      <c r="T3005" s="5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8320</v>
      </c>
      <c r="R3006" t="s">
        <v>8379</v>
      </c>
      <c r="S3006" s="5">
        <f t="shared" si="186"/>
        <v>41928.881064814814</v>
      </c>
      <c r="T3006" s="5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8320</v>
      </c>
      <c r="R3007" t="s">
        <v>8379</v>
      </c>
      <c r="S3007" s="5">
        <f t="shared" si="186"/>
        <v>41888.674826388888</v>
      </c>
      <c r="T3007" s="5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8320</v>
      </c>
      <c r="R3008" t="s">
        <v>8379</v>
      </c>
      <c r="S3008" s="5">
        <f t="shared" si="186"/>
        <v>41957.756840277783</v>
      </c>
      <c r="T3008" s="5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8320</v>
      </c>
      <c r="R3009" t="s">
        <v>8379</v>
      </c>
      <c r="S3009" s="5">
        <f t="shared" si="186"/>
        <v>42098.216238425928</v>
      </c>
      <c r="T3009" s="5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8320</v>
      </c>
      <c r="R3010" t="s">
        <v>8379</v>
      </c>
      <c r="S3010" s="5">
        <f t="shared" si="186"/>
        <v>42360.212025462963</v>
      </c>
      <c r="T3010" s="5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t="s">
        <v>8320</v>
      </c>
      <c r="R3011" t="s">
        <v>8379</v>
      </c>
      <c r="S3011" s="5">
        <f t="shared" ref="S3011:S3074" si="190">(((J3011/60)/60)/24)+DATE(1970,1,1)</f>
        <v>41939.569907407407</v>
      </c>
      <c r="T3011" s="5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8320</v>
      </c>
      <c r="R3012" t="s">
        <v>8379</v>
      </c>
      <c r="S3012" s="5">
        <f t="shared" si="190"/>
        <v>41996.832395833335</v>
      </c>
      <c r="T3012" s="5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8320</v>
      </c>
      <c r="R3013" t="s">
        <v>8379</v>
      </c>
      <c r="S3013" s="5">
        <f t="shared" si="190"/>
        <v>42334.468935185185</v>
      </c>
      <c r="T3013" s="5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8320</v>
      </c>
      <c r="R3014" t="s">
        <v>8379</v>
      </c>
      <c r="S3014" s="5">
        <f t="shared" si="190"/>
        <v>42024.702893518523</v>
      </c>
      <c r="T3014" s="5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8320</v>
      </c>
      <c r="R3015" t="s">
        <v>8379</v>
      </c>
      <c r="S3015" s="5">
        <f t="shared" si="190"/>
        <v>42146.836215277777</v>
      </c>
      <c r="T3015" s="5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8320</v>
      </c>
      <c r="R3016" t="s">
        <v>8379</v>
      </c>
      <c r="S3016" s="5">
        <f t="shared" si="190"/>
        <v>41920.123611111114</v>
      </c>
      <c r="T3016" s="5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8320</v>
      </c>
      <c r="R3017" t="s">
        <v>8379</v>
      </c>
      <c r="S3017" s="5">
        <f t="shared" si="190"/>
        <v>41785.72729166667</v>
      </c>
      <c r="T3017" s="5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8320</v>
      </c>
      <c r="R3018" t="s">
        <v>8379</v>
      </c>
      <c r="S3018" s="5">
        <f t="shared" si="190"/>
        <v>41778.548055555555</v>
      </c>
      <c r="T3018" s="5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8320</v>
      </c>
      <c r="R3019" t="s">
        <v>8379</v>
      </c>
      <c r="S3019" s="5">
        <f t="shared" si="190"/>
        <v>41841.850034722222</v>
      </c>
      <c r="T3019" s="5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8320</v>
      </c>
      <c r="R3020" t="s">
        <v>8379</v>
      </c>
      <c r="S3020" s="5">
        <f t="shared" si="190"/>
        <v>42163.29833333334</v>
      </c>
      <c r="T3020" s="5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8320</v>
      </c>
      <c r="R3021" t="s">
        <v>8379</v>
      </c>
      <c r="S3021" s="5">
        <f t="shared" si="190"/>
        <v>41758.833564814813</v>
      </c>
      <c r="T3021" s="5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8320</v>
      </c>
      <c r="R3022" t="s">
        <v>8379</v>
      </c>
      <c r="S3022" s="5">
        <f t="shared" si="190"/>
        <v>42170.846446759257</v>
      </c>
      <c r="T3022" s="5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8320</v>
      </c>
      <c r="R3023" t="s">
        <v>8379</v>
      </c>
      <c r="S3023" s="5">
        <f t="shared" si="190"/>
        <v>42660.618854166663</v>
      </c>
      <c r="T3023" s="5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8320</v>
      </c>
      <c r="R3024" t="s">
        <v>8379</v>
      </c>
      <c r="S3024" s="5">
        <f t="shared" si="190"/>
        <v>42564.95380787037</v>
      </c>
      <c r="T3024" s="5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8320</v>
      </c>
      <c r="R3025" t="s">
        <v>8379</v>
      </c>
      <c r="S3025" s="5">
        <f t="shared" si="190"/>
        <v>42121.675763888896</v>
      </c>
      <c r="T3025" s="5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8320</v>
      </c>
      <c r="R3026" t="s">
        <v>8379</v>
      </c>
      <c r="S3026" s="5">
        <f t="shared" si="190"/>
        <v>41158.993923611109</v>
      </c>
      <c r="T3026" s="5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8320</v>
      </c>
      <c r="R3027" t="s">
        <v>8379</v>
      </c>
      <c r="S3027" s="5">
        <f t="shared" si="190"/>
        <v>41761.509409722225</v>
      </c>
      <c r="T3027" s="5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8320</v>
      </c>
      <c r="R3028" t="s">
        <v>8379</v>
      </c>
      <c r="S3028" s="5">
        <f t="shared" si="190"/>
        <v>42783.459398148145</v>
      </c>
      <c r="T3028" s="5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8320</v>
      </c>
      <c r="R3029" t="s">
        <v>8379</v>
      </c>
      <c r="S3029" s="5">
        <f t="shared" si="190"/>
        <v>42053.704293981486</v>
      </c>
      <c r="T3029" s="5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8320</v>
      </c>
      <c r="R3030" t="s">
        <v>8379</v>
      </c>
      <c r="S3030" s="5">
        <f t="shared" si="190"/>
        <v>42567.264178240745</v>
      </c>
      <c r="T3030" s="5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8320</v>
      </c>
      <c r="R3031" t="s">
        <v>8379</v>
      </c>
      <c r="S3031" s="5">
        <f t="shared" si="190"/>
        <v>41932.708877314813</v>
      </c>
      <c r="T3031" s="5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8320</v>
      </c>
      <c r="R3032" t="s">
        <v>8379</v>
      </c>
      <c r="S3032" s="5">
        <f t="shared" si="190"/>
        <v>42233.747349537036</v>
      </c>
      <c r="T3032" s="5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8320</v>
      </c>
      <c r="R3033" t="s">
        <v>8379</v>
      </c>
      <c r="S3033" s="5">
        <f t="shared" si="190"/>
        <v>42597.882488425923</v>
      </c>
      <c r="T3033" s="5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8320</v>
      </c>
      <c r="R3034" t="s">
        <v>8379</v>
      </c>
      <c r="S3034" s="5">
        <f t="shared" si="190"/>
        <v>42228.044664351852</v>
      </c>
      <c r="T3034" s="5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8320</v>
      </c>
      <c r="R3035" t="s">
        <v>8379</v>
      </c>
      <c r="S3035" s="5">
        <f t="shared" si="190"/>
        <v>42570.110243055555</v>
      </c>
      <c r="T3035" s="5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8320</v>
      </c>
      <c r="R3036" t="s">
        <v>8379</v>
      </c>
      <c r="S3036" s="5">
        <f t="shared" si="190"/>
        <v>42644.535358796296</v>
      </c>
      <c r="T3036" s="5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8320</v>
      </c>
      <c r="R3037" t="s">
        <v>8379</v>
      </c>
      <c r="S3037" s="5">
        <f t="shared" si="190"/>
        <v>41368.560289351852</v>
      </c>
      <c r="T3037" s="5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8320</v>
      </c>
      <c r="R3038" t="s">
        <v>8379</v>
      </c>
      <c r="S3038" s="5">
        <f t="shared" si="190"/>
        <v>41466.785231481481</v>
      </c>
      <c r="T3038" s="5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8320</v>
      </c>
      <c r="R3039" t="s">
        <v>8379</v>
      </c>
      <c r="S3039" s="5">
        <f t="shared" si="190"/>
        <v>40378.893206018518</v>
      </c>
      <c r="T3039" s="5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8320</v>
      </c>
      <c r="R3040" t="s">
        <v>8379</v>
      </c>
      <c r="S3040" s="5">
        <f t="shared" si="190"/>
        <v>42373.252280092594</v>
      </c>
      <c r="T3040" s="5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8320</v>
      </c>
      <c r="R3041" t="s">
        <v>8379</v>
      </c>
      <c r="S3041" s="5">
        <f t="shared" si="190"/>
        <v>41610.794421296298</v>
      </c>
      <c r="T3041" s="5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8320</v>
      </c>
      <c r="R3042" t="s">
        <v>8379</v>
      </c>
      <c r="S3042" s="5">
        <f t="shared" si="190"/>
        <v>42177.791909722218</v>
      </c>
      <c r="T3042" s="5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8320</v>
      </c>
      <c r="R3043" t="s">
        <v>8379</v>
      </c>
      <c r="S3043" s="5">
        <f t="shared" si="190"/>
        <v>42359.868611111116</v>
      </c>
      <c r="T3043" s="5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8320</v>
      </c>
      <c r="R3044" t="s">
        <v>8379</v>
      </c>
      <c r="S3044" s="5">
        <f t="shared" si="190"/>
        <v>42253.688043981485</v>
      </c>
      <c r="T3044" s="5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8320</v>
      </c>
      <c r="R3045" t="s">
        <v>8379</v>
      </c>
      <c r="S3045" s="5">
        <f t="shared" si="190"/>
        <v>42083.070590277777</v>
      </c>
      <c r="T3045" s="5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8320</v>
      </c>
      <c r="R3046" t="s">
        <v>8379</v>
      </c>
      <c r="S3046" s="5">
        <f t="shared" si="190"/>
        <v>42387.7268287037</v>
      </c>
      <c r="T3046" s="5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8320</v>
      </c>
      <c r="R3047" t="s">
        <v>8379</v>
      </c>
      <c r="S3047" s="5">
        <f t="shared" si="190"/>
        <v>41843.155729166669</v>
      </c>
      <c r="T3047" s="5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8320</v>
      </c>
      <c r="R3048" t="s">
        <v>8379</v>
      </c>
      <c r="S3048" s="5">
        <f t="shared" si="190"/>
        <v>41862.803078703706</v>
      </c>
      <c r="T3048" s="5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8320</v>
      </c>
      <c r="R3049" t="s">
        <v>8379</v>
      </c>
      <c r="S3049" s="5">
        <f t="shared" si="190"/>
        <v>42443.989050925928</v>
      </c>
      <c r="T3049" s="5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8320</v>
      </c>
      <c r="R3050" t="s">
        <v>8379</v>
      </c>
      <c r="S3050" s="5">
        <f t="shared" si="190"/>
        <v>41975.901180555549</v>
      </c>
      <c r="T3050" s="5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8320</v>
      </c>
      <c r="R3051" t="s">
        <v>8379</v>
      </c>
      <c r="S3051" s="5">
        <f t="shared" si="190"/>
        <v>42139.014525462961</v>
      </c>
      <c r="T3051" s="5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8320</v>
      </c>
      <c r="R3052" t="s">
        <v>8379</v>
      </c>
      <c r="S3052" s="5">
        <f t="shared" si="190"/>
        <v>42465.16851851852</v>
      </c>
      <c r="T3052" s="5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8320</v>
      </c>
      <c r="R3053" t="s">
        <v>8379</v>
      </c>
      <c r="S3053" s="5">
        <f t="shared" si="190"/>
        <v>42744.416030092587</v>
      </c>
      <c r="T3053" s="5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8320</v>
      </c>
      <c r="R3054" t="s">
        <v>8379</v>
      </c>
      <c r="S3054" s="5">
        <f t="shared" si="190"/>
        <v>42122.670069444444</v>
      </c>
      <c r="T3054" s="5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8320</v>
      </c>
      <c r="R3055" t="s">
        <v>8379</v>
      </c>
      <c r="S3055" s="5">
        <f t="shared" si="190"/>
        <v>41862.761724537035</v>
      </c>
      <c r="T3055" s="5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8320</v>
      </c>
      <c r="R3056" t="s">
        <v>8379</v>
      </c>
      <c r="S3056" s="5">
        <f t="shared" si="190"/>
        <v>42027.832800925928</v>
      </c>
      <c r="T3056" s="5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8320</v>
      </c>
      <c r="R3057" t="s">
        <v>8379</v>
      </c>
      <c r="S3057" s="5">
        <f t="shared" si="190"/>
        <v>41953.95821759259</v>
      </c>
      <c r="T3057" s="5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8320</v>
      </c>
      <c r="R3058" t="s">
        <v>8379</v>
      </c>
      <c r="S3058" s="5">
        <f t="shared" si="190"/>
        <v>41851.636388888888</v>
      </c>
      <c r="T3058" s="5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8320</v>
      </c>
      <c r="R3059" t="s">
        <v>8379</v>
      </c>
      <c r="S3059" s="5">
        <f t="shared" si="190"/>
        <v>42433.650590277779</v>
      </c>
      <c r="T3059" s="5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8320</v>
      </c>
      <c r="R3060" t="s">
        <v>8379</v>
      </c>
      <c r="S3060" s="5">
        <f t="shared" si="190"/>
        <v>42460.374305555553</v>
      </c>
      <c r="T3060" s="5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8320</v>
      </c>
      <c r="R3061" t="s">
        <v>8379</v>
      </c>
      <c r="S3061" s="5">
        <f t="shared" si="190"/>
        <v>41829.935717592591</v>
      </c>
      <c r="T3061" s="5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8320</v>
      </c>
      <c r="R3062" t="s">
        <v>8379</v>
      </c>
      <c r="S3062" s="5">
        <f t="shared" si="190"/>
        <v>42245.274699074071</v>
      </c>
      <c r="T3062" s="5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8320</v>
      </c>
      <c r="R3063" t="s">
        <v>8379</v>
      </c>
      <c r="S3063" s="5">
        <f t="shared" si="190"/>
        <v>41834.784120370372</v>
      </c>
      <c r="T3063" s="5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8320</v>
      </c>
      <c r="R3064" t="s">
        <v>8379</v>
      </c>
      <c r="S3064" s="5">
        <f t="shared" si="190"/>
        <v>42248.535787037035</v>
      </c>
      <c r="T3064" s="5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8320</v>
      </c>
      <c r="R3065" t="s">
        <v>8379</v>
      </c>
      <c r="S3065" s="5">
        <f t="shared" si="190"/>
        <v>42630.922893518517</v>
      </c>
      <c r="T3065" s="5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8320</v>
      </c>
      <c r="R3066" t="s">
        <v>8379</v>
      </c>
      <c r="S3066" s="5">
        <f t="shared" si="190"/>
        <v>42299.130162037036</v>
      </c>
      <c r="T3066" s="5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8320</v>
      </c>
      <c r="R3067" t="s">
        <v>8379</v>
      </c>
      <c r="S3067" s="5">
        <f t="shared" si="190"/>
        <v>41825.055231481485</v>
      </c>
      <c r="T3067" s="5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8320</v>
      </c>
      <c r="R3068" t="s">
        <v>8379</v>
      </c>
      <c r="S3068" s="5">
        <f t="shared" si="190"/>
        <v>42531.228437500002</v>
      </c>
      <c r="T3068" s="5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8320</v>
      </c>
      <c r="R3069" t="s">
        <v>8379</v>
      </c>
      <c r="S3069" s="5">
        <f t="shared" si="190"/>
        <v>42226.938414351855</v>
      </c>
      <c r="T3069" s="5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8320</v>
      </c>
      <c r="R3070" t="s">
        <v>8379</v>
      </c>
      <c r="S3070" s="5">
        <f t="shared" si="190"/>
        <v>42263.691574074073</v>
      </c>
      <c r="T3070" s="5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8320</v>
      </c>
      <c r="R3071" t="s">
        <v>8379</v>
      </c>
      <c r="S3071" s="5">
        <f t="shared" si="190"/>
        <v>41957.833726851852</v>
      </c>
      <c r="T3071" s="5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8320</v>
      </c>
      <c r="R3072" t="s">
        <v>8379</v>
      </c>
      <c r="S3072" s="5">
        <f t="shared" si="190"/>
        <v>42690.733437499999</v>
      </c>
      <c r="T3072" s="5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8320</v>
      </c>
      <c r="R3073" t="s">
        <v>8379</v>
      </c>
      <c r="S3073" s="5">
        <f t="shared" si="190"/>
        <v>42097.732418981483</v>
      </c>
      <c r="T3073" s="5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8320</v>
      </c>
      <c r="R3074" t="s">
        <v>8379</v>
      </c>
      <c r="S3074" s="5">
        <f t="shared" si="190"/>
        <v>42658.690532407403</v>
      </c>
      <c r="T3074" s="5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8320</v>
      </c>
      <c r="R3075" t="s">
        <v>8379</v>
      </c>
      <c r="S3075" s="5">
        <f t="shared" ref="S3075:S3138" si="194">(((J3075/60)/60)/24)+DATE(1970,1,1)</f>
        <v>42111.684027777781</v>
      </c>
      <c r="T3075" s="5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8320</v>
      </c>
      <c r="R3076" t="s">
        <v>8379</v>
      </c>
      <c r="S3076" s="5">
        <f t="shared" si="194"/>
        <v>42409.571284722217</v>
      </c>
      <c r="T3076" s="5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8320</v>
      </c>
      <c r="R3077" t="s">
        <v>8379</v>
      </c>
      <c r="S3077" s="5">
        <f t="shared" si="194"/>
        <v>42551.102314814809</v>
      </c>
      <c r="T3077" s="5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8320</v>
      </c>
      <c r="R3078" t="s">
        <v>8379</v>
      </c>
      <c r="S3078" s="5">
        <f t="shared" si="194"/>
        <v>42226.651886574073</v>
      </c>
      <c r="T3078" s="5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8320</v>
      </c>
      <c r="R3079" t="s">
        <v>8379</v>
      </c>
      <c r="S3079" s="5">
        <f t="shared" si="194"/>
        <v>42766.956921296296</v>
      </c>
      <c r="T3079" s="5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8320</v>
      </c>
      <c r="R3080" t="s">
        <v>8379</v>
      </c>
      <c r="S3080" s="5">
        <f t="shared" si="194"/>
        <v>42031.138831018514</v>
      </c>
      <c r="T3080" s="5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8320</v>
      </c>
      <c r="R3081" t="s">
        <v>8379</v>
      </c>
      <c r="S3081" s="5">
        <f t="shared" si="194"/>
        <v>42055.713368055556</v>
      </c>
      <c r="T3081" s="5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8320</v>
      </c>
      <c r="R3082" t="s">
        <v>8379</v>
      </c>
      <c r="S3082" s="5">
        <f t="shared" si="194"/>
        <v>41940.028287037036</v>
      </c>
      <c r="T3082" s="5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8320</v>
      </c>
      <c r="R3083" t="s">
        <v>8379</v>
      </c>
      <c r="S3083" s="5">
        <f t="shared" si="194"/>
        <v>42237.181608796294</v>
      </c>
      <c r="T3083" s="5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8320</v>
      </c>
      <c r="R3084" t="s">
        <v>8379</v>
      </c>
      <c r="S3084" s="5">
        <f t="shared" si="194"/>
        <v>42293.922986111109</v>
      </c>
      <c r="T3084" s="5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8320</v>
      </c>
      <c r="R3085" t="s">
        <v>8379</v>
      </c>
      <c r="S3085" s="5">
        <f t="shared" si="194"/>
        <v>41853.563402777778</v>
      </c>
      <c r="T3085" s="5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8320</v>
      </c>
      <c r="R3086" t="s">
        <v>8379</v>
      </c>
      <c r="S3086" s="5">
        <f t="shared" si="194"/>
        <v>42100.723738425921</v>
      </c>
      <c r="T3086" s="5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8320</v>
      </c>
      <c r="R3087" t="s">
        <v>8379</v>
      </c>
      <c r="S3087" s="5">
        <f t="shared" si="194"/>
        <v>42246.883784722217</v>
      </c>
      <c r="T3087" s="5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8320</v>
      </c>
      <c r="R3088" t="s">
        <v>8379</v>
      </c>
      <c r="S3088" s="5">
        <f t="shared" si="194"/>
        <v>42173.67082175926</v>
      </c>
      <c r="T3088" s="5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8320</v>
      </c>
      <c r="R3089" t="s">
        <v>8379</v>
      </c>
      <c r="S3089" s="5">
        <f t="shared" si="194"/>
        <v>42665.150347222225</v>
      </c>
      <c r="T3089" s="5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8320</v>
      </c>
      <c r="R3090" t="s">
        <v>8379</v>
      </c>
      <c r="S3090" s="5">
        <f t="shared" si="194"/>
        <v>41981.57230324074</v>
      </c>
      <c r="T3090" s="5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8320</v>
      </c>
      <c r="R3091" t="s">
        <v>8379</v>
      </c>
      <c r="S3091" s="5">
        <f t="shared" si="194"/>
        <v>42528.542627314819</v>
      </c>
      <c r="T3091" s="5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8320</v>
      </c>
      <c r="R3092" t="s">
        <v>8379</v>
      </c>
      <c r="S3092" s="5">
        <f t="shared" si="194"/>
        <v>42065.818807870368</v>
      </c>
      <c r="T3092" s="5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8320</v>
      </c>
      <c r="R3093" t="s">
        <v>8379</v>
      </c>
      <c r="S3093" s="5">
        <f t="shared" si="194"/>
        <v>42566.948414351849</v>
      </c>
      <c r="T3093" s="5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8320</v>
      </c>
      <c r="R3094" t="s">
        <v>8379</v>
      </c>
      <c r="S3094" s="5">
        <f t="shared" si="194"/>
        <v>42255.619351851856</v>
      </c>
      <c r="T3094" s="5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8320</v>
      </c>
      <c r="R3095" t="s">
        <v>8379</v>
      </c>
      <c r="S3095" s="5">
        <f t="shared" si="194"/>
        <v>41760.909039351849</v>
      </c>
      <c r="T3095" s="5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8320</v>
      </c>
      <c r="R3096" t="s">
        <v>8379</v>
      </c>
      <c r="S3096" s="5">
        <f t="shared" si="194"/>
        <v>42207.795787037037</v>
      </c>
      <c r="T3096" s="5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8320</v>
      </c>
      <c r="R3097" t="s">
        <v>8379</v>
      </c>
      <c r="S3097" s="5">
        <f t="shared" si="194"/>
        <v>42523.025231481486</v>
      </c>
      <c r="T3097" s="5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8320</v>
      </c>
      <c r="R3098" t="s">
        <v>8379</v>
      </c>
      <c r="S3098" s="5">
        <f t="shared" si="194"/>
        <v>42114.825532407413</v>
      </c>
      <c r="T3098" s="5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8320</v>
      </c>
      <c r="R3099" t="s">
        <v>8379</v>
      </c>
      <c r="S3099" s="5">
        <f t="shared" si="194"/>
        <v>42629.503483796296</v>
      </c>
      <c r="T3099" s="5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8320</v>
      </c>
      <c r="R3100" t="s">
        <v>8379</v>
      </c>
      <c r="S3100" s="5">
        <f t="shared" si="194"/>
        <v>42359.792233796295</v>
      </c>
      <c r="T3100" s="5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8320</v>
      </c>
      <c r="R3101" t="s">
        <v>8379</v>
      </c>
      <c r="S3101" s="5">
        <f t="shared" si="194"/>
        <v>42382.189710648148</v>
      </c>
      <c r="T3101" s="5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8320</v>
      </c>
      <c r="R3102" t="s">
        <v>8379</v>
      </c>
      <c r="S3102" s="5">
        <f t="shared" si="194"/>
        <v>41902.622395833336</v>
      </c>
      <c r="T3102" s="5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8320</v>
      </c>
      <c r="R3103" t="s">
        <v>8379</v>
      </c>
      <c r="S3103" s="5">
        <f t="shared" si="194"/>
        <v>42171.383530092593</v>
      </c>
      <c r="T3103" s="5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8320</v>
      </c>
      <c r="R3104" t="s">
        <v>8379</v>
      </c>
      <c r="S3104" s="5">
        <f t="shared" si="194"/>
        <v>42555.340486111112</v>
      </c>
      <c r="T3104" s="5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8320</v>
      </c>
      <c r="R3105" t="s">
        <v>8379</v>
      </c>
      <c r="S3105" s="5">
        <f t="shared" si="194"/>
        <v>42107.156319444446</v>
      </c>
      <c r="T3105" s="5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8320</v>
      </c>
      <c r="R3106" t="s">
        <v>8379</v>
      </c>
      <c r="S3106" s="5">
        <f t="shared" si="194"/>
        <v>42006.908692129626</v>
      </c>
      <c r="T3106" s="5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8320</v>
      </c>
      <c r="R3107" t="s">
        <v>8379</v>
      </c>
      <c r="S3107" s="5">
        <f t="shared" si="194"/>
        <v>41876.718935185185</v>
      </c>
      <c r="T3107" s="5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8320</v>
      </c>
      <c r="R3108" t="s">
        <v>8379</v>
      </c>
      <c r="S3108" s="5">
        <f t="shared" si="194"/>
        <v>42241.429120370376</v>
      </c>
      <c r="T3108" s="5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8320</v>
      </c>
      <c r="R3109" t="s">
        <v>8379</v>
      </c>
      <c r="S3109" s="5">
        <f t="shared" si="194"/>
        <v>42128.814247685179</v>
      </c>
      <c r="T3109" s="5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8320</v>
      </c>
      <c r="R3110" t="s">
        <v>8379</v>
      </c>
      <c r="S3110" s="5">
        <f t="shared" si="194"/>
        <v>42062.680486111116</v>
      </c>
      <c r="T3110" s="5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8320</v>
      </c>
      <c r="R3111" t="s">
        <v>8379</v>
      </c>
      <c r="S3111" s="5">
        <f t="shared" si="194"/>
        <v>41844.125115740739</v>
      </c>
      <c r="T3111" s="5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8320</v>
      </c>
      <c r="R3112" t="s">
        <v>8379</v>
      </c>
      <c r="S3112" s="5">
        <f t="shared" si="194"/>
        <v>42745.031469907408</v>
      </c>
      <c r="T3112" s="5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8320</v>
      </c>
      <c r="R3113" t="s">
        <v>8379</v>
      </c>
      <c r="S3113" s="5">
        <f t="shared" si="194"/>
        <v>41885.595138888886</v>
      </c>
      <c r="T3113" s="5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8320</v>
      </c>
      <c r="R3114" t="s">
        <v>8379</v>
      </c>
      <c r="S3114" s="5">
        <f t="shared" si="194"/>
        <v>42615.121921296297</v>
      </c>
      <c r="T3114" s="5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8320</v>
      </c>
      <c r="R3115" t="s">
        <v>8379</v>
      </c>
      <c r="S3115" s="5">
        <f t="shared" si="194"/>
        <v>42081.731273148151</v>
      </c>
      <c r="T3115" s="5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8320</v>
      </c>
      <c r="R3116" t="s">
        <v>8379</v>
      </c>
      <c r="S3116" s="5">
        <f t="shared" si="194"/>
        <v>41843.632523148146</v>
      </c>
      <c r="T3116" s="5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8320</v>
      </c>
      <c r="R3117" t="s">
        <v>8379</v>
      </c>
      <c r="S3117" s="5">
        <f t="shared" si="194"/>
        <v>42496.447071759263</v>
      </c>
      <c r="T3117" s="5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8320</v>
      </c>
      <c r="R3118" t="s">
        <v>8379</v>
      </c>
      <c r="S3118" s="5">
        <f t="shared" si="194"/>
        <v>42081.515335648146</v>
      </c>
      <c r="T3118" s="5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8320</v>
      </c>
      <c r="R3119" t="s">
        <v>8379</v>
      </c>
      <c r="S3119" s="5">
        <f t="shared" si="194"/>
        <v>42509.374537037031</v>
      </c>
      <c r="T3119" s="5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8320</v>
      </c>
      <c r="R3120" t="s">
        <v>8379</v>
      </c>
      <c r="S3120" s="5">
        <f t="shared" si="194"/>
        <v>42534.649571759262</v>
      </c>
      <c r="T3120" s="5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8320</v>
      </c>
      <c r="R3121" t="s">
        <v>8379</v>
      </c>
      <c r="S3121" s="5">
        <f t="shared" si="194"/>
        <v>42060.04550925926</v>
      </c>
      <c r="T3121" s="5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8320</v>
      </c>
      <c r="R3122" t="s">
        <v>8379</v>
      </c>
      <c r="S3122" s="5">
        <f t="shared" si="194"/>
        <v>42435.942083333335</v>
      </c>
      <c r="T3122" s="5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8320</v>
      </c>
      <c r="R3123" t="s">
        <v>8379</v>
      </c>
      <c r="S3123" s="5">
        <f t="shared" si="194"/>
        <v>41848.679803240739</v>
      </c>
      <c r="T3123" s="5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8320</v>
      </c>
      <c r="R3124" t="s">
        <v>8379</v>
      </c>
      <c r="S3124" s="5">
        <f t="shared" si="194"/>
        <v>42678.932083333333</v>
      </c>
      <c r="T3124" s="5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8320</v>
      </c>
      <c r="R3125" t="s">
        <v>8379</v>
      </c>
      <c r="S3125" s="5">
        <f t="shared" si="194"/>
        <v>42530.993032407408</v>
      </c>
      <c r="T3125" s="5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8320</v>
      </c>
      <c r="R3126" t="s">
        <v>8379</v>
      </c>
      <c r="S3126" s="5">
        <f t="shared" si="194"/>
        <v>41977.780104166668</v>
      </c>
      <c r="T3126" s="5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8320</v>
      </c>
      <c r="R3127" t="s">
        <v>8379</v>
      </c>
      <c r="S3127" s="5">
        <f t="shared" si="194"/>
        <v>42346.20685185185</v>
      </c>
      <c r="T3127" s="5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8320</v>
      </c>
      <c r="R3128" t="s">
        <v>8379</v>
      </c>
      <c r="S3128" s="5">
        <f t="shared" si="194"/>
        <v>42427.01807870371</v>
      </c>
      <c r="T3128" s="5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8320</v>
      </c>
      <c r="R3129" t="s">
        <v>8379</v>
      </c>
      <c r="S3129" s="5">
        <f t="shared" si="194"/>
        <v>42034.856817129628</v>
      </c>
      <c r="T3129" s="5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8320</v>
      </c>
      <c r="R3130" t="s">
        <v>8347</v>
      </c>
      <c r="S3130" s="5">
        <f t="shared" si="194"/>
        <v>42780.825706018513</v>
      </c>
      <c r="T3130" s="5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8320</v>
      </c>
      <c r="R3131" t="s">
        <v>8347</v>
      </c>
      <c r="S3131" s="5">
        <f t="shared" si="194"/>
        <v>42803.842812499999</v>
      </c>
      <c r="T3131" s="5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8320</v>
      </c>
      <c r="R3132" t="s">
        <v>8347</v>
      </c>
      <c r="S3132" s="5">
        <f t="shared" si="194"/>
        <v>42808.640231481477</v>
      </c>
      <c r="T3132" s="5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8320</v>
      </c>
      <c r="R3133" t="s">
        <v>8347</v>
      </c>
      <c r="S3133" s="5">
        <f t="shared" si="194"/>
        <v>42803.579224537039</v>
      </c>
      <c r="T3133" s="5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8320</v>
      </c>
      <c r="R3134" t="s">
        <v>8347</v>
      </c>
      <c r="S3134" s="5">
        <f t="shared" si="194"/>
        <v>42786.350231481483</v>
      </c>
      <c r="T3134" s="5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8320</v>
      </c>
      <c r="R3135" t="s">
        <v>8347</v>
      </c>
      <c r="S3135" s="5">
        <f t="shared" si="194"/>
        <v>42788.565208333333</v>
      </c>
      <c r="T3135" s="5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8320</v>
      </c>
      <c r="R3136" t="s">
        <v>8347</v>
      </c>
      <c r="S3136" s="5">
        <f t="shared" si="194"/>
        <v>42800.720127314817</v>
      </c>
      <c r="T3136" s="5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8320</v>
      </c>
      <c r="R3137" t="s">
        <v>8347</v>
      </c>
      <c r="S3137" s="5">
        <f t="shared" si="194"/>
        <v>42807.151863425926</v>
      </c>
      <c r="T3137" s="5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8320</v>
      </c>
      <c r="R3138" t="s">
        <v>8347</v>
      </c>
      <c r="S3138" s="5">
        <f t="shared" si="194"/>
        <v>42789.462430555555</v>
      </c>
      <c r="T3138" s="5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t="s">
        <v>8320</v>
      </c>
      <c r="R3139" t="s">
        <v>8347</v>
      </c>
      <c r="S3139" s="5">
        <f t="shared" ref="S3139:S3202" si="198">(((J3139/60)/60)/24)+DATE(1970,1,1)</f>
        <v>42807.885057870371</v>
      </c>
      <c r="T3139" s="5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8320</v>
      </c>
      <c r="R3140" t="s">
        <v>8347</v>
      </c>
      <c r="S3140" s="5">
        <f t="shared" si="198"/>
        <v>42809.645914351851</v>
      </c>
      <c r="T3140" s="5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8320</v>
      </c>
      <c r="R3141" t="s">
        <v>8347</v>
      </c>
      <c r="S3141" s="5">
        <f t="shared" si="198"/>
        <v>42785.270370370374</v>
      </c>
      <c r="T3141" s="5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8320</v>
      </c>
      <c r="R3142" t="s">
        <v>8347</v>
      </c>
      <c r="S3142" s="5">
        <f t="shared" si="198"/>
        <v>42802.718784722223</v>
      </c>
      <c r="T3142" s="5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8320</v>
      </c>
      <c r="R3143" t="s">
        <v>8347</v>
      </c>
      <c r="S3143" s="5">
        <f t="shared" si="198"/>
        <v>42800.753333333334</v>
      </c>
      <c r="T3143" s="5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8320</v>
      </c>
      <c r="R3144" t="s">
        <v>8347</v>
      </c>
      <c r="S3144" s="5">
        <f t="shared" si="198"/>
        <v>42783.513182870374</v>
      </c>
      <c r="T3144" s="5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8320</v>
      </c>
      <c r="R3145" t="s">
        <v>8347</v>
      </c>
      <c r="S3145" s="5">
        <f t="shared" si="198"/>
        <v>42808.358287037037</v>
      </c>
      <c r="T3145" s="5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8320</v>
      </c>
      <c r="R3146" t="s">
        <v>8347</v>
      </c>
      <c r="S3146" s="5">
        <f t="shared" si="198"/>
        <v>42796.538275462968</v>
      </c>
      <c r="T3146" s="5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8320</v>
      </c>
      <c r="R3147" t="s">
        <v>8347</v>
      </c>
      <c r="S3147" s="5">
        <f t="shared" si="198"/>
        <v>42762.040902777779</v>
      </c>
      <c r="T3147" s="5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8320</v>
      </c>
      <c r="R3148" t="s">
        <v>8347</v>
      </c>
      <c r="S3148" s="5">
        <f t="shared" si="198"/>
        <v>42796.682476851856</v>
      </c>
      <c r="T3148" s="5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8320</v>
      </c>
      <c r="R3149" t="s">
        <v>8347</v>
      </c>
      <c r="S3149" s="5">
        <f t="shared" si="198"/>
        <v>41909.969386574077</v>
      </c>
      <c r="T3149" s="5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8320</v>
      </c>
      <c r="R3150" t="s">
        <v>8347</v>
      </c>
      <c r="S3150" s="5">
        <f t="shared" si="198"/>
        <v>41891.665324074071</v>
      </c>
      <c r="T3150" s="5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8320</v>
      </c>
      <c r="R3151" t="s">
        <v>8347</v>
      </c>
      <c r="S3151" s="5">
        <f t="shared" si="198"/>
        <v>41226.017361111109</v>
      </c>
      <c r="T3151" s="5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8320</v>
      </c>
      <c r="R3152" t="s">
        <v>8347</v>
      </c>
      <c r="S3152" s="5">
        <f t="shared" si="198"/>
        <v>40478.263923611114</v>
      </c>
      <c r="T3152" s="5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8320</v>
      </c>
      <c r="R3153" t="s">
        <v>8347</v>
      </c>
      <c r="S3153" s="5">
        <f t="shared" si="198"/>
        <v>41862.83997685185</v>
      </c>
      <c r="T3153" s="5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8320</v>
      </c>
      <c r="R3154" t="s">
        <v>8347</v>
      </c>
      <c r="S3154" s="5">
        <f t="shared" si="198"/>
        <v>41550.867673611108</v>
      </c>
      <c r="T3154" s="5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8320</v>
      </c>
      <c r="R3155" t="s">
        <v>8347</v>
      </c>
      <c r="S3155" s="5">
        <f t="shared" si="198"/>
        <v>40633.154363425929</v>
      </c>
      <c r="T3155" s="5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8320</v>
      </c>
      <c r="R3156" t="s">
        <v>8347</v>
      </c>
      <c r="S3156" s="5">
        <f t="shared" si="198"/>
        <v>40970.875671296293</v>
      </c>
      <c r="T3156" s="5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8320</v>
      </c>
      <c r="R3157" t="s">
        <v>8347</v>
      </c>
      <c r="S3157" s="5">
        <f t="shared" si="198"/>
        <v>41233.499131944445</v>
      </c>
      <c r="T3157" s="5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8320</v>
      </c>
      <c r="R3158" t="s">
        <v>8347</v>
      </c>
      <c r="S3158" s="5">
        <f t="shared" si="198"/>
        <v>41026.953055555554</v>
      </c>
      <c r="T3158" s="5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8320</v>
      </c>
      <c r="R3159" t="s">
        <v>8347</v>
      </c>
      <c r="S3159" s="5">
        <f t="shared" si="198"/>
        <v>41829.788252314815</v>
      </c>
      <c r="T3159" s="5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8320</v>
      </c>
      <c r="R3160" t="s">
        <v>8347</v>
      </c>
      <c r="S3160" s="5">
        <f t="shared" si="198"/>
        <v>41447.839722222219</v>
      </c>
      <c r="T3160" s="5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8320</v>
      </c>
      <c r="R3161" t="s">
        <v>8347</v>
      </c>
      <c r="S3161" s="5">
        <f t="shared" si="198"/>
        <v>40884.066678240742</v>
      </c>
      <c r="T3161" s="5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8320</v>
      </c>
      <c r="R3162" t="s">
        <v>8347</v>
      </c>
      <c r="S3162" s="5">
        <f t="shared" si="198"/>
        <v>41841.26489583333</v>
      </c>
      <c r="T3162" s="5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8320</v>
      </c>
      <c r="R3163" t="s">
        <v>8347</v>
      </c>
      <c r="S3163" s="5">
        <f t="shared" si="198"/>
        <v>41897.536134259259</v>
      </c>
      <c r="T3163" s="5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8320</v>
      </c>
      <c r="R3164" t="s">
        <v>8347</v>
      </c>
      <c r="S3164" s="5">
        <f t="shared" si="198"/>
        <v>41799.685902777775</v>
      </c>
      <c r="T3164" s="5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8320</v>
      </c>
      <c r="R3165" t="s">
        <v>8347</v>
      </c>
      <c r="S3165" s="5">
        <f t="shared" si="198"/>
        <v>41775.753761574073</v>
      </c>
      <c r="T3165" s="5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8320</v>
      </c>
      <c r="R3166" t="s">
        <v>8347</v>
      </c>
      <c r="S3166" s="5">
        <f t="shared" si="198"/>
        <v>41766.80572916667</v>
      </c>
      <c r="T3166" s="5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8320</v>
      </c>
      <c r="R3167" t="s">
        <v>8347</v>
      </c>
      <c r="S3167" s="5">
        <f t="shared" si="198"/>
        <v>40644.159259259257</v>
      </c>
      <c r="T3167" s="5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8320</v>
      </c>
      <c r="R3168" t="s">
        <v>8347</v>
      </c>
      <c r="S3168" s="5">
        <f t="shared" si="198"/>
        <v>41940.69158564815</v>
      </c>
      <c r="T3168" s="5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8320</v>
      </c>
      <c r="R3169" t="s">
        <v>8347</v>
      </c>
      <c r="S3169" s="5">
        <f t="shared" si="198"/>
        <v>41839.175706018519</v>
      </c>
      <c r="T3169" s="5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8320</v>
      </c>
      <c r="R3170" t="s">
        <v>8347</v>
      </c>
      <c r="S3170" s="5">
        <f t="shared" si="198"/>
        <v>41772.105937500004</v>
      </c>
      <c r="T3170" s="5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8320</v>
      </c>
      <c r="R3171" t="s">
        <v>8347</v>
      </c>
      <c r="S3171" s="5">
        <f t="shared" si="198"/>
        <v>41591.737974537034</v>
      </c>
      <c r="T3171" s="5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8320</v>
      </c>
      <c r="R3172" t="s">
        <v>8347</v>
      </c>
      <c r="S3172" s="5">
        <f t="shared" si="198"/>
        <v>41789.080370370371</v>
      </c>
      <c r="T3172" s="5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8320</v>
      </c>
      <c r="R3173" t="s">
        <v>8347</v>
      </c>
      <c r="S3173" s="5">
        <f t="shared" si="198"/>
        <v>42466.608310185184</v>
      </c>
      <c r="T3173" s="5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8320</v>
      </c>
      <c r="R3174" t="s">
        <v>8347</v>
      </c>
      <c r="S3174" s="5">
        <f t="shared" si="198"/>
        <v>40923.729953703703</v>
      </c>
      <c r="T3174" s="5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8320</v>
      </c>
      <c r="R3175" t="s">
        <v>8347</v>
      </c>
      <c r="S3175" s="5">
        <f t="shared" si="198"/>
        <v>41878.878379629627</v>
      </c>
      <c r="T3175" s="5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8320</v>
      </c>
      <c r="R3176" t="s">
        <v>8347</v>
      </c>
      <c r="S3176" s="5">
        <f t="shared" si="198"/>
        <v>41862.864675925928</v>
      </c>
      <c r="T3176" s="5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8320</v>
      </c>
      <c r="R3177" t="s">
        <v>8347</v>
      </c>
      <c r="S3177" s="5">
        <f t="shared" si="198"/>
        <v>40531.886886574073</v>
      </c>
      <c r="T3177" s="5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8320</v>
      </c>
      <c r="R3178" t="s">
        <v>8347</v>
      </c>
      <c r="S3178" s="5">
        <f t="shared" si="198"/>
        <v>41477.930914351848</v>
      </c>
      <c r="T3178" s="5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8320</v>
      </c>
      <c r="R3179" t="s">
        <v>8347</v>
      </c>
      <c r="S3179" s="5">
        <f t="shared" si="198"/>
        <v>41781.666770833333</v>
      </c>
      <c r="T3179" s="5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8320</v>
      </c>
      <c r="R3180" t="s">
        <v>8347</v>
      </c>
      <c r="S3180" s="5">
        <f t="shared" si="198"/>
        <v>41806.605034722219</v>
      </c>
      <c r="T3180" s="5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8320</v>
      </c>
      <c r="R3181" t="s">
        <v>8347</v>
      </c>
      <c r="S3181" s="5">
        <f t="shared" si="198"/>
        <v>41375.702210648145</v>
      </c>
      <c r="T3181" s="5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8320</v>
      </c>
      <c r="R3182" t="s">
        <v>8347</v>
      </c>
      <c r="S3182" s="5">
        <f t="shared" si="198"/>
        <v>41780.412604166668</v>
      </c>
      <c r="T3182" s="5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8320</v>
      </c>
      <c r="R3183" t="s">
        <v>8347</v>
      </c>
      <c r="S3183" s="5">
        <f t="shared" si="198"/>
        <v>41779.310034722221</v>
      </c>
      <c r="T3183" s="5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8320</v>
      </c>
      <c r="R3184" t="s">
        <v>8347</v>
      </c>
      <c r="S3184" s="5">
        <f t="shared" si="198"/>
        <v>40883.949317129627</v>
      </c>
      <c r="T3184" s="5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8320</v>
      </c>
      <c r="R3185" t="s">
        <v>8347</v>
      </c>
      <c r="S3185" s="5">
        <f t="shared" si="198"/>
        <v>41491.79478009259</v>
      </c>
      <c r="T3185" s="5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8320</v>
      </c>
      <c r="R3186" t="s">
        <v>8347</v>
      </c>
      <c r="S3186" s="5">
        <f t="shared" si="198"/>
        <v>41791.993414351848</v>
      </c>
      <c r="T3186" s="5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8320</v>
      </c>
      <c r="R3187" t="s">
        <v>8347</v>
      </c>
      <c r="S3187" s="5">
        <f t="shared" si="198"/>
        <v>41829.977326388893</v>
      </c>
      <c r="T3187" s="5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8320</v>
      </c>
      <c r="R3188" t="s">
        <v>8347</v>
      </c>
      <c r="S3188" s="5">
        <f t="shared" si="198"/>
        <v>41868.924050925925</v>
      </c>
      <c r="T3188" s="5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8320</v>
      </c>
      <c r="R3189" t="s">
        <v>8347</v>
      </c>
      <c r="S3189" s="5">
        <f t="shared" si="198"/>
        <v>41835.666354166664</v>
      </c>
      <c r="T3189" s="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8320</v>
      </c>
      <c r="R3190" t="s">
        <v>8381</v>
      </c>
      <c r="S3190" s="5">
        <f t="shared" si="198"/>
        <v>42144.415532407409</v>
      </c>
      <c r="T3190" s="5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8320</v>
      </c>
      <c r="R3191" t="s">
        <v>8381</v>
      </c>
      <c r="S3191" s="5">
        <f t="shared" si="198"/>
        <v>42118.346435185187</v>
      </c>
      <c r="T3191" s="5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8320</v>
      </c>
      <c r="R3192" t="s">
        <v>8381</v>
      </c>
      <c r="S3192" s="5">
        <f t="shared" si="198"/>
        <v>42683.151331018518</v>
      </c>
      <c r="T3192" s="5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8320</v>
      </c>
      <c r="R3193" t="s">
        <v>8381</v>
      </c>
      <c r="S3193" s="5">
        <f t="shared" si="198"/>
        <v>42538.755428240736</v>
      </c>
      <c r="T3193" s="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8320</v>
      </c>
      <c r="R3194" t="s">
        <v>8381</v>
      </c>
      <c r="S3194" s="5">
        <f t="shared" si="198"/>
        <v>42018.94049768518</v>
      </c>
      <c r="T3194" s="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8320</v>
      </c>
      <c r="R3195" t="s">
        <v>8381</v>
      </c>
      <c r="S3195" s="5">
        <f t="shared" si="198"/>
        <v>42010.968240740738</v>
      </c>
      <c r="T3195" s="5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8320</v>
      </c>
      <c r="R3196" t="s">
        <v>8381</v>
      </c>
      <c r="S3196" s="5">
        <f t="shared" si="198"/>
        <v>42182.062476851846</v>
      </c>
      <c r="T3196" s="5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8320</v>
      </c>
      <c r="R3197" t="s">
        <v>8381</v>
      </c>
      <c r="S3197" s="5">
        <f t="shared" si="198"/>
        <v>42017.594236111108</v>
      </c>
      <c r="T3197" s="5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8320</v>
      </c>
      <c r="R3198" t="s">
        <v>8381</v>
      </c>
      <c r="S3198" s="5">
        <f t="shared" si="198"/>
        <v>42157.598090277781</v>
      </c>
      <c r="T3198" s="5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8320</v>
      </c>
      <c r="R3199" t="s">
        <v>8381</v>
      </c>
      <c r="S3199" s="5">
        <f t="shared" si="198"/>
        <v>42009.493263888886</v>
      </c>
      <c r="T3199" s="5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8320</v>
      </c>
      <c r="R3200" t="s">
        <v>8381</v>
      </c>
      <c r="S3200" s="5">
        <f t="shared" si="198"/>
        <v>42013.424502314811</v>
      </c>
      <c r="T3200" s="5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8320</v>
      </c>
      <c r="R3201" t="s">
        <v>8381</v>
      </c>
      <c r="S3201" s="5">
        <f t="shared" si="198"/>
        <v>41858.761782407404</v>
      </c>
      <c r="T3201" s="5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8320</v>
      </c>
      <c r="R3202" t="s">
        <v>8381</v>
      </c>
      <c r="S3202" s="5">
        <f t="shared" si="198"/>
        <v>42460.320613425924</v>
      </c>
      <c r="T3202" s="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t="s">
        <v>8320</v>
      </c>
      <c r="R3203" t="s">
        <v>8381</v>
      </c>
      <c r="S3203" s="5">
        <f t="shared" ref="S3203:S3266" si="202">(((J3203/60)/60)/24)+DATE(1970,1,1)</f>
        <v>41861.767094907409</v>
      </c>
      <c r="T3203" s="5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8320</v>
      </c>
      <c r="R3204" t="s">
        <v>8381</v>
      </c>
      <c r="S3204" s="5">
        <f t="shared" si="202"/>
        <v>42293.853541666671</v>
      </c>
      <c r="T3204" s="5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8320</v>
      </c>
      <c r="R3205" t="s">
        <v>8381</v>
      </c>
      <c r="S3205" s="5">
        <f t="shared" si="202"/>
        <v>42242.988680555558</v>
      </c>
      <c r="T3205" s="5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8320</v>
      </c>
      <c r="R3206" t="s">
        <v>8381</v>
      </c>
      <c r="S3206" s="5">
        <f t="shared" si="202"/>
        <v>42172.686099537037</v>
      </c>
      <c r="T3206" s="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8320</v>
      </c>
      <c r="R3207" t="s">
        <v>8381</v>
      </c>
      <c r="S3207" s="5">
        <f t="shared" si="202"/>
        <v>42095.374675925923</v>
      </c>
      <c r="T3207" s="5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8320</v>
      </c>
      <c r="R3208" t="s">
        <v>8381</v>
      </c>
      <c r="S3208" s="5">
        <f t="shared" si="202"/>
        <v>42236.276053240741</v>
      </c>
      <c r="T3208" s="5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8320</v>
      </c>
      <c r="R3209" t="s">
        <v>8381</v>
      </c>
      <c r="S3209" s="5">
        <f t="shared" si="202"/>
        <v>42057.277858796297</v>
      </c>
      <c r="T3209" s="5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8320</v>
      </c>
      <c r="R3210" t="s">
        <v>8347</v>
      </c>
      <c r="S3210" s="5">
        <f t="shared" si="202"/>
        <v>41827.605057870373</v>
      </c>
      <c r="T3210" s="5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8320</v>
      </c>
      <c r="R3211" t="s">
        <v>8347</v>
      </c>
      <c r="S3211" s="5">
        <f t="shared" si="202"/>
        <v>41778.637245370373</v>
      </c>
      <c r="T3211" s="5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8320</v>
      </c>
      <c r="R3212" t="s">
        <v>8347</v>
      </c>
      <c r="S3212" s="5">
        <f t="shared" si="202"/>
        <v>41013.936562499999</v>
      </c>
      <c r="T3212" s="5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8320</v>
      </c>
      <c r="R3213" t="s">
        <v>8347</v>
      </c>
      <c r="S3213" s="5">
        <f t="shared" si="202"/>
        <v>41834.586574074077</v>
      </c>
      <c r="T3213" s="5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8320</v>
      </c>
      <c r="R3214" t="s">
        <v>8347</v>
      </c>
      <c r="S3214" s="5">
        <f t="shared" si="202"/>
        <v>41829.795729166668</v>
      </c>
      <c r="T3214" s="5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8320</v>
      </c>
      <c r="R3215" t="s">
        <v>8347</v>
      </c>
      <c r="S3215" s="5">
        <f t="shared" si="202"/>
        <v>42171.763414351852</v>
      </c>
      <c r="T3215" s="5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8320</v>
      </c>
      <c r="R3216" t="s">
        <v>8347</v>
      </c>
      <c r="S3216" s="5">
        <f t="shared" si="202"/>
        <v>42337.792511574073</v>
      </c>
      <c r="T3216" s="5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8320</v>
      </c>
      <c r="R3217" t="s">
        <v>8347</v>
      </c>
      <c r="S3217" s="5">
        <f t="shared" si="202"/>
        <v>42219.665173611109</v>
      </c>
      <c r="T3217" s="5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8320</v>
      </c>
      <c r="R3218" t="s">
        <v>8347</v>
      </c>
      <c r="S3218" s="5">
        <f t="shared" si="202"/>
        <v>42165.462627314817</v>
      </c>
      <c r="T3218" s="5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8320</v>
      </c>
      <c r="R3219" t="s">
        <v>8347</v>
      </c>
      <c r="S3219" s="5">
        <f t="shared" si="202"/>
        <v>42648.546111111107</v>
      </c>
      <c r="T3219" s="5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8320</v>
      </c>
      <c r="R3220" t="s">
        <v>8347</v>
      </c>
      <c r="S3220" s="5">
        <f t="shared" si="202"/>
        <v>41971.002152777779</v>
      </c>
      <c r="T3220" s="5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8320</v>
      </c>
      <c r="R3221" t="s">
        <v>8347</v>
      </c>
      <c r="S3221" s="5">
        <f t="shared" si="202"/>
        <v>42050.983182870375</v>
      </c>
      <c r="T3221" s="5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8320</v>
      </c>
      <c r="R3222" t="s">
        <v>8347</v>
      </c>
      <c r="S3222" s="5">
        <f t="shared" si="202"/>
        <v>42772.833379629628</v>
      </c>
      <c r="T3222" s="5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8320</v>
      </c>
      <c r="R3223" t="s">
        <v>8347</v>
      </c>
      <c r="S3223" s="5">
        <f t="shared" si="202"/>
        <v>42155.696793981479</v>
      </c>
      <c r="T3223" s="5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8320</v>
      </c>
      <c r="R3224" t="s">
        <v>8347</v>
      </c>
      <c r="S3224" s="5">
        <f t="shared" si="202"/>
        <v>42270.582141203704</v>
      </c>
      <c r="T3224" s="5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8320</v>
      </c>
      <c r="R3225" t="s">
        <v>8347</v>
      </c>
      <c r="S3225" s="5">
        <f t="shared" si="202"/>
        <v>42206.835370370376</v>
      </c>
      <c r="T3225" s="5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8320</v>
      </c>
      <c r="R3226" t="s">
        <v>8347</v>
      </c>
      <c r="S3226" s="5">
        <f t="shared" si="202"/>
        <v>42697.850844907407</v>
      </c>
      <c r="T3226" s="5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8320</v>
      </c>
      <c r="R3227" t="s">
        <v>8347</v>
      </c>
      <c r="S3227" s="5">
        <f t="shared" si="202"/>
        <v>42503.559467592597</v>
      </c>
      <c r="T3227" s="5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8320</v>
      </c>
      <c r="R3228" t="s">
        <v>8347</v>
      </c>
      <c r="S3228" s="5">
        <f t="shared" si="202"/>
        <v>42277.583472222221</v>
      </c>
      <c r="T3228" s="5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8320</v>
      </c>
      <c r="R3229" t="s">
        <v>8347</v>
      </c>
      <c r="S3229" s="5">
        <f t="shared" si="202"/>
        <v>42722.882361111115</v>
      </c>
      <c r="T3229" s="5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8320</v>
      </c>
      <c r="R3230" t="s">
        <v>8347</v>
      </c>
      <c r="S3230" s="5">
        <f t="shared" si="202"/>
        <v>42323.70930555556</v>
      </c>
      <c r="T3230" s="5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8320</v>
      </c>
      <c r="R3231" t="s">
        <v>8347</v>
      </c>
      <c r="S3231" s="5">
        <f t="shared" si="202"/>
        <v>41933.291643518518</v>
      </c>
      <c r="T3231" s="5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8320</v>
      </c>
      <c r="R3232" t="s">
        <v>8347</v>
      </c>
      <c r="S3232" s="5">
        <f t="shared" si="202"/>
        <v>41898.168125000004</v>
      </c>
      <c r="T3232" s="5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8320</v>
      </c>
      <c r="R3233" t="s">
        <v>8347</v>
      </c>
      <c r="S3233" s="5">
        <f t="shared" si="202"/>
        <v>42446.943831018521</v>
      </c>
      <c r="T3233" s="5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8320</v>
      </c>
      <c r="R3234" t="s">
        <v>8347</v>
      </c>
      <c r="S3234" s="5">
        <f t="shared" si="202"/>
        <v>42463.81385416667</v>
      </c>
      <c r="T3234" s="5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8320</v>
      </c>
      <c r="R3235" t="s">
        <v>8347</v>
      </c>
      <c r="S3235" s="5">
        <f t="shared" si="202"/>
        <v>42766.805034722223</v>
      </c>
      <c r="T3235" s="5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8320</v>
      </c>
      <c r="R3236" t="s">
        <v>8347</v>
      </c>
      <c r="S3236" s="5">
        <f t="shared" si="202"/>
        <v>42734.789444444439</v>
      </c>
      <c r="T3236" s="5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8320</v>
      </c>
      <c r="R3237" t="s">
        <v>8347</v>
      </c>
      <c r="S3237" s="5">
        <f t="shared" si="202"/>
        <v>42522.347812499997</v>
      </c>
      <c r="T3237" s="5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8320</v>
      </c>
      <c r="R3238" t="s">
        <v>8347</v>
      </c>
      <c r="S3238" s="5">
        <f t="shared" si="202"/>
        <v>42702.917048611111</v>
      </c>
      <c r="T3238" s="5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8320</v>
      </c>
      <c r="R3239" t="s">
        <v>8347</v>
      </c>
      <c r="S3239" s="5">
        <f t="shared" si="202"/>
        <v>42252.474351851852</v>
      </c>
      <c r="T3239" s="5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8320</v>
      </c>
      <c r="R3240" t="s">
        <v>8347</v>
      </c>
      <c r="S3240" s="5">
        <f t="shared" si="202"/>
        <v>42156.510393518518</v>
      </c>
      <c r="T3240" s="5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8320</v>
      </c>
      <c r="R3241" t="s">
        <v>8347</v>
      </c>
      <c r="S3241" s="5">
        <f t="shared" si="202"/>
        <v>42278.089039351849</v>
      </c>
      <c r="T3241" s="5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8320</v>
      </c>
      <c r="R3242" t="s">
        <v>8347</v>
      </c>
      <c r="S3242" s="5">
        <f t="shared" si="202"/>
        <v>42754.693842592591</v>
      </c>
      <c r="T3242" s="5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8320</v>
      </c>
      <c r="R3243" t="s">
        <v>8347</v>
      </c>
      <c r="S3243" s="5">
        <f t="shared" si="202"/>
        <v>41893.324884259258</v>
      </c>
      <c r="T3243" s="5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8320</v>
      </c>
      <c r="R3244" t="s">
        <v>8347</v>
      </c>
      <c r="S3244" s="5">
        <f t="shared" si="202"/>
        <v>41871.755694444444</v>
      </c>
      <c r="T3244" s="5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8320</v>
      </c>
      <c r="R3245" t="s">
        <v>8347</v>
      </c>
      <c r="S3245" s="5">
        <f t="shared" si="202"/>
        <v>42262.096782407403</v>
      </c>
      <c r="T3245" s="5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8320</v>
      </c>
      <c r="R3246" t="s">
        <v>8347</v>
      </c>
      <c r="S3246" s="5">
        <f t="shared" si="202"/>
        <v>42675.694236111114</v>
      </c>
      <c r="T3246" s="5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8320</v>
      </c>
      <c r="R3247" t="s">
        <v>8347</v>
      </c>
      <c r="S3247" s="5">
        <f t="shared" si="202"/>
        <v>42135.60020833333</v>
      </c>
      <c r="T3247" s="5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8320</v>
      </c>
      <c r="R3248" t="s">
        <v>8347</v>
      </c>
      <c r="S3248" s="5">
        <f t="shared" si="202"/>
        <v>42230.472222222219</v>
      </c>
      <c r="T3248" s="5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8320</v>
      </c>
      <c r="R3249" t="s">
        <v>8347</v>
      </c>
      <c r="S3249" s="5">
        <f t="shared" si="202"/>
        <v>42167.434166666666</v>
      </c>
      <c r="T3249" s="5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8320</v>
      </c>
      <c r="R3250" t="s">
        <v>8347</v>
      </c>
      <c r="S3250" s="5">
        <f t="shared" si="202"/>
        <v>42068.888391203705</v>
      </c>
      <c r="T3250" s="5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8320</v>
      </c>
      <c r="R3251" t="s">
        <v>8347</v>
      </c>
      <c r="S3251" s="5">
        <f t="shared" si="202"/>
        <v>42145.746689814812</v>
      </c>
      <c r="T3251" s="5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8320</v>
      </c>
      <c r="R3252" t="s">
        <v>8347</v>
      </c>
      <c r="S3252" s="5">
        <f t="shared" si="202"/>
        <v>41918.742175925923</v>
      </c>
      <c r="T3252" s="5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8320</v>
      </c>
      <c r="R3253" t="s">
        <v>8347</v>
      </c>
      <c r="S3253" s="5">
        <f t="shared" si="202"/>
        <v>42146.731087962966</v>
      </c>
      <c r="T3253" s="5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8320</v>
      </c>
      <c r="R3254" t="s">
        <v>8347</v>
      </c>
      <c r="S3254" s="5">
        <f t="shared" si="202"/>
        <v>42590.472685185188</v>
      </c>
      <c r="T3254" s="5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8320</v>
      </c>
      <c r="R3255" t="s">
        <v>8347</v>
      </c>
      <c r="S3255" s="5">
        <f t="shared" si="202"/>
        <v>42602.576712962968</v>
      </c>
      <c r="T3255" s="5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8320</v>
      </c>
      <c r="R3256" t="s">
        <v>8347</v>
      </c>
      <c r="S3256" s="5">
        <f t="shared" si="202"/>
        <v>42059.085752314815</v>
      </c>
      <c r="T3256" s="5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8320</v>
      </c>
      <c r="R3257" t="s">
        <v>8347</v>
      </c>
      <c r="S3257" s="5">
        <f t="shared" si="202"/>
        <v>41889.768229166664</v>
      </c>
      <c r="T3257" s="5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8320</v>
      </c>
      <c r="R3258" t="s">
        <v>8347</v>
      </c>
      <c r="S3258" s="5">
        <f t="shared" si="202"/>
        <v>42144.573807870373</v>
      </c>
      <c r="T3258" s="5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8320</v>
      </c>
      <c r="R3259" t="s">
        <v>8347</v>
      </c>
      <c r="S3259" s="5">
        <f t="shared" si="202"/>
        <v>42758.559629629628</v>
      </c>
      <c r="T3259" s="5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8320</v>
      </c>
      <c r="R3260" t="s">
        <v>8347</v>
      </c>
      <c r="S3260" s="5">
        <f t="shared" si="202"/>
        <v>41982.887280092589</v>
      </c>
      <c r="T3260" s="5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8320</v>
      </c>
      <c r="R3261" t="s">
        <v>8347</v>
      </c>
      <c r="S3261" s="5">
        <f t="shared" si="202"/>
        <v>42614.760937500003</v>
      </c>
      <c r="T3261" s="5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8320</v>
      </c>
      <c r="R3262" t="s">
        <v>8347</v>
      </c>
      <c r="S3262" s="5">
        <f t="shared" si="202"/>
        <v>42303.672662037032</v>
      </c>
      <c r="T3262" s="5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8320</v>
      </c>
      <c r="R3263" t="s">
        <v>8347</v>
      </c>
      <c r="S3263" s="5">
        <f t="shared" si="202"/>
        <v>42171.725416666668</v>
      </c>
      <c r="T3263" s="5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8320</v>
      </c>
      <c r="R3264" t="s">
        <v>8347</v>
      </c>
      <c r="S3264" s="5">
        <f t="shared" si="202"/>
        <v>41964.315532407403</v>
      </c>
      <c r="T3264" s="5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8320</v>
      </c>
      <c r="R3265" t="s">
        <v>8347</v>
      </c>
      <c r="S3265" s="5">
        <f t="shared" si="202"/>
        <v>42284.516064814816</v>
      </c>
      <c r="T3265" s="5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8320</v>
      </c>
      <c r="R3266" t="s">
        <v>8347</v>
      </c>
      <c r="S3266" s="5">
        <f t="shared" si="202"/>
        <v>42016.800208333334</v>
      </c>
      <c r="T3266" s="5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t="s">
        <v>8320</v>
      </c>
      <c r="R3267" t="s">
        <v>8347</v>
      </c>
      <c r="S3267" s="5">
        <f t="shared" ref="S3267:S3330" si="206">(((J3267/60)/60)/24)+DATE(1970,1,1)</f>
        <v>42311.711979166663</v>
      </c>
      <c r="T3267" s="5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8320</v>
      </c>
      <c r="R3268" t="s">
        <v>8347</v>
      </c>
      <c r="S3268" s="5">
        <f t="shared" si="206"/>
        <v>42136.536134259266</v>
      </c>
      <c r="T3268" s="5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8320</v>
      </c>
      <c r="R3269" t="s">
        <v>8347</v>
      </c>
      <c r="S3269" s="5">
        <f t="shared" si="206"/>
        <v>42172.757638888885</v>
      </c>
      <c r="T3269" s="5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8320</v>
      </c>
      <c r="R3270" t="s">
        <v>8347</v>
      </c>
      <c r="S3270" s="5">
        <f t="shared" si="206"/>
        <v>42590.90425925926</v>
      </c>
      <c r="T3270" s="5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8320</v>
      </c>
      <c r="R3271" t="s">
        <v>8347</v>
      </c>
      <c r="S3271" s="5">
        <f t="shared" si="206"/>
        <v>42137.395798611105</v>
      </c>
      <c r="T3271" s="5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8320</v>
      </c>
      <c r="R3272" t="s">
        <v>8347</v>
      </c>
      <c r="S3272" s="5">
        <f t="shared" si="206"/>
        <v>42167.533159722225</v>
      </c>
      <c r="T3272" s="5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8320</v>
      </c>
      <c r="R3273" t="s">
        <v>8347</v>
      </c>
      <c r="S3273" s="5">
        <f t="shared" si="206"/>
        <v>41915.437210648146</v>
      </c>
      <c r="T3273" s="5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8320</v>
      </c>
      <c r="R3274" t="s">
        <v>8347</v>
      </c>
      <c r="S3274" s="5">
        <f t="shared" si="206"/>
        <v>42284.500104166669</v>
      </c>
      <c r="T3274" s="5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8320</v>
      </c>
      <c r="R3275" t="s">
        <v>8347</v>
      </c>
      <c r="S3275" s="5">
        <f t="shared" si="206"/>
        <v>42611.801412037035</v>
      </c>
      <c r="T3275" s="5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8320</v>
      </c>
      <c r="R3276" t="s">
        <v>8347</v>
      </c>
      <c r="S3276" s="5">
        <f t="shared" si="206"/>
        <v>42400.704537037032</v>
      </c>
      <c r="T3276" s="5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8320</v>
      </c>
      <c r="R3277" t="s">
        <v>8347</v>
      </c>
      <c r="S3277" s="5">
        <f t="shared" si="206"/>
        <v>42017.88045138889</v>
      </c>
      <c r="T3277" s="5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8320</v>
      </c>
      <c r="R3278" t="s">
        <v>8347</v>
      </c>
      <c r="S3278" s="5">
        <f t="shared" si="206"/>
        <v>42426.949988425928</v>
      </c>
      <c r="T3278" s="5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8320</v>
      </c>
      <c r="R3279" t="s">
        <v>8347</v>
      </c>
      <c r="S3279" s="5">
        <f t="shared" si="206"/>
        <v>41931.682939814818</v>
      </c>
      <c r="T3279" s="5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8320</v>
      </c>
      <c r="R3280" t="s">
        <v>8347</v>
      </c>
      <c r="S3280" s="5">
        <f t="shared" si="206"/>
        <v>42124.848414351851</v>
      </c>
      <c r="T3280" s="5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8320</v>
      </c>
      <c r="R3281" t="s">
        <v>8347</v>
      </c>
      <c r="S3281" s="5">
        <f t="shared" si="206"/>
        <v>42431.102534722217</v>
      </c>
      <c r="T3281" s="5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8320</v>
      </c>
      <c r="R3282" t="s">
        <v>8347</v>
      </c>
      <c r="S3282" s="5">
        <f t="shared" si="206"/>
        <v>42121.756921296299</v>
      </c>
      <c r="T3282" s="5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8320</v>
      </c>
      <c r="R3283" t="s">
        <v>8347</v>
      </c>
      <c r="S3283" s="5">
        <f t="shared" si="206"/>
        <v>42219.019733796296</v>
      </c>
      <c r="T3283" s="5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8320</v>
      </c>
      <c r="R3284" t="s">
        <v>8347</v>
      </c>
      <c r="S3284" s="5">
        <f t="shared" si="206"/>
        <v>42445.19430555556</v>
      </c>
      <c r="T3284" s="5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8320</v>
      </c>
      <c r="R3285" t="s">
        <v>8347</v>
      </c>
      <c r="S3285" s="5">
        <f t="shared" si="206"/>
        <v>42379.74418981481</v>
      </c>
      <c r="T3285" s="5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8320</v>
      </c>
      <c r="R3286" t="s">
        <v>8347</v>
      </c>
      <c r="S3286" s="5">
        <f t="shared" si="206"/>
        <v>42380.884872685187</v>
      </c>
      <c r="T3286" s="5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8320</v>
      </c>
      <c r="R3287" t="s">
        <v>8347</v>
      </c>
      <c r="S3287" s="5">
        <f t="shared" si="206"/>
        <v>42762.942430555559</v>
      </c>
      <c r="T3287" s="5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8320</v>
      </c>
      <c r="R3288" t="s">
        <v>8347</v>
      </c>
      <c r="S3288" s="5">
        <f t="shared" si="206"/>
        <v>42567.840069444443</v>
      </c>
      <c r="T3288" s="5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8320</v>
      </c>
      <c r="R3289" t="s">
        <v>8347</v>
      </c>
      <c r="S3289" s="5">
        <f t="shared" si="206"/>
        <v>42311.750324074077</v>
      </c>
      <c r="T3289" s="5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8320</v>
      </c>
      <c r="R3290" t="s">
        <v>8347</v>
      </c>
      <c r="S3290" s="5">
        <f t="shared" si="206"/>
        <v>42505.774479166663</v>
      </c>
      <c r="T3290" s="5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8320</v>
      </c>
      <c r="R3291" t="s">
        <v>8347</v>
      </c>
      <c r="S3291" s="5">
        <f t="shared" si="206"/>
        <v>42758.368078703701</v>
      </c>
      <c r="T3291" s="5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8320</v>
      </c>
      <c r="R3292" t="s">
        <v>8347</v>
      </c>
      <c r="S3292" s="5">
        <f t="shared" si="206"/>
        <v>42775.51494212963</v>
      </c>
      <c r="T3292" s="5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8320</v>
      </c>
      <c r="R3293" t="s">
        <v>8347</v>
      </c>
      <c r="S3293" s="5">
        <f t="shared" si="206"/>
        <v>42232.702546296292</v>
      </c>
      <c r="T3293" s="5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8320</v>
      </c>
      <c r="R3294" t="s">
        <v>8347</v>
      </c>
      <c r="S3294" s="5">
        <f t="shared" si="206"/>
        <v>42282.770231481481</v>
      </c>
      <c r="T3294" s="5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8320</v>
      </c>
      <c r="R3295" t="s">
        <v>8347</v>
      </c>
      <c r="S3295" s="5">
        <f t="shared" si="206"/>
        <v>42768.425370370373</v>
      </c>
      <c r="T3295" s="5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8320</v>
      </c>
      <c r="R3296" t="s">
        <v>8347</v>
      </c>
      <c r="S3296" s="5">
        <f t="shared" si="206"/>
        <v>42141.541134259256</v>
      </c>
      <c r="T3296" s="5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8320</v>
      </c>
      <c r="R3297" t="s">
        <v>8347</v>
      </c>
      <c r="S3297" s="5">
        <f t="shared" si="206"/>
        <v>42609.442465277782</v>
      </c>
      <c r="T3297" s="5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8320</v>
      </c>
      <c r="R3298" t="s">
        <v>8347</v>
      </c>
      <c r="S3298" s="5">
        <f t="shared" si="206"/>
        <v>42309.756620370375</v>
      </c>
      <c r="T3298" s="5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8320</v>
      </c>
      <c r="R3299" t="s">
        <v>8347</v>
      </c>
      <c r="S3299" s="5">
        <f t="shared" si="206"/>
        <v>42193.771481481483</v>
      </c>
      <c r="T3299" s="5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8320</v>
      </c>
      <c r="R3300" t="s">
        <v>8347</v>
      </c>
      <c r="S3300" s="5">
        <f t="shared" si="206"/>
        <v>42239.957962962959</v>
      </c>
      <c r="T3300" s="5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8320</v>
      </c>
      <c r="R3301" t="s">
        <v>8347</v>
      </c>
      <c r="S3301" s="5">
        <f t="shared" si="206"/>
        <v>42261.917395833334</v>
      </c>
      <c r="T3301" s="5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8320</v>
      </c>
      <c r="R3302" t="s">
        <v>8347</v>
      </c>
      <c r="S3302" s="5">
        <f t="shared" si="206"/>
        <v>42102.743773148148</v>
      </c>
      <c r="T3302" s="5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8320</v>
      </c>
      <c r="R3303" t="s">
        <v>8347</v>
      </c>
      <c r="S3303" s="5">
        <f t="shared" si="206"/>
        <v>42538.73583333334</v>
      </c>
      <c r="T3303" s="5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8320</v>
      </c>
      <c r="R3304" t="s">
        <v>8347</v>
      </c>
      <c r="S3304" s="5">
        <f t="shared" si="206"/>
        <v>42681.35157407407</v>
      </c>
      <c r="T3304" s="5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8320</v>
      </c>
      <c r="R3305" t="s">
        <v>8347</v>
      </c>
      <c r="S3305" s="5">
        <f t="shared" si="206"/>
        <v>42056.65143518518</v>
      </c>
      <c r="T3305" s="5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8320</v>
      </c>
      <c r="R3306" t="s">
        <v>8347</v>
      </c>
      <c r="S3306" s="5">
        <f t="shared" si="206"/>
        <v>42696.624444444446</v>
      </c>
      <c r="T3306" s="5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8320</v>
      </c>
      <c r="R3307" t="s">
        <v>8347</v>
      </c>
      <c r="S3307" s="5">
        <f t="shared" si="206"/>
        <v>42186.855879629627</v>
      </c>
      <c r="T3307" s="5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8320</v>
      </c>
      <c r="R3308" t="s">
        <v>8347</v>
      </c>
      <c r="S3308" s="5">
        <f t="shared" si="206"/>
        <v>42493.219236111108</v>
      </c>
      <c r="T3308" s="5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8320</v>
      </c>
      <c r="R3309" t="s">
        <v>8347</v>
      </c>
      <c r="S3309" s="5">
        <f t="shared" si="206"/>
        <v>42475.057164351849</v>
      </c>
      <c r="T3309" s="5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8320</v>
      </c>
      <c r="R3310" t="s">
        <v>8347</v>
      </c>
      <c r="S3310" s="5">
        <f t="shared" si="206"/>
        <v>42452.876909722225</v>
      </c>
      <c r="T3310" s="5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8320</v>
      </c>
      <c r="R3311" t="s">
        <v>8347</v>
      </c>
      <c r="S3311" s="5">
        <f t="shared" si="206"/>
        <v>42628.650208333333</v>
      </c>
      <c r="T3311" s="5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8320</v>
      </c>
      <c r="R3312" t="s">
        <v>8347</v>
      </c>
      <c r="S3312" s="5">
        <f t="shared" si="206"/>
        <v>42253.928530092591</v>
      </c>
      <c r="T3312" s="5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8320</v>
      </c>
      <c r="R3313" t="s">
        <v>8347</v>
      </c>
      <c r="S3313" s="5">
        <f t="shared" si="206"/>
        <v>42264.29178240741</v>
      </c>
      <c r="T3313" s="5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8320</v>
      </c>
      <c r="R3314" t="s">
        <v>8347</v>
      </c>
      <c r="S3314" s="5">
        <f t="shared" si="206"/>
        <v>42664.809560185182</v>
      </c>
      <c r="T3314" s="5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8320</v>
      </c>
      <c r="R3315" t="s">
        <v>8347</v>
      </c>
      <c r="S3315" s="5">
        <f t="shared" si="206"/>
        <v>42382.244409722218</v>
      </c>
      <c r="T3315" s="5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8320</v>
      </c>
      <c r="R3316" t="s">
        <v>8347</v>
      </c>
      <c r="S3316" s="5">
        <f t="shared" si="206"/>
        <v>42105.267488425925</v>
      </c>
      <c r="T3316" s="5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8320</v>
      </c>
      <c r="R3317" t="s">
        <v>8347</v>
      </c>
      <c r="S3317" s="5">
        <f t="shared" si="206"/>
        <v>42466.303715277783</v>
      </c>
      <c r="T3317" s="5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8320</v>
      </c>
      <c r="R3318" t="s">
        <v>8347</v>
      </c>
      <c r="S3318" s="5">
        <f t="shared" si="206"/>
        <v>41826.871238425927</v>
      </c>
      <c r="T3318" s="5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8320</v>
      </c>
      <c r="R3319" t="s">
        <v>8347</v>
      </c>
      <c r="S3319" s="5">
        <f t="shared" si="206"/>
        <v>42499.039629629624</v>
      </c>
      <c r="T3319" s="5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8320</v>
      </c>
      <c r="R3320" t="s">
        <v>8347</v>
      </c>
      <c r="S3320" s="5">
        <f t="shared" si="206"/>
        <v>42431.302002314813</v>
      </c>
      <c r="T3320" s="5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8320</v>
      </c>
      <c r="R3321" t="s">
        <v>8347</v>
      </c>
      <c r="S3321" s="5">
        <f t="shared" si="206"/>
        <v>41990.585486111115</v>
      </c>
      <c r="T3321" s="5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8320</v>
      </c>
      <c r="R3322" t="s">
        <v>8347</v>
      </c>
      <c r="S3322" s="5">
        <f t="shared" si="206"/>
        <v>42513.045798611114</v>
      </c>
      <c r="T3322" s="5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8320</v>
      </c>
      <c r="R3323" t="s">
        <v>8347</v>
      </c>
      <c r="S3323" s="5">
        <f t="shared" si="206"/>
        <v>41914.100289351853</v>
      </c>
      <c r="T3323" s="5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8320</v>
      </c>
      <c r="R3324" t="s">
        <v>8347</v>
      </c>
      <c r="S3324" s="5">
        <f t="shared" si="206"/>
        <v>42521.010370370372</v>
      </c>
      <c r="T3324" s="5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8320</v>
      </c>
      <c r="R3325" t="s">
        <v>8347</v>
      </c>
      <c r="S3325" s="5">
        <f t="shared" si="206"/>
        <v>42608.36583333333</v>
      </c>
      <c r="T3325" s="5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8320</v>
      </c>
      <c r="R3326" t="s">
        <v>8347</v>
      </c>
      <c r="S3326" s="5">
        <f t="shared" si="206"/>
        <v>42512.58321759259</v>
      </c>
      <c r="T3326" s="5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8320</v>
      </c>
      <c r="R3327" t="s">
        <v>8347</v>
      </c>
      <c r="S3327" s="5">
        <f t="shared" si="206"/>
        <v>42064.785613425927</v>
      </c>
      <c r="T3327" s="5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8320</v>
      </c>
      <c r="R3328" t="s">
        <v>8347</v>
      </c>
      <c r="S3328" s="5">
        <f t="shared" si="206"/>
        <v>42041.714178240742</v>
      </c>
      <c r="T3328" s="5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8320</v>
      </c>
      <c r="R3329" t="s">
        <v>8347</v>
      </c>
      <c r="S3329" s="5">
        <f t="shared" si="206"/>
        <v>42468.374606481477</v>
      </c>
      <c r="T3329" s="5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8320</v>
      </c>
      <c r="R3330" t="s">
        <v>8347</v>
      </c>
      <c r="S3330" s="5">
        <f t="shared" si="206"/>
        <v>41822.57503472222</v>
      </c>
      <c r="T3330" s="5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8320</v>
      </c>
      <c r="R3331" t="s">
        <v>8347</v>
      </c>
      <c r="S3331" s="5">
        <f t="shared" ref="S3331:S3394" si="210">(((J3331/60)/60)/24)+DATE(1970,1,1)</f>
        <v>41837.323009259257</v>
      </c>
      <c r="T3331" s="5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8320</v>
      </c>
      <c r="R3332" t="s">
        <v>8347</v>
      </c>
      <c r="S3332" s="5">
        <f t="shared" si="210"/>
        <v>42065.887361111112</v>
      </c>
      <c r="T3332" s="5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8320</v>
      </c>
      <c r="R3333" t="s">
        <v>8347</v>
      </c>
      <c r="S3333" s="5">
        <f t="shared" si="210"/>
        <v>42248.697754629626</v>
      </c>
      <c r="T3333" s="5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8320</v>
      </c>
      <c r="R3334" t="s">
        <v>8347</v>
      </c>
      <c r="S3334" s="5">
        <f t="shared" si="210"/>
        <v>41809.860300925924</v>
      </c>
      <c r="T3334" s="5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8320</v>
      </c>
      <c r="R3335" t="s">
        <v>8347</v>
      </c>
      <c r="S3335" s="5">
        <f t="shared" si="210"/>
        <v>42148.676851851851</v>
      </c>
      <c r="T3335" s="5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8320</v>
      </c>
      <c r="R3336" t="s">
        <v>8347</v>
      </c>
      <c r="S3336" s="5">
        <f t="shared" si="210"/>
        <v>42185.521087962959</v>
      </c>
      <c r="T3336" s="5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8320</v>
      </c>
      <c r="R3337" t="s">
        <v>8347</v>
      </c>
      <c r="S3337" s="5">
        <f t="shared" si="210"/>
        <v>41827.674143518518</v>
      </c>
      <c r="T3337" s="5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8320</v>
      </c>
      <c r="R3338" t="s">
        <v>8347</v>
      </c>
      <c r="S3338" s="5">
        <f t="shared" si="210"/>
        <v>42437.398680555561</v>
      </c>
      <c r="T3338" s="5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8320</v>
      </c>
      <c r="R3339" t="s">
        <v>8347</v>
      </c>
      <c r="S3339" s="5">
        <f t="shared" si="210"/>
        <v>41901.282025462962</v>
      </c>
      <c r="T3339" s="5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8320</v>
      </c>
      <c r="R3340" t="s">
        <v>8347</v>
      </c>
      <c r="S3340" s="5">
        <f t="shared" si="210"/>
        <v>42769.574999999997</v>
      </c>
      <c r="T3340" s="5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8320</v>
      </c>
      <c r="R3341" t="s">
        <v>8347</v>
      </c>
      <c r="S3341" s="5">
        <f t="shared" si="210"/>
        <v>42549.665717592594</v>
      </c>
      <c r="T3341" s="5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8320</v>
      </c>
      <c r="R3342" t="s">
        <v>8347</v>
      </c>
      <c r="S3342" s="5">
        <f t="shared" si="210"/>
        <v>42685.974004629628</v>
      </c>
      <c r="T3342" s="5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8320</v>
      </c>
      <c r="R3343" t="s">
        <v>8347</v>
      </c>
      <c r="S3343" s="5">
        <f t="shared" si="210"/>
        <v>42510.798854166671</v>
      </c>
      <c r="T3343" s="5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8320</v>
      </c>
      <c r="R3344" t="s">
        <v>8347</v>
      </c>
      <c r="S3344" s="5">
        <f t="shared" si="210"/>
        <v>42062.296412037031</v>
      </c>
      <c r="T3344" s="5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8320</v>
      </c>
      <c r="R3345" t="s">
        <v>8347</v>
      </c>
      <c r="S3345" s="5">
        <f t="shared" si="210"/>
        <v>42452.916481481487</v>
      </c>
      <c r="T3345" s="5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8320</v>
      </c>
      <c r="R3346" t="s">
        <v>8347</v>
      </c>
      <c r="S3346" s="5">
        <f t="shared" si="210"/>
        <v>41851.200150462959</v>
      </c>
      <c r="T3346" s="5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8320</v>
      </c>
      <c r="R3347" t="s">
        <v>8347</v>
      </c>
      <c r="S3347" s="5">
        <f t="shared" si="210"/>
        <v>42053.106111111112</v>
      </c>
      <c r="T3347" s="5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8320</v>
      </c>
      <c r="R3348" t="s">
        <v>8347</v>
      </c>
      <c r="S3348" s="5">
        <f t="shared" si="210"/>
        <v>42054.024421296301</v>
      </c>
      <c r="T3348" s="5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8320</v>
      </c>
      <c r="R3349" t="s">
        <v>8347</v>
      </c>
      <c r="S3349" s="5">
        <f t="shared" si="210"/>
        <v>42484.551550925928</v>
      </c>
      <c r="T3349" s="5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8320</v>
      </c>
      <c r="R3350" t="s">
        <v>8347</v>
      </c>
      <c r="S3350" s="5">
        <f t="shared" si="210"/>
        <v>42466.558796296296</v>
      </c>
      <c r="T3350" s="5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8320</v>
      </c>
      <c r="R3351" t="s">
        <v>8347</v>
      </c>
      <c r="S3351" s="5">
        <f t="shared" si="210"/>
        <v>42513.110787037032</v>
      </c>
      <c r="T3351" s="5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8320</v>
      </c>
      <c r="R3352" t="s">
        <v>8347</v>
      </c>
      <c r="S3352" s="5">
        <f t="shared" si="210"/>
        <v>42302.701516203699</v>
      </c>
      <c r="T3352" s="5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8320</v>
      </c>
      <c r="R3353" t="s">
        <v>8347</v>
      </c>
      <c r="S3353" s="5">
        <f t="shared" si="210"/>
        <v>41806.395428240743</v>
      </c>
      <c r="T3353" s="5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8320</v>
      </c>
      <c r="R3354" t="s">
        <v>8347</v>
      </c>
      <c r="S3354" s="5">
        <f t="shared" si="210"/>
        <v>42495.992800925931</v>
      </c>
      <c r="T3354" s="5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8320</v>
      </c>
      <c r="R3355" t="s">
        <v>8347</v>
      </c>
      <c r="S3355" s="5">
        <f t="shared" si="210"/>
        <v>42479.432291666672</v>
      </c>
      <c r="T3355" s="5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8320</v>
      </c>
      <c r="R3356" t="s">
        <v>8347</v>
      </c>
      <c r="S3356" s="5">
        <f t="shared" si="210"/>
        <v>42270.7269212963</v>
      </c>
      <c r="T3356" s="5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8320</v>
      </c>
      <c r="R3357" t="s">
        <v>8347</v>
      </c>
      <c r="S3357" s="5">
        <f t="shared" si="210"/>
        <v>42489.619525462964</v>
      </c>
      <c r="T3357" s="5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8320</v>
      </c>
      <c r="R3358" t="s">
        <v>8347</v>
      </c>
      <c r="S3358" s="5">
        <f t="shared" si="210"/>
        <v>42536.815648148149</v>
      </c>
      <c r="T3358" s="5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8320</v>
      </c>
      <c r="R3359" t="s">
        <v>8347</v>
      </c>
      <c r="S3359" s="5">
        <f t="shared" si="210"/>
        <v>41822.417939814812</v>
      </c>
      <c r="T3359" s="5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8320</v>
      </c>
      <c r="R3360" t="s">
        <v>8347</v>
      </c>
      <c r="S3360" s="5">
        <f t="shared" si="210"/>
        <v>41932.311099537037</v>
      </c>
      <c r="T3360" s="5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8320</v>
      </c>
      <c r="R3361" t="s">
        <v>8347</v>
      </c>
      <c r="S3361" s="5">
        <f t="shared" si="210"/>
        <v>42746.057106481487</v>
      </c>
      <c r="T3361" s="5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8320</v>
      </c>
      <c r="R3362" t="s">
        <v>8347</v>
      </c>
      <c r="S3362" s="5">
        <f t="shared" si="210"/>
        <v>42697.082673611112</v>
      </c>
      <c r="T3362" s="5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8320</v>
      </c>
      <c r="R3363" t="s">
        <v>8347</v>
      </c>
      <c r="S3363" s="5">
        <f t="shared" si="210"/>
        <v>41866.025347222225</v>
      </c>
      <c r="T3363" s="5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8320</v>
      </c>
      <c r="R3364" t="s">
        <v>8347</v>
      </c>
      <c r="S3364" s="5">
        <f t="shared" si="210"/>
        <v>42056.091631944444</v>
      </c>
      <c r="T3364" s="5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8320</v>
      </c>
      <c r="R3365" t="s">
        <v>8347</v>
      </c>
      <c r="S3365" s="5">
        <f t="shared" si="210"/>
        <v>41851.771354166667</v>
      </c>
      <c r="T3365" s="5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8320</v>
      </c>
      <c r="R3366" t="s">
        <v>8347</v>
      </c>
      <c r="S3366" s="5">
        <f t="shared" si="210"/>
        <v>42422.977418981478</v>
      </c>
      <c r="T3366" s="5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8320</v>
      </c>
      <c r="R3367" t="s">
        <v>8347</v>
      </c>
      <c r="S3367" s="5">
        <f t="shared" si="210"/>
        <v>42321.101759259262</v>
      </c>
      <c r="T3367" s="5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8320</v>
      </c>
      <c r="R3368" t="s">
        <v>8347</v>
      </c>
      <c r="S3368" s="5">
        <f t="shared" si="210"/>
        <v>42107.067557870367</v>
      </c>
      <c r="T3368" s="5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8320</v>
      </c>
      <c r="R3369" t="s">
        <v>8347</v>
      </c>
      <c r="S3369" s="5">
        <f t="shared" si="210"/>
        <v>42192.933958333335</v>
      </c>
      <c r="T3369" s="5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8320</v>
      </c>
      <c r="R3370" t="s">
        <v>8347</v>
      </c>
      <c r="S3370" s="5">
        <f t="shared" si="210"/>
        <v>41969.199756944443</v>
      </c>
      <c r="T3370" s="5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8320</v>
      </c>
      <c r="R3371" t="s">
        <v>8347</v>
      </c>
      <c r="S3371" s="5">
        <f t="shared" si="210"/>
        <v>42690.041435185187</v>
      </c>
      <c r="T3371" s="5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8320</v>
      </c>
      <c r="R3372" t="s">
        <v>8347</v>
      </c>
      <c r="S3372" s="5">
        <f t="shared" si="210"/>
        <v>42690.334317129629</v>
      </c>
      <c r="T3372" s="5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8320</v>
      </c>
      <c r="R3373" t="s">
        <v>8347</v>
      </c>
      <c r="S3373" s="5">
        <f t="shared" si="210"/>
        <v>42312.874594907407</v>
      </c>
      <c r="T3373" s="5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8320</v>
      </c>
      <c r="R3374" t="s">
        <v>8347</v>
      </c>
      <c r="S3374" s="5">
        <f t="shared" si="210"/>
        <v>41855.548101851848</v>
      </c>
      <c r="T3374" s="5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8320</v>
      </c>
      <c r="R3375" t="s">
        <v>8347</v>
      </c>
      <c r="S3375" s="5">
        <f t="shared" si="210"/>
        <v>42179.854629629626</v>
      </c>
      <c r="T3375" s="5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8320</v>
      </c>
      <c r="R3376" t="s">
        <v>8347</v>
      </c>
      <c r="S3376" s="5">
        <f t="shared" si="210"/>
        <v>42275.731666666667</v>
      </c>
      <c r="T3376" s="5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8320</v>
      </c>
      <c r="R3377" t="s">
        <v>8347</v>
      </c>
      <c r="S3377" s="5">
        <f t="shared" si="210"/>
        <v>41765.610798611109</v>
      </c>
      <c r="T3377" s="5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8320</v>
      </c>
      <c r="R3378" t="s">
        <v>8347</v>
      </c>
      <c r="S3378" s="5">
        <f t="shared" si="210"/>
        <v>42059.701319444444</v>
      </c>
      <c r="T3378" s="5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8320</v>
      </c>
      <c r="R3379" t="s">
        <v>8347</v>
      </c>
      <c r="S3379" s="5">
        <f t="shared" si="210"/>
        <v>42053.732627314821</v>
      </c>
      <c r="T3379" s="5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8320</v>
      </c>
      <c r="R3380" t="s">
        <v>8347</v>
      </c>
      <c r="S3380" s="5">
        <f t="shared" si="210"/>
        <v>41858.355393518519</v>
      </c>
      <c r="T3380" s="5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8320</v>
      </c>
      <c r="R3381" t="s">
        <v>8347</v>
      </c>
      <c r="S3381" s="5">
        <f t="shared" si="210"/>
        <v>42225.513888888891</v>
      </c>
      <c r="T3381" s="5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8320</v>
      </c>
      <c r="R3382" t="s">
        <v>8347</v>
      </c>
      <c r="S3382" s="5">
        <f t="shared" si="210"/>
        <v>41937.95344907407</v>
      </c>
      <c r="T3382" s="5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8320</v>
      </c>
      <c r="R3383" t="s">
        <v>8347</v>
      </c>
      <c r="S3383" s="5">
        <f t="shared" si="210"/>
        <v>42044.184988425928</v>
      </c>
      <c r="T3383" s="5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8320</v>
      </c>
      <c r="R3384" t="s">
        <v>8347</v>
      </c>
      <c r="S3384" s="5">
        <f t="shared" si="210"/>
        <v>42559.431203703702</v>
      </c>
      <c r="T3384" s="5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8320</v>
      </c>
      <c r="R3385" t="s">
        <v>8347</v>
      </c>
      <c r="S3385" s="5">
        <f t="shared" si="210"/>
        <v>42524.782638888893</v>
      </c>
      <c r="T3385" s="5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8320</v>
      </c>
      <c r="R3386" t="s">
        <v>8347</v>
      </c>
      <c r="S3386" s="5">
        <f t="shared" si="210"/>
        <v>42292.087592592594</v>
      </c>
      <c r="T3386" s="5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8320</v>
      </c>
      <c r="R3387" t="s">
        <v>8347</v>
      </c>
      <c r="S3387" s="5">
        <f t="shared" si="210"/>
        <v>41953.8675</v>
      </c>
      <c r="T3387" s="5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8320</v>
      </c>
      <c r="R3388" t="s">
        <v>8347</v>
      </c>
      <c r="S3388" s="5">
        <f t="shared" si="210"/>
        <v>41946.644745370373</v>
      </c>
      <c r="T3388" s="5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8320</v>
      </c>
      <c r="R3389" t="s">
        <v>8347</v>
      </c>
      <c r="S3389" s="5">
        <f t="shared" si="210"/>
        <v>41947.762592592589</v>
      </c>
      <c r="T3389" s="5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8320</v>
      </c>
      <c r="R3390" t="s">
        <v>8347</v>
      </c>
      <c r="S3390" s="5">
        <f t="shared" si="210"/>
        <v>42143.461122685185</v>
      </c>
      <c r="T3390" s="5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8320</v>
      </c>
      <c r="R3391" t="s">
        <v>8347</v>
      </c>
      <c r="S3391" s="5">
        <f t="shared" si="210"/>
        <v>42494.563449074078</v>
      </c>
      <c r="T3391" s="5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8320</v>
      </c>
      <c r="R3392" t="s">
        <v>8347</v>
      </c>
      <c r="S3392" s="5">
        <f t="shared" si="210"/>
        <v>41815.774826388886</v>
      </c>
      <c r="T3392" s="5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8320</v>
      </c>
      <c r="R3393" t="s">
        <v>8347</v>
      </c>
      <c r="S3393" s="5">
        <f t="shared" si="210"/>
        <v>41830.545694444445</v>
      </c>
      <c r="T3393" s="5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8320</v>
      </c>
      <c r="R3394" t="s">
        <v>8347</v>
      </c>
      <c r="S3394" s="5">
        <f t="shared" si="210"/>
        <v>42446.845543981486</v>
      </c>
      <c r="T3394" s="5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8320</v>
      </c>
      <c r="R3395" t="s">
        <v>8347</v>
      </c>
      <c r="S3395" s="5">
        <f t="shared" ref="S3395:S3458" si="214">(((J3395/60)/60)/24)+DATE(1970,1,1)</f>
        <v>41923.921643518523</v>
      </c>
      <c r="T3395" s="5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8320</v>
      </c>
      <c r="R3396" t="s">
        <v>8347</v>
      </c>
      <c r="S3396" s="5">
        <f t="shared" si="214"/>
        <v>41817.59542824074</v>
      </c>
      <c r="T3396" s="5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8320</v>
      </c>
      <c r="R3397" t="s">
        <v>8347</v>
      </c>
      <c r="S3397" s="5">
        <f t="shared" si="214"/>
        <v>42140.712314814817</v>
      </c>
      <c r="T3397" s="5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8320</v>
      </c>
      <c r="R3398" t="s">
        <v>8347</v>
      </c>
      <c r="S3398" s="5">
        <f t="shared" si="214"/>
        <v>41764.44663194444</v>
      </c>
      <c r="T3398" s="5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8320</v>
      </c>
      <c r="R3399" t="s">
        <v>8347</v>
      </c>
      <c r="S3399" s="5">
        <f t="shared" si="214"/>
        <v>42378.478344907402</v>
      </c>
      <c r="T3399" s="5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8320</v>
      </c>
      <c r="R3400" t="s">
        <v>8347</v>
      </c>
      <c r="S3400" s="5">
        <f t="shared" si="214"/>
        <v>41941.75203703704</v>
      </c>
      <c r="T3400" s="5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8320</v>
      </c>
      <c r="R3401" t="s">
        <v>8347</v>
      </c>
      <c r="S3401" s="5">
        <f t="shared" si="214"/>
        <v>42026.920428240745</v>
      </c>
      <c r="T3401" s="5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8320</v>
      </c>
      <c r="R3402" t="s">
        <v>8347</v>
      </c>
      <c r="S3402" s="5">
        <f t="shared" si="214"/>
        <v>41834.953865740739</v>
      </c>
      <c r="T3402" s="5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8320</v>
      </c>
      <c r="R3403" t="s">
        <v>8347</v>
      </c>
      <c r="S3403" s="5">
        <f t="shared" si="214"/>
        <v>42193.723912037036</v>
      </c>
      <c r="T3403" s="5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8320</v>
      </c>
      <c r="R3404" t="s">
        <v>8347</v>
      </c>
      <c r="S3404" s="5">
        <f t="shared" si="214"/>
        <v>42290.61855324074</v>
      </c>
      <c r="T3404" s="5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8320</v>
      </c>
      <c r="R3405" t="s">
        <v>8347</v>
      </c>
      <c r="S3405" s="5">
        <f t="shared" si="214"/>
        <v>42150.462083333332</v>
      </c>
      <c r="T3405" s="5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8320</v>
      </c>
      <c r="R3406" t="s">
        <v>8347</v>
      </c>
      <c r="S3406" s="5">
        <f t="shared" si="214"/>
        <v>42152.503495370373</v>
      </c>
      <c r="T3406" s="5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8320</v>
      </c>
      <c r="R3407" t="s">
        <v>8347</v>
      </c>
      <c r="S3407" s="5">
        <f t="shared" si="214"/>
        <v>42410.017199074078</v>
      </c>
      <c r="T3407" s="5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8320</v>
      </c>
      <c r="R3408" t="s">
        <v>8347</v>
      </c>
      <c r="S3408" s="5">
        <f t="shared" si="214"/>
        <v>41791.492777777778</v>
      </c>
      <c r="T3408" s="5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8320</v>
      </c>
      <c r="R3409" t="s">
        <v>8347</v>
      </c>
      <c r="S3409" s="5">
        <f t="shared" si="214"/>
        <v>41796.422326388885</v>
      </c>
      <c r="T3409" s="5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8320</v>
      </c>
      <c r="R3410" t="s">
        <v>8347</v>
      </c>
      <c r="S3410" s="5">
        <f t="shared" si="214"/>
        <v>41808.991944444446</v>
      </c>
      <c r="T3410" s="5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8320</v>
      </c>
      <c r="R3411" t="s">
        <v>8347</v>
      </c>
      <c r="S3411" s="5">
        <f t="shared" si="214"/>
        <v>42544.814328703709</v>
      </c>
      <c r="T3411" s="5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8320</v>
      </c>
      <c r="R3412" t="s">
        <v>8347</v>
      </c>
      <c r="S3412" s="5">
        <f t="shared" si="214"/>
        <v>42500.041550925926</v>
      </c>
      <c r="T3412" s="5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8320</v>
      </c>
      <c r="R3413" t="s">
        <v>8347</v>
      </c>
      <c r="S3413" s="5">
        <f t="shared" si="214"/>
        <v>42265.022824074069</v>
      </c>
      <c r="T3413" s="5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8320</v>
      </c>
      <c r="R3414" t="s">
        <v>8347</v>
      </c>
      <c r="S3414" s="5">
        <f t="shared" si="214"/>
        <v>41879.959050925929</v>
      </c>
      <c r="T3414" s="5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8320</v>
      </c>
      <c r="R3415" t="s">
        <v>8347</v>
      </c>
      <c r="S3415" s="5">
        <f t="shared" si="214"/>
        <v>42053.733078703706</v>
      </c>
      <c r="T3415" s="5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8320</v>
      </c>
      <c r="R3416" t="s">
        <v>8347</v>
      </c>
      <c r="S3416" s="5">
        <f t="shared" si="214"/>
        <v>42675.832465277781</v>
      </c>
      <c r="T3416" s="5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8320</v>
      </c>
      <c r="R3417" t="s">
        <v>8347</v>
      </c>
      <c r="S3417" s="5">
        <f t="shared" si="214"/>
        <v>42467.144166666665</v>
      </c>
      <c r="T3417" s="5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8320</v>
      </c>
      <c r="R3418" t="s">
        <v>8347</v>
      </c>
      <c r="S3418" s="5">
        <f t="shared" si="214"/>
        <v>42089.412557870368</v>
      </c>
      <c r="T3418" s="5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8320</v>
      </c>
      <c r="R3419" t="s">
        <v>8347</v>
      </c>
      <c r="S3419" s="5">
        <f t="shared" si="214"/>
        <v>41894.91375</v>
      </c>
      <c r="T3419" s="5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8320</v>
      </c>
      <c r="R3420" t="s">
        <v>8347</v>
      </c>
      <c r="S3420" s="5">
        <f t="shared" si="214"/>
        <v>41752.83457175926</v>
      </c>
      <c r="T3420" s="5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8320</v>
      </c>
      <c r="R3421" t="s">
        <v>8347</v>
      </c>
      <c r="S3421" s="5">
        <f t="shared" si="214"/>
        <v>42448.821585648147</v>
      </c>
      <c r="T3421" s="5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8320</v>
      </c>
      <c r="R3422" t="s">
        <v>8347</v>
      </c>
      <c r="S3422" s="5">
        <f t="shared" si="214"/>
        <v>42405.090300925927</v>
      </c>
      <c r="T3422" s="5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8320</v>
      </c>
      <c r="R3423" t="s">
        <v>8347</v>
      </c>
      <c r="S3423" s="5">
        <f t="shared" si="214"/>
        <v>42037.791238425925</v>
      </c>
      <c r="T3423" s="5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8320</v>
      </c>
      <c r="R3424" t="s">
        <v>8347</v>
      </c>
      <c r="S3424" s="5">
        <f t="shared" si="214"/>
        <v>42323.562222222223</v>
      </c>
      <c r="T3424" s="5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8320</v>
      </c>
      <c r="R3425" t="s">
        <v>8347</v>
      </c>
      <c r="S3425" s="5">
        <f t="shared" si="214"/>
        <v>42088.911354166667</v>
      </c>
      <c r="T3425" s="5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8320</v>
      </c>
      <c r="R3426" t="s">
        <v>8347</v>
      </c>
      <c r="S3426" s="5">
        <f t="shared" si="214"/>
        <v>42018.676898148144</v>
      </c>
      <c r="T3426" s="5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8320</v>
      </c>
      <c r="R3427" t="s">
        <v>8347</v>
      </c>
      <c r="S3427" s="5">
        <f t="shared" si="214"/>
        <v>41884.617314814815</v>
      </c>
      <c r="T3427" s="5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8320</v>
      </c>
      <c r="R3428" t="s">
        <v>8347</v>
      </c>
      <c r="S3428" s="5">
        <f t="shared" si="214"/>
        <v>41884.056747685187</v>
      </c>
      <c r="T3428" s="5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8320</v>
      </c>
      <c r="R3429" t="s">
        <v>8347</v>
      </c>
      <c r="S3429" s="5">
        <f t="shared" si="214"/>
        <v>41792.645277777774</v>
      </c>
      <c r="T3429" s="5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8320</v>
      </c>
      <c r="R3430" t="s">
        <v>8347</v>
      </c>
      <c r="S3430" s="5">
        <f t="shared" si="214"/>
        <v>42038.720451388886</v>
      </c>
      <c r="T3430" s="5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8320</v>
      </c>
      <c r="R3431" t="s">
        <v>8347</v>
      </c>
      <c r="S3431" s="5">
        <f t="shared" si="214"/>
        <v>42662.021539351852</v>
      </c>
      <c r="T3431" s="5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8320</v>
      </c>
      <c r="R3432" t="s">
        <v>8347</v>
      </c>
      <c r="S3432" s="5">
        <f t="shared" si="214"/>
        <v>41820.945613425924</v>
      </c>
      <c r="T3432" s="5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8320</v>
      </c>
      <c r="R3433" t="s">
        <v>8347</v>
      </c>
      <c r="S3433" s="5">
        <f t="shared" si="214"/>
        <v>41839.730937500004</v>
      </c>
      <c r="T3433" s="5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8320</v>
      </c>
      <c r="R3434" t="s">
        <v>8347</v>
      </c>
      <c r="S3434" s="5">
        <f t="shared" si="214"/>
        <v>42380.581180555557</v>
      </c>
      <c r="T3434" s="5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8320</v>
      </c>
      <c r="R3435" t="s">
        <v>8347</v>
      </c>
      <c r="S3435" s="5">
        <f t="shared" si="214"/>
        <v>41776.063136574077</v>
      </c>
      <c r="T3435" s="5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8320</v>
      </c>
      <c r="R3436" t="s">
        <v>8347</v>
      </c>
      <c r="S3436" s="5">
        <f t="shared" si="214"/>
        <v>41800.380428240744</v>
      </c>
      <c r="T3436" s="5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8320</v>
      </c>
      <c r="R3437" t="s">
        <v>8347</v>
      </c>
      <c r="S3437" s="5">
        <f t="shared" si="214"/>
        <v>42572.61681712963</v>
      </c>
      <c r="T3437" s="5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8320</v>
      </c>
      <c r="R3438" t="s">
        <v>8347</v>
      </c>
      <c r="S3438" s="5">
        <f t="shared" si="214"/>
        <v>41851.541585648149</v>
      </c>
      <c r="T3438" s="5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8320</v>
      </c>
      <c r="R3439" t="s">
        <v>8347</v>
      </c>
      <c r="S3439" s="5">
        <f t="shared" si="214"/>
        <v>42205.710879629631</v>
      </c>
      <c r="T3439" s="5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8320</v>
      </c>
      <c r="R3440" t="s">
        <v>8347</v>
      </c>
      <c r="S3440" s="5">
        <f t="shared" si="214"/>
        <v>42100.927858796291</v>
      </c>
      <c r="T3440" s="5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8320</v>
      </c>
      <c r="R3441" t="s">
        <v>8347</v>
      </c>
      <c r="S3441" s="5">
        <f t="shared" si="214"/>
        <v>42374.911226851851</v>
      </c>
      <c r="T3441" s="5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8320</v>
      </c>
      <c r="R3442" t="s">
        <v>8347</v>
      </c>
      <c r="S3442" s="5">
        <f t="shared" si="214"/>
        <v>41809.12300925926</v>
      </c>
      <c r="T3442" s="5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8320</v>
      </c>
      <c r="R3443" t="s">
        <v>8347</v>
      </c>
      <c r="S3443" s="5">
        <f t="shared" si="214"/>
        <v>42294.429641203707</v>
      </c>
      <c r="T3443" s="5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8320</v>
      </c>
      <c r="R3444" t="s">
        <v>8347</v>
      </c>
      <c r="S3444" s="5">
        <f t="shared" si="214"/>
        <v>42124.841111111105</v>
      </c>
      <c r="T3444" s="5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8320</v>
      </c>
      <c r="R3445" t="s">
        <v>8347</v>
      </c>
      <c r="S3445" s="5">
        <f t="shared" si="214"/>
        <v>41861.524837962963</v>
      </c>
      <c r="T3445" s="5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8320</v>
      </c>
      <c r="R3446" t="s">
        <v>8347</v>
      </c>
      <c r="S3446" s="5">
        <f t="shared" si="214"/>
        <v>42521.291504629626</v>
      </c>
      <c r="T3446" s="5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8320</v>
      </c>
      <c r="R3447" t="s">
        <v>8347</v>
      </c>
      <c r="S3447" s="5">
        <f t="shared" si="214"/>
        <v>42272.530509259261</v>
      </c>
      <c r="T3447" s="5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8320</v>
      </c>
      <c r="R3448" t="s">
        <v>8347</v>
      </c>
      <c r="S3448" s="5">
        <f t="shared" si="214"/>
        <v>42016.832465277781</v>
      </c>
      <c r="T3448" s="5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8320</v>
      </c>
      <c r="R3449" t="s">
        <v>8347</v>
      </c>
      <c r="S3449" s="5">
        <f t="shared" si="214"/>
        <v>42402.889027777783</v>
      </c>
      <c r="T3449" s="5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8320</v>
      </c>
      <c r="R3450" t="s">
        <v>8347</v>
      </c>
      <c r="S3450" s="5">
        <f t="shared" si="214"/>
        <v>41960.119085648148</v>
      </c>
      <c r="T3450" s="5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8320</v>
      </c>
      <c r="R3451" t="s">
        <v>8347</v>
      </c>
      <c r="S3451" s="5">
        <f t="shared" si="214"/>
        <v>42532.052523148144</v>
      </c>
      <c r="T3451" s="5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8320</v>
      </c>
      <c r="R3452" t="s">
        <v>8347</v>
      </c>
      <c r="S3452" s="5">
        <f t="shared" si="214"/>
        <v>42036.704525462963</v>
      </c>
      <c r="T3452" s="5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8320</v>
      </c>
      <c r="R3453" t="s">
        <v>8347</v>
      </c>
      <c r="S3453" s="5">
        <f t="shared" si="214"/>
        <v>42088.723692129628</v>
      </c>
      <c r="T3453" s="5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8320</v>
      </c>
      <c r="R3454" t="s">
        <v>8347</v>
      </c>
      <c r="S3454" s="5">
        <f t="shared" si="214"/>
        <v>41820.639189814814</v>
      </c>
      <c r="T3454" s="5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8320</v>
      </c>
      <c r="R3455" t="s">
        <v>8347</v>
      </c>
      <c r="S3455" s="5">
        <f t="shared" si="214"/>
        <v>42535.97865740741</v>
      </c>
      <c r="T3455" s="5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8320</v>
      </c>
      <c r="R3456" t="s">
        <v>8347</v>
      </c>
      <c r="S3456" s="5">
        <f t="shared" si="214"/>
        <v>41821.698599537034</v>
      </c>
      <c r="T3456" s="5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8320</v>
      </c>
      <c r="R3457" t="s">
        <v>8347</v>
      </c>
      <c r="S3457" s="5">
        <f t="shared" si="214"/>
        <v>42626.7503125</v>
      </c>
      <c r="T3457" s="5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8320</v>
      </c>
      <c r="R3458" t="s">
        <v>8347</v>
      </c>
      <c r="S3458" s="5">
        <f t="shared" si="214"/>
        <v>41821.205636574072</v>
      </c>
      <c r="T3458" s="5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8320</v>
      </c>
      <c r="R3459" t="s">
        <v>8347</v>
      </c>
      <c r="S3459" s="5">
        <f t="shared" ref="S3459:S3522" si="218">(((J3459/60)/60)/24)+DATE(1970,1,1)</f>
        <v>42016.706678240742</v>
      </c>
      <c r="T3459" s="5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8320</v>
      </c>
      <c r="R3460" t="s">
        <v>8347</v>
      </c>
      <c r="S3460" s="5">
        <f t="shared" si="218"/>
        <v>42011.202581018515</v>
      </c>
      <c r="T3460" s="5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8320</v>
      </c>
      <c r="R3461" t="s">
        <v>8347</v>
      </c>
      <c r="S3461" s="5">
        <f t="shared" si="218"/>
        <v>42480.479861111111</v>
      </c>
      <c r="T3461" s="5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8320</v>
      </c>
      <c r="R3462" t="s">
        <v>8347</v>
      </c>
      <c r="S3462" s="5">
        <f t="shared" si="218"/>
        <v>41852.527222222219</v>
      </c>
      <c r="T3462" s="5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8320</v>
      </c>
      <c r="R3463" t="s">
        <v>8347</v>
      </c>
      <c r="S3463" s="5">
        <f t="shared" si="218"/>
        <v>42643.632858796293</v>
      </c>
      <c r="T3463" s="5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8320</v>
      </c>
      <c r="R3464" t="s">
        <v>8347</v>
      </c>
      <c r="S3464" s="5">
        <f t="shared" si="218"/>
        <v>42179.898472222223</v>
      </c>
      <c r="T3464" s="5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8320</v>
      </c>
      <c r="R3465" t="s">
        <v>8347</v>
      </c>
      <c r="S3465" s="5">
        <f t="shared" si="218"/>
        <v>42612.918807870374</v>
      </c>
      <c r="T3465" s="5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8320</v>
      </c>
      <c r="R3466" t="s">
        <v>8347</v>
      </c>
      <c r="S3466" s="5">
        <f t="shared" si="218"/>
        <v>42575.130057870367</v>
      </c>
      <c r="T3466" s="5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8320</v>
      </c>
      <c r="R3467" t="s">
        <v>8347</v>
      </c>
      <c r="S3467" s="5">
        <f t="shared" si="218"/>
        <v>42200.625833333332</v>
      </c>
      <c r="T3467" s="5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8320</v>
      </c>
      <c r="R3468" t="s">
        <v>8347</v>
      </c>
      <c r="S3468" s="5">
        <f t="shared" si="218"/>
        <v>42420.019097222219</v>
      </c>
      <c r="T3468" s="5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8320</v>
      </c>
      <c r="R3469" t="s">
        <v>8347</v>
      </c>
      <c r="S3469" s="5">
        <f t="shared" si="218"/>
        <v>42053.671666666662</v>
      </c>
      <c r="T3469" s="5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8320</v>
      </c>
      <c r="R3470" t="s">
        <v>8347</v>
      </c>
      <c r="S3470" s="5">
        <f t="shared" si="218"/>
        <v>42605.765381944439</v>
      </c>
      <c r="T3470" s="5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8320</v>
      </c>
      <c r="R3471" t="s">
        <v>8347</v>
      </c>
      <c r="S3471" s="5">
        <f t="shared" si="218"/>
        <v>42458.641724537039</v>
      </c>
      <c r="T3471" s="5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8320</v>
      </c>
      <c r="R3472" t="s">
        <v>8347</v>
      </c>
      <c r="S3472" s="5">
        <f t="shared" si="218"/>
        <v>42529.022013888884</v>
      </c>
      <c r="T3472" s="5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8320</v>
      </c>
      <c r="R3473" t="s">
        <v>8347</v>
      </c>
      <c r="S3473" s="5">
        <f t="shared" si="218"/>
        <v>41841.820486111108</v>
      </c>
      <c r="T3473" s="5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8320</v>
      </c>
      <c r="R3474" t="s">
        <v>8347</v>
      </c>
      <c r="S3474" s="5">
        <f t="shared" si="218"/>
        <v>41928.170497685183</v>
      </c>
      <c r="T3474" s="5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8320</v>
      </c>
      <c r="R3475" t="s">
        <v>8347</v>
      </c>
      <c r="S3475" s="5">
        <f t="shared" si="218"/>
        <v>42062.834444444445</v>
      </c>
      <c r="T3475" s="5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8320</v>
      </c>
      <c r="R3476" t="s">
        <v>8347</v>
      </c>
      <c r="S3476" s="5">
        <f t="shared" si="218"/>
        <v>42541.501516203702</v>
      </c>
      <c r="T3476" s="5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8320</v>
      </c>
      <c r="R3477" t="s">
        <v>8347</v>
      </c>
      <c r="S3477" s="5">
        <f t="shared" si="218"/>
        <v>41918.880833333329</v>
      </c>
      <c r="T3477" s="5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8320</v>
      </c>
      <c r="R3478" t="s">
        <v>8347</v>
      </c>
      <c r="S3478" s="5">
        <f t="shared" si="218"/>
        <v>41921.279976851853</v>
      </c>
      <c r="T3478" s="5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8320</v>
      </c>
      <c r="R3479" t="s">
        <v>8347</v>
      </c>
      <c r="S3479" s="5">
        <f t="shared" si="218"/>
        <v>42128.736608796295</v>
      </c>
      <c r="T3479" s="5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8320</v>
      </c>
      <c r="R3480" t="s">
        <v>8347</v>
      </c>
      <c r="S3480" s="5">
        <f t="shared" si="218"/>
        <v>42053.916921296302</v>
      </c>
      <c r="T3480" s="5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8320</v>
      </c>
      <c r="R3481" t="s">
        <v>8347</v>
      </c>
      <c r="S3481" s="5">
        <f t="shared" si="218"/>
        <v>41781.855092592588</v>
      </c>
      <c r="T3481" s="5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8320</v>
      </c>
      <c r="R3482" t="s">
        <v>8347</v>
      </c>
      <c r="S3482" s="5">
        <f t="shared" si="218"/>
        <v>42171.317442129628</v>
      </c>
      <c r="T3482" s="5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8320</v>
      </c>
      <c r="R3483" t="s">
        <v>8347</v>
      </c>
      <c r="S3483" s="5">
        <f t="shared" si="218"/>
        <v>41989.24754629629</v>
      </c>
      <c r="T3483" s="5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8320</v>
      </c>
      <c r="R3484" t="s">
        <v>8347</v>
      </c>
      <c r="S3484" s="5">
        <f t="shared" si="218"/>
        <v>41796.771597222221</v>
      </c>
      <c r="T3484" s="5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8320</v>
      </c>
      <c r="R3485" t="s">
        <v>8347</v>
      </c>
      <c r="S3485" s="5">
        <f t="shared" si="218"/>
        <v>41793.668761574074</v>
      </c>
      <c r="T3485" s="5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8320</v>
      </c>
      <c r="R3486" t="s">
        <v>8347</v>
      </c>
      <c r="S3486" s="5">
        <f t="shared" si="218"/>
        <v>42506.760405092587</v>
      </c>
      <c r="T3486" s="5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8320</v>
      </c>
      <c r="R3487" t="s">
        <v>8347</v>
      </c>
      <c r="S3487" s="5">
        <f t="shared" si="218"/>
        <v>42372.693055555559</v>
      </c>
      <c r="T3487" s="5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8320</v>
      </c>
      <c r="R3488" t="s">
        <v>8347</v>
      </c>
      <c r="S3488" s="5">
        <f t="shared" si="218"/>
        <v>42126.87501157407</v>
      </c>
      <c r="T3488" s="5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8320</v>
      </c>
      <c r="R3489" t="s">
        <v>8347</v>
      </c>
      <c r="S3489" s="5">
        <f t="shared" si="218"/>
        <v>42149.940416666665</v>
      </c>
      <c r="T3489" s="5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8320</v>
      </c>
      <c r="R3490" t="s">
        <v>8347</v>
      </c>
      <c r="S3490" s="5">
        <f t="shared" si="218"/>
        <v>42087.768055555556</v>
      </c>
      <c r="T3490" s="5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8320</v>
      </c>
      <c r="R3491" t="s">
        <v>8347</v>
      </c>
      <c r="S3491" s="5">
        <f t="shared" si="218"/>
        <v>41753.635775462964</v>
      </c>
      <c r="T3491" s="5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8320</v>
      </c>
      <c r="R3492" t="s">
        <v>8347</v>
      </c>
      <c r="S3492" s="5">
        <f t="shared" si="218"/>
        <v>42443.802361111113</v>
      </c>
      <c r="T3492" s="5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8320</v>
      </c>
      <c r="R3493" t="s">
        <v>8347</v>
      </c>
      <c r="S3493" s="5">
        <f t="shared" si="218"/>
        <v>42121.249814814815</v>
      </c>
      <c r="T3493" s="5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8320</v>
      </c>
      <c r="R3494" t="s">
        <v>8347</v>
      </c>
      <c r="S3494" s="5">
        <f t="shared" si="218"/>
        <v>42268.009224537032</v>
      </c>
      <c r="T3494" s="5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8320</v>
      </c>
      <c r="R3495" t="s">
        <v>8347</v>
      </c>
      <c r="S3495" s="5">
        <f t="shared" si="218"/>
        <v>41848.866157407407</v>
      </c>
      <c r="T3495" s="5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8320</v>
      </c>
      <c r="R3496" t="s">
        <v>8347</v>
      </c>
      <c r="S3496" s="5">
        <f t="shared" si="218"/>
        <v>42689.214988425927</v>
      </c>
      <c r="T3496" s="5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8320</v>
      </c>
      <c r="R3497" t="s">
        <v>8347</v>
      </c>
      <c r="S3497" s="5">
        <f t="shared" si="218"/>
        <v>41915.762835648151</v>
      </c>
      <c r="T3497" s="5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8320</v>
      </c>
      <c r="R3498" t="s">
        <v>8347</v>
      </c>
      <c r="S3498" s="5">
        <f t="shared" si="218"/>
        <v>42584.846828703703</v>
      </c>
      <c r="T3498" s="5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8320</v>
      </c>
      <c r="R3499" t="s">
        <v>8347</v>
      </c>
      <c r="S3499" s="5">
        <f t="shared" si="218"/>
        <v>42511.741944444439</v>
      </c>
      <c r="T3499" s="5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8320</v>
      </c>
      <c r="R3500" t="s">
        <v>8347</v>
      </c>
      <c r="S3500" s="5">
        <f t="shared" si="218"/>
        <v>42459.15861111111</v>
      </c>
      <c r="T3500" s="5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8320</v>
      </c>
      <c r="R3501" t="s">
        <v>8347</v>
      </c>
      <c r="S3501" s="5">
        <f t="shared" si="218"/>
        <v>42132.036168981482</v>
      </c>
      <c r="T3501" s="5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8320</v>
      </c>
      <c r="R3502" t="s">
        <v>8347</v>
      </c>
      <c r="S3502" s="5">
        <f t="shared" si="218"/>
        <v>42419.91942129629</v>
      </c>
      <c r="T3502" s="5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8320</v>
      </c>
      <c r="R3503" t="s">
        <v>8347</v>
      </c>
      <c r="S3503" s="5">
        <f t="shared" si="218"/>
        <v>42233.763831018514</v>
      </c>
      <c r="T3503" s="5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8320</v>
      </c>
      <c r="R3504" t="s">
        <v>8347</v>
      </c>
      <c r="S3504" s="5">
        <f t="shared" si="218"/>
        <v>42430.839398148149</v>
      </c>
      <c r="T3504" s="5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8320</v>
      </c>
      <c r="R3505" t="s">
        <v>8347</v>
      </c>
      <c r="S3505" s="5">
        <f t="shared" si="218"/>
        <v>42545.478333333333</v>
      </c>
      <c r="T3505" s="5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8320</v>
      </c>
      <c r="R3506" t="s">
        <v>8347</v>
      </c>
      <c r="S3506" s="5">
        <f t="shared" si="218"/>
        <v>42297.748738425929</v>
      </c>
      <c r="T3506" s="5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8320</v>
      </c>
      <c r="R3507" t="s">
        <v>8347</v>
      </c>
      <c r="S3507" s="5">
        <f t="shared" si="218"/>
        <v>41760.935706018521</v>
      </c>
      <c r="T3507" s="5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8320</v>
      </c>
      <c r="R3508" t="s">
        <v>8347</v>
      </c>
      <c r="S3508" s="5">
        <f t="shared" si="218"/>
        <v>41829.734259259261</v>
      </c>
      <c r="T3508" s="5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8320</v>
      </c>
      <c r="R3509" t="s">
        <v>8347</v>
      </c>
      <c r="S3509" s="5">
        <f t="shared" si="218"/>
        <v>42491.92288194444</v>
      </c>
      <c r="T3509" s="5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8320</v>
      </c>
      <c r="R3510" t="s">
        <v>8347</v>
      </c>
      <c r="S3510" s="5">
        <f t="shared" si="218"/>
        <v>42477.729780092588</v>
      </c>
      <c r="T3510" s="5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8320</v>
      </c>
      <c r="R3511" t="s">
        <v>8347</v>
      </c>
      <c r="S3511" s="5">
        <f t="shared" si="218"/>
        <v>41950.859560185185</v>
      </c>
      <c r="T3511" s="5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8320</v>
      </c>
      <c r="R3512" t="s">
        <v>8347</v>
      </c>
      <c r="S3512" s="5">
        <f t="shared" si="218"/>
        <v>41802.62090277778</v>
      </c>
      <c r="T3512" s="5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8320</v>
      </c>
      <c r="R3513" t="s">
        <v>8347</v>
      </c>
      <c r="S3513" s="5">
        <f t="shared" si="218"/>
        <v>41927.873784722222</v>
      </c>
      <c r="T3513" s="5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8320</v>
      </c>
      <c r="R3514" t="s">
        <v>8347</v>
      </c>
      <c r="S3514" s="5">
        <f t="shared" si="218"/>
        <v>42057.536944444444</v>
      </c>
      <c r="T3514" s="5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8320</v>
      </c>
      <c r="R3515" t="s">
        <v>8347</v>
      </c>
      <c r="S3515" s="5">
        <f t="shared" si="218"/>
        <v>41781.096203703702</v>
      </c>
      <c r="T3515" s="5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8320</v>
      </c>
      <c r="R3516" t="s">
        <v>8347</v>
      </c>
      <c r="S3516" s="5">
        <f t="shared" si="218"/>
        <v>42020.846666666665</v>
      </c>
      <c r="T3516" s="5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8320</v>
      </c>
      <c r="R3517" t="s">
        <v>8347</v>
      </c>
      <c r="S3517" s="5">
        <f t="shared" si="218"/>
        <v>42125.772812499999</v>
      </c>
      <c r="T3517" s="5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8320</v>
      </c>
      <c r="R3518" t="s">
        <v>8347</v>
      </c>
      <c r="S3518" s="5">
        <f t="shared" si="218"/>
        <v>41856.010069444441</v>
      </c>
      <c r="T3518" s="5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8320</v>
      </c>
      <c r="R3519" t="s">
        <v>8347</v>
      </c>
      <c r="S3519" s="5">
        <f t="shared" si="218"/>
        <v>41794.817523148151</v>
      </c>
      <c r="T3519" s="5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8320</v>
      </c>
      <c r="R3520" t="s">
        <v>8347</v>
      </c>
      <c r="S3520" s="5">
        <f t="shared" si="218"/>
        <v>41893.783553240741</v>
      </c>
      <c r="T3520" s="5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8320</v>
      </c>
      <c r="R3521" t="s">
        <v>8347</v>
      </c>
      <c r="S3521" s="5">
        <f t="shared" si="218"/>
        <v>42037.598958333328</v>
      </c>
      <c r="T3521" s="5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8320</v>
      </c>
      <c r="R3522" t="s">
        <v>8347</v>
      </c>
      <c r="S3522" s="5">
        <f t="shared" si="218"/>
        <v>42227.824212962965</v>
      </c>
      <c r="T3522" s="5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8320</v>
      </c>
      <c r="R3523" t="s">
        <v>8347</v>
      </c>
      <c r="S3523" s="5">
        <f t="shared" ref="S3523:S3586" si="222">(((J3523/60)/60)/24)+DATE(1970,1,1)</f>
        <v>41881.361342592594</v>
      </c>
      <c r="T3523" s="5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8320</v>
      </c>
      <c r="R3524" t="s">
        <v>8347</v>
      </c>
      <c r="S3524" s="5">
        <f t="shared" si="222"/>
        <v>42234.789884259255</v>
      </c>
      <c r="T3524" s="5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8320</v>
      </c>
      <c r="R3525" t="s">
        <v>8347</v>
      </c>
      <c r="S3525" s="5">
        <f t="shared" si="222"/>
        <v>42581.397546296299</v>
      </c>
      <c r="T3525" s="5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8320</v>
      </c>
      <c r="R3526" t="s">
        <v>8347</v>
      </c>
      <c r="S3526" s="5">
        <f t="shared" si="222"/>
        <v>41880.76357638889</v>
      </c>
      <c r="T3526" s="5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8320</v>
      </c>
      <c r="R3527" t="s">
        <v>8347</v>
      </c>
      <c r="S3527" s="5">
        <f t="shared" si="222"/>
        <v>42214.6956712963</v>
      </c>
      <c r="T3527" s="5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8320</v>
      </c>
      <c r="R3528" t="s">
        <v>8347</v>
      </c>
      <c r="S3528" s="5">
        <f t="shared" si="222"/>
        <v>42460.335312499999</v>
      </c>
      <c r="T3528" s="5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8320</v>
      </c>
      <c r="R3529" t="s">
        <v>8347</v>
      </c>
      <c r="S3529" s="5">
        <f t="shared" si="222"/>
        <v>42167.023206018523</v>
      </c>
      <c r="T3529" s="5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8320</v>
      </c>
      <c r="R3530" t="s">
        <v>8347</v>
      </c>
      <c r="S3530" s="5">
        <f t="shared" si="222"/>
        <v>42733.50136574074</v>
      </c>
      <c r="T3530" s="5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8320</v>
      </c>
      <c r="R3531" t="s">
        <v>8347</v>
      </c>
      <c r="S3531" s="5">
        <f t="shared" si="222"/>
        <v>42177.761782407411</v>
      </c>
      <c r="T3531" s="5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8320</v>
      </c>
      <c r="R3532" t="s">
        <v>8347</v>
      </c>
      <c r="S3532" s="5">
        <f t="shared" si="222"/>
        <v>42442.623344907406</v>
      </c>
      <c r="T3532" s="5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8320</v>
      </c>
      <c r="R3533" t="s">
        <v>8347</v>
      </c>
      <c r="S3533" s="5">
        <f t="shared" si="222"/>
        <v>42521.654328703706</v>
      </c>
      <c r="T3533" s="5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8320</v>
      </c>
      <c r="R3534" t="s">
        <v>8347</v>
      </c>
      <c r="S3534" s="5">
        <f t="shared" si="222"/>
        <v>41884.599849537037</v>
      </c>
      <c r="T3534" s="5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8320</v>
      </c>
      <c r="R3535" t="s">
        <v>8347</v>
      </c>
      <c r="S3535" s="5">
        <f t="shared" si="222"/>
        <v>42289.761192129634</v>
      </c>
      <c r="T3535" s="5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8320</v>
      </c>
      <c r="R3536" t="s">
        <v>8347</v>
      </c>
      <c r="S3536" s="5">
        <f t="shared" si="222"/>
        <v>42243.6252662037</v>
      </c>
      <c r="T3536" s="5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8320</v>
      </c>
      <c r="R3537" t="s">
        <v>8347</v>
      </c>
      <c r="S3537" s="5">
        <f t="shared" si="222"/>
        <v>42248.640162037031</v>
      </c>
      <c r="T3537" s="5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8320</v>
      </c>
      <c r="R3538" t="s">
        <v>8347</v>
      </c>
      <c r="S3538" s="5">
        <f t="shared" si="222"/>
        <v>42328.727141203708</v>
      </c>
      <c r="T3538" s="5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8320</v>
      </c>
      <c r="R3539" t="s">
        <v>8347</v>
      </c>
      <c r="S3539" s="5">
        <f t="shared" si="222"/>
        <v>41923.354351851849</v>
      </c>
      <c r="T3539" s="5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8320</v>
      </c>
      <c r="R3540" t="s">
        <v>8347</v>
      </c>
      <c r="S3540" s="5">
        <f t="shared" si="222"/>
        <v>42571.420601851853</v>
      </c>
      <c r="T3540" s="5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8320</v>
      </c>
      <c r="R3541" t="s">
        <v>8347</v>
      </c>
      <c r="S3541" s="5">
        <f t="shared" si="222"/>
        <v>42600.756041666667</v>
      </c>
      <c r="T3541" s="5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8320</v>
      </c>
      <c r="R3542" t="s">
        <v>8347</v>
      </c>
      <c r="S3542" s="5">
        <f t="shared" si="222"/>
        <v>42517.003368055557</v>
      </c>
      <c r="T3542" s="5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8320</v>
      </c>
      <c r="R3543" t="s">
        <v>8347</v>
      </c>
      <c r="S3543" s="5">
        <f t="shared" si="222"/>
        <v>42222.730034722219</v>
      </c>
      <c r="T3543" s="5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8320</v>
      </c>
      <c r="R3544" t="s">
        <v>8347</v>
      </c>
      <c r="S3544" s="5">
        <f t="shared" si="222"/>
        <v>41829.599791666667</v>
      </c>
      <c r="T3544" s="5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8320</v>
      </c>
      <c r="R3545" t="s">
        <v>8347</v>
      </c>
      <c r="S3545" s="5">
        <f t="shared" si="222"/>
        <v>42150.755312499998</v>
      </c>
      <c r="T3545" s="5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8320</v>
      </c>
      <c r="R3546" t="s">
        <v>8347</v>
      </c>
      <c r="S3546" s="5">
        <f t="shared" si="222"/>
        <v>42040.831678240742</v>
      </c>
      <c r="T3546" s="5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8320</v>
      </c>
      <c r="R3547" t="s">
        <v>8347</v>
      </c>
      <c r="S3547" s="5">
        <f t="shared" si="222"/>
        <v>42075.807395833333</v>
      </c>
      <c r="T3547" s="5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8320</v>
      </c>
      <c r="R3548" t="s">
        <v>8347</v>
      </c>
      <c r="S3548" s="5">
        <f t="shared" si="222"/>
        <v>42073.660694444443</v>
      </c>
      <c r="T3548" s="5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8320</v>
      </c>
      <c r="R3549" t="s">
        <v>8347</v>
      </c>
      <c r="S3549" s="5">
        <f t="shared" si="222"/>
        <v>42480.078715277778</v>
      </c>
      <c r="T3549" s="5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8320</v>
      </c>
      <c r="R3550" t="s">
        <v>8347</v>
      </c>
      <c r="S3550" s="5">
        <f t="shared" si="222"/>
        <v>42411.942291666666</v>
      </c>
      <c r="T3550" s="5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8320</v>
      </c>
      <c r="R3551" t="s">
        <v>8347</v>
      </c>
      <c r="S3551" s="5">
        <f t="shared" si="222"/>
        <v>42223.394363425927</v>
      </c>
      <c r="T3551" s="5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8320</v>
      </c>
      <c r="R3552" t="s">
        <v>8347</v>
      </c>
      <c r="S3552" s="5">
        <f t="shared" si="222"/>
        <v>42462.893495370372</v>
      </c>
      <c r="T3552" s="5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8320</v>
      </c>
      <c r="R3553" t="s">
        <v>8347</v>
      </c>
      <c r="S3553" s="5">
        <f t="shared" si="222"/>
        <v>41753.515856481477</v>
      </c>
      <c r="T3553" s="5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8320</v>
      </c>
      <c r="R3554" t="s">
        <v>8347</v>
      </c>
      <c r="S3554" s="5">
        <f t="shared" si="222"/>
        <v>41788.587083333332</v>
      </c>
      <c r="T3554" s="5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8320</v>
      </c>
      <c r="R3555" t="s">
        <v>8347</v>
      </c>
      <c r="S3555" s="5">
        <f t="shared" si="222"/>
        <v>42196.028703703705</v>
      </c>
      <c r="T3555" s="5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8320</v>
      </c>
      <c r="R3556" t="s">
        <v>8347</v>
      </c>
      <c r="S3556" s="5">
        <f t="shared" si="222"/>
        <v>42016.050451388888</v>
      </c>
      <c r="T3556" s="5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8320</v>
      </c>
      <c r="R3557" t="s">
        <v>8347</v>
      </c>
      <c r="S3557" s="5">
        <f t="shared" si="222"/>
        <v>42661.442060185189</v>
      </c>
      <c r="T3557" s="5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8320</v>
      </c>
      <c r="R3558" t="s">
        <v>8347</v>
      </c>
      <c r="S3558" s="5">
        <f t="shared" si="222"/>
        <v>41808.649583333332</v>
      </c>
      <c r="T3558" s="5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8320</v>
      </c>
      <c r="R3559" t="s">
        <v>8347</v>
      </c>
      <c r="S3559" s="5">
        <f t="shared" si="222"/>
        <v>41730.276747685188</v>
      </c>
      <c r="T3559" s="5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8320</v>
      </c>
      <c r="R3560" t="s">
        <v>8347</v>
      </c>
      <c r="S3560" s="5">
        <f t="shared" si="222"/>
        <v>42139.816840277781</v>
      </c>
      <c r="T3560" s="5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8320</v>
      </c>
      <c r="R3561" t="s">
        <v>8347</v>
      </c>
      <c r="S3561" s="5">
        <f t="shared" si="222"/>
        <v>42194.096157407403</v>
      </c>
      <c r="T3561" s="5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8320</v>
      </c>
      <c r="R3562" t="s">
        <v>8347</v>
      </c>
      <c r="S3562" s="5">
        <f t="shared" si="222"/>
        <v>42115.889652777783</v>
      </c>
      <c r="T3562" s="5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8320</v>
      </c>
      <c r="R3563" t="s">
        <v>8347</v>
      </c>
      <c r="S3563" s="5">
        <f t="shared" si="222"/>
        <v>42203.680300925931</v>
      </c>
      <c r="T3563" s="5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8320</v>
      </c>
      <c r="R3564" t="s">
        <v>8347</v>
      </c>
      <c r="S3564" s="5">
        <f t="shared" si="222"/>
        <v>42433.761886574073</v>
      </c>
      <c r="T3564" s="5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8320</v>
      </c>
      <c r="R3565" t="s">
        <v>8347</v>
      </c>
      <c r="S3565" s="5">
        <f t="shared" si="222"/>
        <v>42555.671944444446</v>
      </c>
      <c r="T3565" s="5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8320</v>
      </c>
      <c r="R3566" t="s">
        <v>8347</v>
      </c>
      <c r="S3566" s="5">
        <f t="shared" si="222"/>
        <v>42236.623252314821</v>
      </c>
      <c r="T3566" s="5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8320</v>
      </c>
      <c r="R3567" t="s">
        <v>8347</v>
      </c>
      <c r="S3567" s="5">
        <f t="shared" si="222"/>
        <v>41974.743148148147</v>
      </c>
      <c r="T3567" s="5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8320</v>
      </c>
      <c r="R3568" t="s">
        <v>8347</v>
      </c>
      <c r="S3568" s="5">
        <f t="shared" si="222"/>
        <v>41997.507905092592</v>
      </c>
      <c r="T3568" s="5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8320</v>
      </c>
      <c r="R3569" t="s">
        <v>8347</v>
      </c>
      <c r="S3569" s="5">
        <f t="shared" si="222"/>
        <v>42135.810694444444</v>
      </c>
      <c r="T3569" s="5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8320</v>
      </c>
      <c r="R3570" t="s">
        <v>8347</v>
      </c>
      <c r="S3570" s="5">
        <f t="shared" si="222"/>
        <v>41869.740671296298</v>
      </c>
      <c r="T3570" s="5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8320</v>
      </c>
      <c r="R3571" t="s">
        <v>8347</v>
      </c>
      <c r="S3571" s="5">
        <f t="shared" si="222"/>
        <v>41982.688611111109</v>
      </c>
      <c r="T3571" s="5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8320</v>
      </c>
      <c r="R3572" t="s">
        <v>8347</v>
      </c>
      <c r="S3572" s="5">
        <f t="shared" si="222"/>
        <v>41976.331979166673</v>
      </c>
      <c r="T3572" s="5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8320</v>
      </c>
      <c r="R3573" t="s">
        <v>8347</v>
      </c>
      <c r="S3573" s="5">
        <f t="shared" si="222"/>
        <v>41912.858946759261</v>
      </c>
      <c r="T3573" s="5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8320</v>
      </c>
      <c r="R3574" t="s">
        <v>8347</v>
      </c>
      <c r="S3574" s="5">
        <f t="shared" si="222"/>
        <v>42146.570393518516</v>
      </c>
      <c r="T3574" s="5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8320</v>
      </c>
      <c r="R3575" t="s">
        <v>8347</v>
      </c>
      <c r="S3575" s="5">
        <f t="shared" si="222"/>
        <v>41921.375532407408</v>
      </c>
      <c r="T3575" s="5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8320</v>
      </c>
      <c r="R3576" t="s">
        <v>8347</v>
      </c>
      <c r="S3576" s="5">
        <f t="shared" si="222"/>
        <v>41926.942685185182</v>
      </c>
      <c r="T3576" s="5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8320</v>
      </c>
      <c r="R3577" t="s">
        <v>8347</v>
      </c>
      <c r="S3577" s="5">
        <f t="shared" si="222"/>
        <v>42561.783877314811</v>
      </c>
      <c r="T3577" s="5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8320</v>
      </c>
      <c r="R3578" t="s">
        <v>8347</v>
      </c>
      <c r="S3578" s="5">
        <f t="shared" si="222"/>
        <v>42649.54923611111</v>
      </c>
      <c r="T3578" s="5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8320</v>
      </c>
      <c r="R3579" t="s">
        <v>8347</v>
      </c>
      <c r="S3579" s="5">
        <f t="shared" si="222"/>
        <v>42093.786840277782</v>
      </c>
      <c r="T3579" s="5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8320</v>
      </c>
      <c r="R3580" t="s">
        <v>8347</v>
      </c>
      <c r="S3580" s="5">
        <f t="shared" si="222"/>
        <v>42460.733530092592</v>
      </c>
      <c r="T3580" s="5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8320</v>
      </c>
      <c r="R3581" t="s">
        <v>8347</v>
      </c>
      <c r="S3581" s="5">
        <f t="shared" si="222"/>
        <v>42430.762222222227</v>
      </c>
      <c r="T3581" s="5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8320</v>
      </c>
      <c r="R3582" t="s">
        <v>8347</v>
      </c>
      <c r="S3582" s="5">
        <f t="shared" si="222"/>
        <v>42026.176180555558</v>
      </c>
      <c r="T3582" s="5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8320</v>
      </c>
      <c r="R3583" t="s">
        <v>8347</v>
      </c>
      <c r="S3583" s="5">
        <f t="shared" si="222"/>
        <v>41836.471180555556</v>
      </c>
      <c r="T3583" s="5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8320</v>
      </c>
      <c r="R3584" t="s">
        <v>8347</v>
      </c>
      <c r="S3584" s="5">
        <f t="shared" si="222"/>
        <v>42451.095856481479</v>
      </c>
      <c r="T3584" s="5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8320</v>
      </c>
      <c r="R3585" t="s">
        <v>8347</v>
      </c>
      <c r="S3585" s="5">
        <f t="shared" si="222"/>
        <v>42418.425983796296</v>
      </c>
      <c r="T3585" s="5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8320</v>
      </c>
      <c r="R3586" t="s">
        <v>8347</v>
      </c>
      <c r="S3586" s="5">
        <f t="shared" si="222"/>
        <v>42168.316481481481</v>
      </c>
      <c r="T3586" s="5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8320</v>
      </c>
      <c r="R3587" t="s">
        <v>8347</v>
      </c>
      <c r="S3587" s="5">
        <f t="shared" ref="S3587:S3650" si="226">(((J3587/60)/60)/24)+DATE(1970,1,1)</f>
        <v>41964.716319444444</v>
      </c>
      <c r="T3587" s="5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8320</v>
      </c>
      <c r="R3588" t="s">
        <v>8347</v>
      </c>
      <c r="S3588" s="5">
        <f t="shared" si="226"/>
        <v>42576.697569444441</v>
      </c>
      <c r="T3588" s="5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8320</v>
      </c>
      <c r="R3589" t="s">
        <v>8347</v>
      </c>
      <c r="S3589" s="5">
        <f t="shared" si="226"/>
        <v>42503.539976851855</v>
      </c>
      <c r="T3589" s="5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8320</v>
      </c>
      <c r="R3590" t="s">
        <v>8347</v>
      </c>
      <c r="S3590" s="5">
        <f t="shared" si="226"/>
        <v>42101.828819444447</v>
      </c>
      <c r="T3590" s="5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8320</v>
      </c>
      <c r="R3591" t="s">
        <v>8347</v>
      </c>
      <c r="S3591" s="5">
        <f t="shared" si="226"/>
        <v>42125.647534722222</v>
      </c>
      <c r="T3591" s="5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8320</v>
      </c>
      <c r="R3592" t="s">
        <v>8347</v>
      </c>
      <c r="S3592" s="5">
        <f t="shared" si="226"/>
        <v>41902.333726851852</v>
      </c>
      <c r="T3592" s="5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8320</v>
      </c>
      <c r="R3593" t="s">
        <v>8347</v>
      </c>
      <c r="S3593" s="5">
        <f t="shared" si="226"/>
        <v>42003.948425925926</v>
      </c>
      <c r="T3593" s="5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8320</v>
      </c>
      <c r="R3594" t="s">
        <v>8347</v>
      </c>
      <c r="S3594" s="5">
        <f t="shared" si="226"/>
        <v>41988.829942129625</v>
      </c>
      <c r="T3594" s="5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8320</v>
      </c>
      <c r="R3595" t="s">
        <v>8347</v>
      </c>
      <c r="S3595" s="5">
        <f t="shared" si="226"/>
        <v>41974.898599537039</v>
      </c>
      <c r="T3595" s="5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8320</v>
      </c>
      <c r="R3596" t="s">
        <v>8347</v>
      </c>
      <c r="S3596" s="5">
        <f t="shared" si="226"/>
        <v>42592.066921296297</v>
      </c>
      <c r="T3596" s="5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8320</v>
      </c>
      <c r="R3597" t="s">
        <v>8347</v>
      </c>
      <c r="S3597" s="5">
        <f t="shared" si="226"/>
        <v>42050.008368055554</v>
      </c>
      <c r="T3597" s="5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8320</v>
      </c>
      <c r="R3598" t="s">
        <v>8347</v>
      </c>
      <c r="S3598" s="5">
        <f t="shared" si="226"/>
        <v>41856.715069444443</v>
      </c>
      <c r="T3598" s="5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8320</v>
      </c>
      <c r="R3599" t="s">
        <v>8347</v>
      </c>
      <c r="S3599" s="5">
        <f t="shared" si="226"/>
        <v>42417.585532407407</v>
      </c>
      <c r="T3599" s="5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8320</v>
      </c>
      <c r="R3600" t="s">
        <v>8347</v>
      </c>
      <c r="S3600" s="5">
        <f t="shared" si="226"/>
        <v>41866.79886574074</v>
      </c>
      <c r="T3600" s="5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8320</v>
      </c>
      <c r="R3601" t="s">
        <v>8347</v>
      </c>
      <c r="S3601" s="5">
        <f t="shared" si="226"/>
        <v>42220.79487268519</v>
      </c>
      <c r="T3601" s="5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8320</v>
      </c>
      <c r="R3602" t="s">
        <v>8347</v>
      </c>
      <c r="S3602" s="5">
        <f t="shared" si="226"/>
        <v>42628.849120370374</v>
      </c>
      <c r="T3602" s="5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8320</v>
      </c>
      <c r="R3603" t="s">
        <v>8347</v>
      </c>
      <c r="S3603" s="5">
        <f t="shared" si="226"/>
        <v>41990.99863425926</v>
      </c>
      <c r="T3603" s="5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8320</v>
      </c>
      <c r="R3604" t="s">
        <v>8347</v>
      </c>
      <c r="S3604" s="5">
        <f t="shared" si="226"/>
        <v>42447.894432870366</v>
      </c>
      <c r="T3604" s="5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8320</v>
      </c>
      <c r="R3605" t="s">
        <v>8347</v>
      </c>
      <c r="S3605" s="5">
        <f t="shared" si="226"/>
        <v>42283.864351851851</v>
      </c>
      <c r="T3605" s="5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8320</v>
      </c>
      <c r="R3606" t="s">
        <v>8347</v>
      </c>
      <c r="S3606" s="5">
        <f t="shared" si="226"/>
        <v>42483.015694444446</v>
      </c>
      <c r="T3606" s="5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8320</v>
      </c>
      <c r="R3607" t="s">
        <v>8347</v>
      </c>
      <c r="S3607" s="5">
        <f t="shared" si="226"/>
        <v>42383.793124999997</v>
      </c>
      <c r="T3607" s="5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8320</v>
      </c>
      <c r="R3608" t="s">
        <v>8347</v>
      </c>
      <c r="S3608" s="5">
        <f t="shared" si="226"/>
        <v>42566.604826388888</v>
      </c>
      <c r="T3608" s="5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8320</v>
      </c>
      <c r="R3609" t="s">
        <v>8347</v>
      </c>
      <c r="S3609" s="5">
        <f t="shared" si="226"/>
        <v>42338.963912037041</v>
      </c>
      <c r="T3609" s="5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8320</v>
      </c>
      <c r="R3610" t="s">
        <v>8347</v>
      </c>
      <c r="S3610" s="5">
        <f t="shared" si="226"/>
        <v>42506.709375000006</v>
      </c>
      <c r="T3610" s="5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8320</v>
      </c>
      <c r="R3611" t="s">
        <v>8347</v>
      </c>
      <c r="S3611" s="5">
        <f t="shared" si="226"/>
        <v>42429.991724537031</v>
      </c>
      <c r="T3611" s="5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8320</v>
      </c>
      <c r="R3612" t="s">
        <v>8347</v>
      </c>
      <c r="S3612" s="5">
        <f t="shared" si="226"/>
        <v>42203.432129629626</v>
      </c>
      <c r="T3612" s="5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8320</v>
      </c>
      <c r="R3613" t="s">
        <v>8347</v>
      </c>
      <c r="S3613" s="5">
        <f t="shared" si="226"/>
        <v>42072.370381944449</v>
      </c>
      <c r="T3613" s="5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8320</v>
      </c>
      <c r="R3614" t="s">
        <v>8347</v>
      </c>
      <c r="S3614" s="5">
        <f t="shared" si="226"/>
        <v>41789.726979166669</v>
      </c>
      <c r="T3614" s="5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8320</v>
      </c>
      <c r="R3615" t="s">
        <v>8347</v>
      </c>
      <c r="S3615" s="5">
        <f t="shared" si="226"/>
        <v>41788.58997685185</v>
      </c>
      <c r="T3615" s="5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8320</v>
      </c>
      <c r="R3616" t="s">
        <v>8347</v>
      </c>
      <c r="S3616" s="5">
        <f t="shared" si="226"/>
        <v>42144.041851851856</v>
      </c>
      <c r="T3616" s="5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8320</v>
      </c>
      <c r="R3617" t="s">
        <v>8347</v>
      </c>
      <c r="S3617" s="5">
        <f t="shared" si="226"/>
        <v>42318.593703703707</v>
      </c>
      <c r="T3617" s="5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8320</v>
      </c>
      <c r="R3618" t="s">
        <v>8347</v>
      </c>
      <c r="S3618" s="5">
        <f t="shared" si="226"/>
        <v>42052.949814814812</v>
      </c>
      <c r="T3618" s="5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8320</v>
      </c>
      <c r="R3619" t="s">
        <v>8347</v>
      </c>
      <c r="S3619" s="5">
        <f t="shared" si="226"/>
        <v>42779.610289351855</v>
      </c>
      <c r="T3619" s="5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8320</v>
      </c>
      <c r="R3620" t="s">
        <v>8347</v>
      </c>
      <c r="S3620" s="5">
        <f t="shared" si="226"/>
        <v>42128.627893518518</v>
      </c>
      <c r="T3620" s="5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8320</v>
      </c>
      <c r="R3621" t="s">
        <v>8347</v>
      </c>
      <c r="S3621" s="5">
        <f t="shared" si="226"/>
        <v>42661.132245370376</v>
      </c>
      <c r="T3621" s="5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8320</v>
      </c>
      <c r="R3622" t="s">
        <v>8347</v>
      </c>
      <c r="S3622" s="5">
        <f t="shared" si="226"/>
        <v>42037.938206018516</v>
      </c>
      <c r="T3622" s="5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8320</v>
      </c>
      <c r="R3623" t="s">
        <v>8347</v>
      </c>
      <c r="S3623" s="5">
        <f t="shared" si="226"/>
        <v>42619.935694444444</v>
      </c>
      <c r="T3623" s="5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8320</v>
      </c>
      <c r="R3624" t="s">
        <v>8347</v>
      </c>
      <c r="S3624" s="5">
        <f t="shared" si="226"/>
        <v>41877.221886574072</v>
      </c>
      <c r="T3624" s="5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8320</v>
      </c>
      <c r="R3625" t="s">
        <v>8347</v>
      </c>
      <c r="S3625" s="5">
        <f t="shared" si="226"/>
        <v>41828.736921296295</v>
      </c>
      <c r="T3625" s="5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8320</v>
      </c>
      <c r="R3626" t="s">
        <v>8347</v>
      </c>
      <c r="S3626" s="5">
        <f t="shared" si="226"/>
        <v>42545.774189814809</v>
      </c>
      <c r="T3626" s="5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8320</v>
      </c>
      <c r="R3627" t="s">
        <v>8347</v>
      </c>
      <c r="S3627" s="5">
        <f t="shared" si="226"/>
        <v>42157.652511574073</v>
      </c>
      <c r="T3627" s="5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8320</v>
      </c>
      <c r="R3628" t="s">
        <v>8347</v>
      </c>
      <c r="S3628" s="5">
        <f t="shared" si="226"/>
        <v>41846.667326388888</v>
      </c>
      <c r="T3628" s="5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8320</v>
      </c>
      <c r="R3629" t="s">
        <v>8347</v>
      </c>
      <c r="S3629" s="5">
        <f t="shared" si="226"/>
        <v>42460.741747685184</v>
      </c>
      <c r="T3629" s="5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8320</v>
      </c>
      <c r="R3630" t="s">
        <v>8381</v>
      </c>
      <c r="S3630" s="5">
        <f t="shared" si="226"/>
        <v>42291.833287037036</v>
      </c>
      <c r="T3630" s="5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8320</v>
      </c>
      <c r="R3631" t="s">
        <v>8381</v>
      </c>
      <c r="S3631" s="5">
        <f t="shared" si="226"/>
        <v>42437.094490740739</v>
      </c>
      <c r="T3631" s="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8320</v>
      </c>
      <c r="R3632" t="s">
        <v>8381</v>
      </c>
      <c r="S3632" s="5">
        <f t="shared" si="226"/>
        <v>41942.84710648148</v>
      </c>
      <c r="T3632" s="5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8320</v>
      </c>
      <c r="R3633" t="s">
        <v>8381</v>
      </c>
      <c r="S3633" s="5">
        <f t="shared" si="226"/>
        <v>41880.753437499996</v>
      </c>
      <c r="T3633" s="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8320</v>
      </c>
      <c r="R3634" t="s">
        <v>8381</v>
      </c>
      <c r="S3634" s="5">
        <f t="shared" si="226"/>
        <v>41946.936909722222</v>
      </c>
      <c r="T3634" s="5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8320</v>
      </c>
      <c r="R3635" t="s">
        <v>8381</v>
      </c>
      <c r="S3635" s="5">
        <f t="shared" si="226"/>
        <v>42649.623460648145</v>
      </c>
      <c r="T3635" s="5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8320</v>
      </c>
      <c r="R3636" t="s">
        <v>8381</v>
      </c>
      <c r="S3636" s="5">
        <f t="shared" si="226"/>
        <v>42701.166365740741</v>
      </c>
      <c r="T3636" s="5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8320</v>
      </c>
      <c r="R3637" t="s">
        <v>8381</v>
      </c>
      <c r="S3637" s="5">
        <f t="shared" si="226"/>
        <v>42450.88282407407</v>
      </c>
      <c r="T3637" s="5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8320</v>
      </c>
      <c r="R3638" t="s">
        <v>8381</v>
      </c>
      <c r="S3638" s="5">
        <f t="shared" si="226"/>
        <v>42226.694780092599</v>
      </c>
      <c r="T3638" s="5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8320</v>
      </c>
      <c r="R3639" t="s">
        <v>8381</v>
      </c>
      <c r="S3639" s="5">
        <f t="shared" si="226"/>
        <v>41975.700636574074</v>
      </c>
      <c r="T3639" s="5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8320</v>
      </c>
      <c r="R3640" t="s">
        <v>8381</v>
      </c>
      <c r="S3640" s="5">
        <f t="shared" si="226"/>
        <v>42053.672824074078</v>
      </c>
      <c r="T3640" s="5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8320</v>
      </c>
      <c r="R3641" t="s">
        <v>8381</v>
      </c>
      <c r="S3641" s="5">
        <f t="shared" si="226"/>
        <v>42590.677152777775</v>
      </c>
      <c r="T3641" s="5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8320</v>
      </c>
      <c r="R3642" t="s">
        <v>8381</v>
      </c>
      <c r="S3642" s="5">
        <f t="shared" si="226"/>
        <v>42104.781597222223</v>
      </c>
      <c r="T3642" s="5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8320</v>
      </c>
      <c r="R3643" t="s">
        <v>8381</v>
      </c>
      <c r="S3643" s="5">
        <f t="shared" si="226"/>
        <v>41899.627071759263</v>
      </c>
      <c r="T3643" s="5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8320</v>
      </c>
      <c r="R3644" t="s">
        <v>8381</v>
      </c>
      <c r="S3644" s="5">
        <f t="shared" si="226"/>
        <v>42297.816284722227</v>
      </c>
      <c r="T3644" s="5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8320</v>
      </c>
      <c r="R3645" t="s">
        <v>8381</v>
      </c>
      <c r="S3645" s="5">
        <f t="shared" si="226"/>
        <v>42285.143969907411</v>
      </c>
      <c r="T3645" s="5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8320</v>
      </c>
      <c r="R3646" t="s">
        <v>8381</v>
      </c>
      <c r="S3646" s="5">
        <f t="shared" si="226"/>
        <v>42409.241747685184</v>
      </c>
      <c r="T3646" s="5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8320</v>
      </c>
      <c r="R3647" t="s">
        <v>8381</v>
      </c>
      <c r="S3647" s="5">
        <f t="shared" si="226"/>
        <v>42665.970347222217</v>
      </c>
      <c r="T3647" s="5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8320</v>
      </c>
      <c r="R3648" t="s">
        <v>8381</v>
      </c>
      <c r="S3648" s="5">
        <f t="shared" si="226"/>
        <v>42140.421319444446</v>
      </c>
      <c r="T3648" s="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8320</v>
      </c>
      <c r="R3649" t="s">
        <v>8381</v>
      </c>
      <c r="S3649" s="5">
        <f t="shared" si="226"/>
        <v>42598.749155092592</v>
      </c>
      <c r="T3649" s="5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8320</v>
      </c>
      <c r="R3650" t="s">
        <v>8347</v>
      </c>
      <c r="S3650" s="5">
        <f t="shared" si="226"/>
        <v>41887.292187500003</v>
      </c>
      <c r="T3650" s="5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ref="P3651:P3714" si="229">E3651/L3651</f>
        <v>97.5</v>
      </c>
      <c r="Q3651" t="s">
        <v>8320</v>
      </c>
      <c r="R3651" t="s">
        <v>8347</v>
      </c>
      <c r="S3651" s="5">
        <f t="shared" ref="S3651:S3714" si="230">(((J3651/60)/60)/24)+DATE(1970,1,1)</f>
        <v>41780.712893518517</v>
      </c>
      <c r="T3651" s="5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8320</v>
      </c>
      <c r="R3652" t="s">
        <v>8347</v>
      </c>
      <c r="S3652" s="5">
        <f t="shared" si="230"/>
        <v>42381.478981481487</v>
      </c>
      <c r="T3652" s="5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8320</v>
      </c>
      <c r="R3653" t="s">
        <v>8347</v>
      </c>
      <c r="S3653" s="5">
        <f t="shared" si="230"/>
        <v>41828.646319444444</v>
      </c>
      <c r="T3653" s="5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8320</v>
      </c>
      <c r="R3654" t="s">
        <v>8347</v>
      </c>
      <c r="S3654" s="5">
        <f t="shared" si="230"/>
        <v>42596.644699074073</v>
      </c>
      <c r="T3654" s="5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8320</v>
      </c>
      <c r="R3655" t="s">
        <v>8347</v>
      </c>
      <c r="S3655" s="5">
        <f t="shared" si="230"/>
        <v>42191.363506944443</v>
      </c>
      <c r="T3655" s="5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8320</v>
      </c>
      <c r="R3656" t="s">
        <v>8347</v>
      </c>
      <c r="S3656" s="5">
        <f t="shared" si="230"/>
        <v>42440.416504629626</v>
      </c>
      <c r="T3656" s="5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8320</v>
      </c>
      <c r="R3657" t="s">
        <v>8347</v>
      </c>
      <c r="S3657" s="5">
        <f t="shared" si="230"/>
        <v>42173.803217592591</v>
      </c>
      <c r="T3657" s="5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8320</v>
      </c>
      <c r="R3658" t="s">
        <v>8347</v>
      </c>
      <c r="S3658" s="5">
        <f t="shared" si="230"/>
        <v>42737.910138888896</v>
      </c>
      <c r="T3658" s="5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8320</v>
      </c>
      <c r="R3659" t="s">
        <v>8347</v>
      </c>
      <c r="S3659" s="5">
        <f t="shared" si="230"/>
        <v>42499.629849537043</v>
      </c>
      <c r="T3659" s="5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8320</v>
      </c>
      <c r="R3660" t="s">
        <v>8347</v>
      </c>
      <c r="S3660" s="5">
        <f t="shared" si="230"/>
        <v>41775.858564814815</v>
      </c>
      <c r="T3660" s="5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8320</v>
      </c>
      <c r="R3661" t="s">
        <v>8347</v>
      </c>
      <c r="S3661" s="5">
        <f t="shared" si="230"/>
        <v>42055.277199074073</v>
      </c>
      <c r="T3661" s="5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8320</v>
      </c>
      <c r="R3662" t="s">
        <v>8347</v>
      </c>
      <c r="S3662" s="5">
        <f t="shared" si="230"/>
        <v>41971.881076388891</v>
      </c>
      <c r="T3662" s="5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8320</v>
      </c>
      <c r="R3663" t="s">
        <v>8347</v>
      </c>
      <c r="S3663" s="5">
        <f t="shared" si="230"/>
        <v>42447.896666666667</v>
      </c>
      <c r="T3663" s="5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8320</v>
      </c>
      <c r="R3664" t="s">
        <v>8347</v>
      </c>
      <c r="S3664" s="5">
        <f t="shared" si="230"/>
        <v>42064.220069444447</v>
      </c>
      <c r="T3664" s="5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8320</v>
      </c>
      <c r="R3665" t="s">
        <v>8347</v>
      </c>
      <c r="S3665" s="5">
        <f t="shared" si="230"/>
        <v>42665.451736111107</v>
      </c>
      <c r="T3665" s="5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8320</v>
      </c>
      <c r="R3666" t="s">
        <v>8347</v>
      </c>
      <c r="S3666" s="5">
        <f t="shared" si="230"/>
        <v>42523.248715277776</v>
      </c>
      <c r="T3666" s="5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8320</v>
      </c>
      <c r="R3667" t="s">
        <v>8347</v>
      </c>
      <c r="S3667" s="5">
        <f t="shared" si="230"/>
        <v>42294.808124999996</v>
      </c>
      <c r="T3667" s="5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8320</v>
      </c>
      <c r="R3668" t="s">
        <v>8347</v>
      </c>
      <c r="S3668" s="5">
        <f t="shared" si="230"/>
        <v>41822.90488425926</v>
      </c>
      <c r="T3668" s="5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8320</v>
      </c>
      <c r="R3669" t="s">
        <v>8347</v>
      </c>
      <c r="S3669" s="5">
        <f t="shared" si="230"/>
        <v>42173.970127314817</v>
      </c>
      <c r="T3669" s="5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8320</v>
      </c>
      <c r="R3670" t="s">
        <v>8347</v>
      </c>
      <c r="S3670" s="5">
        <f t="shared" si="230"/>
        <v>42185.556157407409</v>
      </c>
      <c r="T3670" s="5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8320</v>
      </c>
      <c r="R3671" t="s">
        <v>8347</v>
      </c>
      <c r="S3671" s="5">
        <f t="shared" si="230"/>
        <v>42136.675196759257</v>
      </c>
      <c r="T3671" s="5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8320</v>
      </c>
      <c r="R3672" t="s">
        <v>8347</v>
      </c>
      <c r="S3672" s="5">
        <f t="shared" si="230"/>
        <v>42142.514016203699</v>
      </c>
      <c r="T3672" s="5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8320</v>
      </c>
      <c r="R3673" t="s">
        <v>8347</v>
      </c>
      <c r="S3673" s="5">
        <f t="shared" si="230"/>
        <v>41820.62809027778</v>
      </c>
      <c r="T3673" s="5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8320</v>
      </c>
      <c r="R3674" t="s">
        <v>8347</v>
      </c>
      <c r="S3674" s="5">
        <f t="shared" si="230"/>
        <v>41878.946574074071</v>
      </c>
      <c r="T3674" s="5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8320</v>
      </c>
      <c r="R3675" t="s">
        <v>8347</v>
      </c>
      <c r="S3675" s="5">
        <f t="shared" si="230"/>
        <v>41914.295104166667</v>
      </c>
      <c r="T3675" s="5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8320</v>
      </c>
      <c r="R3676" t="s">
        <v>8347</v>
      </c>
      <c r="S3676" s="5">
        <f t="shared" si="230"/>
        <v>42556.873020833329</v>
      </c>
      <c r="T3676" s="5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8320</v>
      </c>
      <c r="R3677" t="s">
        <v>8347</v>
      </c>
      <c r="S3677" s="5">
        <f t="shared" si="230"/>
        <v>42493.597013888888</v>
      </c>
      <c r="T3677" s="5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8320</v>
      </c>
      <c r="R3678" t="s">
        <v>8347</v>
      </c>
      <c r="S3678" s="5">
        <f t="shared" si="230"/>
        <v>41876.815787037034</v>
      </c>
      <c r="T3678" s="5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8320</v>
      </c>
      <c r="R3679" t="s">
        <v>8347</v>
      </c>
      <c r="S3679" s="5">
        <f t="shared" si="230"/>
        <v>41802.574282407404</v>
      </c>
      <c r="T3679" s="5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8320</v>
      </c>
      <c r="R3680" t="s">
        <v>8347</v>
      </c>
      <c r="S3680" s="5">
        <f t="shared" si="230"/>
        <v>42120.531226851846</v>
      </c>
      <c r="T3680" s="5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8320</v>
      </c>
      <c r="R3681" t="s">
        <v>8347</v>
      </c>
      <c r="S3681" s="5">
        <f t="shared" si="230"/>
        <v>41786.761354166665</v>
      </c>
      <c r="T3681" s="5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8320</v>
      </c>
      <c r="R3682" t="s">
        <v>8347</v>
      </c>
      <c r="S3682" s="5">
        <f t="shared" si="230"/>
        <v>42627.454097222217</v>
      </c>
      <c r="T3682" s="5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8320</v>
      </c>
      <c r="R3683" t="s">
        <v>8347</v>
      </c>
      <c r="S3683" s="5">
        <f t="shared" si="230"/>
        <v>42374.651504629626</v>
      </c>
      <c r="T3683" s="5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8320</v>
      </c>
      <c r="R3684" t="s">
        <v>8347</v>
      </c>
      <c r="S3684" s="5">
        <f t="shared" si="230"/>
        <v>41772.685393518521</v>
      </c>
      <c r="T3684" s="5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8320</v>
      </c>
      <c r="R3685" t="s">
        <v>8347</v>
      </c>
      <c r="S3685" s="5">
        <f t="shared" si="230"/>
        <v>42633.116851851853</v>
      </c>
      <c r="T3685" s="5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8320</v>
      </c>
      <c r="R3686" t="s">
        <v>8347</v>
      </c>
      <c r="S3686" s="5">
        <f t="shared" si="230"/>
        <v>42219.180393518516</v>
      </c>
      <c r="T3686" s="5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8320</v>
      </c>
      <c r="R3687" t="s">
        <v>8347</v>
      </c>
      <c r="S3687" s="5">
        <f t="shared" si="230"/>
        <v>41753.593275462961</v>
      </c>
      <c r="T3687" s="5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8320</v>
      </c>
      <c r="R3688" t="s">
        <v>8347</v>
      </c>
      <c r="S3688" s="5">
        <f t="shared" si="230"/>
        <v>42230.662731481483</v>
      </c>
      <c r="T3688" s="5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8320</v>
      </c>
      <c r="R3689" t="s">
        <v>8347</v>
      </c>
      <c r="S3689" s="5">
        <f t="shared" si="230"/>
        <v>41787.218229166669</v>
      </c>
      <c r="T3689" s="5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8320</v>
      </c>
      <c r="R3690" t="s">
        <v>8347</v>
      </c>
      <c r="S3690" s="5">
        <f t="shared" si="230"/>
        <v>41829.787083333329</v>
      </c>
      <c r="T3690" s="5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8320</v>
      </c>
      <c r="R3691" t="s">
        <v>8347</v>
      </c>
      <c r="S3691" s="5">
        <f t="shared" si="230"/>
        <v>42147.826840277776</v>
      </c>
      <c r="T3691" s="5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8320</v>
      </c>
      <c r="R3692" t="s">
        <v>8347</v>
      </c>
      <c r="S3692" s="5">
        <f t="shared" si="230"/>
        <v>41940.598182870373</v>
      </c>
      <c r="T3692" s="5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8320</v>
      </c>
      <c r="R3693" t="s">
        <v>8347</v>
      </c>
      <c r="S3693" s="5">
        <f t="shared" si="230"/>
        <v>42020.700567129628</v>
      </c>
      <c r="T3693" s="5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8320</v>
      </c>
      <c r="R3694" t="s">
        <v>8347</v>
      </c>
      <c r="S3694" s="5">
        <f t="shared" si="230"/>
        <v>41891.96503472222</v>
      </c>
      <c r="T3694" s="5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8320</v>
      </c>
      <c r="R3695" t="s">
        <v>8347</v>
      </c>
      <c r="S3695" s="5">
        <f t="shared" si="230"/>
        <v>42309.191307870366</v>
      </c>
      <c r="T3695" s="5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8320</v>
      </c>
      <c r="R3696" t="s">
        <v>8347</v>
      </c>
      <c r="S3696" s="5">
        <f t="shared" si="230"/>
        <v>42490.133877314816</v>
      </c>
      <c r="T3696" s="5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8320</v>
      </c>
      <c r="R3697" t="s">
        <v>8347</v>
      </c>
      <c r="S3697" s="5">
        <f t="shared" si="230"/>
        <v>41995.870486111111</v>
      </c>
      <c r="T3697" s="5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8320</v>
      </c>
      <c r="R3698" t="s">
        <v>8347</v>
      </c>
      <c r="S3698" s="5">
        <f t="shared" si="230"/>
        <v>41988.617083333331</v>
      </c>
      <c r="T3698" s="5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8320</v>
      </c>
      <c r="R3699" t="s">
        <v>8347</v>
      </c>
      <c r="S3699" s="5">
        <f t="shared" si="230"/>
        <v>42479.465833333335</v>
      </c>
      <c r="T3699" s="5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8320</v>
      </c>
      <c r="R3700" t="s">
        <v>8347</v>
      </c>
      <c r="S3700" s="5">
        <f t="shared" si="230"/>
        <v>42401.806562500002</v>
      </c>
      <c r="T3700" s="5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8320</v>
      </c>
      <c r="R3701" t="s">
        <v>8347</v>
      </c>
      <c r="S3701" s="5">
        <f t="shared" si="230"/>
        <v>41897.602037037039</v>
      </c>
      <c r="T3701" s="5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8320</v>
      </c>
      <c r="R3702" t="s">
        <v>8347</v>
      </c>
      <c r="S3702" s="5">
        <f t="shared" si="230"/>
        <v>41882.585648148146</v>
      </c>
      <c r="T3702" s="5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8320</v>
      </c>
      <c r="R3703" t="s">
        <v>8347</v>
      </c>
      <c r="S3703" s="5">
        <f t="shared" si="230"/>
        <v>42129.541585648149</v>
      </c>
      <c r="T3703" s="5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8320</v>
      </c>
      <c r="R3704" t="s">
        <v>8347</v>
      </c>
      <c r="S3704" s="5">
        <f t="shared" si="230"/>
        <v>42524.53800925926</v>
      </c>
      <c r="T3704" s="5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8320</v>
      </c>
      <c r="R3705" t="s">
        <v>8347</v>
      </c>
      <c r="S3705" s="5">
        <f t="shared" si="230"/>
        <v>42556.504490740743</v>
      </c>
      <c r="T3705" s="5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8320</v>
      </c>
      <c r="R3706" t="s">
        <v>8347</v>
      </c>
      <c r="S3706" s="5">
        <f t="shared" si="230"/>
        <v>42461.689745370371</v>
      </c>
      <c r="T3706" s="5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8320</v>
      </c>
      <c r="R3707" t="s">
        <v>8347</v>
      </c>
      <c r="S3707" s="5">
        <f t="shared" si="230"/>
        <v>41792.542986111112</v>
      </c>
      <c r="T3707" s="5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8320</v>
      </c>
      <c r="R3708" t="s">
        <v>8347</v>
      </c>
      <c r="S3708" s="5">
        <f t="shared" si="230"/>
        <v>41879.913761574076</v>
      </c>
      <c r="T3708" s="5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8320</v>
      </c>
      <c r="R3709" t="s">
        <v>8347</v>
      </c>
      <c r="S3709" s="5">
        <f t="shared" si="230"/>
        <v>42552.048356481479</v>
      </c>
      <c r="T3709" s="5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8320</v>
      </c>
      <c r="R3710" t="s">
        <v>8347</v>
      </c>
      <c r="S3710" s="5">
        <f t="shared" si="230"/>
        <v>41810.142199074071</v>
      </c>
      <c r="T3710" s="5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8320</v>
      </c>
      <c r="R3711" t="s">
        <v>8347</v>
      </c>
      <c r="S3711" s="5">
        <f t="shared" si="230"/>
        <v>41785.707708333335</v>
      </c>
      <c r="T3711" s="5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8320</v>
      </c>
      <c r="R3712" t="s">
        <v>8347</v>
      </c>
      <c r="S3712" s="5">
        <f t="shared" si="230"/>
        <v>42072.576249999998</v>
      </c>
      <c r="T3712" s="5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8320</v>
      </c>
      <c r="R3713" t="s">
        <v>8347</v>
      </c>
      <c r="S3713" s="5">
        <f t="shared" si="230"/>
        <v>41779.724224537036</v>
      </c>
      <c r="T3713" s="5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8320</v>
      </c>
      <c r="R3714" t="s">
        <v>8347</v>
      </c>
      <c r="S3714" s="5">
        <f t="shared" si="230"/>
        <v>42134.172071759262</v>
      </c>
      <c r="T3714" s="5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8320</v>
      </c>
      <c r="R3715" t="s">
        <v>8347</v>
      </c>
      <c r="S3715" s="5">
        <f t="shared" ref="S3715:S3778" si="234">(((J3715/60)/60)/24)+DATE(1970,1,1)</f>
        <v>42505.738032407404</v>
      </c>
      <c r="T3715" s="5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8320</v>
      </c>
      <c r="R3716" t="s">
        <v>8347</v>
      </c>
      <c r="S3716" s="5">
        <f t="shared" si="234"/>
        <v>42118.556331018524</v>
      </c>
      <c r="T3716" s="5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8320</v>
      </c>
      <c r="R3717" t="s">
        <v>8347</v>
      </c>
      <c r="S3717" s="5">
        <f t="shared" si="234"/>
        <v>42036.995590277773</v>
      </c>
      <c r="T3717" s="5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8320</v>
      </c>
      <c r="R3718" t="s">
        <v>8347</v>
      </c>
      <c r="S3718" s="5">
        <f t="shared" si="234"/>
        <v>42360.887835648144</v>
      </c>
      <c r="T3718" s="5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8320</v>
      </c>
      <c r="R3719" t="s">
        <v>8347</v>
      </c>
      <c r="S3719" s="5">
        <f t="shared" si="234"/>
        <v>42102.866307870368</v>
      </c>
      <c r="T3719" s="5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8320</v>
      </c>
      <c r="R3720" t="s">
        <v>8347</v>
      </c>
      <c r="S3720" s="5">
        <f t="shared" si="234"/>
        <v>42032.716145833328</v>
      </c>
      <c r="T3720" s="5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8320</v>
      </c>
      <c r="R3721" t="s">
        <v>8347</v>
      </c>
      <c r="S3721" s="5">
        <f t="shared" si="234"/>
        <v>42147.729930555557</v>
      </c>
      <c r="T3721" s="5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8320</v>
      </c>
      <c r="R3722" t="s">
        <v>8347</v>
      </c>
      <c r="S3722" s="5">
        <f t="shared" si="234"/>
        <v>42165.993125000001</v>
      </c>
      <c r="T3722" s="5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8320</v>
      </c>
      <c r="R3723" t="s">
        <v>8347</v>
      </c>
      <c r="S3723" s="5">
        <f t="shared" si="234"/>
        <v>41927.936157407406</v>
      </c>
      <c r="T3723" s="5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8320</v>
      </c>
      <c r="R3724" t="s">
        <v>8347</v>
      </c>
      <c r="S3724" s="5">
        <f t="shared" si="234"/>
        <v>42381.671840277777</v>
      </c>
      <c r="T3724" s="5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8320</v>
      </c>
      <c r="R3725" t="s">
        <v>8347</v>
      </c>
      <c r="S3725" s="5">
        <f t="shared" si="234"/>
        <v>41943.753032407411</v>
      </c>
      <c r="T3725" s="5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8320</v>
      </c>
      <c r="R3726" t="s">
        <v>8347</v>
      </c>
      <c r="S3726" s="5">
        <f t="shared" si="234"/>
        <v>42465.491435185191</v>
      </c>
      <c r="T3726" s="5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8320</v>
      </c>
      <c r="R3727" t="s">
        <v>8347</v>
      </c>
      <c r="S3727" s="5">
        <f t="shared" si="234"/>
        <v>42401.945219907408</v>
      </c>
      <c r="T3727" s="5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8320</v>
      </c>
      <c r="R3728" t="s">
        <v>8347</v>
      </c>
      <c r="S3728" s="5">
        <f t="shared" si="234"/>
        <v>42462.140868055561</v>
      </c>
      <c r="T3728" s="5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8320</v>
      </c>
      <c r="R3729" t="s">
        <v>8347</v>
      </c>
      <c r="S3729" s="5">
        <f t="shared" si="234"/>
        <v>42632.348310185189</v>
      </c>
      <c r="T3729" s="5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8320</v>
      </c>
      <c r="R3730" t="s">
        <v>8347</v>
      </c>
      <c r="S3730" s="5">
        <f t="shared" si="234"/>
        <v>42205.171018518522</v>
      </c>
      <c r="T3730" s="5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8320</v>
      </c>
      <c r="R3731" t="s">
        <v>8347</v>
      </c>
      <c r="S3731" s="5">
        <f t="shared" si="234"/>
        <v>42041.205000000002</v>
      </c>
      <c r="T3731" s="5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8320</v>
      </c>
      <c r="R3732" t="s">
        <v>8347</v>
      </c>
      <c r="S3732" s="5">
        <f t="shared" si="234"/>
        <v>42203.677766203706</v>
      </c>
      <c r="T3732" s="5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8320</v>
      </c>
      <c r="R3733" t="s">
        <v>8347</v>
      </c>
      <c r="S3733" s="5">
        <f t="shared" si="234"/>
        <v>41983.752847222218</v>
      </c>
      <c r="T3733" s="5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8320</v>
      </c>
      <c r="R3734" t="s">
        <v>8347</v>
      </c>
      <c r="S3734" s="5">
        <f t="shared" si="234"/>
        <v>41968.677465277782</v>
      </c>
      <c r="T3734" s="5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8320</v>
      </c>
      <c r="R3735" t="s">
        <v>8347</v>
      </c>
      <c r="S3735" s="5">
        <f t="shared" si="234"/>
        <v>42103.024398148147</v>
      </c>
      <c r="T3735" s="5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8320</v>
      </c>
      <c r="R3736" t="s">
        <v>8347</v>
      </c>
      <c r="S3736" s="5">
        <f t="shared" si="234"/>
        <v>42089.901574074072</v>
      </c>
      <c r="T3736" s="5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8320</v>
      </c>
      <c r="R3737" t="s">
        <v>8347</v>
      </c>
      <c r="S3737" s="5">
        <f t="shared" si="234"/>
        <v>42122.693159722221</v>
      </c>
      <c r="T3737" s="5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8320</v>
      </c>
      <c r="R3738" t="s">
        <v>8347</v>
      </c>
      <c r="S3738" s="5">
        <f t="shared" si="234"/>
        <v>42048.711724537032</v>
      </c>
      <c r="T3738" s="5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8320</v>
      </c>
      <c r="R3739" t="s">
        <v>8347</v>
      </c>
      <c r="S3739" s="5">
        <f t="shared" si="234"/>
        <v>42297.691006944442</v>
      </c>
      <c r="T3739" s="5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8320</v>
      </c>
      <c r="R3740" t="s">
        <v>8347</v>
      </c>
      <c r="S3740" s="5">
        <f t="shared" si="234"/>
        <v>41813.938715277778</v>
      </c>
      <c r="T3740" s="5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8320</v>
      </c>
      <c r="R3741" t="s">
        <v>8347</v>
      </c>
      <c r="S3741" s="5">
        <f t="shared" si="234"/>
        <v>42548.449861111112</v>
      </c>
      <c r="T3741" s="5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8320</v>
      </c>
      <c r="R3742" t="s">
        <v>8347</v>
      </c>
      <c r="S3742" s="5">
        <f t="shared" si="234"/>
        <v>41833.089756944442</v>
      </c>
      <c r="T3742" s="5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8320</v>
      </c>
      <c r="R3743" t="s">
        <v>8347</v>
      </c>
      <c r="S3743" s="5">
        <f t="shared" si="234"/>
        <v>42325.920717592591</v>
      </c>
      <c r="T3743" s="5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8320</v>
      </c>
      <c r="R3744" t="s">
        <v>8347</v>
      </c>
      <c r="S3744" s="5">
        <f t="shared" si="234"/>
        <v>41858.214629629627</v>
      </c>
      <c r="T3744" s="5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8320</v>
      </c>
      <c r="R3745" t="s">
        <v>8347</v>
      </c>
      <c r="S3745" s="5">
        <f t="shared" si="234"/>
        <v>41793.710231481484</v>
      </c>
      <c r="T3745" s="5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8320</v>
      </c>
      <c r="R3746" t="s">
        <v>8347</v>
      </c>
      <c r="S3746" s="5">
        <f t="shared" si="234"/>
        <v>41793.814259259263</v>
      </c>
      <c r="T3746" s="5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8320</v>
      </c>
      <c r="R3747" t="s">
        <v>8347</v>
      </c>
      <c r="S3747" s="5">
        <f t="shared" si="234"/>
        <v>41831.697939814818</v>
      </c>
      <c r="T3747" s="5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8320</v>
      </c>
      <c r="R3748" t="s">
        <v>8347</v>
      </c>
      <c r="S3748" s="5">
        <f t="shared" si="234"/>
        <v>42621.389340277776</v>
      </c>
      <c r="T3748" s="5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8320</v>
      </c>
      <c r="R3749" t="s">
        <v>8347</v>
      </c>
      <c r="S3749" s="5">
        <f t="shared" si="234"/>
        <v>42164.299722222218</v>
      </c>
      <c r="T3749" s="5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8320</v>
      </c>
      <c r="R3750" t="s">
        <v>8381</v>
      </c>
      <c r="S3750" s="5">
        <f t="shared" si="234"/>
        <v>42395.706435185188</v>
      </c>
      <c r="T3750" s="5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8320</v>
      </c>
      <c r="R3751" t="s">
        <v>8381</v>
      </c>
      <c r="S3751" s="5">
        <f t="shared" si="234"/>
        <v>42458.127175925925</v>
      </c>
      <c r="T3751" s="5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8320</v>
      </c>
      <c r="R3752" t="s">
        <v>8381</v>
      </c>
      <c r="S3752" s="5">
        <f t="shared" si="234"/>
        <v>42016.981574074074</v>
      </c>
      <c r="T3752" s="5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8320</v>
      </c>
      <c r="R3753" t="s">
        <v>8381</v>
      </c>
      <c r="S3753" s="5">
        <f t="shared" si="234"/>
        <v>42403.035567129627</v>
      </c>
      <c r="T3753" s="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8320</v>
      </c>
      <c r="R3754" t="s">
        <v>8381</v>
      </c>
      <c r="S3754" s="5">
        <f t="shared" si="234"/>
        <v>42619.802488425921</v>
      </c>
      <c r="T3754" s="5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8320</v>
      </c>
      <c r="R3755" t="s">
        <v>8381</v>
      </c>
      <c r="S3755" s="5">
        <f t="shared" si="234"/>
        <v>42128.824074074073</v>
      </c>
      <c r="T3755" s="5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8320</v>
      </c>
      <c r="R3756" t="s">
        <v>8381</v>
      </c>
      <c r="S3756" s="5">
        <f t="shared" si="234"/>
        <v>41808.881215277775</v>
      </c>
      <c r="T3756" s="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8320</v>
      </c>
      <c r="R3757" t="s">
        <v>8381</v>
      </c>
      <c r="S3757" s="5">
        <f t="shared" si="234"/>
        <v>42445.866979166662</v>
      </c>
      <c r="T3757" s="5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8320</v>
      </c>
      <c r="R3758" t="s">
        <v>8381</v>
      </c>
      <c r="S3758" s="5">
        <f t="shared" si="234"/>
        <v>41771.814791666664</v>
      </c>
      <c r="T3758" s="5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8320</v>
      </c>
      <c r="R3759" t="s">
        <v>8381</v>
      </c>
      <c r="S3759" s="5">
        <f t="shared" si="234"/>
        <v>41954.850868055553</v>
      </c>
      <c r="T3759" s="5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8320</v>
      </c>
      <c r="R3760" t="s">
        <v>8381</v>
      </c>
      <c r="S3760" s="5">
        <f t="shared" si="234"/>
        <v>41747.471504629626</v>
      </c>
      <c r="T3760" s="5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8320</v>
      </c>
      <c r="R3761" t="s">
        <v>8381</v>
      </c>
      <c r="S3761" s="5">
        <f t="shared" si="234"/>
        <v>42182.108252314814</v>
      </c>
      <c r="T3761" s="5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8320</v>
      </c>
      <c r="R3762" t="s">
        <v>8381</v>
      </c>
      <c r="S3762" s="5">
        <f t="shared" si="234"/>
        <v>41739.525300925925</v>
      </c>
      <c r="T3762" s="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8320</v>
      </c>
      <c r="R3763" t="s">
        <v>8381</v>
      </c>
      <c r="S3763" s="5">
        <f t="shared" si="234"/>
        <v>42173.466863425929</v>
      </c>
      <c r="T3763" s="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8320</v>
      </c>
      <c r="R3764" t="s">
        <v>8381</v>
      </c>
      <c r="S3764" s="5">
        <f t="shared" si="234"/>
        <v>42193.813530092593</v>
      </c>
      <c r="T3764" s="5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8320</v>
      </c>
      <c r="R3765" t="s">
        <v>8381</v>
      </c>
      <c r="S3765" s="5">
        <f t="shared" si="234"/>
        <v>42065.750300925924</v>
      </c>
      <c r="T3765" s="5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8320</v>
      </c>
      <c r="R3766" t="s">
        <v>8381</v>
      </c>
      <c r="S3766" s="5">
        <f t="shared" si="234"/>
        <v>42499.842962962968</v>
      </c>
      <c r="T3766" s="5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8320</v>
      </c>
      <c r="R3767" t="s">
        <v>8381</v>
      </c>
      <c r="S3767" s="5">
        <f t="shared" si="234"/>
        <v>41820.776412037041</v>
      </c>
      <c r="T3767" s="5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8320</v>
      </c>
      <c r="R3768" t="s">
        <v>8381</v>
      </c>
      <c r="S3768" s="5">
        <f t="shared" si="234"/>
        <v>41788.167187500003</v>
      </c>
      <c r="T3768" s="5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8320</v>
      </c>
      <c r="R3769" t="s">
        <v>8381</v>
      </c>
      <c r="S3769" s="5">
        <f t="shared" si="234"/>
        <v>42050.019641203704</v>
      </c>
      <c r="T3769" s="5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8320</v>
      </c>
      <c r="R3770" t="s">
        <v>8381</v>
      </c>
      <c r="S3770" s="5">
        <f t="shared" si="234"/>
        <v>41772.727893518517</v>
      </c>
      <c r="T3770" s="5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8320</v>
      </c>
      <c r="R3771" t="s">
        <v>8381</v>
      </c>
      <c r="S3771" s="5">
        <f t="shared" si="234"/>
        <v>42445.598136574074</v>
      </c>
      <c r="T3771" s="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8320</v>
      </c>
      <c r="R3772" t="s">
        <v>8381</v>
      </c>
      <c r="S3772" s="5">
        <f t="shared" si="234"/>
        <v>42138.930671296301</v>
      </c>
      <c r="T3772" s="5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8320</v>
      </c>
      <c r="R3773" t="s">
        <v>8381</v>
      </c>
      <c r="S3773" s="5">
        <f t="shared" si="234"/>
        <v>42493.857083333336</v>
      </c>
      <c r="T3773" s="5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8320</v>
      </c>
      <c r="R3774" t="s">
        <v>8381</v>
      </c>
      <c r="S3774" s="5">
        <f t="shared" si="234"/>
        <v>42682.616967592592</v>
      </c>
      <c r="T3774" s="5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8320</v>
      </c>
      <c r="R3775" t="s">
        <v>8381</v>
      </c>
      <c r="S3775" s="5">
        <f t="shared" si="234"/>
        <v>42656.005173611105</v>
      </c>
      <c r="T3775" s="5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8320</v>
      </c>
      <c r="R3776" t="s">
        <v>8381</v>
      </c>
      <c r="S3776" s="5">
        <f t="shared" si="234"/>
        <v>42087.792303240742</v>
      </c>
      <c r="T3776" s="5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8320</v>
      </c>
      <c r="R3777" t="s">
        <v>8381</v>
      </c>
      <c r="S3777" s="5">
        <f t="shared" si="234"/>
        <v>42075.942627314813</v>
      </c>
      <c r="T3777" s="5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8320</v>
      </c>
      <c r="R3778" t="s">
        <v>8381</v>
      </c>
      <c r="S3778" s="5">
        <f t="shared" si="234"/>
        <v>41814.367800925924</v>
      </c>
      <c r="T3778" s="5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8320</v>
      </c>
      <c r="R3779" t="s">
        <v>8381</v>
      </c>
      <c r="S3779" s="5">
        <f t="shared" ref="S3779:S3842" si="238">(((J3779/60)/60)/24)+DATE(1970,1,1)</f>
        <v>41887.111354166671</v>
      </c>
      <c r="T3779" s="5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8320</v>
      </c>
      <c r="R3780" t="s">
        <v>8381</v>
      </c>
      <c r="S3780" s="5">
        <f t="shared" si="238"/>
        <v>41989.819212962961</v>
      </c>
      <c r="T3780" s="5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8320</v>
      </c>
      <c r="R3781" t="s">
        <v>8381</v>
      </c>
      <c r="S3781" s="5">
        <f t="shared" si="238"/>
        <v>42425.735416666663</v>
      </c>
      <c r="T3781" s="5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8320</v>
      </c>
      <c r="R3782" t="s">
        <v>8381</v>
      </c>
      <c r="S3782" s="5">
        <f t="shared" si="238"/>
        <v>42166.219733796301</v>
      </c>
      <c r="T3782" s="5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8320</v>
      </c>
      <c r="R3783" t="s">
        <v>8381</v>
      </c>
      <c r="S3783" s="5">
        <f t="shared" si="238"/>
        <v>41865.882928240739</v>
      </c>
      <c r="T3783" s="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8320</v>
      </c>
      <c r="R3784" t="s">
        <v>8381</v>
      </c>
      <c r="S3784" s="5">
        <f t="shared" si="238"/>
        <v>42546.862233796302</v>
      </c>
      <c r="T3784" s="5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8320</v>
      </c>
      <c r="R3785" t="s">
        <v>8381</v>
      </c>
      <c r="S3785" s="5">
        <f t="shared" si="238"/>
        <v>42420.140277777777</v>
      </c>
      <c r="T3785" s="5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8320</v>
      </c>
      <c r="R3786" t="s">
        <v>8381</v>
      </c>
      <c r="S3786" s="5">
        <f t="shared" si="238"/>
        <v>42531.980694444443</v>
      </c>
      <c r="T3786" s="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8320</v>
      </c>
      <c r="R3787" t="s">
        <v>8381</v>
      </c>
      <c r="S3787" s="5">
        <f t="shared" si="238"/>
        <v>42548.63853009259</v>
      </c>
      <c r="T3787" s="5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8320</v>
      </c>
      <c r="R3788" t="s">
        <v>8381</v>
      </c>
      <c r="S3788" s="5">
        <f t="shared" si="238"/>
        <v>42487.037905092591</v>
      </c>
      <c r="T3788" s="5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8320</v>
      </c>
      <c r="R3789" t="s">
        <v>8381</v>
      </c>
      <c r="S3789" s="5">
        <f t="shared" si="238"/>
        <v>42167.534791666665</v>
      </c>
      <c r="T3789" s="5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8320</v>
      </c>
      <c r="R3790" t="s">
        <v>8381</v>
      </c>
      <c r="S3790" s="5">
        <f t="shared" si="238"/>
        <v>42333.695821759262</v>
      </c>
      <c r="T3790" s="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8320</v>
      </c>
      <c r="R3791" t="s">
        <v>8381</v>
      </c>
      <c r="S3791" s="5">
        <f t="shared" si="238"/>
        <v>42138.798819444448</v>
      </c>
      <c r="T3791" s="5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8320</v>
      </c>
      <c r="R3792" t="s">
        <v>8381</v>
      </c>
      <c r="S3792" s="5">
        <f t="shared" si="238"/>
        <v>42666.666932870372</v>
      </c>
      <c r="T3792" s="5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8320</v>
      </c>
      <c r="R3793" t="s">
        <v>8381</v>
      </c>
      <c r="S3793" s="5">
        <f t="shared" si="238"/>
        <v>41766.692037037035</v>
      </c>
      <c r="T3793" s="5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8320</v>
      </c>
      <c r="R3794" t="s">
        <v>8381</v>
      </c>
      <c r="S3794" s="5">
        <f t="shared" si="238"/>
        <v>42170.447013888886</v>
      </c>
      <c r="T3794" s="5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8320</v>
      </c>
      <c r="R3795" t="s">
        <v>8381</v>
      </c>
      <c r="S3795" s="5">
        <f t="shared" si="238"/>
        <v>41968.938993055555</v>
      </c>
      <c r="T3795" s="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8320</v>
      </c>
      <c r="R3796" t="s">
        <v>8381</v>
      </c>
      <c r="S3796" s="5">
        <f t="shared" si="238"/>
        <v>42132.58048611111</v>
      </c>
      <c r="T3796" s="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8320</v>
      </c>
      <c r="R3797" t="s">
        <v>8381</v>
      </c>
      <c r="S3797" s="5">
        <f t="shared" si="238"/>
        <v>42201.436226851853</v>
      </c>
      <c r="T3797" s="5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8320</v>
      </c>
      <c r="R3798" t="s">
        <v>8381</v>
      </c>
      <c r="S3798" s="5">
        <f t="shared" si="238"/>
        <v>42689.029583333337</v>
      </c>
      <c r="T3798" s="5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8320</v>
      </c>
      <c r="R3799" t="s">
        <v>8381</v>
      </c>
      <c r="S3799" s="5">
        <f t="shared" si="238"/>
        <v>42084.881539351853</v>
      </c>
      <c r="T3799" s="5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8320</v>
      </c>
      <c r="R3800" t="s">
        <v>8381</v>
      </c>
      <c r="S3800" s="5">
        <f t="shared" si="238"/>
        <v>41831.722777777781</v>
      </c>
      <c r="T3800" s="5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8320</v>
      </c>
      <c r="R3801" t="s">
        <v>8381</v>
      </c>
      <c r="S3801" s="5">
        <f t="shared" si="238"/>
        <v>42410.93105324074</v>
      </c>
      <c r="T3801" s="5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8320</v>
      </c>
      <c r="R3802" t="s">
        <v>8381</v>
      </c>
      <c r="S3802" s="5">
        <f t="shared" si="238"/>
        <v>41982.737071759257</v>
      </c>
      <c r="T3802" s="5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8320</v>
      </c>
      <c r="R3803" t="s">
        <v>8381</v>
      </c>
      <c r="S3803" s="5">
        <f t="shared" si="238"/>
        <v>41975.676111111112</v>
      </c>
      <c r="T3803" s="5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8320</v>
      </c>
      <c r="R3804" t="s">
        <v>8381</v>
      </c>
      <c r="S3804" s="5">
        <f t="shared" si="238"/>
        <v>42269.126226851848</v>
      </c>
      <c r="T3804" s="5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8320</v>
      </c>
      <c r="R3805" t="s">
        <v>8381</v>
      </c>
      <c r="S3805" s="5">
        <f t="shared" si="238"/>
        <v>42403.971851851849</v>
      </c>
      <c r="T3805" s="5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8320</v>
      </c>
      <c r="R3806" t="s">
        <v>8381</v>
      </c>
      <c r="S3806" s="5">
        <f t="shared" si="238"/>
        <v>42527.00953703704</v>
      </c>
      <c r="T3806" s="5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8320</v>
      </c>
      <c r="R3807" t="s">
        <v>8381</v>
      </c>
      <c r="S3807" s="5">
        <f t="shared" si="238"/>
        <v>41849.887037037035</v>
      </c>
      <c r="T3807" s="5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8320</v>
      </c>
      <c r="R3808" t="s">
        <v>8381</v>
      </c>
      <c r="S3808" s="5">
        <f t="shared" si="238"/>
        <v>41799.259039351848</v>
      </c>
      <c r="T3808" s="5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8320</v>
      </c>
      <c r="R3809" t="s">
        <v>8381</v>
      </c>
      <c r="S3809" s="5">
        <f t="shared" si="238"/>
        <v>42090.909016203703</v>
      </c>
      <c r="T3809" s="5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8320</v>
      </c>
      <c r="R3810" t="s">
        <v>8347</v>
      </c>
      <c r="S3810" s="5">
        <f t="shared" si="238"/>
        <v>42059.453923611116</v>
      </c>
      <c r="T3810" s="5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8320</v>
      </c>
      <c r="R3811" t="s">
        <v>8347</v>
      </c>
      <c r="S3811" s="5">
        <f t="shared" si="238"/>
        <v>41800.526701388888</v>
      </c>
      <c r="T3811" s="5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8320</v>
      </c>
      <c r="R3812" t="s">
        <v>8347</v>
      </c>
      <c r="S3812" s="5">
        <f t="shared" si="238"/>
        <v>42054.849050925928</v>
      </c>
      <c r="T3812" s="5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8320</v>
      </c>
      <c r="R3813" t="s">
        <v>8347</v>
      </c>
      <c r="S3813" s="5">
        <f t="shared" si="238"/>
        <v>42487.62700231481</v>
      </c>
      <c r="T3813" s="5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8320</v>
      </c>
      <c r="R3814" t="s">
        <v>8347</v>
      </c>
      <c r="S3814" s="5">
        <f t="shared" si="238"/>
        <v>42109.751250000001</v>
      </c>
      <c r="T3814" s="5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8320</v>
      </c>
      <c r="R3815" t="s">
        <v>8347</v>
      </c>
      <c r="S3815" s="5">
        <f t="shared" si="238"/>
        <v>42497.275706018518</v>
      </c>
      <c r="T3815" s="5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8320</v>
      </c>
      <c r="R3816" t="s">
        <v>8347</v>
      </c>
      <c r="S3816" s="5">
        <f t="shared" si="238"/>
        <v>42058.904074074075</v>
      </c>
      <c r="T3816" s="5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8320</v>
      </c>
      <c r="R3817" t="s">
        <v>8347</v>
      </c>
      <c r="S3817" s="5">
        <f t="shared" si="238"/>
        <v>42207.259918981479</v>
      </c>
      <c r="T3817" s="5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8320</v>
      </c>
      <c r="R3818" t="s">
        <v>8347</v>
      </c>
      <c r="S3818" s="5">
        <f t="shared" si="238"/>
        <v>41807.690081018518</v>
      </c>
      <c r="T3818" s="5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8320</v>
      </c>
      <c r="R3819" t="s">
        <v>8347</v>
      </c>
      <c r="S3819" s="5">
        <f t="shared" si="238"/>
        <v>42284.69694444444</v>
      </c>
      <c r="T3819" s="5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8320</v>
      </c>
      <c r="R3820" t="s">
        <v>8347</v>
      </c>
      <c r="S3820" s="5">
        <f t="shared" si="238"/>
        <v>42045.84238425926</v>
      </c>
      <c r="T3820" s="5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8320</v>
      </c>
      <c r="R3821" t="s">
        <v>8347</v>
      </c>
      <c r="S3821" s="5">
        <f t="shared" si="238"/>
        <v>42184.209537037037</v>
      </c>
      <c r="T3821" s="5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8320</v>
      </c>
      <c r="R3822" t="s">
        <v>8347</v>
      </c>
      <c r="S3822" s="5">
        <f t="shared" si="238"/>
        <v>42160.651817129634</v>
      </c>
      <c r="T3822" s="5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8320</v>
      </c>
      <c r="R3823" t="s">
        <v>8347</v>
      </c>
      <c r="S3823" s="5">
        <f t="shared" si="238"/>
        <v>42341.180636574078</v>
      </c>
      <c r="T3823" s="5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8320</v>
      </c>
      <c r="R3824" t="s">
        <v>8347</v>
      </c>
      <c r="S3824" s="5">
        <f t="shared" si="238"/>
        <v>42329.838159722218</v>
      </c>
      <c r="T3824" s="5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8320</v>
      </c>
      <c r="R3825" t="s">
        <v>8347</v>
      </c>
      <c r="S3825" s="5">
        <f t="shared" si="238"/>
        <v>42170.910231481481</v>
      </c>
      <c r="T3825" s="5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8320</v>
      </c>
      <c r="R3826" t="s">
        <v>8347</v>
      </c>
      <c r="S3826" s="5">
        <f t="shared" si="238"/>
        <v>42571.626192129625</v>
      </c>
      <c r="T3826" s="5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8320</v>
      </c>
      <c r="R3827" t="s">
        <v>8347</v>
      </c>
      <c r="S3827" s="5">
        <f t="shared" si="238"/>
        <v>42151.069606481484</v>
      </c>
      <c r="T3827" s="5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8320</v>
      </c>
      <c r="R3828" t="s">
        <v>8347</v>
      </c>
      <c r="S3828" s="5">
        <f t="shared" si="238"/>
        <v>42101.423541666663</v>
      </c>
      <c r="T3828" s="5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8320</v>
      </c>
      <c r="R3829" t="s">
        <v>8347</v>
      </c>
      <c r="S3829" s="5">
        <f t="shared" si="238"/>
        <v>42034.928252314814</v>
      </c>
      <c r="T3829" s="5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8320</v>
      </c>
      <c r="R3830" t="s">
        <v>8347</v>
      </c>
      <c r="S3830" s="5">
        <f t="shared" si="238"/>
        <v>41944.527627314819</v>
      </c>
      <c r="T3830" s="5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8320</v>
      </c>
      <c r="R3831" t="s">
        <v>8347</v>
      </c>
      <c r="S3831" s="5">
        <f t="shared" si="238"/>
        <v>42593.865405092598</v>
      </c>
      <c r="T3831" s="5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8320</v>
      </c>
      <c r="R3832" t="s">
        <v>8347</v>
      </c>
      <c r="S3832" s="5">
        <f t="shared" si="238"/>
        <v>42503.740868055553</v>
      </c>
      <c r="T3832" s="5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8320</v>
      </c>
      <c r="R3833" t="s">
        <v>8347</v>
      </c>
      <c r="S3833" s="5">
        <f t="shared" si="238"/>
        <v>41927.848900462966</v>
      </c>
      <c r="T3833" s="5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8320</v>
      </c>
      <c r="R3834" t="s">
        <v>8347</v>
      </c>
      <c r="S3834" s="5">
        <f t="shared" si="238"/>
        <v>42375.114988425921</v>
      </c>
      <c r="T3834" s="5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8320</v>
      </c>
      <c r="R3835" t="s">
        <v>8347</v>
      </c>
      <c r="S3835" s="5">
        <f t="shared" si="238"/>
        <v>41963.872361111105</v>
      </c>
      <c r="T3835" s="5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8320</v>
      </c>
      <c r="R3836" t="s">
        <v>8347</v>
      </c>
      <c r="S3836" s="5">
        <f t="shared" si="238"/>
        <v>42143.445219907408</v>
      </c>
      <c r="T3836" s="5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8320</v>
      </c>
      <c r="R3837" t="s">
        <v>8347</v>
      </c>
      <c r="S3837" s="5">
        <f t="shared" si="238"/>
        <v>42460.94222222222</v>
      </c>
      <c r="T3837" s="5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8320</v>
      </c>
      <c r="R3838" t="s">
        <v>8347</v>
      </c>
      <c r="S3838" s="5">
        <f t="shared" si="238"/>
        <v>42553.926527777774</v>
      </c>
      <c r="T3838" s="5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8320</v>
      </c>
      <c r="R3839" t="s">
        <v>8347</v>
      </c>
      <c r="S3839" s="5">
        <f t="shared" si="238"/>
        <v>42152.765717592592</v>
      </c>
      <c r="T3839" s="5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8320</v>
      </c>
      <c r="R3840" t="s">
        <v>8347</v>
      </c>
      <c r="S3840" s="5">
        <f t="shared" si="238"/>
        <v>42116.710752314815</v>
      </c>
      <c r="T3840" s="5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8320</v>
      </c>
      <c r="R3841" t="s">
        <v>8347</v>
      </c>
      <c r="S3841" s="5">
        <f t="shared" si="238"/>
        <v>42155.142638888887</v>
      </c>
      <c r="T3841" s="5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8320</v>
      </c>
      <c r="R3842" t="s">
        <v>8347</v>
      </c>
      <c r="S3842" s="5">
        <f t="shared" si="238"/>
        <v>42432.701724537037</v>
      </c>
      <c r="T3842" s="5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t="s">
        <v>8320</v>
      </c>
      <c r="R3843" t="s">
        <v>8347</v>
      </c>
      <c r="S3843" s="5">
        <f t="shared" ref="S3843:S3906" si="242">(((J3843/60)/60)/24)+DATE(1970,1,1)</f>
        <v>41780.785729166666</v>
      </c>
      <c r="T3843" s="5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8320</v>
      </c>
      <c r="R3844" t="s">
        <v>8347</v>
      </c>
      <c r="S3844" s="5">
        <f t="shared" si="242"/>
        <v>41740.493657407409</v>
      </c>
      <c r="T3844" s="5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8320</v>
      </c>
      <c r="R3845" t="s">
        <v>8347</v>
      </c>
      <c r="S3845" s="5">
        <f t="shared" si="242"/>
        <v>41766.072500000002</v>
      </c>
      <c r="T3845" s="5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8320</v>
      </c>
      <c r="R3846" t="s">
        <v>8347</v>
      </c>
      <c r="S3846" s="5">
        <f t="shared" si="242"/>
        <v>41766.617291666669</v>
      </c>
      <c r="T3846" s="5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8320</v>
      </c>
      <c r="R3847" t="s">
        <v>8347</v>
      </c>
      <c r="S3847" s="5">
        <f t="shared" si="242"/>
        <v>42248.627013888887</v>
      </c>
      <c r="T3847" s="5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8320</v>
      </c>
      <c r="R3848" t="s">
        <v>8347</v>
      </c>
      <c r="S3848" s="5">
        <f t="shared" si="242"/>
        <v>41885.221550925926</v>
      </c>
      <c r="T3848" s="5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8320</v>
      </c>
      <c r="R3849" t="s">
        <v>8347</v>
      </c>
      <c r="S3849" s="5">
        <f t="shared" si="242"/>
        <v>42159.224432870367</v>
      </c>
      <c r="T3849" s="5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8320</v>
      </c>
      <c r="R3850" t="s">
        <v>8347</v>
      </c>
      <c r="S3850" s="5">
        <f t="shared" si="242"/>
        <v>42265.817002314812</v>
      </c>
      <c r="T3850" s="5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8320</v>
      </c>
      <c r="R3851" t="s">
        <v>8347</v>
      </c>
      <c r="S3851" s="5">
        <f t="shared" si="242"/>
        <v>42136.767175925925</v>
      </c>
      <c r="T3851" s="5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8320</v>
      </c>
      <c r="R3852" t="s">
        <v>8347</v>
      </c>
      <c r="S3852" s="5">
        <f t="shared" si="242"/>
        <v>41975.124340277776</v>
      </c>
      <c r="T3852" s="5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8320</v>
      </c>
      <c r="R3853" t="s">
        <v>8347</v>
      </c>
      <c r="S3853" s="5">
        <f t="shared" si="242"/>
        <v>42172.439571759256</v>
      </c>
      <c r="T3853" s="5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8320</v>
      </c>
      <c r="R3854" t="s">
        <v>8347</v>
      </c>
      <c r="S3854" s="5">
        <f t="shared" si="242"/>
        <v>42065.190694444449</v>
      </c>
      <c r="T3854" s="5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8320</v>
      </c>
      <c r="R3855" t="s">
        <v>8347</v>
      </c>
      <c r="S3855" s="5">
        <f t="shared" si="242"/>
        <v>41848.84002314815</v>
      </c>
      <c r="T3855" s="5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8320</v>
      </c>
      <c r="R3856" t="s">
        <v>8347</v>
      </c>
      <c r="S3856" s="5">
        <f t="shared" si="242"/>
        <v>42103.884930555556</v>
      </c>
      <c r="T3856" s="5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8320</v>
      </c>
      <c r="R3857" t="s">
        <v>8347</v>
      </c>
      <c r="S3857" s="5">
        <f t="shared" si="242"/>
        <v>42059.970729166671</v>
      </c>
      <c r="T3857" s="5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8320</v>
      </c>
      <c r="R3858" t="s">
        <v>8347</v>
      </c>
      <c r="S3858" s="5">
        <f t="shared" si="242"/>
        <v>42041.743090277778</v>
      </c>
      <c r="T3858" s="5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8320</v>
      </c>
      <c r="R3859" t="s">
        <v>8347</v>
      </c>
      <c r="S3859" s="5">
        <f t="shared" si="242"/>
        <v>41829.73715277778</v>
      </c>
      <c r="T3859" s="5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8320</v>
      </c>
      <c r="R3860" t="s">
        <v>8347</v>
      </c>
      <c r="S3860" s="5">
        <f t="shared" si="242"/>
        <v>42128.431064814817</v>
      </c>
      <c r="T3860" s="5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8320</v>
      </c>
      <c r="R3861" t="s">
        <v>8347</v>
      </c>
      <c r="S3861" s="5">
        <f t="shared" si="242"/>
        <v>41789.893599537041</v>
      </c>
      <c r="T3861" s="5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8320</v>
      </c>
      <c r="R3862" t="s">
        <v>8347</v>
      </c>
      <c r="S3862" s="5">
        <f t="shared" si="242"/>
        <v>41833.660995370366</v>
      </c>
      <c r="T3862" s="5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8320</v>
      </c>
      <c r="R3863" t="s">
        <v>8347</v>
      </c>
      <c r="S3863" s="5">
        <f t="shared" si="242"/>
        <v>41914.590011574073</v>
      </c>
      <c r="T3863" s="5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8320</v>
      </c>
      <c r="R3864" t="s">
        <v>8347</v>
      </c>
      <c r="S3864" s="5">
        <f t="shared" si="242"/>
        <v>42611.261064814811</v>
      </c>
      <c r="T3864" s="5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8320</v>
      </c>
      <c r="R3865" t="s">
        <v>8347</v>
      </c>
      <c r="S3865" s="5">
        <f t="shared" si="242"/>
        <v>42253.633159722223</v>
      </c>
      <c r="T3865" s="5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8320</v>
      </c>
      <c r="R3866" t="s">
        <v>8347</v>
      </c>
      <c r="S3866" s="5">
        <f t="shared" si="242"/>
        <v>42295.891828703709</v>
      </c>
      <c r="T3866" s="5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8320</v>
      </c>
      <c r="R3867" t="s">
        <v>8347</v>
      </c>
      <c r="S3867" s="5">
        <f t="shared" si="242"/>
        <v>41841.651597222226</v>
      </c>
      <c r="T3867" s="5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8320</v>
      </c>
      <c r="R3868" t="s">
        <v>8347</v>
      </c>
      <c r="S3868" s="5">
        <f t="shared" si="242"/>
        <v>42402.947002314817</v>
      </c>
      <c r="T3868" s="5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8320</v>
      </c>
      <c r="R3869" t="s">
        <v>8347</v>
      </c>
      <c r="S3869" s="5">
        <f t="shared" si="242"/>
        <v>42509.814108796301</v>
      </c>
      <c r="T3869" s="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8320</v>
      </c>
      <c r="R3870" t="s">
        <v>8381</v>
      </c>
      <c r="S3870" s="5">
        <f t="shared" si="242"/>
        <v>41865.659780092588</v>
      </c>
      <c r="T3870" s="5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8320</v>
      </c>
      <c r="R3871" t="s">
        <v>8381</v>
      </c>
      <c r="S3871" s="5">
        <f t="shared" si="242"/>
        <v>42047.724444444444</v>
      </c>
      <c r="T3871" s="5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8320</v>
      </c>
      <c r="R3872" t="s">
        <v>8381</v>
      </c>
      <c r="S3872" s="5">
        <f t="shared" si="242"/>
        <v>41793.17219907407</v>
      </c>
      <c r="T3872" s="5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8320</v>
      </c>
      <c r="R3873" t="s">
        <v>8381</v>
      </c>
      <c r="S3873" s="5">
        <f t="shared" si="242"/>
        <v>42763.780671296292</v>
      </c>
      <c r="T3873" s="5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8320</v>
      </c>
      <c r="R3874" t="s">
        <v>8381</v>
      </c>
      <c r="S3874" s="5">
        <f t="shared" si="242"/>
        <v>42180.145787037036</v>
      </c>
      <c r="T3874" s="5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8320</v>
      </c>
      <c r="R3875" t="s">
        <v>8381</v>
      </c>
      <c r="S3875" s="5">
        <f t="shared" si="242"/>
        <v>42255.696006944447</v>
      </c>
      <c r="T3875" s="5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8320</v>
      </c>
      <c r="R3876" t="s">
        <v>8381</v>
      </c>
      <c r="S3876" s="5">
        <f t="shared" si="242"/>
        <v>42007.016458333332</v>
      </c>
      <c r="T3876" s="5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8320</v>
      </c>
      <c r="R3877" t="s">
        <v>8381</v>
      </c>
      <c r="S3877" s="5">
        <f t="shared" si="242"/>
        <v>42615.346817129626</v>
      </c>
      <c r="T3877" s="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8320</v>
      </c>
      <c r="R3878" t="s">
        <v>8381</v>
      </c>
      <c r="S3878" s="5">
        <f t="shared" si="242"/>
        <v>42372.624166666668</v>
      </c>
      <c r="T3878" s="5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8320</v>
      </c>
      <c r="R3879" t="s">
        <v>8381</v>
      </c>
      <c r="S3879" s="5">
        <f t="shared" si="242"/>
        <v>42682.67768518519</v>
      </c>
      <c r="T3879" s="5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8320</v>
      </c>
      <c r="R3880" t="s">
        <v>8381</v>
      </c>
      <c r="S3880" s="5">
        <f t="shared" si="242"/>
        <v>42154.818819444445</v>
      </c>
      <c r="T3880" s="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8320</v>
      </c>
      <c r="R3881" t="s">
        <v>8381</v>
      </c>
      <c r="S3881" s="5">
        <f t="shared" si="242"/>
        <v>41999.861064814817</v>
      </c>
      <c r="T3881" s="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8320</v>
      </c>
      <c r="R3882" t="s">
        <v>8381</v>
      </c>
      <c r="S3882" s="5">
        <f t="shared" si="242"/>
        <v>41815.815046296295</v>
      </c>
      <c r="T3882" s="5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8320</v>
      </c>
      <c r="R3883" t="s">
        <v>8381</v>
      </c>
      <c r="S3883" s="5">
        <f t="shared" si="242"/>
        <v>42756.018506944441</v>
      </c>
      <c r="T3883" s="5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8320</v>
      </c>
      <c r="R3884" t="s">
        <v>8381</v>
      </c>
      <c r="S3884" s="5">
        <f t="shared" si="242"/>
        <v>42373.983449074076</v>
      </c>
      <c r="T3884" s="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8320</v>
      </c>
      <c r="R3885" t="s">
        <v>8381</v>
      </c>
      <c r="S3885" s="5">
        <f t="shared" si="242"/>
        <v>41854.602650462963</v>
      </c>
      <c r="T3885" s="5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8320</v>
      </c>
      <c r="R3886" t="s">
        <v>8381</v>
      </c>
      <c r="S3886" s="5">
        <f t="shared" si="242"/>
        <v>42065.791574074072</v>
      </c>
      <c r="T3886" s="5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8320</v>
      </c>
      <c r="R3887" t="s">
        <v>8381</v>
      </c>
      <c r="S3887" s="5">
        <f t="shared" si="242"/>
        <v>42469.951284722221</v>
      </c>
      <c r="T3887" s="5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8320</v>
      </c>
      <c r="R3888" t="s">
        <v>8381</v>
      </c>
      <c r="S3888" s="5">
        <f t="shared" si="242"/>
        <v>41954.228032407409</v>
      </c>
      <c r="T3888" s="5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8320</v>
      </c>
      <c r="R3889" t="s">
        <v>8381</v>
      </c>
      <c r="S3889" s="5">
        <f t="shared" si="242"/>
        <v>42079.857974537037</v>
      </c>
      <c r="T3889" s="5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8320</v>
      </c>
      <c r="R3890" t="s">
        <v>8347</v>
      </c>
      <c r="S3890" s="5">
        <f t="shared" si="242"/>
        <v>42762.545810185184</v>
      </c>
      <c r="T3890" s="5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8320</v>
      </c>
      <c r="R3891" t="s">
        <v>8347</v>
      </c>
      <c r="S3891" s="5">
        <f t="shared" si="242"/>
        <v>41977.004976851851</v>
      </c>
      <c r="T3891" s="5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8320</v>
      </c>
      <c r="R3892" t="s">
        <v>8347</v>
      </c>
      <c r="S3892" s="5">
        <f t="shared" si="242"/>
        <v>42171.758611111116</v>
      </c>
      <c r="T3892" s="5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8320</v>
      </c>
      <c r="R3893" t="s">
        <v>8347</v>
      </c>
      <c r="S3893" s="5">
        <f t="shared" si="242"/>
        <v>42056.1324537037</v>
      </c>
      <c r="T3893" s="5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8320</v>
      </c>
      <c r="R3894" t="s">
        <v>8347</v>
      </c>
      <c r="S3894" s="5">
        <f t="shared" si="242"/>
        <v>41867.652280092596</v>
      </c>
      <c r="T3894" s="5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8320</v>
      </c>
      <c r="R3895" t="s">
        <v>8347</v>
      </c>
      <c r="S3895" s="5">
        <f t="shared" si="242"/>
        <v>41779.657870370371</v>
      </c>
      <c r="T3895" s="5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8320</v>
      </c>
      <c r="R3896" t="s">
        <v>8347</v>
      </c>
      <c r="S3896" s="5">
        <f t="shared" si="242"/>
        <v>42679.958472222221</v>
      </c>
      <c r="T3896" s="5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8320</v>
      </c>
      <c r="R3897" t="s">
        <v>8347</v>
      </c>
      <c r="S3897" s="5">
        <f t="shared" si="242"/>
        <v>42032.250208333338</v>
      </c>
      <c r="T3897" s="5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8320</v>
      </c>
      <c r="R3898" t="s">
        <v>8347</v>
      </c>
      <c r="S3898" s="5">
        <f t="shared" si="242"/>
        <v>41793.191875000004</v>
      </c>
      <c r="T3898" s="5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8320</v>
      </c>
      <c r="R3899" t="s">
        <v>8347</v>
      </c>
      <c r="S3899" s="5">
        <f t="shared" si="242"/>
        <v>41982.87364583333</v>
      </c>
      <c r="T3899" s="5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8320</v>
      </c>
      <c r="R3900" t="s">
        <v>8347</v>
      </c>
      <c r="S3900" s="5">
        <f t="shared" si="242"/>
        <v>42193.482291666667</v>
      </c>
      <c r="T3900" s="5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8320</v>
      </c>
      <c r="R3901" t="s">
        <v>8347</v>
      </c>
      <c r="S3901" s="5">
        <f t="shared" si="242"/>
        <v>41843.775011574071</v>
      </c>
      <c r="T3901" s="5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8320</v>
      </c>
      <c r="R3902" t="s">
        <v>8347</v>
      </c>
      <c r="S3902" s="5">
        <f t="shared" si="242"/>
        <v>42136.092488425929</v>
      </c>
      <c r="T3902" s="5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8320</v>
      </c>
      <c r="R3903" t="s">
        <v>8347</v>
      </c>
      <c r="S3903" s="5">
        <f t="shared" si="242"/>
        <v>42317.826377314821</v>
      </c>
      <c r="T3903" s="5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8320</v>
      </c>
      <c r="R3904" t="s">
        <v>8347</v>
      </c>
      <c r="S3904" s="5">
        <f t="shared" si="242"/>
        <v>42663.468078703707</v>
      </c>
      <c r="T3904" s="5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8320</v>
      </c>
      <c r="R3905" t="s">
        <v>8347</v>
      </c>
      <c r="S3905" s="5">
        <f t="shared" si="242"/>
        <v>42186.01116898148</v>
      </c>
      <c r="T3905" s="5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8320</v>
      </c>
      <c r="R3906" t="s">
        <v>8347</v>
      </c>
      <c r="S3906" s="5">
        <f t="shared" si="242"/>
        <v>42095.229166666672</v>
      </c>
      <c r="T3906" s="5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8320</v>
      </c>
      <c r="R3907" t="s">
        <v>8347</v>
      </c>
      <c r="S3907" s="5">
        <f t="shared" ref="S3907:S3970" si="246">(((J3907/60)/60)/24)+DATE(1970,1,1)</f>
        <v>42124.623877314814</v>
      </c>
      <c r="T3907" s="5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8320</v>
      </c>
      <c r="R3908" t="s">
        <v>8347</v>
      </c>
      <c r="S3908" s="5">
        <f t="shared" si="246"/>
        <v>42143.917743055557</v>
      </c>
      <c r="T3908" s="5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8320</v>
      </c>
      <c r="R3909" t="s">
        <v>8347</v>
      </c>
      <c r="S3909" s="5">
        <f t="shared" si="246"/>
        <v>41906.819513888891</v>
      </c>
      <c r="T3909" s="5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8320</v>
      </c>
      <c r="R3910" t="s">
        <v>8347</v>
      </c>
      <c r="S3910" s="5">
        <f t="shared" si="246"/>
        <v>41834.135370370372</v>
      </c>
      <c r="T3910" s="5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8320</v>
      </c>
      <c r="R3911" t="s">
        <v>8347</v>
      </c>
      <c r="S3911" s="5">
        <f t="shared" si="246"/>
        <v>41863.359282407408</v>
      </c>
      <c r="T3911" s="5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8320</v>
      </c>
      <c r="R3912" t="s">
        <v>8347</v>
      </c>
      <c r="S3912" s="5">
        <f t="shared" si="246"/>
        <v>42224.756909722222</v>
      </c>
      <c r="T3912" s="5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8320</v>
      </c>
      <c r="R3913" t="s">
        <v>8347</v>
      </c>
      <c r="S3913" s="5">
        <f t="shared" si="246"/>
        <v>41939.8122337963</v>
      </c>
      <c r="T3913" s="5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8320</v>
      </c>
      <c r="R3914" t="s">
        <v>8347</v>
      </c>
      <c r="S3914" s="5">
        <f t="shared" si="246"/>
        <v>42059.270023148143</v>
      </c>
      <c r="T3914" s="5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8320</v>
      </c>
      <c r="R3915" t="s">
        <v>8347</v>
      </c>
      <c r="S3915" s="5">
        <f t="shared" si="246"/>
        <v>42308.211215277777</v>
      </c>
      <c r="T3915" s="5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8320</v>
      </c>
      <c r="R3916" t="s">
        <v>8347</v>
      </c>
      <c r="S3916" s="5">
        <f t="shared" si="246"/>
        <v>42114.818935185183</v>
      </c>
      <c r="T3916" s="5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8320</v>
      </c>
      <c r="R3917" t="s">
        <v>8347</v>
      </c>
      <c r="S3917" s="5">
        <f t="shared" si="246"/>
        <v>42492.98505787037</v>
      </c>
      <c r="T3917" s="5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8320</v>
      </c>
      <c r="R3918" t="s">
        <v>8347</v>
      </c>
      <c r="S3918" s="5">
        <f t="shared" si="246"/>
        <v>42494.471666666665</v>
      </c>
      <c r="T3918" s="5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8320</v>
      </c>
      <c r="R3919" t="s">
        <v>8347</v>
      </c>
      <c r="S3919" s="5">
        <f t="shared" si="246"/>
        <v>41863.527326388888</v>
      </c>
      <c r="T3919" s="5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8320</v>
      </c>
      <c r="R3920" t="s">
        <v>8347</v>
      </c>
      <c r="S3920" s="5">
        <f t="shared" si="246"/>
        <v>41843.664618055554</v>
      </c>
      <c r="T3920" s="5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8320</v>
      </c>
      <c r="R3921" t="s">
        <v>8347</v>
      </c>
      <c r="S3921" s="5">
        <f t="shared" si="246"/>
        <v>42358.684872685189</v>
      </c>
      <c r="T3921" s="5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8320</v>
      </c>
      <c r="R3922" t="s">
        <v>8347</v>
      </c>
      <c r="S3922" s="5">
        <f t="shared" si="246"/>
        <v>42657.38726851852</v>
      </c>
      <c r="T3922" s="5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8320</v>
      </c>
      <c r="R3923" t="s">
        <v>8347</v>
      </c>
      <c r="S3923" s="5">
        <f t="shared" si="246"/>
        <v>41926.542303240742</v>
      </c>
      <c r="T3923" s="5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8320</v>
      </c>
      <c r="R3924" t="s">
        <v>8347</v>
      </c>
      <c r="S3924" s="5">
        <f t="shared" si="246"/>
        <v>42020.768634259264</v>
      </c>
      <c r="T3924" s="5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8320</v>
      </c>
      <c r="R3925" t="s">
        <v>8347</v>
      </c>
      <c r="S3925" s="5">
        <f t="shared" si="246"/>
        <v>42075.979988425926</v>
      </c>
      <c r="T3925" s="5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8320</v>
      </c>
      <c r="R3926" t="s">
        <v>8347</v>
      </c>
      <c r="S3926" s="5">
        <f t="shared" si="246"/>
        <v>41786.959745370368</v>
      </c>
      <c r="T3926" s="5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8320</v>
      </c>
      <c r="R3927" t="s">
        <v>8347</v>
      </c>
      <c r="S3927" s="5">
        <f t="shared" si="246"/>
        <v>41820.870821759258</v>
      </c>
      <c r="T3927" s="5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8320</v>
      </c>
      <c r="R3928" t="s">
        <v>8347</v>
      </c>
      <c r="S3928" s="5">
        <f t="shared" si="246"/>
        <v>41970.085046296299</v>
      </c>
      <c r="T3928" s="5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8320</v>
      </c>
      <c r="R3929" t="s">
        <v>8347</v>
      </c>
      <c r="S3929" s="5">
        <f t="shared" si="246"/>
        <v>41830.267407407409</v>
      </c>
      <c r="T3929" s="5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8320</v>
      </c>
      <c r="R3930" t="s">
        <v>8347</v>
      </c>
      <c r="S3930" s="5">
        <f t="shared" si="246"/>
        <v>42265.683182870373</v>
      </c>
      <c r="T3930" s="5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8320</v>
      </c>
      <c r="R3931" t="s">
        <v>8347</v>
      </c>
      <c r="S3931" s="5">
        <f t="shared" si="246"/>
        <v>42601.827141203699</v>
      </c>
      <c r="T3931" s="5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8320</v>
      </c>
      <c r="R3932" t="s">
        <v>8347</v>
      </c>
      <c r="S3932" s="5">
        <f t="shared" si="246"/>
        <v>42433.338749999995</v>
      </c>
      <c r="T3932" s="5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8320</v>
      </c>
      <c r="R3933" t="s">
        <v>8347</v>
      </c>
      <c r="S3933" s="5">
        <f t="shared" si="246"/>
        <v>42228.151701388888</v>
      </c>
      <c r="T3933" s="5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8320</v>
      </c>
      <c r="R3934" t="s">
        <v>8347</v>
      </c>
      <c r="S3934" s="5">
        <f t="shared" si="246"/>
        <v>42415.168564814812</v>
      </c>
      <c r="T3934" s="5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8320</v>
      </c>
      <c r="R3935" t="s">
        <v>8347</v>
      </c>
      <c r="S3935" s="5">
        <f t="shared" si="246"/>
        <v>42538.968310185184</v>
      </c>
      <c r="T3935" s="5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8320</v>
      </c>
      <c r="R3936" t="s">
        <v>8347</v>
      </c>
      <c r="S3936" s="5">
        <f t="shared" si="246"/>
        <v>42233.671747685185</v>
      </c>
      <c r="T3936" s="5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8320</v>
      </c>
      <c r="R3937" t="s">
        <v>8347</v>
      </c>
      <c r="S3937" s="5">
        <f t="shared" si="246"/>
        <v>42221.656782407401</v>
      </c>
      <c r="T3937" s="5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8320</v>
      </c>
      <c r="R3938" t="s">
        <v>8347</v>
      </c>
      <c r="S3938" s="5">
        <f t="shared" si="246"/>
        <v>42675.262962962966</v>
      </c>
      <c r="T3938" s="5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8320</v>
      </c>
      <c r="R3939" t="s">
        <v>8347</v>
      </c>
      <c r="S3939" s="5">
        <f t="shared" si="246"/>
        <v>42534.631481481483</v>
      </c>
      <c r="T3939" s="5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8320</v>
      </c>
      <c r="R3940" t="s">
        <v>8347</v>
      </c>
      <c r="S3940" s="5">
        <f t="shared" si="246"/>
        <v>42151.905717592599</v>
      </c>
      <c r="T3940" s="5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8320</v>
      </c>
      <c r="R3941" t="s">
        <v>8347</v>
      </c>
      <c r="S3941" s="5">
        <f t="shared" si="246"/>
        <v>41915.400219907409</v>
      </c>
      <c r="T3941" s="5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8320</v>
      </c>
      <c r="R3942" t="s">
        <v>8347</v>
      </c>
      <c r="S3942" s="5">
        <f t="shared" si="246"/>
        <v>41961.492488425924</v>
      </c>
      <c r="T3942" s="5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8320</v>
      </c>
      <c r="R3943" t="s">
        <v>8347</v>
      </c>
      <c r="S3943" s="5">
        <f t="shared" si="246"/>
        <v>41940.587233796294</v>
      </c>
      <c r="T3943" s="5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8320</v>
      </c>
      <c r="R3944" t="s">
        <v>8347</v>
      </c>
      <c r="S3944" s="5">
        <f t="shared" si="246"/>
        <v>42111.904097222221</v>
      </c>
      <c r="T3944" s="5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8320</v>
      </c>
      <c r="R3945" t="s">
        <v>8347</v>
      </c>
      <c r="S3945" s="5">
        <f t="shared" si="246"/>
        <v>42279.778564814813</v>
      </c>
      <c r="T3945" s="5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8320</v>
      </c>
      <c r="R3946" t="s">
        <v>8347</v>
      </c>
      <c r="S3946" s="5">
        <f t="shared" si="246"/>
        <v>42213.662905092591</v>
      </c>
      <c r="T3946" s="5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8320</v>
      </c>
      <c r="R3947" t="s">
        <v>8347</v>
      </c>
      <c r="S3947" s="5">
        <f t="shared" si="246"/>
        <v>42109.801712962959</v>
      </c>
      <c r="T3947" s="5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8320</v>
      </c>
      <c r="R3948" t="s">
        <v>8347</v>
      </c>
      <c r="S3948" s="5">
        <f t="shared" si="246"/>
        <v>42031.833587962959</v>
      </c>
      <c r="T3948" s="5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8320</v>
      </c>
      <c r="R3949" t="s">
        <v>8347</v>
      </c>
      <c r="S3949" s="5">
        <f t="shared" si="246"/>
        <v>42615.142870370371</v>
      </c>
      <c r="T3949" s="5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8320</v>
      </c>
      <c r="R3950" t="s">
        <v>8347</v>
      </c>
      <c r="S3950" s="5">
        <f t="shared" si="246"/>
        <v>41829.325497685182</v>
      </c>
      <c r="T3950" s="5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8320</v>
      </c>
      <c r="R3951" t="s">
        <v>8347</v>
      </c>
      <c r="S3951" s="5">
        <f t="shared" si="246"/>
        <v>42016.120613425926</v>
      </c>
      <c r="T3951" s="5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8320</v>
      </c>
      <c r="R3952" t="s">
        <v>8347</v>
      </c>
      <c r="S3952" s="5">
        <f t="shared" si="246"/>
        <v>42439.702314814815</v>
      </c>
      <c r="T3952" s="5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8320</v>
      </c>
      <c r="R3953" t="s">
        <v>8347</v>
      </c>
      <c r="S3953" s="5">
        <f t="shared" si="246"/>
        <v>42433.825717592597</v>
      </c>
      <c r="T3953" s="5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8320</v>
      </c>
      <c r="R3954" t="s">
        <v>8347</v>
      </c>
      <c r="S3954" s="5">
        <f t="shared" si="246"/>
        <v>42243.790393518517</v>
      </c>
      <c r="T3954" s="5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8320</v>
      </c>
      <c r="R3955" t="s">
        <v>8347</v>
      </c>
      <c r="S3955" s="5">
        <f t="shared" si="246"/>
        <v>42550.048449074078</v>
      </c>
      <c r="T3955" s="5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8320</v>
      </c>
      <c r="R3956" t="s">
        <v>8347</v>
      </c>
      <c r="S3956" s="5">
        <f t="shared" si="246"/>
        <v>41774.651203703703</v>
      </c>
      <c r="T3956" s="5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8320</v>
      </c>
      <c r="R3957" t="s">
        <v>8347</v>
      </c>
      <c r="S3957" s="5">
        <f t="shared" si="246"/>
        <v>42306.848854166667</v>
      </c>
      <c r="T3957" s="5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8320</v>
      </c>
      <c r="R3958" t="s">
        <v>8347</v>
      </c>
      <c r="S3958" s="5">
        <f t="shared" si="246"/>
        <v>42457.932025462964</v>
      </c>
      <c r="T3958" s="5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8320</v>
      </c>
      <c r="R3959" t="s">
        <v>8347</v>
      </c>
      <c r="S3959" s="5">
        <f t="shared" si="246"/>
        <v>42513.976319444439</v>
      </c>
      <c r="T3959" s="5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8320</v>
      </c>
      <c r="R3960" t="s">
        <v>8347</v>
      </c>
      <c r="S3960" s="5">
        <f t="shared" si="246"/>
        <v>41816.950370370374</v>
      </c>
      <c r="T3960" s="5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8320</v>
      </c>
      <c r="R3961" t="s">
        <v>8347</v>
      </c>
      <c r="S3961" s="5">
        <f t="shared" si="246"/>
        <v>41880.788842592592</v>
      </c>
      <c r="T3961" s="5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8320</v>
      </c>
      <c r="R3962" t="s">
        <v>8347</v>
      </c>
      <c r="S3962" s="5">
        <f t="shared" si="246"/>
        <v>42342.845555555556</v>
      </c>
      <c r="T3962" s="5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8320</v>
      </c>
      <c r="R3963" t="s">
        <v>8347</v>
      </c>
      <c r="S3963" s="5">
        <f t="shared" si="246"/>
        <v>41745.891319444447</v>
      </c>
      <c r="T3963" s="5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8320</v>
      </c>
      <c r="R3964" t="s">
        <v>8347</v>
      </c>
      <c r="S3964" s="5">
        <f t="shared" si="246"/>
        <v>42311.621458333335</v>
      </c>
      <c r="T3964" s="5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8320</v>
      </c>
      <c r="R3965" t="s">
        <v>8347</v>
      </c>
      <c r="S3965" s="5">
        <f t="shared" si="246"/>
        <v>42296.154131944444</v>
      </c>
      <c r="T3965" s="5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8320</v>
      </c>
      <c r="R3966" t="s">
        <v>8347</v>
      </c>
      <c r="S3966" s="5">
        <f t="shared" si="246"/>
        <v>42053.722060185188</v>
      </c>
      <c r="T3966" s="5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8320</v>
      </c>
      <c r="R3967" t="s">
        <v>8347</v>
      </c>
      <c r="S3967" s="5">
        <f t="shared" si="246"/>
        <v>42414.235879629632</v>
      </c>
      <c r="T3967" s="5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8320</v>
      </c>
      <c r="R3968" t="s">
        <v>8347</v>
      </c>
      <c r="S3968" s="5">
        <f t="shared" si="246"/>
        <v>41801.711550925924</v>
      </c>
      <c r="T3968" s="5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8320</v>
      </c>
      <c r="R3969" t="s">
        <v>8347</v>
      </c>
      <c r="S3969" s="5">
        <f t="shared" si="246"/>
        <v>42770.290590277778</v>
      </c>
      <c r="T3969" s="5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8320</v>
      </c>
      <c r="R3970" t="s">
        <v>8347</v>
      </c>
      <c r="S3970" s="5">
        <f t="shared" si="246"/>
        <v>42452.815659722226</v>
      </c>
      <c r="T3970" s="5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8320</v>
      </c>
      <c r="R3971" t="s">
        <v>8347</v>
      </c>
      <c r="S3971" s="5">
        <f t="shared" ref="S3971:S4034" si="250">(((J3971/60)/60)/24)+DATE(1970,1,1)</f>
        <v>42601.854699074072</v>
      </c>
      <c r="T3971" s="5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8320</v>
      </c>
      <c r="R3972" t="s">
        <v>8347</v>
      </c>
      <c r="S3972" s="5">
        <f t="shared" si="250"/>
        <v>42447.863553240735</v>
      </c>
      <c r="T3972" s="5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8320</v>
      </c>
      <c r="R3973" t="s">
        <v>8347</v>
      </c>
      <c r="S3973" s="5">
        <f t="shared" si="250"/>
        <v>41811.536180555559</v>
      </c>
      <c r="T3973" s="5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8320</v>
      </c>
      <c r="R3974" t="s">
        <v>8347</v>
      </c>
      <c r="S3974" s="5">
        <f t="shared" si="250"/>
        <v>41981.067523148144</v>
      </c>
      <c r="T3974" s="5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8320</v>
      </c>
      <c r="R3975" t="s">
        <v>8347</v>
      </c>
      <c r="S3975" s="5">
        <f t="shared" si="250"/>
        <v>42469.68414351852</v>
      </c>
      <c r="T3975" s="5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8320</v>
      </c>
      <c r="R3976" t="s">
        <v>8347</v>
      </c>
      <c r="S3976" s="5">
        <f t="shared" si="250"/>
        <v>42493.546851851846</v>
      </c>
      <c r="T3976" s="5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8320</v>
      </c>
      <c r="R3977" t="s">
        <v>8347</v>
      </c>
      <c r="S3977" s="5">
        <f t="shared" si="250"/>
        <v>42534.866875</v>
      </c>
      <c r="T3977" s="5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8320</v>
      </c>
      <c r="R3978" t="s">
        <v>8347</v>
      </c>
      <c r="S3978" s="5">
        <f t="shared" si="250"/>
        <v>41830.858344907407</v>
      </c>
      <c r="T3978" s="5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8320</v>
      </c>
      <c r="R3979" t="s">
        <v>8347</v>
      </c>
      <c r="S3979" s="5">
        <f t="shared" si="250"/>
        <v>42543.788564814815</v>
      </c>
      <c r="T3979" s="5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8320</v>
      </c>
      <c r="R3980" t="s">
        <v>8347</v>
      </c>
      <c r="S3980" s="5">
        <f t="shared" si="250"/>
        <v>41975.642974537041</v>
      </c>
      <c r="T3980" s="5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8320</v>
      </c>
      <c r="R3981" t="s">
        <v>8347</v>
      </c>
      <c r="S3981" s="5">
        <f t="shared" si="250"/>
        <v>42069.903437500005</v>
      </c>
      <c r="T3981" s="5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8320</v>
      </c>
      <c r="R3982" t="s">
        <v>8347</v>
      </c>
      <c r="S3982" s="5">
        <f t="shared" si="250"/>
        <v>41795.598923611113</v>
      </c>
      <c r="T3982" s="5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8320</v>
      </c>
      <c r="R3983" t="s">
        <v>8347</v>
      </c>
      <c r="S3983" s="5">
        <f t="shared" si="250"/>
        <v>42508.179965277777</v>
      </c>
      <c r="T3983" s="5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8320</v>
      </c>
      <c r="R3984" t="s">
        <v>8347</v>
      </c>
      <c r="S3984" s="5">
        <f t="shared" si="250"/>
        <v>42132.809953703705</v>
      </c>
      <c r="T3984" s="5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8320</v>
      </c>
      <c r="R3985" t="s">
        <v>8347</v>
      </c>
      <c r="S3985" s="5">
        <f t="shared" si="250"/>
        <v>41747.86986111111</v>
      </c>
      <c r="T3985" s="5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8320</v>
      </c>
      <c r="R3986" t="s">
        <v>8347</v>
      </c>
      <c r="S3986" s="5">
        <f t="shared" si="250"/>
        <v>41920.963472222218</v>
      </c>
      <c r="T3986" s="5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8320</v>
      </c>
      <c r="R3987" t="s">
        <v>8347</v>
      </c>
      <c r="S3987" s="5">
        <f t="shared" si="250"/>
        <v>42399.707407407404</v>
      </c>
      <c r="T3987" s="5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8320</v>
      </c>
      <c r="R3988" t="s">
        <v>8347</v>
      </c>
      <c r="S3988" s="5">
        <f t="shared" si="250"/>
        <v>42467.548541666663</v>
      </c>
      <c r="T3988" s="5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8320</v>
      </c>
      <c r="R3989" t="s">
        <v>8347</v>
      </c>
      <c r="S3989" s="5">
        <f t="shared" si="250"/>
        <v>41765.92465277778</v>
      </c>
      <c r="T3989" s="5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8320</v>
      </c>
      <c r="R3990" t="s">
        <v>8347</v>
      </c>
      <c r="S3990" s="5">
        <f t="shared" si="250"/>
        <v>42230.08116898148</v>
      </c>
      <c r="T3990" s="5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8320</v>
      </c>
      <c r="R3991" t="s">
        <v>8347</v>
      </c>
      <c r="S3991" s="5">
        <f t="shared" si="250"/>
        <v>42286.749780092592</v>
      </c>
      <c r="T3991" s="5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8320</v>
      </c>
      <c r="R3992" t="s">
        <v>8347</v>
      </c>
      <c r="S3992" s="5">
        <f t="shared" si="250"/>
        <v>42401.672372685185</v>
      </c>
      <c r="T3992" s="5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8320</v>
      </c>
      <c r="R3993" t="s">
        <v>8347</v>
      </c>
      <c r="S3993" s="5">
        <f t="shared" si="250"/>
        <v>42125.644467592589</v>
      </c>
      <c r="T3993" s="5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8320</v>
      </c>
      <c r="R3994" t="s">
        <v>8347</v>
      </c>
      <c r="S3994" s="5">
        <f t="shared" si="250"/>
        <v>42289.94049768518</v>
      </c>
      <c r="T3994" s="5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8320</v>
      </c>
      <c r="R3995" t="s">
        <v>8347</v>
      </c>
      <c r="S3995" s="5">
        <f t="shared" si="250"/>
        <v>42107.864722222221</v>
      </c>
      <c r="T3995" s="5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8320</v>
      </c>
      <c r="R3996" t="s">
        <v>8347</v>
      </c>
      <c r="S3996" s="5">
        <f t="shared" si="250"/>
        <v>41809.389930555553</v>
      </c>
      <c r="T3996" s="5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8320</v>
      </c>
      <c r="R3997" t="s">
        <v>8347</v>
      </c>
      <c r="S3997" s="5">
        <f t="shared" si="250"/>
        <v>42019.683761574073</v>
      </c>
      <c r="T3997" s="5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8320</v>
      </c>
      <c r="R3998" t="s">
        <v>8347</v>
      </c>
      <c r="S3998" s="5">
        <f t="shared" si="250"/>
        <v>41950.26694444444</v>
      </c>
      <c r="T3998" s="5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8320</v>
      </c>
      <c r="R3999" t="s">
        <v>8347</v>
      </c>
      <c r="S3999" s="5">
        <f t="shared" si="250"/>
        <v>42069.391446759255</v>
      </c>
      <c r="T3999" s="5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8320</v>
      </c>
      <c r="R4000" t="s">
        <v>8347</v>
      </c>
      <c r="S4000" s="5">
        <f t="shared" si="250"/>
        <v>42061.963263888887</v>
      </c>
      <c r="T4000" s="5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8320</v>
      </c>
      <c r="R4001" t="s">
        <v>8347</v>
      </c>
      <c r="S4001" s="5">
        <f t="shared" si="250"/>
        <v>41842.828680555554</v>
      </c>
      <c r="T4001" s="5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8320</v>
      </c>
      <c r="R4002" t="s">
        <v>8347</v>
      </c>
      <c r="S4002" s="5">
        <f t="shared" si="250"/>
        <v>42437.64534722222</v>
      </c>
      <c r="T4002" s="5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8320</v>
      </c>
      <c r="R4003" t="s">
        <v>8347</v>
      </c>
      <c r="S4003" s="5">
        <f t="shared" si="250"/>
        <v>42775.964212962965</v>
      </c>
      <c r="T4003" s="5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8320</v>
      </c>
      <c r="R4004" t="s">
        <v>8347</v>
      </c>
      <c r="S4004" s="5">
        <f t="shared" si="250"/>
        <v>41879.043530092589</v>
      </c>
      <c r="T4004" s="5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8320</v>
      </c>
      <c r="R4005" t="s">
        <v>8347</v>
      </c>
      <c r="S4005" s="5">
        <f t="shared" si="250"/>
        <v>42020.587349537032</v>
      </c>
      <c r="T4005" s="5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8320</v>
      </c>
      <c r="R4006" t="s">
        <v>8347</v>
      </c>
      <c r="S4006" s="5">
        <f t="shared" si="250"/>
        <v>41890.16269675926</v>
      </c>
      <c r="T4006" s="5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8320</v>
      </c>
      <c r="R4007" t="s">
        <v>8347</v>
      </c>
      <c r="S4007" s="5">
        <f t="shared" si="250"/>
        <v>41872.807696759257</v>
      </c>
      <c r="T4007" s="5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8320</v>
      </c>
      <c r="R4008" t="s">
        <v>8347</v>
      </c>
      <c r="S4008" s="5">
        <f t="shared" si="250"/>
        <v>42391.772997685184</v>
      </c>
      <c r="T4008" s="5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8320</v>
      </c>
      <c r="R4009" t="s">
        <v>8347</v>
      </c>
      <c r="S4009" s="5">
        <f t="shared" si="250"/>
        <v>41848.772928240738</v>
      </c>
      <c r="T4009" s="5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8320</v>
      </c>
      <c r="R4010" t="s">
        <v>8347</v>
      </c>
      <c r="S4010" s="5">
        <f t="shared" si="250"/>
        <v>42177.964201388888</v>
      </c>
      <c r="T4010" s="5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8320</v>
      </c>
      <c r="R4011" t="s">
        <v>8347</v>
      </c>
      <c r="S4011" s="5">
        <f t="shared" si="250"/>
        <v>41851.700925925928</v>
      </c>
      <c r="T4011" s="5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8320</v>
      </c>
      <c r="R4012" t="s">
        <v>8347</v>
      </c>
      <c r="S4012" s="5">
        <f t="shared" si="250"/>
        <v>41921.770439814813</v>
      </c>
      <c r="T4012" s="5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8320</v>
      </c>
      <c r="R4013" t="s">
        <v>8347</v>
      </c>
      <c r="S4013" s="5">
        <f t="shared" si="250"/>
        <v>42002.54488425926</v>
      </c>
      <c r="T4013" s="5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8320</v>
      </c>
      <c r="R4014" t="s">
        <v>8347</v>
      </c>
      <c r="S4014" s="5">
        <f t="shared" si="250"/>
        <v>42096.544548611113</v>
      </c>
      <c r="T4014" s="5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8320</v>
      </c>
      <c r="R4015" t="s">
        <v>8347</v>
      </c>
      <c r="S4015" s="5">
        <f t="shared" si="250"/>
        <v>42021.301192129627</v>
      </c>
      <c r="T4015" s="5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8320</v>
      </c>
      <c r="R4016" t="s">
        <v>8347</v>
      </c>
      <c r="S4016" s="5">
        <f t="shared" si="250"/>
        <v>42419.246168981481</v>
      </c>
      <c r="T4016" s="5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8320</v>
      </c>
      <c r="R4017" t="s">
        <v>8347</v>
      </c>
      <c r="S4017" s="5">
        <f t="shared" si="250"/>
        <v>42174.780821759254</v>
      </c>
      <c r="T4017" s="5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8320</v>
      </c>
      <c r="R4018" t="s">
        <v>8347</v>
      </c>
      <c r="S4018" s="5">
        <f t="shared" si="250"/>
        <v>41869.872685185182</v>
      </c>
      <c r="T4018" s="5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8320</v>
      </c>
      <c r="R4019" t="s">
        <v>8347</v>
      </c>
      <c r="S4019" s="5">
        <f t="shared" si="250"/>
        <v>41856.672152777777</v>
      </c>
      <c r="T4019" s="5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8320</v>
      </c>
      <c r="R4020" t="s">
        <v>8347</v>
      </c>
      <c r="S4020" s="5">
        <f t="shared" si="250"/>
        <v>42620.91097222222</v>
      </c>
      <c r="T4020" s="5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8320</v>
      </c>
      <c r="R4021" t="s">
        <v>8347</v>
      </c>
      <c r="S4021" s="5">
        <f t="shared" si="250"/>
        <v>42417.675879629634</v>
      </c>
      <c r="T4021" s="5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8320</v>
      </c>
      <c r="R4022" t="s">
        <v>8347</v>
      </c>
      <c r="S4022" s="5">
        <f t="shared" si="250"/>
        <v>42057.190960648149</v>
      </c>
      <c r="T4022" s="5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8320</v>
      </c>
      <c r="R4023" t="s">
        <v>8347</v>
      </c>
      <c r="S4023" s="5">
        <f t="shared" si="250"/>
        <v>41878.911550925928</v>
      </c>
      <c r="T4023" s="5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8320</v>
      </c>
      <c r="R4024" t="s">
        <v>8347</v>
      </c>
      <c r="S4024" s="5">
        <f t="shared" si="250"/>
        <v>41990.584108796291</v>
      </c>
      <c r="T4024" s="5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8320</v>
      </c>
      <c r="R4025" t="s">
        <v>8347</v>
      </c>
      <c r="S4025" s="5">
        <f t="shared" si="250"/>
        <v>42408.999571759254</v>
      </c>
      <c r="T4025" s="5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8320</v>
      </c>
      <c r="R4026" t="s">
        <v>8347</v>
      </c>
      <c r="S4026" s="5">
        <f t="shared" si="250"/>
        <v>42217.670104166667</v>
      </c>
      <c r="T4026" s="5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8320</v>
      </c>
      <c r="R4027" t="s">
        <v>8347</v>
      </c>
      <c r="S4027" s="5">
        <f t="shared" si="250"/>
        <v>42151.237685185188</v>
      </c>
      <c r="T4027" s="5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8320</v>
      </c>
      <c r="R4028" t="s">
        <v>8347</v>
      </c>
      <c r="S4028" s="5">
        <f t="shared" si="250"/>
        <v>42282.655543981484</v>
      </c>
      <c r="T4028" s="5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8320</v>
      </c>
      <c r="R4029" t="s">
        <v>8347</v>
      </c>
      <c r="S4029" s="5">
        <f t="shared" si="250"/>
        <v>42768.97084490741</v>
      </c>
      <c r="T4029" s="5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8320</v>
      </c>
      <c r="R4030" t="s">
        <v>8347</v>
      </c>
      <c r="S4030" s="5">
        <f t="shared" si="250"/>
        <v>41765.938657407409</v>
      </c>
      <c r="T4030" s="5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8320</v>
      </c>
      <c r="R4031" t="s">
        <v>8347</v>
      </c>
      <c r="S4031" s="5">
        <f t="shared" si="250"/>
        <v>42322.025115740747</v>
      </c>
      <c r="T4031" s="5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8320</v>
      </c>
      <c r="R4032" t="s">
        <v>8347</v>
      </c>
      <c r="S4032" s="5">
        <f t="shared" si="250"/>
        <v>42374.655081018514</v>
      </c>
      <c r="T4032" s="5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8320</v>
      </c>
      <c r="R4033" t="s">
        <v>8347</v>
      </c>
      <c r="S4033" s="5">
        <f t="shared" si="250"/>
        <v>41941.585231481484</v>
      </c>
      <c r="T4033" s="5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8320</v>
      </c>
      <c r="R4034" t="s">
        <v>8347</v>
      </c>
      <c r="S4034" s="5">
        <f t="shared" si="250"/>
        <v>42293.809212962966</v>
      </c>
      <c r="T4034" s="5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8320</v>
      </c>
      <c r="R4035" t="s">
        <v>8347</v>
      </c>
      <c r="S4035" s="5">
        <f t="shared" ref="S4035:S4098" si="254">(((J4035/60)/60)/24)+DATE(1970,1,1)</f>
        <v>42614.268796296295</v>
      </c>
      <c r="T4035" s="5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8320</v>
      </c>
      <c r="R4036" t="s">
        <v>8347</v>
      </c>
      <c r="S4036" s="5">
        <f t="shared" si="254"/>
        <v>42067.947337962964</v>
      </c>
      <c r="T4036" s="5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8320</v>
      </c>
      <c r="R4037" t="s">
        <v>8347</v>
      </c>
      <c r="S4037" s="5">
        <f t="shared" si="254"/>
        <v>41903.882951388885</v>
      </c>
      <c r="T4037" s="5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8320</v>
      </c>
      <c r="R4038" t="s">
        <v>8347</v>
      </c>
      <c r="S4038" s="5">
        <f t="shared" si="254"/>
        <v>41804.937083333331</v>
      </c>
      <c r="T4038" s="5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8320</v>
      </c>
      <c r="R4039" t="s">
        <v>8347</v>
      </c>
      <c r="S4039" s="5">
        <f t="shared" si="254"/>
        <v>42497.070775462969</v>
      </c>
      <c r="T4039" s="5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8320</v>
      </c>
      <c r="R4040" t="s">
        <v>8347</v>
      </c>
      <c r="S4040" s="5">
        <f t="shared" si="254"/>
        <v>41869.798726851855</v>
      </c>
      <c r="T4040" s="5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8320</v>
      </c>
      <c r="R4041" t="s">
        <v>8347</v>
      </c>
      <c r="S4041" s="5">
        <f t="shared" si="254"/>
        <v>42305.670914351853</v>
      </c>
      <c r="T4041" s="5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8320</v>
      </c>
      <c r="R4042" t="s">
        <v>8347</v>
      </c>
      <c r="S4042" s="5">
        <f t="shared" si="254"/>
        <v>42144.231527777782</v>
      </c>
      <c r="T4042" s="5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8320</v>
      </c>
      <c r="R4043" t="s">
        <v>8347</v>
      </c>
      <c r="S4043" s="5">
        <f t="shared" si="254"/>
        <v>42559.474004629628</v>
      </c>
      <c r="T4043" s="5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8320</v>
      </c>
      <c r="R4044" t="s">
        <v>8347</v>
      </c>
      <c r="S4044" s="5">
        <f t="shared" si="254"/>
        <v>41995.084074074075</v>
      </c>
      <c r="T4044" s="5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8320</v>
      </c>
      <c r="R4045" t="s">
        <v>8347</v>
      </c>
      <c r="S4045" s="5">
        <f t="shared" si="254"/>
        <v>41948.957465277781</v>
      </c>
      <c r="T4045" s="5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8320</v>
      </c>
      <c r="R4046" t="s">
        <v>8347</v>
      </c>
      <c r="S4046" s="5">
        <f t="shared" si="254"/>
        <v>42074.219699074078</v>
      </c>
      <c r="T4046" s="5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8320</v>
      </c>
      <c r="R4047" t="s">
        <v>8347</v>
      </c>
      <c r="S4047" s="5">
        <f t="shared" si="254"/>
        <v>41842.201261574075</v>
      </c>
      <c r="T4047" s="5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8320</v>
      </c>
      <c r="R4048" t="s">
        <v>8347</v>
      </c>
      <c r="S4048" s="5">
        <f t="shared" si="254"/>
        <v>41904.650578703702</v>
      </c>
      <c r="T4048" s="5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8320</v>
      </c>
      <c r="R4049" t="s">
        <v>8347</v>
      </c>
      <c r="S4049" s="5">
        <f t="shared" si="254"/>
        <v>41991.022488425922</v>
      </c>
      <c r="T4049" s="5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8320</v>
      </c>
      <c r="R4050" t="s">
        <v>8347</v>
      </c>
      <c r="S4050" s="5">
        <f t="shared" si="254"/>
        <v>42436.509108796294</v>
      </c>
      <c r="T4050" s="5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8320</v>
      </c>
      <c r="R4051" t="s">
        <v>8347</v>
      </c>
      <c r="S4051" s="5">
        <f t="shared" si="254"/>
        <v>42169.958506944444</v>
      </c>
      <c r="T4051" s="5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8320</v>
      </c>
      <c r="R4052" t="s">
        <v>8347</v>
      </c>
      <c r="S4052" s="5">
        <f t="shared" si="254"/>
        <v>41905.636469907404</v>
      </c>
      <c r="T4052" s="5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8320</v>
      </c>
      <c r="R4053" t="s">
        <v>8347</v>
      </c>
      <c r="S4053" s="5">
        <f t="shared" si="254"/>
        <v>41761.810150462967</v>
      </c>
      <c r="T4053" s="5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8320</v>
      </c>
      <c r="R4054" t="s">
        <v>8347</v>
      </c>
      <c r="S4054" s="5">
        <f t="shared" si="254"/>
        <v>41865.878657407404</v>
      </c>
      <c r="T4054" s="5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8320</v>
      </c>
      <c r="R4055" t="s">
        <v>8347</v>
      </c>
      <c r="S4055" s="5">
        <f t="shared" si="254"/>
        <v>41928.690138888887</v>
      </c>
      <c r="T4055" s="5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8320</v>
      </c>
      <c r="R4056" t="s">
        <v>8347</v>
      </c>
      <c r="S4056" s="5">
        <f t="shared" si="254"/>
        <v>42613.841261574074</v>
      </c>
      <c r="T4056" s="5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8320</v>
      </c>
      <c r="R4057" t="s">
        <v>8347</v>
      </c>
      <c r="S4057" s="5">
        <f t="shared" si="254"/>
        <v>41779.648506944446</v>
      </c>
      <c r="T4057" s="5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8320</v>
      </c>
      <c r="R4058" t="s">
        <v>8347</v>
      </c>
      <c r="S4058" s="5">
        <f t="shared" si="254"/>
        <v>42534.933321759265</v>
      </c>
      <c r="T4058" s="5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8320</v>
      </c>
      <c r="R4059" t="s">
        <v>8347</v>
      </c>
      <c r="S4059" s="5">
        <f t="shared" si="254"/>
        <v>42310.968518518523</v>
      </c>
      <c r="T4059" s="5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8320</v>
      </c>
      <c r="R4060" t="s">
        <v>8347</v>
      </c>
      <c r="S4060" s="5">
        <f t="shared" si="254"/>
        <v>42446.060694444444</v>
      </c>
      <c r="T4060" s="5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8320</v>
      </c>
      <c r="R4061" t="s">
        <v>8347</v>
      </c>
      <c r="S4061" s="5">
        <f t="shared" si="254"/>
        <v>41866.640648148146</v>
      </c>
      <c r="T4061" s="5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8320</v>
      </c>
      <c r="R4062" t="s">
        <v>8347</v>
      </c>
      <c r="S4062" s="5">
        <f t="shared" si="254"/>
        <v>41779.695092592592</v>
      </c>
      <c r="T4062" s="5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8320</v>
      </c>
      <c r="R4063" t="s">
        <v>8347</v>
      </c>
      <c r="S4063" s="5">
        <f t="shared" si="254"/>
        <v>42421.141469907408</v>
      </c>
      <c r="T4063" s="5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8320</v>
      </c>
      <c r="R4064" t="s">
        <v>8347</v>
      </c>
      <c r="S4064" s="5">
        <f t="shared" si="254"/>
        <v>42523.739212962959</v>
      </c>
      <c r="T4064" s="5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8320</v>
      </c>
      <c r="R4065" t="s">
        <v>8347</v>
      </c>
      <c r="S4065" s="5">
        <f t="shared" si="254"/>
        <v>41787.681527777779</v>
      </c>
      <c r="T4065" s="5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8320</v>
      </c>
      <c r="R4066" t="s">
        <v>8347</v>
      </c>
      <c r="S4066" s="5">
        <f t="shared" si="254"/>
        <v>42093.588263888887</v>
      </c>
      <c r="T4066" s="5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8320</v>
      </c>
      <c r="R4067" t="s">
        <v>8347</v>
      </c>
      <c r="S4067" s="5">
        <f t="shared" si="254"/>
        <v>41833.951516203706</v>
      </c>
      <c r="T4067" s="5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8320</v>
      </c>
      <c r="R4068" t="s">
        <v>8347</v>
      </c>
      <c r="S4068" s="5">
        <f t="shared" si="254"/>
        <v>42479.039212962962</v>
      </c>
      <c r="T4068" s="5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8320</v>
      </c>
      <c r="R4069" t="s">
        <v>8347</v>
      </c>
      <c r="S4069" s="5">
        <f t="shared" si="254"/>
        <v>42235.117476851854</v>
      </c>
      <c r="T4069" s="5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8320</v>
      </c>
      <c r="R4070" t="s">
        <v>8347</v>
      </c>
      <c r="S4070" s="5">
        <f t="shared" si="254"/>
        <v>42718.963599537034</v>
      </c>
      <c r="T4070" s="5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8320</v>
      </c>
      <c r="R4071" t="s">
        <v>8347</v>
      </c>
      <c r="S4071" s="5">
        <f t="shared" si="254"/>
        <v>42022.661527777775</v>
      </c>
      <c r="T4071" s="5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8320</v>
      </c>
      <c r="R4072" t="s">
        <v>8347</v>
      </c>
      <c r="S4072" s="5">
        <f t="shared" si="254"/>
        <v>42031.666898148149</v>
      </c>
      <c r="T4072" s="5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8320</v>
      </c>
      <c r="R4073" t="s">
        <v>8347</v>
      </c>
      <c r="S4073" s="5">
        <f t="shared" si="254"/>
        <v>42700.804756944446</v>
      </c>
      <c r="T4073" s="5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8320</v>
      </c>
      <c r="R4074" t="s">
        <v>8347</v>
      </c>
      <c r="S4074" s="5">
        <f t="shared" si="254"/>
        <v>41812.77443287037</v>
      </c>
      <c r="T4074" s="5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8320</v>
      </c>
      <c r="R4075" t="s">
        <v>8347</v>
      </c>
      <c r="S4075" s="5">
        <f t="shared" si="254"/>
        <v>42078.34520833334</v>
      </c>
      <c r="T4075" s="5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8320</v>
      </c>
      <c r="R4076" t="s">
        <v>8347</v>
      </c>
      <c r="S4076" s="5">
        <f t="shared" si="254"/>
        <v>42283.552951388891</v>
      </c>
      <c r="T4076" s="5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8320</v>
      </c>
      <c r="R4077" t="s">
        <v>8347</v>
      </c>
      <c r="S4077" s="5">
        <f t="shared" si="254"/>
        <v>41779.045937499999</v>
      </c>
      <c r="T4077" s="5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8320</v>
      </c>
      <c r="R4078" t="s">
        <v>8347</v>
      </c>
      <c r="S4078" s="5">
        <f t="shared" si="254"/>
        <v>41905.795706018522</v>
      </c>
      <c r="T4078" s="5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8320</v>
      </c>
      <c r="R4079" t="s">
        <v>8347</v>
      </c>
      <c r="S4079" s="5">
        <f t="shared" si="254"/>
        <v>42695.7105787037</v>
      </c>
      <c r="T4079" s="5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8320</v>
      </c>
      <c r="R4080" t="s">
        <v>8347</v>
      </c>
      <c r="S4080" s="5">
        <f t="shared" si="254"/>
        <v>42732.787523148145</v>
      </c>
      <c r="T4080" s="5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8320</v>
      </c>
      <c r="R4081" t="s">
        <v>8347</v>
      </c>
      <c r="S4081" s="5">
        <f t="shared" si="254"/>
        <v>42510.938900462963</v>
      </c>
      <c r="T4081" s="5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8320</v>
      </c>
      <c r="R4082" t="s">
        <v>8347</v>
      </c>
      <c r="S4082" s="5">
        <f t="shared" si="254"/>
        <v>42511.698101851856</v>
      </c>
      <c r="T4082" s="5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8320</v>
      </c>
      <c r="R4083" t="s">
        <v>8347</v>
      </c>
      <c r="S4083" s="5">
        <f t="shared" si="254"/>
        <v>42041.581307870365</v>
      </c>
      <c r="T4083" s="5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8320</v>
      </c>
      <c r="R4084" t="s">
        <v>8347</v>
      </c>
      <c r="S4084" s="5">
        <f t="shared" si="254"/>
        <v>42307.189270833333</v>
      </c>
      <c r="T4084" s="5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8320</v>
      </c>
      <c r="R4085" t="s">
        <v>8347</v>
      </c>
      <c r="S4085" s="5">
        <f t="shared" si="254"/>
        <v>42353.761759259258</v>
      </c>
      <c r="T4085" s="5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8320</v>
      </c>
      <c r="R4086" t="s">
        <v>8347</v>
      </c>
      <c r="S4086" s="5">
        <f t="shared" si="254"/>
        <v>42622.436412037037</v>
      </c>
      <c r="T4086" s="5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8320</v>
      </c>
      <c r="R4087" t="s">
        <v>8347</v>
      </c>
      <c r="S4087" s="5">
        <f t="shared" si="254"/>
        <v>42058.603877314818</v>
      </c>
      <c r="T4087" s="5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8320</v>
      </c>
      <c r="R4088" t="s">
        <v>8347</v>
      </c>
      <c r="S4088" s="5">
        <f t="shared" si="254"/>
        <v>42304.940960648149</v>
      </c>
      <c r="T4088" s="5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8320</v>
      </c>
      <c r="R4089" t="s">
        <v>8347</v>
      </c>
      <c r="S4089" s="5">
        <f t="shared" si="254"/>
        <v>42538.742893518516</v>
      </c>
      <c r="T4089" s="5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8320</v>
      </c>
      <c r="R4090" t="s">
        <v>8347</v>
      </c>
      <c r="S4090" s="5">
        <f t="shared" si="254"/>
        <v>41990.612546296295</v>
      </c>
      <c r="T4090" s="5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8320</v>
      </c>
      <c r="R4091" t="s">
        <v>8347</v>
      </c>
      <c r="S4091" s="5">
        <f t="shared" si="254"/>
        <v>42122.732499999998</v>
      </c>
      <c r="T4091" s="5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8320</v>
      </c>
      <c r="R4092" t="s">
        <v>8347</v>
      </c>
      <c r="S4092" s="5">
        <f t="shared" si="254"/>
        <v>42209.67288194444</v>
      </c>
      <c r="T4092" s="5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8320</v>
      </c>
      <c r="R4093" t="s">
        <v>8347</v>
      </c>
      <c r="S4093" s="5">
        <f t="shared" si="254"/>
        <v>41990.506377314814</v>
      </c>
      <c r="T4093" s="5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8320</v>
      </c>
      <c r="R4094" t="s">
        <v>8347</v>
      </c>
      <c r="S4094" s="5">
        <f t="shared" si="254"/>
        <v>42039.194988425923</v>
      </c>
      <c r="T4094" s="5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8320</v>
      </c>
      <c r="R4095" t="s">
        <v>8347</v>
      </c>
      <c r="S4095" s="5">
        <f t="shared" si="254"/>
        <v>42178.815891203703</v>
      </c>
      <c r="T4095" s="5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8320</v>
      </c>
      <c r="R4096" t="s">
        <v>8347</v>
      </c>
      <c r="S4096" s="5">
        <f t="shared" si="254"/>
        <v>41890.086805555555</v>
      </c>
      <c r="T4096" s="5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8320</v>
      </c>
      <c r="R4097" t="s">
        <v>8347</v>
      </c>
      <c r="S4097" s="5">
        <f t="shared" si="254"/>
        <v>42693.031828703708</v>
      </c>
      <c r="T4097" s="5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8320</v>
      </c>
      <c r="R4098" t="s">
        <v>8347</v>
      </c>
      <c r="S4098" s="5">
        <f t="shared" si="254"/>
        <v>42750.530312499999</v>
      </c>
      <c r="T4098" s="5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 t="e">
        <f t="shared" ref="P4099:P4115" si="257">E4099/L4099</f>
        <v>#DIV/0!</v>
      </c>
      <c r="Q4099" t="s">
        <v>8320</v>
      </c>
      <c r="R4099" t="s">
        <v>8347</v>
      </c>
      <c r="S4099" s="5">
        <f t="shared" ref="S4099:S4115" si="258">(((J4099/60)/60)/24)+DATE(1970,1,1)</f>
        <v>42344.824502314819</v>
      </c>
      <c r="T4099" s="5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8320</v>
      </c>
      <c r="R4100" t="s">
        <v>8347</v>
      </c>
      <c r="S4100" s="5">
        <f t="shared" si="258"/>
        <v>42495.722187499996</v>
      </c>
      <c r="T4100" s="5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8320</v>
      </c>
      <c r="R4101" t="s">
        <v>8347</v>
      </c>
      <c r="S4101" s="5">
        <f t="shared" si="258"/>
        <v>42570.850381944445</v>
      </c>
      <c r="T4101" s="5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8320</v>
      </c>
      <c r="R4102" t="s">
        <v>8347</v>
      </c>
      <c r="S4102" s="5">
        <f t="shared" si="258"/>
        <v>41927.124884259261</v>
      </c>
      <c r="T4102" s="5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8320</v>
      </c>
      <c r="R4103" t="s">
        <v>8347</v>
      </c>
      <c r="S4103" s="5">
        <f t="shared" si="258"/>
        <v>42730.903726851851</v>
      </c>
      <c r="T4103" s="5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8320</v>
      </c>
      <c r="R4104" t="s">
        <v>8347</v>
      </c>
      <c r="S4104" s="5">
        <f t="shared" si="258"/>
        <v>42475.848067129627</v>
      </c>
      <c r="T4104" s="5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8320</v>
      </c>
      <c r="R4105" t="s">
        <v>8347</v>
      </c>
      <c r="S4105" s="5">
        <f t="shared" si="258"/>
        <v>42188.83293981482</v>
      </c>
      <c r="T4105" s="5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8320</v>
      </c>
      <c r="R4106" t="s">
        <v>8347</v>
      </c>
      <c r="S4106" s="5">
        <f t="shared" si="258"/>
        <v>42640.278171296297</v>
      </c>
      <c r="T4106" s="5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8320</v>
      </c>
      <c r="R4107" t="s">
        <v>8347</v>
      </c>
      <c r="S4107" s="5">
        <f t="shared" si="258"/>
        <v>42697.010520833333</v>
      </c>
      <c r="T4107" s="5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8320</v>
      </c>
      <c r="R4108" t="s">
        <v>8347</v>
      </c>
      <c r="S4108" s="5">
        <f t="shared" si="258"/>
        <v>42053.049375000002</v>
      </c>
      <c r="T4108" s="5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8320</v>
      </c>
      <c r="R4109" t="s">
        <v>8347</v>
      </c>
      <c r="S4109" s="5">
        <f t="shared" si="258"/>
        <v>41883.916678240741</v>
      </c>
      <c r="T4109" s="5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8320</v>
      </c>
      <c r="R4110" t="s">
        <v>8347</v>
      </c>
      <c r="S4110" s="5">
        <f t="shared" si="258"/>
        <v>42767.031678240746</v>
      </c>
      <c r="T4110" s="5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8320</v>
      </c>
      <c r="R4111" t="s">
        <v>8347</v>
      </c>
      <c r="S4111" s="5">
        <f t="shared" si="258"/>
        <v>42307.539398148147</v>
      </c>
      <c r="T4111" s="5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8320</v>
      </c>
      <c r="R4112" t="s">
        <v>8347</v>
      </c>
      <c r="S4112" s="5">
        <f t="shared" si="258"/>
        <v>42512.626747685179</v>
      </c>
      <c r="T4112" s="5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8320</v>
      </c>
      <c r="R4113" t="s">
        <v>8347</v>
      </c>
      <c r="S4113" s="5">
        <f t="shared" si="258"/>
        <v>42029.135879629626</v>
      </c>
      <c r="T4113" s="5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8320</v>
      </c>
      <c r="R4114" t="s">
        <v>8347</v>
      </c>
      <c r="S4114" s="5">
        <f t="shared" si="258"/>
        <v>42400.946597222224</v>
      </c>
      <c r="T4114" s="5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8320</v>
      </c>
      <c r="R4115" t="s">
        <v>8347</v>
      </c>
      <c r="S4115" s="5">
        <f t="shared" si="258"/>
        <v>42358.573182870372</v>
      </c>
      <c r="T4115" s="5">
        <f t="shared" si="259"/>
        <v>42377.273611111115</v>
      </c>
    </row>
  </sheetData>
  <conditionalFormatting sqref="F1:F1048576">
    <cfRule type="containsText" dxfId="3" priority="7" operator="containsText" text="successful">
      <formula>NOT(ISERROR(SEARCH("successful",F1)))</formula>
    </cfRule>
    <cfRule type="containsText" dxfId="2" priority="6" operator="containsText" text="live">
      <formula>NOT(ISERROR(SEARCH("live",F1)))</formula>
    </cfRule>
    <cfRule type="containsText" dxfId="1" priority="5" operator="containsText" text="failed">
      <formula>NOT(ISERROR(SEARCH("failed",F1)))</formula>
    </cfRule>
    <cfRule type="containsText" dxfId="0" priority="4" operator="containsText" text="canceled">
      <formula>NOT(ISERROR(SEARCH("canceled",F1)))</formula>
    </cfRule>
  </conditionalFormatting>
  <conditionalFormatting sqref="O2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CB934-77B4-4E2C-8B88-8AAE30197CC4}">
  <dimension ref="A1:F14"/>
  <sheetViews>
    <sheetView workbookViewId="0">
      <selection activeCell="E23" sqref="E2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9" width="10" bestFit="1" customWidth="1"/>
    <col min="10" max="10" width="22.140625" bestFit="1" customWidth="1"/>
    <col min="11" max="11" width="18.5703125" bestFit="1" customWidth="1"/>
  </cols>
  <sheetData>
    <row r="1" spans="1:6" x14ac:dyDescent="0.25">
      <c r="A1" s="8" t="s">
        <v>8223</v>
      </c>
      <c r="B1" t="s">
        <v>8310</v>
      </c>
    </row>
    <row r="3" spans="1:6" x14ac:dyDescent="0.25">
      <c r="A3" s="8" t="s">
        <v>8323</v>
      </c>
      <c r="B3" s="8" t="s">
        <v>8324</v>
      </c>
    </row>
    <row r="4" spans="1:6" x14ac:dyDescent="0.25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9" t="s">
        <v>8312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8313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8314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8315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8316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8317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8318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8320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8321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DE756-5461-4232-89FA-64973A78880D}">
  <dimension ref="A1:E12"/>
  <sheetViews>
    <sheetView topLeftCell="A7" workbookViewId="0">
      <selection activeCell="D23" sqref="D23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8223</v>
      </c>
      <c r="B1" t="s">
        <v>8310</v>
      </c>
    </row>
    <row r="2" spans="1:5" x14ac:dyDescent="0.25">
      <c r="A2" s="8" t="s">
        <v>8308</v>
      </c>
      <c r="B2" t="s">
        <v>8312</v>
      </c>
    </row>
    <row r="4" spans="1:5" x14ac:dyDescent="0.25">
      <c r="A4" s="8" t="s">
        <v>8331</v>
      </c>
      <c r="B4" s="8" t="s">
        <v>8324</v>
      </c>
    </row>
    <row r="5" spans="1:5" x14ac:dyDescent="0.25">
      <c r="A5" s="8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5">
      <c r="A6" s="9" t="s">
        <v>8325</v>
      </c>
      <c r="B6" s="10"/>
      <c r="C6" s="10">
        <v>100</v>
      </c>
      <c r="D6" s="10"/>
      <c r="E6" s="10">
        <v>100</v>
      </c>
    </row>
    <row r="7" spans="1:5" x14ac:dyDescent="0.25">
      <c r="A7" s="9" t="s">
        <v>8326</v>
      </c>
      <c r="B7" s="10"/>
      <c r="C7" s="10"/>
      <c r="D7" s="10">
        <v>180</v>
      </c>
      <c r="E7" s="10">
        <v>180</v>
      </c>
    </row>
    <row r="8" spans="1:5" x14ac:dyDescent="0.25">
      <c r="A8" s="9" t="s">
        <v>8327</v>
      </c>
      <c r="B8" s="10"/>
      <c r="C8" s="10">
        <v>80</v>
      </c>
      <c r="D8" s="10"/>
      <c r="E8" s="10">
        <v>80</v>
      </c>
    </row>
    <row r="9" spans="1:5" x14ac:dyDescent="0.25">
      <c r="A9" s="9" t="s">
        <v>8328</v>
      </c>
      <c r="B9" s="10">
        <v>40</v>
      </c>
      <c r="C9" s="10"/>
      <c r="D9" s="10"/>
      <c r="E9" s="10">
        <v>40</v>
      </c>
    </row>
    <row r="10" spans="1:5" x14ac:dyDescent="0.25">
      <c r="A10" s="9" t="s">
        <v>8329</v>
      </c>
      <c r="B10" s="10"/>
      <c r="C10" s="10"/>
      <c r="D10" s="10">
        <v>60</v>
      </c>
      <c r="E10" s="10">
        <v>60</v>
      </c>
    </row>
    <row r="11" spans="1:5" x14ac:dyDescent="0.25">
      <c r="A11" s="9" t="s">
        <v>8330</v>
      </c>
      <c r="B11" s="10"/>
      <c r="C11" s="10"/>
      <c r="D11" s="10">
        <v>60</v>
      </c>
      <c r="E11" s="10">
        <v>60</v>
      </c>
    </row>
    <row r="12" spans="1:5" x14ac:dyDescent="0.25">
      <c r="A12" s="9" t="s">
        <v>8321</v>
      </c>
      <c r="B12" s="10">
        <v>40</v>
      </c>
      <c r="C12" s="10">
        <v>180</v>
      </c>
      <c r="D12" s="10">
        <v>300</v>
      </c>
      <c r="E12" s="10">
        <v>520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81271-3718-41F3-91C3-F1F1F5CC6626}">
  <dimension ref="A1:E18"/>
  <sheetViews>
    <sheetView workbookViewId="0">
      <selection activeCell="E25" sqref="E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8308</v>
      </c>
      <c r="B1" t="s">
        <v>8310</v>
      </c>
    </row>
    <row r="2" spans="1:5" x14ac:dyDescent="0.25">
      <c r="A2" s="8" t="s">
        <v>8346</v>
      </c>
      <c r="B2" t="s">
        <v>8310</v>
      </c>
    </row>
    <row r="4" spans="1:5" x14ac:dyDescent="0.25">
      <c r="A4" s="8" t="s">
        <v>8322</v>
      </c>
      <c r="B4" s="8" t="s">
        <v>8324</v>
      </c>
    </row>
    <row r="5" spans="1:5" x14ac:dyDescent="0.25">
      <c r="A5" s="8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5">
      <c r="A6" s="11" t="s">
        <v>8339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11" t="s">
        <v>8340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11" t="s">
        <v>8341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11" t="s">
        <v>8342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11" t="s">
        <v>8343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11" t="s">
        <v>8344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11" t="s">
        <v>8345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11" t="s">
        <v>8334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11" t="s">
        <v>8335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11" t="s">
        <v>8336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11" t="s">
        <v>8337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11" t="s">
        <v>8338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11" t="s">
        <v>8321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D9366-84D8-4F22-9C3A-6B85DCB96E33}">
  <dimension ref="A1:H14"/>
  <sheetViews>
    <sheetView workbookViewId="0">
      <selection activeCell="M3" sqref="M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3" t="s">
        <v>8382</v>
      </c>
      <c r="B1" s="13" t="s">
        <v>8383</v>
      </c>
      <c r="C1" s="13" t="s">
        <v>8384</v>
      </c>
      <c r="D1" s="13" t="s">
        <v>8386</v>
      </c>
      <c r="E1" s="13" t="s">
        <v>8385</v>
      </c>
      <c r="F1" s="13" t="s">
        <v>8387</v>
      </c>
      <c r="G1" s="13" t="s">
        <v>8388</v>
      </c>
      <c r="H1" s="13" t="s">
        <v>8389</v>
      </c>
    </row>
    <row r="2" spans="1:8" x14ac:dyDescent="0.25">
      <c r="A2" s="13" t="s">
        <v>8390</v>
      </c>
      <c r="B2">
        <f>COUNTIFS('Main Sheet'!D2:D4115,"&lt;1000",'Main Sheet'!F2:F4115,"successful")</f>
        <v>322</v>
      </c>
      <c r="C2">
        <f>COUNTIFS('Main Sheet'!D2:D4115,"&lt;1000",'Main Sheet'!F2:F4115,"failed")</f>
        <v>113</v>
      </c>
      <c r="D2">
        <f>COUNTIFS('Main Sheet'!D2:D4115,"&lt;1000",'Main Sheet'!F2:F4115,"canceled")</f>
        <v>18</v>
      </c>
      <c r="E2">
        <f>D2+C2+B2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s="13" t="s">
        <v>8391</v>
      </c>
      <c r="B3">
        <f>COUNTIFS('Main Sheet'!D2:D4115,"&gt;=1000",'Main Sheet'!D2:D4115,"&lt;=4999",'Main Sheet'!F2:F4115,"successful")</f>
        <v>932</v>
      </c>
      <c r="C3">
        <f>COUNTIFS('Main Sheet'!D2:D4115,"&gt;=1000",'Main Sheet'!D2:D4115,"&lt;=4999",'Main Sheet'!F2:F4115,"failed")</f>
        <v>420</v>
      </c>
      <c r="D3">
        <f>COUNTIFS('Main Sheet'!D2:D4115,"&gt;=1000",'Main Sheet'!D2:D4115,"&lt;=4999",'Main Sheet'!F2:F4115,"canceled")</f>
        <v>60</v>
      </c>
      <c r="E3">
        <f t="shared" ref="E3:E13" si="0">D3+C3+B3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s="13" t="s">
        <v>8392</v>
      </c>
      <c r="B4">
        <f>COUNTIFS('Main Sheet'!D2:D4115,"&gt;=5000",'Main Sheet'!D2:D4115,"&lt;10000",'Main Sheet'!F2:F4115,"successful")</f>
        <v>381</v>
      </c>
      <c r="C4">
        <f>COUNTIFS('Main Sheet'!D2:D4115,"&gt;=5000",'Main Sheet'!D2:D4115,"&lt;10000",'Main Sheet'!F2:F4115,"failed")</f>
        <v>283</v>
      </c>
      <c r="D4">
        <f>COUNTIFS('Main Sheet'!D2:D4115,"&gt;=5000",'Main Sheet'!D2:D4115,"&lt;10000",'Main Sheet'!F2:F4115,"canceled")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s="13" t="s">
        <v>8393</v>
      </c>
      <c r="B5">
        <f>COUNTIFS('Main Sheet'!D2:D4115,"&gt;=10000",'Main Sheet'!D2:D4115,"&lt;15000",'Main Sheet'!F2:F4115,"successful")</f>
        <v>168</v>
      </c>
      <c r="C5">
        <f>COUNTIFS('Main Sheet'!D2:D4115,"&gt;=10000",'Main Sheet'!D2:D4115,"&lt;15000",'Main Sheet'!F2:F4115,"failed")</f>
        <v>144</v>
      </c>
      <c r="D5">
        <f>COUNTIFS('Main Sheet'!D2:D4115,"&gt;=10000",'Main Sheet'!D2:D4115,"&lt;15000",'Main Sheet'!F2:F4115,"canceled")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s="13" t="s">
        <v>8394</v>
      </c>
      <c r="B6">
        <f>COUNTIFS('Main Sheet'!D2:D4115,"&gt;=15000",'Main Sheet'!D2:D4115,"&lt;=19999",'Main Sheet'!F2:F4115,"successful")</f>
        <v>94</v>
      </c>
      <c r="C6">
        <f>COUNTIFS('Main Sheet'!D2:D4115,"&gt;=15000",'Main Sheet'!D2:D4115,"&lt;=19999",'Main Sheet'!F2:F4115,"failed")</f>
        <v>90</v>
      </c>
      <c r="D6">
        <f>COUNTIFS('Main Sheet'!D2:D4115,"&gt;=15000",'Main Sheet'!D2:D4115,"&lt;=19999",'Main Sheet'!F2:F4115,"canceled")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s="13" t="s">
        <v>8395</v>
      </c>
      <c r="B7">
        <f>COUNTIFS('Main Sheet'!D2:D4115,"&gt;=20000",'Main Sheet'!D2:D4115,"&lt;=24999",'Main Sheet'!F2:F4115,"successful")</f>
        <v>62</v>
      </c>
      <c r="C7">
        <f>COUNTIFS('Main Sheet'!D2:D4115,"&gt;=20000",'Main Sheet'!D2:D4115,"&lt;=24999",'Main Sheet'!F2:F4115,"failed")</f>
        <v>72</v>
      </c>
      <c r="D7">
        <f>COUNTIFS('Main Sheet'!D2:D4115,"&gt;=20000",'Main Sheet'!D2:D4115,"&lt;=24999",'Main Sheet'!F2:F4115,"canceled")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s="13" t="s">
        <v>8396</v>
      </c>
      <c r="B8">
        <f>COUNTIFS('Main Sheet'!D2:D4115,"&gt;=25000",'Main Sheet'!D2:D4115,"&lt;29999",'Main Sheet'!F2:F4115,"successful")</f>
        <v>55</v>
      </c>
      <c r="C8">
        <f>COUNTIFS('Main Sheet'!D2:D4115,"&gt;=25000",'Main Sheet'!D2:D4115,"&lt;29999",'Main Sheet'!F2:F4115,"failed")</f>
        <v>64</v>
      </c>
      <c r="D8">
        <f>COUNTIFS('Main Sheet'!D2:D4115,"&gt;=25000",'Main Sheet'!D2:D4115,"&lt;29999",'Main Sheet'!F2:F4115,"canceled")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s="13" t="s">
        <v>8397</v>
      </c>
      <c r="B9">
        <f>COUNTIFS('Main Sheet'!D2:D4115,"&gt;=30000",'Main Sheet'!D2:D4115,"&lt;34999",'Main Sheet'!F2:F4115,"successful")</f>
        <v>32</v>
      </c>
      <c r="C9">
        <f>COUNTIFS('Main Sheet'!D2:D4115,"&gt;=30000",'Main Sheet'!D2:D4115,"&lt;34999",'Main Sheet'!F2:F4115,"failed")</f>
        <v>37</v>
      </c>
      <c r="D9">
        <f>COUNTIFS('Main Sheet'!D2:D4115,"&gt;=30000",'Main Sheet'!D2:D4115,"&lt;34999",'Main Sheet'!F2:F4115,"canceled")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s="13" t="s">
        <v>8398</v>
      </c>
      <c r="B10">
        <f>COUNTIFS('Main Sheet'!D2:D4115,"&gt;=35000",'Main Sheet'!D2:D4115,"&lt;39999",'Main Sheet'!F2:F4115,"successful")</f>
        <v>26</v>
      </c>
      <c r="C10">
        <f>COUNTIFS('Main Sheet'!D2:D4115,"&gt;=35000",'Main Sheet'!D2:D4115,"&lt;39999",'Main Sheet'!F2:F4115,"failed")</f>
        <v>22</v>
      </c>
      <c r="D10">
        <f>COUNTIFS('Main Sheet'!D2:D4115,"&gt;=35000",'Main Sheet'!D2:D4115,"&lt;39999",'Main Sheet'!F2:F4115,"canceled")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s="13" t="s">
        <v>8399</v>
      </c>
      <c r="B11">
        <f>COUNTIFS('Main Sheet'!D2:D4115,"&gt;=40000",'Main Sheet'!D2:D4115,"&lt;44999",'Main Sheet'!F2:F4115,"successful")</f>
        <v>21</v>
      </c>
      <c r="C11">
        <f>COUNTIFS('Main Sheet'!D2:D4115,"&gt;=40000",'Main Sheet'!D2:D4115,"&lt;44999",'Main Sheet'!F2:F4115,"failed")</f>
        <v>16</v>
      </c>
      <c r="D11">
        <f>COUNTIFS('Main Sheet'!D2:D4115,"&gt;=40000",'Main Sheet'!D2:D4115,"&lt;44999",'Main Sheet'!F2:F4115,"canceled")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s="13" t="s">
        <v>8400</v>
      </c>
      <c r="B12">
        <f>COUNTIFS('Main Sheet'!D2:D4115,"&gt;=45000",'Main Sheet'!D2:D4115,"&lt;49999",'Main Sheet'!F2:F4115,"successful")</f>
        <v>6</v>
      </c>
      <c r="C12">
        <f>COUNTIFS('Main Sheet'!D2:D4115,"&gt;=45000",'Main Sheet'!D2:D4115,"&lt;49999",'Main Sheet'!F2:F4115,"failed")</f>
        <v>11</v>
      </c>
      <c r="D12">
        <f>COUNTIFS('Main Sheet'!D2:D4115,"&gt;=45000",'Main Sheet'!D2:D4115,"&lt;49999",'Main Sheet'!F2:F4115,"canceled")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s="13" t="s">
        <v>8401</v>
      </c>
      <c r="B13">
        <f>COUNTIFS('Main Sheet'!D2:D4115,"&gt;=50000",'Main Sheet'!F2:F4115,"successful")</f>
        <v>86</v>
      </c>
      <c r="C13">
        <f>COUNTIFS('Main Sheet'!D2:D4115,"&gt;=50000",'Main Sheet'!F2:F4115,"failed")</f>
        <v>258</v>
      </c>
      <c r="D13">
        <f>COUNTIFS('Main Sheet'!D2:D4115,"&gt;=50000",'Main Sheet'!F2:F4115,"canceled")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  <row r="14" spans="1:8" x14ac:dyDescent="0.25">
      <c r="A14" s="12"/>
    </row>
  </sheetData>
  <pageMargins left="0.7" right="0.7" top="0.75" bottom="0.75" header="0.3" footer="0.3"/>
  <pageSetup orientation="portrait" r:id="rId1"/>
  <ignoredErrors>
    <ignoredError sqref="B4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4AE40-A23A-4A7A-9DFD-7AE4F1B1674F}">
  <dimension ref="B1:L2189"/>
  <sheetViews>
    <sheetView tabSelected="1" workbookViewId="0">
      <selection activeCell="H12" sqref="H12:L12"/>
    </sheetView>
  </sheetViews>
  <sheetFormatPr defaultRowHeight="15" x14ac:dyDescent="0.25"/>
  <cols>
    <col min="2" max="2" width="13.140625" bestFit="1" customWidth="1"/>
    <col min="3" max="3" width="20.5703125" bestFit="1" customWidth="1"/>
    <col min="5" max="5" width="13.140625" bestFit="1" customWidth="1"/>
    <col min="6" max="6" width="20.5703125" bestFit="1" customWidth="1"/>
    <col min="8" max="8" width="18.140625" bestFit="1" customWidth="1"/>
    <col min="9" max="9" width="12" bestFit="1" customWidth="1"/>
  </cols>
  <sheetData>
    <row r="1" spans="2:12" x14ac:dyDescent="0.25">
      <c r="B1" s="8" t="s">
        <v>8218</v>
      </c>
      <c r="C1" t="s">
        <v>8219</v>
      </c>
      <c r="E1" s="8" t="s">
        <v>8218</v>
      </c>
      <c r="F1" t="s">
        <v>8221</v>
      </c>
    </row>
    <row r="3" spans="2:12" x14ac:dyDescent="0.25">
      <c r="B3" s="8" t="s">
        <v>8311</v>
      </c>
      <c r="C3" t="s">
        <v>8402</v>
      </c>
      <c r="E3" s="8" t="s">
        <v>8311</v>
      </c>
      <c r="F3" t="s">
        <v>8402</v>
      </c>
    </row>
    <row r="4" spans="2:12" x14ac:dyDescent="0.25">
      <c r="B4" s="9">
        <v>0</v>
      </c>
      <c r="C4" s="10">
        <v>182</v>
      </c>
      <c r="E4" s="9">
        <v>160</v>
      </c>
      <c r="F4" s="10">
        <v>0</v>
      </c>
      <c r="I4" t="s">
        <v>8403</v>
      </c>
      <c r="K4" t="s">
        <v>8404</v>
      </c>
    </row>
    <row r="5" spans="2:12" x14ac:dyDescent="0.25">
      <c r="B5" s="9">
        <v>1</v>
      </c>
      <c r="C5" s="10">
        <v>79</v>
      </c>
      <c r="E5" s="9">
        <v>161</v>
      </c>
      <c r="F5" s="10">
        <v>1</v>
      </c>
      <c r="H5" t="s">
        <v>8405</v>
      </c>
      <c r="I5" s="7">
        <f>AVERAGE(C4:C2188)</f>
        <v>194.42517162471395</v>
      </c>
      <c r="K5" s="7">
        <f>AVERAGE(F4:F1533)</f>
        <v>17.709803921568628</v>
      </c>
    </row>
    <row r="6" spans="2:12" x14ac:dyDescent="0.25">
      <c r="B6" s="9">
        <v>2</v>
      </c>
      <c r="C6" s="10">
        <v>35</v>
      </c>
      <c r="E6" s="9">
        <v>162</v>
      </c>
      <c r="F6" s="10">
        <v>10</v>
      </c>
      <c r="H6" t="s">
        <v>8406</v>
      </c>
      <c r="I6" s="7">
        <f>MEDIAN(C4:C2188)</f>
        <v>62</v>
      </c>
      <c r="K6" s="7">
        <f>MEDIAN(F4:F1533)</f>
        <v>4</v>
      </c>
    </row>
    <row r="7" spans="2:12" x14ac:dyDescent="0.25">
      <c r="B7" s="9">
        <v>3</v>
      </c>
      <c r="C7" s="10">
        <v>150</v>
      </c>
      <c r="E7" s="9">
        <v>163</v>
      </c>
      <c r="F7" s="10">
        <v>0</v>
      </c>
      <c r="H7" t="s">
        <v>8409</v>
      </c>
      <c r="I7" s="7">
        <f>MIN(C4:C2188)</f>
        <v>1</v>
      </c>
      <c r="K7" s="7">
        <f>MIN(F4:F1533)</f>
        <v>0</v>
      </c>
    </row>
    <row r="8" spans="2:12" x14ac:dyDescent="0.25">
      <c r="B8" s="9">
        <v>4</v>
      </c>
      <c r="C8" s="10">
        <v>284</v>
      </c>
      <c r="E8" s="9">
        <v>164</v>
      </c>
      <c r="F8" s="10">
        <v>7</v>
      </c>
      <c r="H8" t="s">
        <v>8410</v>
      </c>
      <c r="I8" s="7">
        <f>MAX(C4:C2188)</f>
        <v>26457</v>
      </c>
      <c r="K8" s="7">
        <f>MAX(F4:F1533)</f>
        <v>1293</v>
      </c>
    </row>
    <row r="9" spans="2:12" x14ac:dyDescent="0.25">
      <c r="B9" s="9">
        <v>5</v>
      </c>
      <c r="C9" s="10">
        <v>47</v>
      </c>
      <c r="E9" s="9">
        <v>165</v>
      </c>
      <c r="F9" s="10">
        <v>0</v>
      </c>
      <c r="H9" t="s">
        <v>8407</v>
      </c>
      <c r="I9" s="7">
        <f>_xlfn.VAR.P(C4:C2188)</f>
        <v>712840.9867348104</v>
      </c>
      <c r="K9" s="7">
        <f>_xlfn.VAR.P(F4:F1533)</f>
        <v>3773.2216685890044</v>
      </c>
    </row>
    <row r="10" spans="2:12" x14ac:dyDescent="0.25">
      <c r="B10" s="9">
        <v>6</v>
      </c>
      <c r="C10" s="10">
        <v>58</v>
      </c>
      <c r="E10" s="9">
        <v>166</v>
      </c>
      <c r="F10" s="10">
        <v>1</v>
      </c>
      <c r="H10" t="s">
        <v>8408</v>
      </c>
      <c r="I10" s="7">
        <f>_xlfn.STDEV.P(C4:C2188)</f>
        <v>844.29910975602149</v>
      </c>
      <c r="K10" s="7">
        <f>_xlfn.STDEV.P(F4:F1533)</f>
        <v>61.426555076684906</v>
      </c>
    </row>
    <row r="11" spans="2:12" x14ac:dyDescent="0.25">
      <c r="B11" s="9">
        <v>7</v>
      </c>
      <c r="C11" s="10">
        <v>57</v>
      </c>
      <c r="E11" s="9">
        <v>167</v>
      </c>
      <c r="F11" s="10">
        <v>2</v>
      </c>
    </row>
    <row r="12" spans="2:12" x14ac:dyDescent="0.25">
      <c r="B12" s="9">
        <v>8</v>
      </c>
      <c r="C12" s="10">
        <v>12</v>
      </c>
      <c r="E12" s="9">
        <v>168</v>
      </c>
      <c r="F12" s="10">
        <v>3</v>
      </c>
      <c r="H12" s="14" t="s">
        <v>8411</v>
      </c>
      <c r="I12" s="14"/>
      <c r="J12" s="14"/>
      <c r="K12" s="14"/>
      <c r="L12" s="14"/>
    </row>
    <row r="13" spans="2:12" x14ac:dyDescent="0.25">
      <c r="B13" s="9">
        <v>9</v>
      </c>
      <c r="C13" s="10">
        <v>20</v>
      </c>
      <c r="E13" s="9">
        <v>169</v>
      </c>
      <c r="F13" s="10">
        <v>10</v>
      </c>
    </row>
    <row r="14" spans="2:12" x14ac:dyDescent="0.25">
      <c r="B14" s="9">
        <v>10</v>
      </c>
      <c r="C14" s="10">
        <v>19</v>
      </c>
      <c r="E14" s="9">
        <v>170</v>
      </c>
      <c r="F14" s="10">
        <v>10</v>
      </c>
    </row>
    <row r="15" spans="2:12" x14ac:dyDescent="0.25">
      <c r="B15" s="9">
        <v>11</v>
      </c>
      <c r="C15" s="10">
        <v>75</v>
      </c>
      <c r="E15" s="9">
        <v>171</v>
      </c>
      <c r="F15" s="10">
        <v>1</v>
      </c>
    </row>
    <row r="16" spans="2:12" x14ac:dyDescent="0.25">
      <c r="B16" s="9">
        <v>12</v>
      </c>
      <c r="C16" s="10">
        <v>827</v>
      </c>
      <c r="E16" s="9">
        <v>172</v>
      </c>
      <c r="F16" s="10">
        <v>0</v>
      </c>
    </row>
    <row r="17" spans="2:6" x14ac:dyDescent="0.25">
      <c r="B17" s="9">
        <v>13</v>
      </c>
      <c r="C17" s="10">
        <v>51</v>
      </c>
      <c r="E17" s="9">
        <v>173</v>
      </c>
      <c r="F17" s="10">
        <v>0</v>
      </c>
    </row>
    <row r="18" spans="2:6" x14ac:dyDescent="0.25">
      <c r="B18" s="9">
        <v>14</v>
      </c>
      <c r="C18" s="10">
        <v>41</v>
      </c>
      <c r="E18" s="9">
        <v>174</v>
      </c>
      <c r="F18" s="10">
        <v>0</v>
      </c>
    </row>
    <row r="19" spans="2:6" x14ac:dyDescent="0.25">
      <c r="B19" s="9">
        <v>15</v>
      </c>
      <c r="C19" s="10">
        <v>98</v>
      </c>
      <c r="E19" s="9">
        <v>175</v>
      </c>
      <c r="F19" s="10">
        <v>26</v>
      </c>
    </row>
    <row r="20" spans="2:6" x14ac:dyDescent="0.25">
      <c r="B20" s="9">
        <v>16</v>
      </c>
      <c r="C20" s="10">
        <v>70</v>
      </c>
      <c r="E20" s="9">
        <v>176</v>
      </c>
      <c r="F20" s="10">
        <v>0</v>
      </c>
    </row>
    <row r="21" spans="2:6" x14ac:dyDescent="0.25">
      <c r="B21" s="9">
        <v>17</v>
      </c>
      <c r="C21" s="10">
        <v>36</v>
      </c>
      <c r="E21" s="9">
        <v>177</v>
      </c>
      <c r="F21" s="10">
        <v>7</v>
      </c>
    </row>
    <row r="22" spans="2:6" x14ac:dyDescent="0.25">
      <c r="B22" s="9">
        <v>18</v>
      </c>
      <c r="C22" s="10">
        <v>342</v>
      </c>
      <c r="E22" s="9">
        <v>178</v>
      </c>
      <c r="F22" s="10">
        <v>0</v>
      </c>
    </row>
    <row r="23" spans="2:6" x14ac:dyDescent="0.25">
      <c r="B23" s="9">
        <v>19</v>
      </c>
      <c r="C23" s="10">
        <v>22</v>
      </c>
      <c r="E23" s="9">
        <v>179</v>
      </c>
      <c r="F23" s="10">
        <v>2</v>
      </c>
    </row>
    <row r="24" spans="2:6" x14ac:dyDescent="0.25">
      <c r="B24" s="9">
        <v>20</v>
      </c>
      <c r="C24" s="10">
        <v>25</v>
      </c>
      <c r="E24" s="9">
        <v>180</v>
      </c>
      <c r="F24" s="10">
        <v>13</v>
      </c>
    </row>
    <row r="25" spans="2:6" x14ac:dyDescent="0.25">
      <c r="B25" s="9">
        <v>21</v>
      </c>
      <c r="C25" s="10">
        <v>101</v>
      </c>
      <c r="E25" s="9">
        <v>181</v>
      </c>
      <c r="F25" s="10">
        <v>4</v>
      </c>
    </row>
    <row r="26" spans="2:6" x14ac:dyDescent="0.25">
      <c r="B26" s="9">
        <v>22</v>
      </c>
      <c r="C26" s="10">
        <v>8</v>
      </c>
      <c r="E26" s="9">
        <v>182</v>
      </c>
      <c r="F26" s="10">
        <v>0</v>
      </c>
    </row>
    <row r="27" spans="2:6" x14ac:dyDescent="0.25">
      <c r="B27" s="9">
        <v>23</v>
      </c>
      <c r="C27" s="10">
        <v>23</v>
      </c>
      <c r="E27" s="9">
        <v>183</v>
      </c>
      <c r="F27" s="10">
        <v>12</v>
      </c>
    </row>
    <row r="28" spans="2:6" x14ac:dyDescent="0.25">
      <c r="B28" s="9">
        <v>24</v>
      </c>
      <c r="C28" s="10">
        <v>574</v>
      </c>
      <c r="E28" s="9">
        <v>184</v>
      </c>
      <c r="F28" s="10">
        <v>2</v>
      </c>
    </row>
    <row r="29" spans="2:6" x14ac:dyDescent="0.25">
      <c r="B29" s="9">
        <v>25</v>
      </c>
      <c r="C29" s="10">
        <v>14</v>
      </c>
      <c r="E29" s="9">
        <v>185</v>
      </c>
      <c r="F29" s="10">
        <v>10</v>
      </c>
    </row>
    <row r="30" spans="2:6" x14ac:dyDescent="0.25">
      <c r="B30" s="9">
        <v>26</v>
      </c>
      <c r="C30" s="10">
        <v>19</v>
      </c>
      <c r="E30" s="9">
        <v>186</v>
      </c>
      <c r="F30" s="10">
        <v>0</v>
      </c>
    </row>
    <row r="31" spans="2:6" x14ac:dyDescent="0.25">
      <c r="B31" s="9">
        <v>27</v>
      </c>
      <c r="C31" s="10">
        <v>150</v>
      </c>
      <c r="E31" s="9">
        <v>187</v>
      </c>
      <c r="F31" s="10">
        <v>5</v>
      </c>
    </row>
    <row r="32" spans="2:6" x14ac:dyDescent="0.25">
      <c r="B32" s="9">
        <v>28</v>
      </c>
      <c r="C32" s="10">
        <v>71</v>
      </c>
      <c r="E32" s="9">
        <v>188</v>
      </c>
      <c r="F32" s="10">
        <v>0</v>
      </c>
    </row>
    <row r="33" spans="2:6" x14ac:dyDescent="0.25">
      <c r="B33" s="9">
        <v>29</v>
      </c>
      <c r="C33" s="10">
        <v>117</v>
      </c>
      <c r="E33" s="9">
        <v>189</v>
      </c>
      <c r="F33" s="10">
        <v>5</v>
      </c>
    </row>
    <row r="34" spans="2:6" x14ac:dyDescent="0.25">
      <c r="B34" s="9">
        <v>30</v>
      </c>
      <c r="C34" s="10">
        <v>53</v>
      </c>
      <c r="E34" s="9">
        <v>190</v>
      </c>
      <c r="F34" s="10">
        <v>1</v>
      </c>
    </row>
    <row r="35" spans="2:6" x14ac:dyDescent="0.25">
      <c r="B35" s="9">
        <v>31</v>
      </c>
      <c r="C35" s="10">
        <v>1</v>
      </c>
      <c r="E35" s="9">
        <v>191</v>
      </c>
      <c r="F35" s="10">
        <v>3</v>
      </c>
    </row>
    <row r="36" spans="2:6" x14ac:dyDescent="0.25">
      <c r="B36" s="9">
        <v>32</v>
      </c>
      <c r="C36" s="10">
        <v>89</v>
      </c>
      <c r="E36" s="9">
        <v>192</v>
      </c>
      <c r="F36" s="10">
        <v>3</v>
      </c>
    </row>
    <row r="37" spans="2:6" x14ac:dyDescent="0.25">
      <c r="B37" s="9">
        <v>33</v>
      </c>
      <c r="C37" s="10">
        <v>64</v>
      </c>
      <c r="E37" s="9">
        <v>193</v>
      </c>
      <c r="F37" s="10">
        <v>0</v>
      </c>
    </row>
    <row r="38" spans="2:6" x14ac:dyDescent="0.25">
      <c r="B38" s="9">
        <v>34</v>
      </c>
      <c r="C38" s="10">
        <v>68</v>
      </c>
      <c r="E38" s="9">
        <v>194</v>
      </c>
      <c r="F38" s="10">
        <v>3</v>
      </c>
    </row>
    <row r="39" spans="2:6" x14ac:dyDescent="0.25">
      <c r="B39" s="9">
        <v>35</v>
      </c>
      <c r="C39" s="10">
        <v>28</v>
      </c>
      <c r="E39" s="9">
        <v>195</v>
      </c>
      <c r="F39" s="10">
        <v>0</v>
      </c>
    </row>
    <row r="40" spans="2:6" x14ac:dyDescent="0.25">
      <c r="B40" s="9">
        <v>36</v>
      </c>
      <c r="C40" s="10">
        <v>44</v>
      </c>
      <c r="E40" s="9">
        <v>196</v>
      </c>
      <c r="F40" s="10">
        <v>19</v>
      </c>
    </row>
    <row r="41" spans="2:6" x14ac:dyDescent="0.25">
      <c r="B41" s="9">
        <v>37</v>
      </c>
      <c r="C41" s="10">
        <v>253</v>
      </c>
      <c r="E41" s="9">
        <v>197</v>
      </c>
      <c r="F41" s="10">
        <v>8</v>
      </c>
    </row>
    <row r="42" spans="2:6" x14ac:dyDescent="0.25">
      <c r="B42" s="9">
        <v>38</v>
      </c>
      <c r="C42" s="10">
        <v>66</v>
      </c>
      <c r="E42" s="9">
        <v>198</v>
      </c>
      <c r="F42" s="10">
        <v>6</v>
      </c>
    </row>
    <row r="43" spans="2:6" x14ac:dyDescent="0.25">
      <c r="B43" s="9">
        <v>39</v>
      </c>
      <c r="C43" s="10">
        <v>217</v>
      </c>
      <c r="E43" s="9">
        <v>199</v>
      </c>
      <c r="F43" s="10">
        <v>0</v>
      </c>
    </row>
    <row r="44" spans="2:6" x14ac:dyDescent="0.25">
      <c r="B44" s="9">
        <v>40</v>
      </c>
      <c r="C44" s="10">
        <v>16</v>
      </c>
      <c r="E44" s="9">
        <v>200</v>
      </c>
      <c r="F44" s="10">
        <v>18</v>
      </c>
    </row>
    <row r="45" spans="2:6" x14ac:dyDescent="0.25">
      <c r="B45" s="9">
        <v>41</v>
      </c>
      <c r="C45" s="10">
        <v>19</v>
      </c>
      <c r="E45" s="9">
        <v>201</v>
      </c>
      <c r="F45" s="10">
        <v>7</v>
      </c>
    </row>
    <row r="46" spans="2:6" x14ac:dyDescent="0.25">
      <c r="B46" s="9">
        <v>42</v>
      </c>
      <c r="C46" s="10">
        <v>169</v>
      </c>
      <c r="E46" s="9">
        <v>202</v>
      </c>
      <c r="F46" s="10">
        <v>0</v>
      </c>
    </row>
    <row r="47" spans="2:6" x14ac:dyDescent="0.25">
      <c r="B47" s="9">
        <v>43</v>
      </c>
      <c r="C47" s="10">
        <v>263</v>
      </c>
      <c r="E47" s="9">
        <v>203</v>
      </c>
      <c r="F47" s="10">
        <v>8</v>
      </c>
    </row>
    <row r="48" spans="2:6" x14ac:dyDescent="0.25">
      <c r="B48" s="9">
        <v>44</v>
      </c>
      <c r="C48" s="10">
        <v>15</v>
      </c>
      <c r="E48" s="9">
        <v>204</v>
      </c>
      <c r="F48" s="10">
        <v>1293</v>
      </c>
    </row>
    <row r="49" spans="2:6" x14ac:dyDescent="0.25">
      <c r="B49" s="9">
        <v>45</v>
      </c>
      <c r="C49" s="10">
        <v>61</v>
      </c>
      <c r="E49" s="9">
        <v>205</v>
      </c>
      <c r="F49" s="10">
        <v>17</v>
      </c>
    </row>
    <row r="50" spans="2:6" x14ac:dyDescent="0.25">
      <c r="B50" s="9">
        <v>46</v>
      </c>
      <c r="C50" s="10">
        <v>45</v>
      </c>
      <c r="E50" s="9">
        <v>206</v>
      </c>
      <c r="F50" s="10">
        <v>0</v>
      </c>
    </row>
    <row r="51" spans="2:6" x14ac:dyDescent="0.25">
      <c r="B51" s="9">
        <v>47</v>
      </c>
      <c r="C51" s="10">
        <v>70</v>
      </c>
      <c r="E51" s="9">
        <v>207</v>
      </c>
      <c r="F51" s="10">
        <v>13</v>
      </c>
    </row>
    <row r="52" spans="2:6" x14ac:dyDescent="0.25">
      <c r="B52" s="9">
        <v>48</v>
      </c>
      <c r="C52" s="10">
        <v>38</v>
      </c>
      <c r="E52" s="9">
        <v>208</v>
      </c>
      <c r="F52" s="10">
        <v>0</v>
      </c>
    </row>
    <row r="53" spans="2:6" x14ac:dyDescent="0.25">
      <c r="B53" s="9">
        <v>49</v>
      </c>
      <c r="C53" s="10">
        <v>87</v>
      </c>
      <c r="E53" s="9">
        <v>209</v>
      </c>
      <c r="F53" s="10">
        <v>0</v>
      </c>
    </row>
    <row r="54" spans="2:6" x14ac:dyDescent="0.25">
      <c r="B54" s="9">
        <v>50</v>
      </c>
      <c r="C54" s="10">
        <v>22</v>
      </c>
      <c r="E54" s="9">
        <v>210</v>
      </c>
      <c r="F54" s="10">
        <v>33</v>
      </c>
    </row>
    <row r="55" spans="2:6" x14ac:dyDescent="0.25">
      <c r="B55" s="9">
        <v>51</v>
      </c>
      <c r="C55" s="10">
        <v>119</v>
      </c>
      <c r="E55" s="9">
        <v>211</v>
      </c>
      <c r="F55" s="10">
        <v>12</v>
      </c>
    </row>
    <row r="56" spans="2:6" x14ac:dyDescent="0.25">
      <c r="B56" s="9">
        <v>52</v>
      </c>
      <c r="C56" s="10">
        <v>52</v>
      </c>
      <c r="E56" s="9">
        <v>212</v>
      </c>
      <c r="F56" s="10">
        <v>1</v>
      </c>
    </row>
    <row r="57" spans="2:6" x14ac:dyDescent="0.25">
      <c r="B57" s="9">
        <v>53</v>
      </c>
      <c r="C57" s="10">
        <v>117</v>
      </c>
      <c r="E57" s="9">
        <v>213</v>
      </c>
      <c r="F57" s="10">
        <v>1</v>
      </c>
    </row>
    <row r="58" spans="2:6" x14ac:dyDescent="0.25">
      <c r="B58" s="9">
        <v>54</v>
      </c>
      <c r="C58" s="10">
        <v>52</v>
      </c>
      <c r="E58" s="9">
        <v>214</v>
      </c>
      <c r="F58" s="10">
        <v>1</v>
      </c>
    </row>
    <row r="59" spans="2:6" x14ac:dyDescent="0.25">
      <c r="B59" s="9">
        <v>55</v>
      </c>
      <c r="C59" s="10">
        <v>86</v>
      </c>
      <c r="E59" s="9">
        <v>215</v>
      </c>
      <c r="F59" s="10">
        <v>1</v>
      </c>
    </row>
    <row r="60" spans="2:6" x14ac:dyDescent="0.25">
      <c r="B60" s="9">
        <v>56</v>
      </c>
      <c r="C60" s="10">
        <v>174</v>
      </c>
      <c r="E60" s="9">
        <v>216</v>
      </c>
      <c r="F60" s="10">
        <v>84</v>
      </c>
    </row>
    <row r="61" spans="2:6" x14ac:dyDescent="0.25">
      <c r="B61" s="9">
        <v>57</v>
      </c>
      <c r="C61" s="10">
        <v>69</v>
      </c>
      <c r="E61" s="9">
        <v>217</v>
      </c>
      <c r="F61" s="10">
        <v>38</v>
      </c>
    </row>
    <row r="62" spans="2:6" x14ac:dyDescent="0.25">
      <c r="B62" s="9">
        <v>58</v>
      </c>
      <c r="C62" s="10">
        <v>75</v>
      </c>
      <c r="E62" s="9">
        <v>218</v>
      </c>
      <c r="F62" s="10">
        <v>1</v>
      </c>
    </row>
    <row r="63" spans="2:6" x14ac:dyDescent="0.25">
      <c r="B63" s="9">
        <v>59</v>
      </c>
      <c r="C63" s="10">
        <v>33</v>
      </c>
      <c r="E63" s="9">
        <v>219</v>
      </c>
      <c r="F63" s="10">
        <v>76</v>
      </c>
    </row>
    <row r="64" spans="2:6" x14ac:dyDescent="0.25">
      <c r="B64" s="9">
        <v>60</v>
      </c>
      <c r="C64" s="10">
        <v>108</v>
      </c>
      <c r="E64" s="9">
        <v>220</v>
      </c>
      <c r="F64" s="10">
        <v>3</v>
      </c>
    </row>
    <row r="65" spans="2:6" x14ac:dyDescent="0.25">
      <c r="B65" s="9">
        <v>61</v>
      </c>
      <c r="C65" s="10">
        <v>23</v>
      </c>
      <c r="E65" s="9">
        <v>221</v>
      </c>
      <c r="F65" s="10">
        <v>0</v>
      </c>
    </row>
    <row r="66" spans="2:6" x14ac:dyDescent="0.25">
      <c r="B66" s="9">
        <v>62</v>
      </c>
      <c r="C66" s="10">
        <v>48</v>
      </c>
      <c r="E66" s="9">
        <v>222</v>
      </c>
      <c r="F66" s="10">
        <v>2</v>
      </c>
    </row>
    <row r="67" spans="2:6" x14ac:dyDescent="0.25">
      <c r="B67" s="9">
        <v>63</v>
      </c>
      <c r="C67" s="10">
        <v>64</v>
      </c>
      <c r="E67" s="9">
        <v>223</v>
      </c>
      <c r="F67" s="10">
        <v>0</v>
      </c>
    </row>
    <row r="68" spans="2:6" x14ac:dyDescent="0.25">
      <c r="B68" s="9">
        <v>64</v>
      </c>
      <c r="C68" s="10">
        <v>24</v>
      </c>
      <c r="E68" s="9">
        <v>224</v>
      </c>
      <c r="F68" s="10">
        <v>0</v>
      </c>
    </row>
    <row r="69" spans="2:6" x14ac:dyDescent="0.25">
      <c r="B69" s="9">
        <v>65</v>
      </c>
      <c r="C69" s="10">
        <v>57</v>
      </c>
      <c r="E69" s="9">
        <v>225</v>
      </c>
      <c r="F69" s="10">
        <v>0</v>
      </c>
    </row>
    <row r="70" spans="2:6" x14ac:dyDescent="0.25">
      <c r="B70" s="9">
        <v>66</v>
      </c>
      <c r="C70" s="10">
        <v>26</v>
      </c>
      <c r="E70" s="9">
        <v>226</v>
      </c>
      <c r="F70" s="10">
        <v>2</v>
      </c>
    </row>
    <row r="71" spans="2:6" x14ac:dyDescent="0.25">
      <c r="B71" s="9">
        <v>67</v>
      </c>
      <c r="C71" s="10">
        <v>20</v>
      </c>
      <c r="E71" s="9">
        <v>227</v>
      </c>
      <c r="F71" s="10">
        <v>0</v>
      </c>
    </row>
    <row r="72" spans="2:6" x14ac:dyDescent="0.25">
      <c r="B72" s="9">
        <v>68</v>
      </c>
      <c r="C72" s="10">
        <v>36</v>
      </c>
      <c r="E72" s="9">
        <v>228</v>
      </c>
      <c r="F72" s="10">
        <v>0</v>
      </c>
    </row>
    <row r="73" spans="2:6" x14ac:dyDescent="0.25">
      <c r="B73" s="9">
        <v>69</v>
      </c>
      <c r="C73" s="10">
        <v>178</v>
      </c>
      <c r="E73" s="9">
        <v>229</v>
      </c>
      <c r="F73" s="10">
        <v>0</v>
      </c>
    </row>
    <row r="74" spans="2:6" x14ac:dyDescent="0.25">
      <c r="B74" s="9">
        <v>70</v>
      </c>
      <c r="C74" s="10">
        <v>17</v>
      </c>
      <c r="E74" s="9">
        <v>230</v>
      </c>
      <c r="F74" s="10">
        <v>2</v>
      </c>
    </row>
    <row r="75" spans="2:6" x14ac:dyDescent="0.25">
      <c r="B75" s="9">
        <v>71</v>
      </c>
      <c r="C75" s="10">
        <v>32</v>
      </c>
      <c r="E75" s="9">
        <v>231</v>
      </c>
      <c r="F75" s="10">
        <v>0</v>
      </c>
    </row>
    <row r="76" spans="2:6" x14ac:dyDescent="0.25">
      <c r="B76" s="9">
        <v>72</v>
      </c>
      <c r="C76" s="10">
        <v>41</v>
      </c>
      <c r="E76" s="9">
        <v>232</v>
      </c>
      <c r="F76" s="10">
        <v>7</v>
      </c>
    </row>
    <row r="77" spans="2:6" x14ac:dyDescent="0.25">
      <c r="B77" s="9">
        <v>73</v>
      </c>
      <c r="C77" s="10">
        <v>18</v>
      </c>
      <c r="E77" s="9">
        <v>233</v>
      </c>
      <c r="F77" s="10">
        <v>0</v>
      </c>
    </row>
    <row r="78" spans="2:6" x14ac:dyDescent="0.25">
      <c r="B78" s="9">
        <v>74</v>
      </c>
      <c r="C78" s="10">
        <v>29</v>
      </c>
      <c r="E78" s="9">
        <v>234</v>
      </c>
      <c r="F78" s="10">
        <v>5</v>
      </c>
    </row>
    <row r="79" spans="2:6" x14ac:dyDescent="0.25">
      <c r="B79" s="9">
        <v>75</v>
      </c>
      <c r="C79" s="10">
        <v>47</v>
      </c>
      <c r="E79" s="9">
        <v>235</v>
      </c>
      <c r="F79" s="10">
        <v>0</v>
      </c>
    </row>
    <row r="80" spans="2:6" x14ac:dyDescent="0.25">
      <c r="B80" s="9">
        <v>76</v>
      </c>
      <c r="C80" s="10">
        <v>15</v>
      </c>
      <c r="E80" s="9">
        <v>236</v>
      </c>
      <c r="F80" s="10">
        <v>0</v>
      </c>
    </row>
    <row r="81" spans="2:6" x14ac:dyDescent="0.25">
      <c r="B81" s="9">
        <v>77</v>
      </c>
      <c r="C81" s="10">
        <v>26</v>
      </c>
      <c r="E81" s="9">
        <v>237</v>
      </c>
      <c r="F81" s="10">
        <v>1</v>
      </c>
    </row>
    <row r="82" spans="2:6" x14ac:dyDescent="0.25">
      <c r="B82" s="9">
        <v>78</v>
      </c>
      <c r="C82" s="10">
        <v>35</v>
      </c>
      <c r="E82" s="9">
        <v>238</v>
      </c>
      <c r="F82" s="10">
        <v>0</v>
      </c>
    </row>
    <row r="83" spans="2:6" x14ac:dyDescent="0.25">
      <c r="B83" s="9">
        <v>79</v>
      </c>
      <c r="C83" s="10">
        <v>41</v>
      </c>
      <c r="E83" s="9">
        <v>239</v>
      </c>
      <c r="F83" s="10">
        <v>5</v>
      </c>
    </row>
    <row r="84" spans="2:6" x14ac:dyDescent="0.25">
      <c r="B84" s="9">
        <v>80</v>
      </c>
      <c r="C84" s="10">
        <v>47</v>
      </c>
      <c r="E84" s="9">
        <v>420</v>
      </c>
      <c r="F84" s="10">
        <v>3</v>
      </c>
    </row>
    <row r="85" spans="2:6" x14ac:dyDescent="0.25">
      <c r="B85" s="9">
        <v>81</v>
      </c>
      <c r="C85" s="10">
        <v>28</v>
      </c>
      <c r="E85" s="9">
        <v>421</v>
      </c>
      <c r="F85" s="10">
        <v>6</v>
      </c>
    </row>
    <row r="86" spans="2:6" x14ac:dyDescent="0.25">
      <c r="B86" s="9">
        <v>82</v>
      </c>
      <c r="C86" s="10">
        <v>100</v>
      </c>
      <c r="E86" s="9">
        <v>422</v>
      </c>
      <c r="F86" s="10">
        <v>12</v>
      </c>
    </row>
    <row r="87" spans="2:6" x14ac:dyDescent="0.25">
      <c r="B87" s="9">
        <v>83</v>
      </c>
      <c r="C87" s="10">
        <v>13</v>
      </c>
      <c r="E87" s="9">
        <v>423</v>
      </c>
      <c r="F87" s="10">
        <v>13</v>
      </c>
    </row>
    <row r="88" spans="2:6" x14ac:dyDescent="0.25">
      <c r="B88" s="9">
        <v>84</v>
      </c>
      <c r="C88" s="10">
        <v>7</v>
      </c>
      <c r="E88" s="9">
        <v>424</v>
      </c>
      <c r="F88" s="10">
        <v>5</v>
      </c>
    </row>
    <row r="89" spans="2:6" x14ac:dyDescent="0.25">
      <c r="B89" s="9">
        <v>85</v>
      </c>
      <c r="C89" s="10">
        <v>21</v>
      </c>
      <c r="E89" s="9">
        <v>425</v>
      </c>
      <c r="F89" s="10">
        <v>2</v>
      </c>
    </row>
    <row r="90" spans="2:6" x14ac:dyDescent="0.25">
      <c r="B90" s="9">
        <v>86</v>
      </c>
      <c r="C90" s="10">
        <v>17</v>
      </c>
      <c r="E90" s="9">
        <v>426</v>
      </c>
      <c r="F90" s="10">
        <v>8</v>
      </c>
    </row>
    <row r="91" spans="2:6" x14ac:dyDescent="0.25">
      <c r="B91" s="9">
        <v>87</v>
      </c>
      <c r="C91" s="10">
        <v>25</v>
      </c>
      <c r="E91" s="9">
        <v>427</v>
      </c>
      <c r="F91" s="10">
        <v>0</v>
      </c>
    </row>
    <row r="92" spans="2:6" x14ac:dyDescent="0.25">
      <c r="B92" s="9">
        <v>88</v>
      </c>
      <c r="C92" s="10">
        <v>60</v>
      </c>
      <c r="E92" s="9">
        <v>428</v>
      </c>
      <c r="F92" s="10">
        <v>13</v>
      </c>
    </row>
    <row r="93" spans="2:6" x14ac:dyDescent="0.25">
      <c r="B93" s="9">
        <v>89</v>
      </c>
      <c r="C93" s="10">
        <v>56</v>
      </c>
      <c r="E93" s="9">
        <v>429</v>
      </c>
      <c r="F93" s="10">
        <v>0</v>
      </c>
    </row>
    <row r="94" spans="2:6" x14ac:dyDescent="0.25">
      <c r="B94" s="9">
        <v>90</v>
      </c>
      <c r="C94" s="10">
        <v>16</v>
      </c>
      <c r="E94" s="9">
        <v>430</v>
      </c>
      <c r="F94" s="10">
        <v>5</v>
      </c>
    </row>
    <row r="95" spans="2:6" x14ac:dyDescent="0.25">
      <c r="B95" s="9">
        <v>91</v>
      </c>
      <c r="C95" s="10">
        <v>46</v>
      </c>
      <c r="E95" s="9">
        <v>431</v>
      </c>
      <c r="F95" s="10">
        <v>8</v>
      </c>
    </row>
    <row r="96" spans="2:6" x14ac:dyDescent="0.25">
      <c r="B96" s="9">
        <v>92</v>
      </c>
      <c r="C96" s="10">
        <v>43</v>
      </c>
      <c r="E96" s="9">
        <v>432</v>
      </c>
      <c r="F96" s="10">
        <v>8</v>
      </c>
    </row>
    <row r="97" spans="2:6" x14ac:dyDescent="0.25">
      <c r="B97" s="9">
        <v>93</v>
      </c>
      <c r="C97" s="10">
        <v>15</v>
      </c>
      <c r="E97" s="9">
        <v>433</v>
      </c>
      <c r="F97" s="10">
        <v>0</v>
      </c>
    </row>
    <row r="98" spans="2:6" x14ac:dyDescent="0.25">
      <c r="B98" s="9">
        <v>94</v>
      </c>
      <c r="C98" s="10">
        <v>12</v>
      </c>
      <c r="E98" s="9">
        <v>434</v>
      </c>
      <c r="F98" s="10">
        <v>2</v>
      </c>
    </row>
    <row r="99" spans="2:6" x14ac:dyDescent="0.25">
      <c r="B99" s="9">
        <v>95</v>
      </c>
      <c r="C99" s="10">
        <v>21</v>
      </c>
      <c r="E99" s="9">
        <v>435</v>
      </c>
      <c r="F99" s="10">
        <v>3</v>
      </c>
    </row>
    <row r="100" spans="2:6" x14ac:dyDescent="0.25">
      <c r="B100" s="9">
        <v>96</v>
      </c>
      <c r="C100" s="10">
        <v>34</v>
      </c>
      <c r="E100" s="9">
        <v>436</v>
      </c>
      <c r="F100" s="10">
        <v>0</v>
      </c>
    </row>
    <row r="101" spans="2:6" x14ac:dyDescent="0.25">
      <c r="B101" s="9">
        <v>97</v>
      </c>
      <c r="C101" s="10">
        <v>8</v>
      </c>
      <c r="E101" s="9">
        <v>437</v>
      </c>
      <c r="F101" s="10">
        <v>0</v>
      </c>
    </row>
    <row r="102" spans="2:6" x14ac:dyDescent="0.25">
      <c r="B102" s="9">
        <v>98</v>
      </c>
      <c r="C102" s="10">
        <v>60</v>
      </c>
      <c r="E102" s="9">
        <v>438</v>
      </c>
      <c r="F102" s="10">
        <v>11</v>
      </c>
    </row>
    <row r="103" spans="2:6" x14ac:dyDescent="0.25">
      <c r="B103" s="9">
        <v>99</v>
      </c>
      <c r="C103" s="10">
        <v>39</v>
      </c>
      <c r="E103" s="9">
        <v>439</v>
      </c>
      <c r="F103" s="10">
        <v>0</v>
      </c>
    </row>
    <row r="104" spans="2:6" x14ac:dyDescent="0.25">
      <c r="B104" s="9">
        <v>100</v>
      </c>
      <c r="C104" s="10">
        <v>26</v>
      </c>
      <c r="E104" s="9">
        <v>440</v>
      </c>
      <c r="F104" s="10">
        <v>1</v>
      </c>
    </row>
    <row r="105" spans="2:6" x14ac:dyDescent="0.25">
      <c r="B105" s="9">
        <v>101</v>
      </c>
      <c r="C105" s="10">
        <v>35</v>
      </c>
      <c r="E105" s="9">
        <v>441</v>
      </c>
      <c r="F105" s="10">
        <v>0</v>
      </c>
    </row>
    <row r="106" spans="2:6" x14ac:dyDescent="0.25">
      <c r="B106" s="9">
        <v>102</v>
      </c>
      <c r="C106" s="10">
        <v>65</v>
      </c>
      <c r="E106" s="9">
        <v>442</v>
      </c>
      <c r="F106" s="10">
        <v>17</v>
      </c>
    </row>
    <row r="107" spans="2:6" x14ac:dyDescent="0.25">
      <c r="B107" s="9">
        <v>103</v>
      </c>
      <c r="C107" s="10">
        <v>49</v>
      </c>
      <c r="E107" s="9">
        <v>443</v>
      </c>
      <c r="F107" s="10">
        <v>2</v>
      </c>
    </row>
    <row r="108" spans="2:6" x14ac:dyDescent="0.25">
      <c r="B108" s="9">
        <v>104</v>
      </c>
      <c r="C108" s="10">
        <v>10</v>
      </c>
      <c r="E108" s="9">
        <v>444</v>
      </c>
      <c r="F108" s="10">
        <v>1</v>
      </c>
    </row>
    <row r="109" spans="2:6" x14ac:dyDescent="0.25">
      <c r="B109" s="9">
        <v>105</v>
      </c>
      <c r="C109" s="10">
        <v>60</v>
      </c>
      <c r="E109" s="9">
        <v>445</v>
      </c>
      <c r="F109" s="10">
        <v>2</v>
      </c>
    </row>
    <row r="110" spans="2:6" x14ac:dyDescent="0.25">
      <c r="B110" s="9">
        <v>106</v>
      </c>
      <c r="C110" s="10">
        <v>27</v>
      </c>
      <c r="E110" s="9">
        <v>446</v>
      </c>
      <c r="F110" s="10">
        <v>16</v>
      </c>
    </row>
    <row r="111" spans="2:6" x14ac:dyDescent="0.25">
      <c r="B111" s="9">
        <v>107</v>
      </c>
      <c r="C111" s="10">
        <v>69</v>
      </c>
      <c r="E111" s="9">
        <v>447</v>
      </c>
      <c r="F111" s="10">
        <v>1</v>
      </c>
    </row>
    <row r="112" spans="2:6" x14ac:dyDescent="0.25">
      <c r="B112" s="9">
        <v>108</v>
      </c>
      <c r="C112" s="10">
        <v>47</v>
      </c>
      <c r="E112" s="9">
        <v>448</v>
      </c>
      <c r="F112" s="10">
        <v>4</v>
      </c>
    </row>
    <row r="113" spans="2:6" x14ac:dyDescent="0.25">
      <c r="B113" s="9">
        <v>109</v>
      </c>
      <c r="C113" s="10">
        <v>47</v>
      </c>
      <c r="E113" s="9">
        <v>449</v>
      </c>
      <c r="F113" s="10">
        <v>5</v>
      </c>
    </row>
    <row r="114" spans="2:6" x14ac:dyDescent="0.25">
      <c r="B114" s="9">
        <v>110</v>
      </c>
      <c r="C114" s="10">
        <v>26</v>
      </c>
      <c r="E114" s="9">
        <v>450</v>
      </c>
      <c r="F114" s="10">
        <v>7</v>
      </c>
    </row>
    <row r="115" spans="2:6" x14ac:dyDescent="0.25">
      <c r="B115" s="9">
        <v>111</v>
      </c>
      <c r="C115" s="10">
        <v>53</v>
      </c>
      <c r="E115" s="9">
        <v>451</v>
      </c>
      <c r="F115" s="10">
        <v>0</v>
      </c>
    </row>
    <row r="116" spans="2:6" x14ac:dyDescent="0.25">
      <c r="B116" s="9">
        <v>112</v>
      </c>
      <c r="C116" s="10">
        <v>81</v>
      </c>
      <c r="E116" s="9">
        <v>452</v>
      </c>
      <c r="F116" s="10">
        <v>12</v>
      </c>
    </row>
    <row r="117" spans="2:6" x14ac:dyDescent="0.25">
      <c r="B117" s="9">
        <v>113</v>
      </c>
      <c r="C117" s="10">
        <v>78</v>
      </c>
      <c r="E117" s="9">
        <v>453</v>
      </c>
      <c r="F117" s="10">
        <v>2</v>
      </c>
    </row>
    <row r="118" spans="2:6" x14ac:dyDescent="0.25">
      <c r="B118" s="9">
        <v>114</v>
      </c>
      <c r="C118" s="10">
        <v>35</v>
      </c>
      <c r="E118" s="9">
        <v>454</v>
      </c>
      <c r="F118" s="10">
        <v>5</v>
      </c>
    </row>
    <row r="119" spans="2:6" x14ac:dyDescent="0.25">
      <c r="B119" s="9">
        <v>115</v>
      </c>
      <c r="C119" s="10">
        <v>22</v>
      </c>
      <c r="E119" s="9">
        <v>455</v>
      </c>
      <c r="F119" s="10">
        <v>2</v>
      </c>
    </row>
    <row r="120" spans="2:6" x14ac:dyDescent="0.25">
      <c r="B120" s="9">
        <v>116</v>
      </c>
      <c r="C120" s="10">
        <v>57</v>
      </c>
      <c r="E120" s="9">
        <v>456</v>
      </c>
      <c r="F120" s="10">
        <v>3</v>
      </c>
    </row>
    <row r="121" spans="2:6" x14ac:dyDescent="0.25">
      <c r="B121" s="9">
        <v>117</v>
      </c>
      <c r="C121" s="10">
        <v>27</v>
      </c>
      <c r="E121" s="9">
        <v>457</v>
      </c>
      <c r="F121" s="10">
        <v>0</v>
      </c>
    </row>
    <row r="122" spans="2:6" x14ac:dyDescent="0.25">
      <c r="B122" s="9">
        <v>118</v>
      </c>
      <c r="C122" s="10">
        <v>39</v>
      </c>
      <c r="E122" s="9">
        <v>458</v>
      </c>
      <c r="F122" s="10">
        <v>49</v>
      </c>
    </row>
    <row r="123" spans="2:6" x14ac:dyDescent="0.25">
      <c r="B123" s="9">
        <v>119</v>
      </c>
      <c r="C123" s="10">
        <v>37</v>
      </c>
      <c r="E123" s="9">
        <v>459</v>
      </c>
      <c r="F123" s="10">
        <v>1</v>
      </c>
    </row>
    <row r="124" spans="2:6" x14ac:dyDescent="0.25">
      <c r="B124" s="9">
        <v>240</v>
      </c>
      <c r="C124" s="10">
        <v>137</v>
      </c>
      <c r="E124" s="9">
        <v>460</v>
      </c>
      <c r="F124" s="10">
        <v>2</v>
      </c>
    </row>
    <row r="125" spans="2:6" x14ac:dyDescent="0.25">
      <c r="B125" s="9">
        <v>241</v>
      </c>
      <c r="C125" s="10">
        <v>376</v>
      </c>
      <c r="E125" s="9">
        <v>461</v>
      </c>
      <c r="F125" s="10">
        <v>0</v>
      </c>
    </row>
    <row r="126" spans="2:6" x14ac:dyDescent="0.25">
      <c r="B126" s="9">
        <v>242</v>
      </c>
      <c r="C126" s="10">
        <v>202</v>
      </c>
      <c r="E126" s="9">
        <v>462</v>
      </c>
      <c r="F126" s="10">
        <v>0</v>
      </c>
    </row>
    <row r="127" spans="2:6" x14ac:dyDescent="0.25">
      <c r="B127" s="9">
        <v>243</v>
      </c>
      <c r="C127" s="10">
        <v>328</v>
      </c>
      <c r="E127" s="9">
        <v>463</v>
      </c>
      <c r="F127" s="10">
        <v>11</v>
      </c>
    </row>
    <row r="128" spans="2:6" x14ac:dyDescent="0.25">
      <c r="B128" s="9">
        <v>244</v>
      </c>
      <c r="C128" s="10">
        <v>84</v>
      </c>
      <c r="E128" s="9">
        <v>464</v>
      </c>
      <c r="F128" s="10">
        <v>1</v>
      </c>
    </row>
    <row r="129" spans="2:6" x14ac:dyDescent="0.25">
      <c r="B129" s="9">
        <v>245</v>
      </c>
      <c r="C129" s="10">
        <v>96</v>
      </c>
      <c r="E129" s="9">
        <v>465</v>
      </c>
      <c r="F129" s="10">
        <v>8</v>
      </c>
    </row>
    <row r="130" spans="2:6" x14ac:dyDescent="0.25">
      <c r="B130" s="9">
        <v>246</v>
      </c>
      <c r="C130" s="10">
        <v>223</v>
      </c>
      <c r="E130" s="9">
        <v>466</v>
      </c>
      <c r="F130" s="10">
        <v>5</v>
      </c>
    </row>
    <row r="131" spans="2:6" x14ac:dyDescent="0.25">
      <c r="B131" s="9">
        <v>247</v>
      </c>
      <c r="C131" s="10">
        <v>62</v>
      </c>
      <c r="E131" s="9">
        <v>467</v>
      </c>
      <c r="F131" s="10">
        <v>39</v>
      </c>
    </row>
    <row r="132" spans="2:6" x14ac:dyDescent="0.25">
      <c r="B132" s="9">
        <v>248</v>
      </c>
      <c r="C132" s="10">
        <v>146</v>
      </c>
      <c r="E132" s="9">
        <v>468</v>
      </c>
      <c r="F132" s="10">
        <v>0</v>
      </c>
    </row>
    <row r="133" spans="2:6" x14ac:dyDescent="0.25">
      <c r="B133" s="9">
        <v>249</v>
      </c>
      <c r="C133" s="10">
        <v>235</v>
      </c>
      <c r="E133" s="9">
        <v>469</v>
      </c>
      <c r="F133" s="10">
        <v>0</v>
      </c>
    </row>
    <row r="134" spans="2:6" x14ac:dyDescent="0.25">
      <c r="B134" s="9">
        <v>250</v>
      </c>
      <c r="C134" s="10">
        <v>437</v>
      </c>
      <c r="E134" s="9">
        <v>470</v>
      </c>
      <c r="F134" s="10">
        <v>2</v>
      </c>
    </row>
    <row r="135" spans="2:6" x14ac:dyDescent="0.25">
      <c r="B135" s="9">
        <v>251</v>
      </c>
      <c r="C135" s="10">
        <v>77</v>
      </c>
      <c r="E135" s="9">
        <v>471</v>
      </c>
      <c r="F135" s="10">
        <v>170</v>
      </c>
    </row>
    <row r="136" spans="2:6" x14ac:dyDescent="0.25">
      <c r="B136" s="9">
        <v>252</v>
      </c>
      <c r="C136" s="10">
        <v>108</v>
      </c>
      <c r="E136" s="9">
        <v>472</v>
      </c>
      <c r="F136" s="10">
        <v>5</v>
      </c>
    </row>
    <row r="137" spans="2:6" x14ac:dyDescent="0.25">
      <c r="B137" s="9">
        <v>253</v>
      </c>
      <c r="C137" s="10">
        <v>7</v>
      </c>
      <c r="E137" s="9">
        <v>473</v>
      </c>
      <c r="F137" s="10">
        <v>14</v>
      </c>
    </row>
    <row r="138" spans="2:6" x14ac:dyDescent="0.25">
      <c r="B138" s="9">
        <v>254</v>
      </c>
      <c r="C138" s="10">
        <v>314</v>
      </c>
      <c r="E138" s="9">
        <v>474</v>
      </c>
      <c r="F138" s="10">
        <v>1</v>
      </c>
    </row>
    <row r="139" spans="2:6" x14ac:dyDescent="0.25">
      <c r="B139" s="9">
        <v>255</v>
      </c>
      <c r="C139" s="10">
        <v>188</v>
      </c>
      <c r="E139" s="9">
        <v>475</v>
      </c>
      <c r="F139" s="10">
        <v>0</v>
      </c>
    </row>
    <row r="140" spans="2:6" x14ac:dyDescent="0.25">
      <c r="B140" s="9">
        <v>256</v>
      </c>
      <c r="C140" s="10">
        <v>275</v>
      </c>
      <c r="E140" s="9">
        <v>476</v>
      </c>
      <c r="F140" s="10">
        <v>124</v>
      </c>
    </row>
    <row r="141" spans="2:6" x14ac:dyDescent="0.25">
      <c r="B141" s="9">
        <v>257</v>
      </c>
      <c r="C141" s="10">
        <v>560</v>
      </c>
      <c r="E141" s="9">
        <v>477</v>
      </c>
      <c r="F141" s="10">
        <v>0</v>
      </c>
    </row>
    <row r="142" spans="2:6" x14ac:dyDescent="0.25">
      <c r="B142" s="9">
        <v>258</v>
      </c>
      <c r="C142" s="10">
        <v>688</v>
      </c>
      <c r="E142" s="9">
        <v>478</v>
      </c>
      <c r="F142" s="10">
        <v>0</v>
      </c>
    </row>
    <row r="143" spans="2:6" x14ac:dyDescent="0.25">
      <c r="B143" s="9">
        <v>259</v>
      </c>
      <c r="C143" s="10">
        <v>942</v>
      </c>
      <c r="E143" s="9">
        <v>479</v>
      </c>
      <c r="F143" s="10">
        <v>55</v>
      </c>
    </row>
    <row r="144" spans="2:6" x14ac:dyDescent="0.25">
      <c r="B144" s="9">
        <v>260</v>
      </c>
      <c r="C144" s="10">
        <v>88</v>
      </c>
      <c r="E144" s="9">
        <v>480</v>
      </c>
      <c r="F144" s="10">
        <v>140</v>
      </c>
    </row>
    <row r="145" spans="2:6" x14ac:dyDescent="0.25">
      <c r="B145" s="9">
        <v>261</v>
      </c>
      <c r="C145" s="10">
        <v>220</v>
      </c>
      <c r="E145" s="9">
        <v>481</v>
      </c>
      <c r="F145" s="10">
        <v>21</v>
      </c>
    </row>
    <row r="146" spans="2:6" x14ac:dyDescent="0.25">
      <c r="B146" s="9">
        <v>262</v>
      </c>
      <c r="C146" s="10">
        <v>145</v>
      </c>
      <c r="E146" s="9">
        <v>482</v>
      </c>
      <c r="F146" s="10">
        <v>1</v>
      </c>
    </row>
    <row r="147" spans="2:6" x14ac:dyDescent="0.25">
      <c r="B147" s="9">
        <v>263</v>
      </c>
      <c r="C147" s="10">
        <v>963</v>
      </c>
      <c r="E147" s="9">
        <v>483</v>
      </c>
      <c r="F147" s="10">
        <v>147</v>
      </c>
    </row>
    <row r="148" spans="2:6" x14ac:dyDescent="0.25">
      <c r="B148" s="9">
        <v>264</v>
      </c>
      <c r="C148" s="10">
        <v>91</v>
      </c>
      <c r="E148" s="9">
        <v>484</v>
      </c>
      <c r="F148" s="10">
        <v>11</v>
      </c>
    </row>
    <row r="149" spans="2:6" x14ac:dyDescent="0.25">
      <c r="B149" s="9">
        <v>265</v>
      </c>
      <c r="C149" s="10">
        <v>58</v>
      </c>
      <c r="E149" s="9">
        <v>485</v>
      </c>
      <c r="F149" s="10">
        <v>125</v>
      </c>
    </row>
    <row r="150" spans="2:6" x14ac:dyDescent="0.25">
      <c r="B150" s="9">
        <v>266</v>
      </c>
      <c r="C150" s="10">
        <v>36</v>
      </c>
      <c r="E150" s="9">
        <v>486</v>
      </c>
      <c r="F150" s="10">
        <v>1</v>
      </c>
    </row>
    <row r="151" spans="2:6" x14ac:dyDescent="0.25">
      <c r="B151" s="9">
        <v>267</v>
      </c>
      <c r="C151" s="10">
        <v>165</v>
      </c>
      <c r="E151" s="9">
        <v>487</v>
      </c>
      <c r="F151" s="10">
        <v>0</v>
      </c>
    </row>
    <row r="152" spans="2:6" x14ac:dyDescent="0.25">
      <c r="B152" s="9">
        <v>268</v>
      </c>
      <c r="C152" s="10">
        <v>111</v>
      </c>
      <c r="E152" s="9">
        <v>488</v>
      </c>
      <c r="F152" s="10">
        <v>0</v>
      </c>
    </row>
    <row r="153" spans="2:6" x14ac:dyDescent="0.25">
      <c r="B153" s="9">
        <v>269</v>
      </c>
      <c r="C153" s="10">
        <v>1596</v>
      </c>
      <c r="E153" s="9">
        <v>489</v>
      </c>
      <c r="F153" s="10">
        <v>3</v>
      </c>
    </row>
    <row r="154" spans="2:6" x14ac:dyDescent="0.25">
      <c r="B154" s="9">
        <v>270</v>
      </c>
      <c r="C154" s="10">
        <v>61</v>
      </c>
      <c r="E154" s="9">
        <v>490</v>
      </c>
      <c r="F154" s="10">
        <v>0</v>
      </c>
    </row>
    <row r="155" spans="2:6" x14ac:dyDescent="0.25">
      <c r="B155" s="9">
        <v>271</v>
      </c>
      <c r="C155" s="10">
        <v>287</v>
      </c>
      <c r="E155" s="9">
        <v>491</v>
      </c>
      <c r="F155" s="10">
        <v>0</v>
      </c>
    </row>
    <row r="156" spans="2:6" x14ac:dyDescent="0.25">
      <c r="B156" s="9">
        <v>272</v>
      </c>
      <c r="C156" s="10">
        <v>65</v>
      </c>
      <c r="E156" s="9">
        <v>492</v>
      </c>
      <c r="F156" s="10">
        <v>0</v>
      </c>
    </row>
    <row r="157" spans="2:6" x14ac:dyDescent="0.25">
      <c r="B157" s="9">
        <v>273</v>
      </c>
      <c r="C157" s="10">
        <v>118</v>
      </c>
      <c r="E157" s="9">
        <v>493</v>
      </c>
      <c r="F157" s="10">
        <v>0</v>
      </c>
    </row>
    <row r="158" spans="2:6" x14ac:dyDescent="0.25">
      <c r="B158" s="9">
        <v>274</v>
      </c>
      <c r="C158" s="10">
        <v>113</v>
      </c>
      <c r="E158" s="9">
        <v>494</v>
      </c>
      <c r="F158" s="10">
        <v>3</v>
      </c>
    </row>
    <row r="159" spans="2:6" x14ac:dyDescent="0.25">
      <c r="B159" s="9">
        <v>275</v>
      </c>
      <c r="C159" s="10">
        <v>332</v>
      </c>
      <c r="E159" s="9">
        <v>495</v>
      </c>
      <c r="F159" s="10">
        <v>0</v>
      </c>
    </row>
    <row r="160" spans="2:6" x14ac:dyDescent="0.25">
      <c r="B160" s="9">
        <v>276</v>
      </c>
      <c r="C160" s="10">
        <v>62</v>
      </c>
      <c r="E160" s="9">
        <v>496</v>
      </c>
      <c r="F160" s="10">
        <v>1</v>
      </c>
    </row>
    <row r="161" spans="2:6" x14ac:dyDescent="0.25">
      <c r="B161" s="9">
        <v>277</v>
      </c>
      <c r="C161" s="10">
        <v>951</v>
      </c>
      <c r="E161" s="9">
        <v>497</v>
      </c>
      <c r="F161" s="10">
        <v>3</v>
      </c>
    </row>
    <row r="162" spans="2:6" x14ac:dyDescent="0.25">
      <c r="B162" s="9">
        <v>278</v>
      </c>
      <c r="C162" s="10">
        <v>415</v>
      </c>
      <c r="E162" s="9">
        <v>498</v>
      </c>
      <c r="F162" s="10">
        <v>22</v>
      </c>
    </row>
    <row r="163" spans="2:6" x14ac:dyDescent="0.25">
      <c r="B163" s="9">
        <v>279</v>
      </c>
      <c r="C163" s="10">
        <v>305</v>
      </c>
      <c r="E163" s="9">
        <v>499</v>
      </c>
      <c r="F163" s="10">
        <v>26</v>
      </c>
    </row>
    <row r="164" spans="2:6" x14ac:dyDescent="0.25">
      <c r="B164" s="9">
        <v>280</v>
      </c>
      <c r="C164" s="10">
        <v>2139</v>
      </c>
      <c r="E164" s="9">
        <v>500</v>
      </c>
      <c r="F164" s="10">
        <v>4</v>
      </c>
    </row>
    <row r="165" spans="2:6" x14ac:dyDescent="0.25">
      <c r="B165" s="9">
        <v>281</v>
      </c>
      <c r="C165" s="10">
        <v>79</v>
      </c>
      <c r="E165" s="9">
        <v>501</v>
      </c>
      <c r="F165" s="10">
        <v>0</v>
      </c>
    </row>
    <row r="166" spans="2:6" x14ac:dyDescent="0.25">
      <c r="B166" s="9">
        <v>282</v>
      </c>
      <c r="C166" s="10">
        <v>179</v>
      </c>
      <c r="E166" s="9">
        <v>502</v>
      </c>
      <c r="F166" s="10">
        <v>4</v>
      </c>
    </row>
    <row r="167" spans="2:6" x14ac:dyDescent="0.25">
      <c r="B167" s="9">
        <v>283</v>
      </c>
      <c r="C167" s="10">
        <v>202</v>
      </c>
      <c r="E167" s="9">
        <v>503</v>
      </c>
      <c r="F167" s="10">
        <v>9</v>
      </c>
    </row>
    <row r="168" spans="2:6" x14ac:dyDescent="0.25">
      <c r="B168" s="9">
        <v>284</v>
      </c>
      <c r="C168" s="10">
        <v>760</v>
      </c>
      <c r="E168" s="9">
        <v>504</v>
      </c>
      <c r="F168" s="10">
        <v>5</v>
      </c>
    </row>
    <row r="169" spans="2:6" x14ac:dyDescent="0.25">
      <c r="B169" s="9">
        <v>285</v>
      </c>
      <c r="C169" s="10">
        <v>563</v>
      </c>
      <c r="E169" s="9">
        <v>505</v>
      </c>
      <c r="F169" s="10">
        <v>14</v>
      </c>
    </row>
    <row r="170" spans="2:6" x14ac:dyDescent="0.25">
      <c r="B170" s="9">
        <v>286</v>
      </c>
      <c r="C170" s="10">
        <v>135</v>
      </c>
      <c r="E170" s="9">
        <v>506</v>
      </c>
      <c r="F170" s="10">
        <v>1</v>
      </c>
    </row>
    <row r="171" spans="2:6" x14ac:dyDescent="0.25">
      <c r="B171" s="9">
        <v>287</v>
      </c>
      <c r="C171" s="10">
        <v>290</v>
      </c>
      <c r="E171" s="9">
        <v>507</v>
      </c>
      <c r="F171" s="10">
        <v>10</v>
      </c>
    </row>
    <row r="172" spans="2:6" x14ac:dyDescent="0.25">
      <c r="B172" s="9">
        <v>288</v>
      </c>
      <c r="C172" s="10">
        <v>447</v>
      </c>
      <c r="E172" s="9">
        <v>508</v>
      </c>
      <c r="F172" s="10">
        <v>3</v>
      </c>
    </row>
    <row r="173" spans="2:6" x14ac:dyDescent="0.25">
      <c r="B173" s="9">
        <v>289</v>
      </c>
      <c r="C173" s="10">
        <v>232</v>
      </c>
      <c r="E173" s="9">
        <v>509</v>
      </c>
      <c r="F173" s="10">
        <v>1</v>
      </c>
    </row>
    <row r="174" spans="2:6" x14ac:dyDescent="0.25">
      <c r="B174" s="9">
        <v>290</v>
      </c>
      <c r="C174" s="10">
        <v>168</v>
      </c>
      <c r="E174" s="9">
        <v>510</v>
      </c>
      <c r="F174" s="10">
        <v>0</v>
      </c>
    </row>
    <row r="175" spans="2:6" x14ac:dyDescent="0.25">
      <c r="B175" s="9">
        <v>291</v>
      </c>
      <c r="C175" s="10">
        <v>128</v>
      </c>
      <c r="E175" s="9">
        <v>511</v>
      </c>
      <c r="F175" s="10">
        <v>5</v>
      </c>
    </row>
    <row r="176" spans="2:6" x14ac:dyDescent="0.25">
      <c r="B176" s="9">
        <v>292</v>
      </c>
      <c r="C176" s="10">
        <v>493</v>
      </c>
      <c r="E176" s="9">
        <v>512</v>
      </c>
      <c r="F176" s="10">
        <v>2</v>
      </c>
    </row>
    <row r="177" spans="2:6" x14ac:dyDescent="0.25">
      <c r="B177" s="9">
        <v>293</v>
      </c>
      <c r="C177" s="10">
        <v>131</v>
      </c>
      <c r="E177" s="9">
        <v>513</v>
      </c>
      <c r="F177" s="10">
        <v>68</v>
      </c>
    </row>
    <row r="178" spans="2:6" x14ac:dyDescent="0.25">
      <c r="B178" s="9">
        <v>294</v>
      </c>
      <c r="C178" s="10">
        <v>50</v>
      </c>
      <c r="E178" s="9">
        <v>514</v>
      </c>
      <c r="F178" s="10">
        <v>3</v>
      </c>
    </row>
    <row r="179" spans="2:6" x14ac:dyDescent="0.25">
      <c r="B179" s="9">
        <v>295</v>
      </c>
      <c r="C179" s="10">
        <v>665</v>
      </c>
      <c r="E179" s="9">
        <v>515</v>
      </c>
      <c r="F179" s="10">
        <v>34</v>
      </c>
    </row>
    <row r="180" spans="2:6" x14ac:dyDescent="0.25">
      <c r="B180" s="9">
        <v>296</v>
      </c>
      <c r="C180" s="10">
        <v>129</v>
      </c>
      <c r="E180" s="9">
        <v>516</v>
      </c>
      <c r="F180" s="10">
        <v>0</v>
      </c>
    </row>
    <row r="181" spans="2:6" x14ac:dyDescent="0.25">
      <c r="B181" s="9">
        <v>297</v>
      </c>
      <c r="C181" s="10">
        <v>142</v>
      </c>
      <c r="E181" s="9">
        <v>517</v>
      </c>
      <c r="F181" s="10">
        <v>3</v>
      </c>
    </row>
    <row r="182" spans="2:6" x14ac:dyDescent="0.25">
      <c r="B182" s="9">
        <v>298</v>
      </c>
      <c r="C182" s="10">
        <v>2436</v>
      </c>
      <c r="E182" s="9">
        <v>518</v>
      </c>
      <c r="F182" s="10">
        <v>0</v>
      </c>
    </row>
    <row r="183" spans="2:6" x14ac:dyDescent="0.25">
      <c r="B183" s="9">
        <v>299</v>
      </c>
      <c r="C183" s="10">
        <v>244</v>
      </c>
      <c r="E183" s="9">
        <v>519</v>
      </c>
      <c r="F183" s="10">
        <v>70</v>
      </c>
    </row>
    <row r="184" spans="2:6" x14ac:dyDescent="0.25">
      <c r="B184" s="9">
        <v>300</v>
      </c>
      <c r="C184" s="10">
        <v>298</v>
      </c>
      <c r="E184" s="9">
        <v>540</v>
      </c>
      <c r="F184" s="10">
        <v>1</v>
      </c>
    </row>
    <row r="185" spans="2:6" x14ac:dyDescent="0.25">
      <c r="B185" s="9">
        <v>301</v>
      </c>
      <c r="C185" s="10">
        <v>251</v>
      </c>
      <c r="E185" s="9">
        <v>541</v>
      </c>
      <c r="F185" s="10">
        <v>1</v>
      </c>
    </row>
    <row r="186" spans="2:6" x14ac:dyDescent="0.25">
      <c r="B186" s="9">
        <v>302</v>
      </c>
      <c r="C186" s="10">
        <v>108</v>
      </c>
      <c r="E186" s="9">
        <v>542</v>
      </c>
      <c r="F186" s="10">
        <v>1</v>
      </c>
    </row>
    <row r="187" spans="2:6" x14ac:dyDescent="0.25">
      <c r="B187" s="9">
        <v>303</v>
      </c>
      <c r="C187" s="10">
        <v>82</v>
      </c>
      <c r="E187" s="9">
        <v>543</v>
      </c>
      <c r="F187" s="10">
        <v>2</v>
      </c>
    </row>
    <row r="188" spans="2:6" x14ac:dyDescent="0.25">
      <c r="B188" s="9">
        <v>304</v>
      </c>
      <c r="C188" s="10">
        <v>74</v>
      </c>
      <c r="E188" s="9">
        <v>544</v>
      </c>
      <c r="F188" s="10">
        <v>2</v>
      </c>
    </row>
    <row r="189" spans="2:6" x14ac:dyDescent="0.25">
      <c r="B189" s="9">
        <v>305</v>
      </c>
      <c r="C189" s="10">
        <v>189</v>
      </c>
      <c r="E189" s="9">
        <v>545</v>
      </c>
      <c r="F189" s="10">
        <v>34</v>
      </c>
    </row>
    <row r="190" spans="2:6" x14ac:dyDescent="0.25">
      <c r="B190" s="9">
        <v>306</v>
      </c>
      <c r="C190" s="10">
        <v>80</v>
      </c>
      <c r="E190" s="9">
        <v>546</v>
      </c>
      <c r="F190" s="10">
        <v>2</v>
      </c>
    </row>
    <row r="191" spans="2:6" x14ac:dyDescent="0.25">
      <c r="B191" s="9">
        <v>307</v>
      </c>
      <c r="C191" s="10">
        <v>576</v>
      </c>
      <c r="E191" s="9">
        <v>547</v>
      </c>
      <c r="F191" s="10">
        <v>0</v>
      </c>
    </row>
    <row r="192" spans="2:6" x14ac:dyDescent="0.25">
      <c r="B192" s="9">
        <v>308</v>
      </c>
      <c r="C192" s="10">
        <v>202</v>
      </c>
      <c r="E192" s="9">
        <v>548</v>
      </c>
      <c r="F192" s="10">
        <v>1</v>
      </c>
    </row>
    <row r="193" spans="2:6" x14ac:dyDescent="0.25">
      <c r="B193" s="9">
        <v>309</v>
      </c>
      <c r="C193" s="10">
        <v>238</v>
      </c>
      <c r="E193" s="9">
        <v>549</v>
      </c>
      <c r="F193" s="10">
        <v>8</v>
      </c>
    </row>
    <row r="194" spans="2:6" x14ac:dyDescent="0.25">
      <c r="B194" s="9">
        <v>310</v>
      </c>
      <c r="C194" s="10">
        <v>36</v>
      </c>
      <c r="E194" s="9">
        <v>550</v>
      </c>
      <c r="F194" s="10">
        <v>4</v>
      </c>
    </row>
    <row r="195" spans="2:6" x14ac:dyDescent="0.25">
      <c r="B195" s="9">
        <v>311</v>
      </c>
      <c r="C195" s="10">
        <v>150</v>
      </c>
      <c r="E195" s="9">
        <v>551</v>
      </c>
      <c r="F195" s="10">
        <v>28</v>
      </c>
    </row>
    <row r="196" spans="2:6" x14ac:dyDescent="0.25">
      <c r="B196" s="9">
        <v>312</v>
      </c>
      <c r="C196" s="10">
        <v>146</v>
      </c>
      <c r="E196" s="9">
        <v>552</v>
      </c>
      <c r="F196" s="10">
        <v>0</v>
      </c>
    </row>
    <row r="197" spans="2:6" x14ac:dyDescent="0.25">
      <c r="B197" s="9">
        <v>313</v>
      </c>
      <c r="C197" s="10">
        <v>222</v>
      </c>
      <c r="E197" s="9">
        <v>553</v>
      </c>
      <c r="F197" s="10">
        <v>6</v>
      </c>
    </row>
    <row r="198" spans="2:6" x14ac:dyDescent="0.25">
      <c r="B198" s="9">
        <v>314</v>
      </c>
      <c r="C198" s="10">
        <v>120</v>
      </c>
      <c r="E198" s="9">
        <v>554</v>
      </c>
      <c r="F198" s="10">
        <v>22</v>
      </c>
    </row>
    <row r="199" spans="2:6" x14ac:dyDescent="0.25">
      <c r="B199" s="9">
        <v>315</v>
      </c>
      <c r="C199" s="10">
        <v>126</v>
      </c>
      <c r="E199" s="9">
        <v>555</v>
      </c>
      <c r="F199" s="10">
        <v>0</v>
      </c>
    </row>
    <row r="200" spans="2:6" x14ac:dyDescent="0.25">
      <c r="B200" s="9">
        <v>316</v>
      </c>
      <c r="C200" s="10">
        <v>158</v>
      </c>
      <c r="E200" s="9">
        <v>556</v>
      </c>
      <c r="F200" s="10">
        <v>1</v>
      </c>
    </row>
    <row r="201" spans="2:6" x14ac:dyDescent="0.25">
      <c r="B201" s="9">
        <v>317</v>
      </c>
      <c r="C201" s="10">
        <v>316</v>
      </c>
      <c r="E201" s="9">
        <v>557</v>
      </c>
      <c r="F201" s="10">
        <v>20</v>
      </c>
    </row>
    <row r="202" spans="2:6" x14ac:dyDescent="0.25">
      <c r="B202" s="9">
        <v>318</v>
      </c>
      <c r="C202" s="10">
        <v>284</v>
      </c>
      <c r="E202" s="9">
        <v>558</v>
      </c>
      <c r="F202" s="10">
        <v>0</v>
      </c>
    </row>
    <row r="203" spans="2:6" x14ac:dyDescent="0.25">
      <c r="B203" s="9">
        <v>319</v>
      </c>
      <c r="C203" s="10">
        <v>51</v>
      </c>
      <c r="E203" s="9">
        <v>559</v>
      </c>
      <c r="F203" s="10">
        <v>1</v>
      </c>
    </row>
    <row r="204" spans="2:6" x14ac:dyDescent="0.25">
      <c r="B204" s="9">
        <v>320</v>
      </c>
      <c r="C204" s="10">
        <v>158</v>
      </c>
      <c r="E204" s="9">
        <v>560</v>
      </c>
      <c r="F204" s="10">
        <v>3</v>
      </c>
    </row>
    <row r="205" spans="2:6" x14ac:dyDescent="0.25">
      <c r="B205" s="9">
        <v>321</v>
      </c>
      <c r="C205" s="10">
        <v>337</v>
      </c>
      <c r="E205" s="9">
        <v>561</v>
      </c>
      <c r="F205" s="10">
        <v>2</v>
      </c>
    </row>
    <row r="206" spans="2:6" x14ac:dyDescent="0.25">
      <c r="B206" s="9">
        <v>322</v>
      </c>
      <c r="C206" s="10">
        <v>186</v>
      </c>
      <c r="E206" s="9">
        <v>562</v>
      </c>
      <c r="F206" s="10">
        <v>0</v>
      </c>
    </row>
    <row r="207" spans="2:6" x14ac:dyDescent="0.25">
      <c r="B207" s="9">
        <v>323</v>
      </c>
      <c r="C207" s="10">
        <v>58</v>
      </c>
      <c r="E207" s="9">
        <v>563</v>
      </c>
      <c r="F207" s="10">
        <v>2</v>
      </c>
    </row>
    <row r="208" spans="2:6" x14ac:dyDescent="0.25">
      <c r="B208" s="9">
        <v>324</v>
      </c>
      <c r="C208" s="10">
        <v>82</v>
      </c>
      <c r="E208" s="9">
        <v>564</v>
      </c>
      <c r="F208" s="10">
        <v>1</v>
      </c>
    </row>
    <row r="209" spans="2:6" x14ac:dyDescent="0.25">
      <c r="B209" s="9">
        <v>325</v>
      </c>
      <c r="C209" s="10">
        <v>736</v>
      </c>
      <c r="E209" s="9">
        <v>565</v>
      </c>
      <c r="F209" s="10">
        <v>0</v>
      </c>
    </row>
    <row r="210" spans="2:6" x14ac:dyDescent="0.25">
      <c r="B210" s="9">
        <v>326</v>
      </c>
      <c r="C210" s="10">
        <v>1151</v>
      </c>
      <c r="E210" s="9">
        <v>566</v>
      </c>
      <c r="F210" s="10">
        <v>1</v>
      </c>
    </row>
    <row r="211" spans="2:6" x14ac:dyDescent="0.25">
      <c r="B211" s="9">
        <v>327</v>
      </c>
      <c r="C211" s="10">
        <v>34</v>
      </c>
      <c r="E211" s="9">
        <v>567</v>
      </c>
      <c r="F211" s="10">
        <v>0</v>
      </c>
    </row>
    <row r="212" spans="2:6" x14ac:dyDescent="0.25">
      <c r="B212" s="9">
        <v>328</v>
      </c>
      <c r="C212" s="10">
        <v>498</v>
      </c>
      <c r="E212" s="9">
        <v>568</v>
      </c>
      <c r="F212" s="10">
        <v>5</v>
      </c>
    </row>
    <row r="213" spans="2:6" x14ac:dyDescent="0.25">
      <c r="B213" s="9">
        <v>329</v>
      </c>
      <c r="C213" s="10">
        <v>167</v>
      </c>
      <c r="E213" s="9">
        <v>569</v>
      </c>
      <c r="F213" s="10">
        <v>1</v>
      </c>
    </row>
    <row r="214" spans="2:6" x14ac:dyDescent="0.25">
      <c r="B214" s="9">
        <v>330</v>
      </c>
      <c r="C214" s="10">
        <v>340</v>
      </c>
      <c r="E214" s="9">
        <v>570</v>
      </c>
      <c r="F214" s="10">
        <v>1</v>
      </c>
    </row>
    <row r="215" spans="2:6" x14ac:dyDescent="0.25">
      <c r="B215" s="9">
        <v>331</v>
      </c>
      <c r="C215" s="10">
        <v>438</v>
      </c>
      <c r="E215" s="9">
        <v>571</v>
      </c>
      <c r="F215" s="10">
        <v>2</v>
      </c>
    </row>
    <row r="216" spans="2:6" x14ac:dyDescent="0.25">
      <c r="B216" s="9">
        <v>332</v>
      </c>
      <c r="C216" s="10">
        <v>555</v>
      </c>
      <c r="E216" s="9">
        <v>572</v>
      </c>
      <c r="F216" s="10">
        <v>0</v>
      </c>
    </row>
    <row r="217" spans="2:6" x14ac:dyDescent="0.25">
      <c r="B217" s="9">
        <v>333</v>
      </c>
      <c r="C217" s="10">
        <v>266</v>
      </c>
      <c r="E217" s="9">
        <v>573</v>
      </c>
      <c r="F217" s="10">
        <v>9</v>
      </c>
    </row>
    <row r="218" spans="2:6" x14ac:dyDescent="0.25">
      <c r="B218" s="9">
        <v>334</v>
      </c>
      <c r="C218" s="10">
        <v>69</v>
      </c>
      <c r="E218" s="9">
        <v>574</v>
      </c>
      <c r="F218" s="10">
        <v>4</v>
      </c>
    </row>
    <row r="219" spans="2:6" x14ac:dyDescent="0.25">
      <c r="B219" s="9">
        <v>335</v>
      </c>
      <c r="C219" s="10">
        <v>80</v>
      </c>
      <c r="E219" s="9">
        <v>575</v>
      </c>
      <c r="F219" s="10">
        <v>4</v>
      </c>
    </row>
    <row r="220" spans="2:6" x14ac:dyDescent="0.25">
      <c r="B220" s="9">
        <v>336</v>
      </c>
      <c r="C220" s="10">
        <v>493</v>
      </c>
      <c r="E220" s="9">
        <v>576</v>
      </c>
      <c r="F220" s="10">
        <v>1</v>
      </c>
    </row>
    <row r="221" spans="2:6" x14ac:dyDescent="0.25">
      <c r="B221" s="9">
        <v>337</v>
      </c>
      <c r="C221" s="10">
        <v>31</v>
      </c>
      <c r="E221" s="9">
        <v>577</v>
      </c>
      <c r="F221" s="10">
        <v>1</v>
      </c>
    </row>
    <row r="222" spans="2:6" x14ac:dyDescent="0.25">
      <c r="B222" s="9">
        <v>338</v>
      </c>
      <c r="C222" s="10">
        <v>236</v>
      </c>
      <c r="E222" s="9">
        <v>578</v>
      </c>
      <c r="F222" s="10">
        <v>7</v>
      </c>
    </row>
    <row r="223" spans="2:6" x14ac:dyDescent="0.25">
      <c r="B223" s="9">
        <v>339</v>
      </c>
      <c r="C223" s="10">
        <v>89</v>
      </c>
      <c r="E223" s="9">
        <v>579</v>
      </c>
      <c r="F223" s="10">
        <v>5</v>
      </c>
    </row>
    <row r="224" spans="2:6" x14ac:dyDescent="0.25">
      <c r="B224" s="9">
        <v>340</v>
      </c>
      <c r="C224" s="10">
        <v>299</v>
      </c>
      <c r="E224" s="9">
        <v>580</v>
      </c>
      <c r="F224" s="10">
        <v>1</v>
      </c>
    </row>
    <row r="225" spans="2:6" x14ac:dyDescent="0.25">
      <c r="B225" s="9">
        <v>341</v>
      </c>
      <c r="C225" s="10">
        <v>55</v>
      </c>
      <c r="E225" s="9">
        <v>581</v>
      </c>
      <c r="F225" s="10">
        <v>0</v>
      </c>
    </row>
    <row r="226" spans="2:6" x14ac:dyDescent="0.25">
      <c r="B226" s="9">
        <v>342</v>
      </c>
      <c r="C226" s="10">
        <v>325</v>
      </c>
      <c r="E226" s="9">
        <v>582</v>
      </c>
      <c r="F226" s="10">
        <v>0</v>
      </c>
    </row>
    <row r="227" spans="2:6" x14ac:dyDescent="0.25">
      <c r="B227" s="9">
        <v>343</v>
      </c>
      <c r="C227" s="10">
        <v>524</v>
      </c>
      <c r="E227" s="9">
        <v>583</v>
      </c>
      <c r="F227" s="10">
        <v>1</v>
      </c>
    </row>
    <row r="228" spans="2:6" x14ac:dyDescent="0.25">
      <c r="B228" s="9">
        <v>344</v>
      </c>
      <c r="C228" s="10">
        <v>285</v>
      </c>
      <c r="E228" s="9">
        <v>584</v>
      </c>
      <c r="F228" s="10">
        <v>2</v>
      </c>
    </row>
    <row r="229" spans="2:6" x14ac:dyDescent="0.25">
      <c r="B229" s="9">
        <v>345</v>
      </c>
      <c r="C229" s="10">
        <v>179</v>
      </c>
      <c r="E229" s="9">
        <v>585</v>
      </c>
      <c r="F229" s="10">
        <v>0</v>
      </c>
    </row>
    <row r="230" spans="2:6" x14ac:dyDescent="0.25">
      <c r="B230" s="9">
        <v>346</v>
      </c>
      <c r="C230" s="10">
        <v>188</v>
      </c>
      <c r="E230" s="9">
        <v>586</v>
      </c>
      <c r="F230" s="10">
        <v>4</v>
      </c>
    </row>
    <row r="231" spans="2:6" x14ac:dyDescent="0.25">
      <c r="B231" s="9">
        <v>347</v>
      </c>
      <c r="C231" s="10">
        <v>379</v>
      </c>
      <c r="E231" s="9">
        <v>587</v>
      </c>
      <c r="F231" s="10">
        <v>7</v>
      </c>
    </row>
    <row r="232" spans="2:6" x14ac:dyDescent="0.25">
      <c r="B232" s="9">
        <v>348</v>
      </c>
      <c r="C232" s="10">
        <v>119</v>
      </c>
      <c r="E232" s="9">
        <v>588</v>
      </c>
      <c r="F232" s="10">
        <v>2</v>
      </c>
    </row>
    <row r="233" spans="2:6" x14ac:dyDescent="0.25">
      <c r="B233" s="9">
        <v>349</v>
      </c>
      <c r="C233" s="10">
        <v>167</v>
      </c>
      <c r="E233" s="9">
        <v>589</v>
      </c>
      <c r="F233" s="10">
        <v>1</v>
      </c>
    </row>
    <row r="234" spans="2:6" x14ac:dyDescent="0.25">
      <c r="B234" s="9">
        <v>350</v>
      </c>
      <c r="C234" s="10">
        <v>221</v>
      </c>
      <c r="E234" s="9">
        <v>590</v>
      </c>
      <c r="F234" s="10">
        <v>9</v>
      </c>
    </row>
    <row r="235" spans="2:6" x14ac:dyDescent="0.25">
      <c r="B235" s="9">
        <v>351</v>
      </c>
      <c r="C235" s="10">
        <v>964</v>
      </c>
      <c r="E235" s="9">
        <v>591</v>
      </c>
      <c r="F235" s="10">
        <v>2</v>
      </c>
    </row>
    <row r="236" spans="2:6" x14ac:dyDescent="0.25">
      <c r="B236" s="9">
        <v>352</v>
      </c>
      <c r="C236" s="10">
        <v>286</v>
      </c>
      <c r="E236" s="9">
        <v>592</v>
      </c>
      <c r="F236" s="10">
        <v>1</v>
      </c>
    </row>
    <row r="237" spans="2:6" x14ac:dyDescent="0.25">
      <c r="B237" s="9">
        <v>353</v>
      </c>
      <c r="C237" s="10">
        <v>613</v>
      </c>
      <c r="E237" s="9">
        <v>593</v>
      </c>
      <c r="F237" s="10">
        <v>7</v>
      </c>
    </row>
    <row r="238" spans="2:6" x14ac:dyDescent="0.25">
      <c r="B238" s="9">
        <v>354</v>
      </c>
      <c r="C238" s="10">
        <v>29</v>
      </c>
      <c r="E238" s="9">
        <v>594</v>
      </c>
      <c r="F238" s="10">
        <v>2</v>
      </c>
    </row>
    <row r="239" spans="2:6" x14ac:dyDescent="0.25">
      <c r="B239" s="9">
        <v>355</v>
      </c>
      <c r="C239" s="10">
        <v>165</v>
      </c>
      <c r="E239" s="9">
        <v>595</v>
      </c>
      <c r="F239" s="10">
        <v>8</v>
      </c>
    </row>
    <row r="240" spans="2:6" x14ac:dyDescent="0.25">
      <c r="B240" s="9">
        <v>356</v>
      </c>
      <c r="C240" s="10">
        <v>97</v>
      </c>
      <c r="E240" s="9">
        <v>596</v>
      </c>
      <c r="F240" s="10">
        <v>2</v>
      </c>
    </row>
    <row r="241" spans="2:6" x14ac:dyDescent="0.25">
      <c r="B241" s="9">
        <v>357</v>
      </c>
      <c r="C241" s="10">
        <v>303</v>
      </c>
      <c r="E241" s="9">
        <v>597</v>
      </c>
      <c r="F241" s="10">
        <v>2</v>
      </c>
    </row>
    <row r="242" spans="2:6" x14ac:dyDescent="0.25">
      <c r="B242" s="9">
        <v>358</v>
      </c>
      <c r="C242" s="10">
        <v>267</v>
      </c>
      <c r="E242" s="9">
        <v>598</v>
      </c>
      <c r="F242" s="10">
        <v>7</v>
      </c>
    </row>
    <row r="243" spans="2:6" x14ac:dyDescent="0.25">
      <c r="B243" s="9">
        <v>359</v>
      </c>
      <c r="C243" s="10">
        <v>302</v>
      </c>
      <c r="E243" s="9">
        <v>599</v>
      </c>
      <c r="F243" s="10">
        <v>2</v>
      </c>
    </row>
    <row r="244" spans="2:6" x14ac:dyDescent="0.25">
      <c r="B244" s="9">
        <v>360</v>
      </c>
      <c r="C244" s="10">
        <v>87</v>
      </c>
      <c r="E244" s="9">
        <v>660</v>
      </c>
      <c r="F244" s="10">
        <v>18</v>
      </c>
    </row>
    <row r="245" spans="2:6" x14ac:dyDescent="0.25">
      <c r="B245" s="9">
        <v>361</v>
      </c>
      <c r="C245" s="10">
        <v>354</v>
      </c>
      <c r="E245" s="9">
        <v>661</v>
      </c>
      <c r="F245" s="10">
        <v>9</v>
      </c>
    </row>
    <row r="246" spans="2:6" x14ac:dyDescent="0.25">
      <c r="B246" s="9">
        <v>362</v>
      </c>
      <c r="C246" s="10">
        <v>86</v>
      </c>
      <c r="E246" s="9">
        <v>662</v>
      </c>
      <c r="F246" s="10">
        <v>4</v>
      </c>
    </row>
    <row r="247" spans="2:6" x14ac:dyDescent="0.25">
      <c r="B247" s="9">
        <v>363</v>
      </c>
      <c r="C247" s="10">
        <v>26</v>
      </c>
      <c r="E247" s="9">
        <v>663</v>
      </c>
      <c r="F247" s="10">
        <v>7</v>
      </c>
    </row>
    <row r="248" spans="2:6" x14ac:dyDescent="0.25">
      <c r="B248" s="9">
        <v>364</v>
      </c>
      <c r="C248" s="10">
        <v>113</v>
      </c>
      <c r="E248" s="9">
        <v>664</v>
      </c>
      <c r="F248" s="10">
        <v>29</v>
      </c>
    </row>
    <row r="249" spans="2:6" x14ac:dyDescent="0.25">
      <c r="B249" s="9">
        <v>365</v>
      </c>
      <c r="C249" s="10">
        <v>65</v>
      </c>
      <c r="E249" s="9">
        <v>665</v>
      </c>
      <c r="F249" s="10">
        <v>12</v>
      </c>
    </row>
    <row r="250" spans="2:6" x14ac:dyDescent="0.25">
      <c r="B250" s="9">
        <v>366</v>
      </c>
      <c r="C250" s="10">
        <v>134</v>
      </c>
      <c r="E250" s="9">
        <v>666</v>
      </c>
      <c r="F250" s="10">
        <v>4</v>
      </c>
    </row>
    <row r="251" spans="2:6" x14ac:dyDescent="0.25">
      <c r="B251" s="9">
        <v>367</v>
      </c>
      <c r="C251" s="10">
        <v>119</v>
      </c>
      <c r="E251" s="9">
        <v>667</v>
      </c>
      <c r="F251" s="10">
        <v>28</v>
      </c>
    </row>
    <row r="252" spans="2:6" x14ac:dyDescent="0.25">
      <c r="B252" s="9">
        <v>368</v>
      </c>
      <c r="C252" s="10">
        <v>159</v>
      </c>
      <c r="E252" s="9">
        <v>668</v>
      </c>
      <c r="F252" s="10">
        <v>25</v>
      </c>
    </row>
    <row r="253" spans="2:6" x14ac:dyDescent="0.25">
      <c r="B253" s="9">
        <v>369</v>
      </c>
      <c r="C253" s="10">
        <v>167</v>
      </c>
      <c r="E253" s="9">
        <v>669</v>
      </c>
      <c r="F253" s="10">
        <v>28</v>
      </c>
    </row>
    <row r="254" spans="2:6" x14ac:dyDescent="0.25">
      <c r="B254" s="9">
        <v>370</v>
      </c>
      <c r="C254" s="10">
        <v>43</v>
      </c>
      <c r="E254" s="9">
        <v>670</v>
      </c>
      <c r="F254" s="10">
        <v>310</v>
      </c>
    </row>
    <row r="255" spans="2:6" x14ac:dyDescent="0.25">
      <c r="B255" s="9">
        <v>371</v>
      </c>
      <c r="C255" s="10">
        <v>1062</v>
      </c>
      <c r="E255" s="9">
        <v>671</v>
      </c>
      <c r="F255" s="10">
        <v>15</v>
      </c>
    </row>
    <row r="256" spans="2:6" x14ac:dyDescent="0.25">
      <c r="B256" s="9">
        <v>372</v>
      </c>
      <c r="C256" s="10">
        <v>9</v>
      </c>
      <c r="E256" s="9">
        <v>672</v>
      </c>
      <c r="F256" s="10">
        <v>215</v>
      </c>
    </row>
    <row r="257" spans="2:6" x14ac:dyDescent="0.25">
      <c r="B257" s="9">
        <v>373</v>
      </c>
      <c r="C257" s="10">
        <v>89</v>
      </c>
      <c r="E257" s="9">
        <v>673</v>
      </c>
      <c r="F257" s="10">
        <v>3</v>
      </c>
    </row>
    <row r="258" spans="2:6" x14ac:dyDescent="0.25">
      <c r="B258" s="9">
        <v>374</v>
      </c>
      <c r="C258" s="10">
        <v>174</v>
      </c>
      <c r="E258" s="9">
        <v>674</v>
      </c>
      <c r="F258" s="10">
        <v>2</v>
      </c>
    </row>
    <row r="259" spans="2:6" x14ac:dyDescent="0.25">
      <c r="B259" s="9">
        <v>375</v>
      </c>
      <c r="C259" s="10">
        <v>14</v>
      </c>
      <c r="E259" s="9">
        <v>675</v>
      </c>
      <c r="F259" s="10">
        <v>26</v>
      </c>
    </row>
    <row r="260" spans="2:6" x14ac:dyDescent="0.25">
      <c r="B260" s="9">
        <v>376</v>
      </c>
      <c r="C260" s="10">
        <v>48</v>
      </c>
      <c r="E260" s="9">
        <v>676</v>
      </c>
      <c r="F260" s="10">
        <v>24</v>
      </c>
    </row>
    <row r="261" spans="2:6" x14ac:dyDescent="0.25">
      <c r="B261" s="9">
        <v>377</v>
      </c>
      <c r="C261" s="10">
        <v>133</v>
      </c>
      <c r="E261" s="9">
        <v>677</v>
      </c>
      <c r="F261" s="10">
        <v>96</v>
      </c>
    </row>
    <row r="262" spans="2:6" x14ac:dyDescent="0.25">
      <c r="B262" s="9">
        <v>378</v>
      </c>
      <c r="C262" s="10">
        <v>83</v>
      </c>
      <c r="E262" s="9">
        <v>678</v>
      </c>
      <c r="F262" s="10">
        <v>17</v>
      </c>
    </row>
    <row r="263" spans="2:6" x14ac:dyDescent="0.25">
      <c r="B263" s="9">
        <v>379</v>
      </c>
      <c r="C263" s="10">
        <v>149</v>
      </c>
      <c r="E263" s="9">
        <v>679</v>
      </c>
      <c r="F263" s="10">
        <v>94</v>
      </c>
    </row>
    <row r="264" spans="2:6" x14ac:dyDescent="0.25">
      <c r="B264" s="9">
        <v>380</v>
      </c>
      <c r="C264" s="10">
        <v>49</v>
      </c>
      <c r="E264" s="9">
        <v>680</v>
      </c>
      <c r="F264" s="10">
        <v>129</v>
      </c>
    </row>
    <row r="265" spans="2:6" x14ac:dyDescent="0.25">
      <c r="B265" s="9">
        <v>381</v>
      </c>
      <c r="C265" s="10">
        <v>251</v>
      </c>
      <c r="E265" s="9">
        <v>681</v>
      </c>
      <c r="F265" s="10">
        <v>1</v>
      </c>
    </row>
    <row r="266" spans="2:6" x14ac:dyDescent="0.25">
      <c r="B266" s="9">
        <v>382</v>
      </c>
      <c r="C266" s="10">
        <v>22</v>
      </c>
      <c r="E266" s="9">
        <v>682</v>
      </c>
      <c r="F266" s="10">
        <v>4</v>
      </c>
    </row>
    <row r="267" spans="2:6" x14ac:dyDescent="0.25">
      <c r="B267" s="9">
        <v>383</v>
      </c>
      <c r="C267" s="10">
        <v>48</v>
      </c>
      <c r="E267" s="9">
        <v>683</v>
      </c>
      <c r="F267" s="10">
        <v>3</v>
      </c>
    </row>
    <row r="268" spans="2:6" x14ac:dyDescent="0.25">
      <c r="B268" s="9">
        <v>384</v>
      </c>
      <c r="C268" s="10">
        <v>383</v>
      </c>
      <c r="E268" s="9">
        <v>684</v>
      </c>
      <c r="F268" s="10">
        <v>135</v>
      </c>
    </row>
    <row r="269" spans="2:6" x14ac:dyDescent="0.25">
      <c r="B269" s="9">
        <v>385</v>
      </c>
      <c r="C269" s="10">
        <v>237</v>
      </c>
      <c r="E269" s="9">
        <v>685</v>
      </c>
      <c r="F269" s="10">
        <v>10</v>
      </c>
    </row>
    <row r="270" spans="2:6" x14ac:dyDescent="0.25">
      <c r="B270" s="9">
        <v>386</v>
      </c>
      <c r="C270" s="10">
        <v>13</v>
      </c>
      <c r="E270" s="9">
        <v>686</v>
      </c>
      <c r="F270" s="10">
        <v>0</v>
      </c>
    </row>
    <row r="271" spans="2:6" x14ac:dyDescent="0.25">
      <c r="B271" s="9">
        <v>387</v>
      </c>
      <c r="C271" s="10">
        <v>562</v>
      </c>
      <c r="E271" s="9">
        <v>687</v>
      </c>
      <c r="F271" s="10">
        <v>6</v>
      </c>
    </row>
    <row r="272" spans="2:6" x14ac:dyDescent="0.25">
      <c r="B272" s="9">
        <v>388</v>
      </c>
      <c r="C272" s="10">
        <v>71</v>
      </c>
      <c r="E272" s="9">
        <v>688</v>
      </c>
      <c r="F272" s="10">
        <v>36</v>
      </c>
    </row>
    <row r="273" spans="2:6" x14ac:dyDescent="0.25">
      <c r="B273" s="9">
        <v>389</v>
      </c>
      <c r="C273" s="10">
        <v>1510</v>
      </c>
      <c r="E273" s="9">
        <v>689</v>
      </c>
      <c r="F273" s="10">
        <v>336</v>
      </c>
    </row>
    <row r="274" spans="2:6" x14ac:dyDescent="0.25">
      <c r="B274" s="9">
        <v>390</v>
      </c>
      <c r="C274" s="10">
        <v>14</v>
      </c>
      <c r="E274" s="9">
        <v>690</v>
      </c>
      <c r="F274" s="10">
        <v>34</v>
      </c>
    </row>
    <row r="275" spans="2:6" x14ac:dyDescent="0.25">
      <c r="B275" s="9">
        <v>391</v>
      </c>
      <c r="C275" s="10">
        <v>193</v>
      </c>
      <c r="E275" s="9">
        <v>691</v>
      </c>
      <c r="F275" s="10">
        <v>10</v>
      </c>
    </row>
    <row r="276" spans="2:6" x14ac:dyDescent="0.25">
      <c r="B276" s="9">
        <v>392</v>
      </c>
      <c r="C276" s="10">
        <v>206</v>
      </c>
      <c r="E276" s="9">
        <v>692</v>
      </c>
      <c r="F276" s="10">
        <v>201</v>
      </c>
    </row>
    <row r="277" spans="2:6" x14ac:dyDescent="0.25">
      <c r="B277" s="9">
        <v>393</v>
      </c>
      <c r="C277" s="10">
        <v>351</v>
      </c>
      <c r="E277" s="9">
        <v>693</v>
      </c>
      <c r="F277" s="10">
        <v>296</v>
      </c>
    </row>
    <row r="278" spans="2:6" x14ac:dyDescent="0.25">
      <c r="B278" s="9">
        <v>394</v>
      </c>
      <c r="C278" s="10">
        <v>50</v>
      </c>
      <c r="E278" s="9">
        <v>694</v>
      </c>
      <c r="F278" s="10">
        <v>7</v>
      </c>
    </row>
    <row r="279" spans="2:6" x14ac:dyDescent="0.25">
      <c r="B279" s="9">
        <v>395</v>
      </c>
      <c r="C279" s="10">
        <v>184</v>
      </c>
      <c r="E279" s="9">
        <v>695</v>
      </c>
      <c r="F279" s="10">
        <v>7</v>
      </c>
    </row>
    <row r="280" spans="2:6" x14ac:dyDescent="0.25">
      <c r="B280" s="9">
        <v>396</v>
      </c>
      <c r="C280" s="10">
        <v>196</v>
      </c>
      <c r="E280" s="9">
        <v>696</v>
      </c>
      <c r="F280" s="10">
        <v>1</v>
      </c>
    </row>
    <row r="281" spans="2:6" x14ac:dyDescent="0.25">
      <c r="B281" s="9">
        <v>397</v>
      </c>
      <c r="C281" s="10">
        <v>229</v>
      </c>
      <c r="E281" s="9">
        <v>697</v>
      </c>
      <c r="F281" s="10">
        <v>114</v>
      </c>
    </row>
    <row r="282" spans="2:6" x14ac:dyDescent="0.25">
      <c r="B282" s="9">
        <v>398</v>
      </c>
      <c r="C282" s="10">
        <v>67</v>
      </c>
      <c r="E282" s="9">
        <v>698</v>
      </c>
      <c r="F282" s="10">
        <v>29</v>
      </c>
    </row>
    <row r="283" spans="2:6" x14ac:dyDescent="0.25">
      <c r="B283" s="9">
        <v>399</v>
      </c>
      <c r="C283" s="10">
        <v>95</v>
      </c>
      <c r="E283" s="9">
        <v>699</v>
      </c>
      <c r="F283" s="10">
        <v>890</v>
      </c>
    </row>
    <row r="284" spans="2:6" x14ac:dyDescent="0.25">
      <c r="B284" s="9">
        <v>400</v>
      </c>
      <c r="C284" s="10">
        <v>62</v>
      </c>
      <c r="E284" s="9">
        <v>700</v>
      </c>
      <c r="F284" s="10">
        <v>31</v>
      </c>
    </row>
    <row r="285" spans="2:6" x14ac:dyDescent="0.25">
      <c r="B285" s="9">
        <v>401</v>
      </c>
      <c r="C285" s="10">
        <v>73</v>
      </c>
      <c r="E285" s="9">
        <v>701</v>
      </c>
      <c r="F285" s="10">
        <v>21</v>
      </c>
    </row>
    <row r="286" spans="2:6" x14ac:dyDescent="0.25">
      <c r="B286" s="9">
        <v>402</v>
      </c>
      <c r="C286" s="10">
        <v>43</v>
      </c>
      <c r="E286" s="9">
        <v>702</v>
      </c>
      <c r="F286" s="10">
        <v>37</v>
      </c>
    </row>
    <row r="287" spans="2:6" x14ac:dyDescent="0.25">
      <c r="B287" s="9">
        <v>403</v>
      </c>
      <c r="C287" s="10">
        <v>70</v>
      </c>
      <c r="E287" s="9">
        <v>703</v>
      </c>
      <c r="F287" s="10">
        <v>7</v>
      </c>
    </row>
    <row r="288" spans="2:6" x14ac:dyDescent="0.25">
      <c r="B288" s="9">
        <v>404</v>
      </c>
      <c r="C288" s="10">
        <v>271</v>
      </c>
      <c r="E288" s="9">
        <v>704</v>
      </c>
      <c r="F288" s="10">
        <v>4</v>
      </c>
    </row>
    <row r="289" spans="2:6" x14ac:dyDescent="0.25">
      <c r="B289" s="9">
        <v>405</v>
      </c>
      <c r="C289" s="10">
        <v>55</v>
      </c>
      <c r="E289" s="9">
        <v>705</v>
      </c>
      <c r="F289" s="10">
        <v>5</v>
      </c>
    </row>
    <row r="290" spans="2:6" x14ac:dyDescent="0.25">
      <c r="B290" s="9">
        <v>406</v>
      </c>
      <c r="C290" s="10">
        <v>35</v>
      </c>
      <c r="E290" s="9">
        <v>706</v>
      </c>
      <c r="F290" s="10">
        <v>0</v>
      </c>
    </row>
    <row r="291" spans="2:6" x14ac:dyDescent="0.25">
      <c r="B291" s="9">
        <v>407</v>
      </c>
      <c r="C291" s="10">
        <v>22</v>
      </c>
      <c r="E291" s="9">
        <v>707</v>
      </c>
      <c r="F291" s="10">
        <v>456</v>
      </c>
    </row>
    <row r="292" spans="2:6" x14ac:dyDescent="0.25">
      <c r="B292" s="9">
        <v>408</v>
      </c>
      <c r="C292" s="10">
        <v>38</v>
      </c>
      <c r="E292" s="9">
        <v>708</v>
      </c>
      <c r="F292" s="10">
        <v>369</v>
      </c>
    </row>
    <row r="293" spans="2:6" x14ac:dyDescent="0.25">
      <c r="B293" s="9">
        <v>409</v>
      </c>
      <c r="C293" s="10">
        <v>15</v>
      </c>
      <c r="E293" s="9">
        <v>709</v>
      </c>
      <c r="F293" s="10">
        <v>2</v>
      </c>
    </row>
    <row r="294" spans="2:6" x14ac:dyDescent="0.25">
      <c r="B294" s="9">
        <v>410</v>
      </c>
      <c r="C294" s="10">
        <v>7</v>
      </c>
      <c r="E294" s="9">
        <v>710</v>
      </c>
      <c r="F294" s="10">
        <v>0</v>
      </c>
    </row>
    <row r="295" spans="2:6" x14ac:dyDescent="0.25">
      <c r="B295" s="9">
        <v>411</v>
      </c>
      <c r="C295" s="10">
        <v>241</v>
      </c>
      <c r="E295" s="9">
        <v>711</v>
      </c>
      <c r="F295" s="10">
        <v>338</v>
      </c>
    </row>
    <row r="296" spans="2:6" x14ac:dyDescent="0.25">
      <c r="B296" s="9">
        <v>412</v>
      </c>
      <c r="C296" s="10">
        <v>55</v>
      </c>
      <c r="E296" s="9">
        <v>712</v>
      </c>
      <c r="F296" s="10">
        <v>4</v>
      </c>
    </row>
    <row r="297" spans="2:6" x14ac:dyDescent="0.25">
      <c r="B297" s="9">
        <v>413</v>
      </c>
      <c r="C297" s="10">
        <v>171</v>
      </c>
      <c r="E297" s="9">
        <v>713</v>
      </c>
      <c r="F297" s="10">
        <v>1</v>
      </c>
    </row>
    <row r="298" spans="2:6" x14ac:dyDescent="0.25">
      <c r="B298" s="9">
        <v>414</v>
      </c>
      <c r="C298" s="10">
        <v>208</v>
      </c>
      <c r="E298" s="9">
        <v>714</v>
      </c>
      <c r="F298" s="10">
        <v>28</v>
      </c>
    </row>
    <row r="299" spans="2:6" x14ac:dyDescent="0.25">
      <c r="B299" s="9">
        <v>415</v>
      </c>
      <c r="C299" s="10">
        <v>21</v>
      </c>
      <c r="E299" s="9">
        <v>715</v>
      </c>
      <c r="F299" s="10">
        <v>12</v>
      </c>
    </row>
    <row r="300" spans="2:6" x14ac:dyDescent="0.25">
      <c r="B300" s="9">
        <v>416</v>
      </c>
      <c r="C300" s="10">
        <v>25</v>
      </c>
      <c r="E300" s="9">
        <v>716</v>
      </c>
      <c r="F300" s="10">
        <v>16</v>
      </c>
    </row>
    <row r="301" spans="2:6" x14ac:dyDescent="0.25">
      <c r="B301" s="9">
        <v>417</v>
      </c>
      <c r="C301" s="10">
        <v>52</v>
      </c>
      <c r="E301" s="9">
        <v>717</v>
      </c>
      <c r="F301" s="10">
        <v>4</v>
      </c>
    </row>
    <row r="302" spans="2:6" x14ac:dyDescent="0.25">
      <c r="B302" s="9">
        <v>418</v>
      </c>
      <c r="C302" s="10">
        <v>104</v>
      </c>
      <c r="E302" s="9">
        <v>718</v>
      </c>
      <c r="F302" s="10">
        <v>4</v>
      </c>
    </row>
    <row r="303" spans="2:6" x14ac:dyDescent="0.25">
      <c r="B303" s="9">
        <v>419</v>
      </c>
      <c r="C303" s="10">
        <v>73</v>
      </c>
      <c r="E303" s="9">
        <v>719</v>
      </c>
      <c r="F303" s="10">
        <v>10</v>
      </c>
    </row>
    <row r="304" spans="2:6" x14ac:dyDescent="0.25">
      <c r="B304" s="9">
        <v>520</v>
      </c>
      <c r="C304" s="10">
        <v>34</v>
      </c>
      <c r="E304" s="9">
        <v>760</v>
      </c>
      <c r="F304" s="10">
        <v>0</v>
      </c>
    </row>
    <row r="305" spans="2:6" x14ac:dyDescent="0.25">
      <c r="B305" s="9">
        <v>521</v>
      </c>
      <c r="C305" s="10">
        <v>56</v>
      </c>
      <c r="E305" s="9">
        <v>761</v>
      </c>
      <c r="F305" s="10">
        <v>6</v>
      </c>
    </row>
    <row r="306" spans="2:6" x14ac:dyDescent="0.25">
      <c r="B306" s="9">
        <v>522</v>
      </c>
      <c r="C306" s="10">
        <v>31</v>
      </c>
      <c r="E306" s="9">
        <v>762</v>
      </c>
      <c r="F306" s="10">
        <v>0</v>
      </c>
    </row>
    <row r="307" spans="2:6" x14ac:dyDescent="0.25">
      <c r="B307" s="9">
        <v>523</v>
      </c>
      <c r="C307" s="10">
        <v>84</v>
      </c>
      <c r="E307" s="9">
        <v>763</v>
      </c>
      <c r="F307" s="10">
        <v>1</v>
      </c>
    </row>
    <row r="308" spans="2:6" x14ac:dyDescent="0.25">
      <c r="B308" s="9">
        <v>524</v>
      </c>
      <c r="C308" s="10">
        <v>130</v>
      </c>
      <c r="E308" s="9">
        <v>764</v>
      </c>
      <c r="F308" s="10">
        <v>0</v>
      </c>
    </row>
    <row r="309" spans="2:6" x14ac:dyDescent="0.25">
      <c r="B309" s="9">
        <v>525</v>
      </c>
      <c r="C309" s="10">
        <v>12</v>
      </c>
      <c r="E309" s="9">
        <v>765</v>
      </c>
      <c r="F309" s="10">
        <v>44</v>
      </c>
    </row>
    <row r="310" spans="2:6" x14ac:dyDescent="0.25">
      <c r="B310" s="9">
        <v>526</v>
      </c>
      <c r="C310" s="10">
        <v>23</v>
      </c>
      <c r="E310" s="9">
        <v>766</v>
      </c>
      <c r="F310" s="10">
        <v>0</v>
      </c>
    </row>
    <row r="311" spans="2:6" x14ac:dyDescent="0.25">
      <c r="B311" s="9">
        <v>527</v>
      </c>
      <c r="C311" s="10">
        <v>158</v>
      </c>
      <c r="E311" s="9">
        <v>767</v>
      </c>
      <c r="F311" s="10">
        <v>3</v>
      </c>
    </row>
    <row r="312" spans="2:6" x14ac:dyDescent="0.25">
      <c r="B312" s="9">
        <v>528</v>
      </c>
      <c r="C312" s="10">
        <v>30</v>
      </c>
      <c r="E312" s="9">
        <v>768</v>
      </c>
      <c r="F312" s="10">
        <v>0</v>
      </c>
    </row>
    <row r="313" spans="2:6" x14ac:dyDescent="0.25">
      <c r="B313" s="9">
        <v>529</v>
      </c>
      <c r="C313" s="10">
        <v>18</v>
      </c>
      <c r="E313" s="9">
        <v>769</v>
      </c>
      <c r="F313" s="10">
        <v>52</v>
      </c>
    </row>
    <row r="314" spans="2:6" x14ac:dyDescent="0.25">
      <c r="B314" s="9">
        <v>530</v>
      </c>
      <c r="C314" s="10">
        <v>29</v>
      </c>
      <c r="E314" s="9">
        <v>770</v>
      </c>
      <c r="F314" s="10">
        <v>0</v>
      </c>
    </row>
    <row r="315" spans="2:6" x14ac:dyDescent="0.25">
      <c r="B315" s="9">
        <v>531</v>
      </c>
      <c r="C315" s="10">
        <v>31</v>
      </c>
      <c r="E315" s="9">
        <v>771</v>
      </c>
      <c r="F315" s="10">
        <v>1</v>
      </c>
    </row>
    <row r="316" spans="2:6" x14ac:dyDescent="0.25">
      <c r="B316" s="9">
        <v>532</v>
      </c>
      <c r="C316" s="10">
        <v>173</v>
      </c>
      <c r="E316" s="9">
        <v>772</v>
      </c>
      <c r="F316" s="10">
        <v>1</v>
      </c>
    </row>
    <row r="317" spans="2:6" x14ac:dyDescent="0.25">
      <c r="B317" s="9">
        <v>533</v>
      </c>
      <c r="C317" s="10">
        <v>17</v>
      </c>
      <c r="E317" s="9">
        <v>773</v>
      </c>
      <c r="F317" s="10">
        <v>2</v>
      </c>
    </row>
    <row r="318" spans="2:6" x14ac:dyDescent="0.25">
      <c r="B318" s="9">
        <v>534</v>
      </c>
      <c r="C318" s="10">
        <v>48</v>
      </c>
      <c r="E318" s="9">
        <v>774</v>
      </c>
      <c r="F318" s="10">
        <v>9</v>
      </c>
    </row>
    <row r="319" spans="2:6" x14ac:dyDescent="0.25">
      <c r="B319" s="9">
        <v>535</v>
      </c>
      <c r="C319" s="10">
        <v>59</v>
      </c>
      <c r="E319" s="9">
        <v>775</v>
      </c>
      <c r="F319" s="10">
        <v>5</v>
      </c>
    </row>
    <row r="320" spans="2:6" x14ac:dyDescent="0.25">
      <c r="B320" s="9">
        <v>536</v>
      </c>
      <c r="C320" s="10">
        <v>39</v>
      </c>
      <c r="E320" s="9">
        <v>776</v>
      </c>
      <c r="F320" s="10">
        <v>57</v>
      </c>
    </row>
    <row r="321" spans="2:6" x14ac:dyDescent="0.25">
      <c r="B321" s="9">
        <v>537</v>
      </c>
      <c r="C321" s="10">
        <v>59</v>
      </c>
      <c r="E321" s="9">
        <v>777</v>
      </c>
      <c r="F321" s="10">
        <v>3</v>
      </c>
    </row>
    <row r="322" spans="2:6" x14ac:dyDescent="0.25">
      <c r="B322" s="9">
        <v>538</v>
      </c>
      <c r="C322" s="10">
        <v>60</v>
      </c>
      <c r="E322" s="9">
        <v>778</v>
      </c>
      <c r="F322" s="10">
        <v>1</v>
      </c>
    </row>
    <row r="323" spans="2:6" x14ac:dyDescent="0.25">
      <c r="B323" s="9">
        <v>539</v>
      </c>
      <c r="C323" s="10">
        <v>20</v>
      </c>
      <c r="E323" s="9">
        <v>779</v>
      </c>
      <c r="F323" s="10">
        <v>6</v>
      </c>
    </row>
    <row r="324" spans="2:6" x14ac:dyDescent="0.25">
      <c r="B324" s="9">
        <v>640</v>
      </c>
      <c r="C324" s="10">
        <v>2</v>
      </c>
      <c r="E324" s="9">
        <v>860</v>
      </c>
      <c r="F324" s="10">
        <v>48</v>
      </c>
    </row>
    <row r="325" spans="2:6" x14ac:dyDescent="0.25">
      <c r="B325" s="9">
        <v>641</v>
      </c>
      <c r="C325" s="10">
        <v>315</v>
      </c>
      <c r="E325" s="9">
        <v>861</v>
      </c>
      <c r="F325" s="10">
        <v>2</v>
      </c>
    </row>
    <row r="326" spans="2:6" x14ac:dyDescent="0.25">
      <c r="B326" s="9">
        <v>642</v>
      </c>
      <c r="C326" s="10">
        <v>2174</v>
      </c>
      <c r="E326" s="9">
        <v>862</v>
      </c>
      <c r="F326" s="10">
        <v>4</v>
      </c>
    </row>
    <row r="327" spans="2:6" x14ac:dyDescent="0.25">
      <c r="B327" s="9">
        <v>643</v>
      </c>
      <c r="C327" s="10">
        <v>152</v>
      </c>
      <c r="E327" s="9">
        <v>863</v>
      </c>
      <c r="F327" s="10">
        <v>5</v>
      </c>
    </row>
    <row r="328" spans="2:6" x14ac:dyDescent="0.25">
      <c r="B328" s="9">
        <v>644</v>
      </c>
      <c r="C328" s="10">
        <v>1021</v>
      </c>
      <c r="E328" s="9">
        <v>864</v>
      </c>
      <c r="F328" s="10">
        <v>79</v>
      </c>
    </row>
    <row r="329" spans="2:6" x14ac:dyDescent="0.25">
      <c r="B329" s="9">
        <v>645</v>
      </c>
      <c r="C329" s="10">
        <v>237</v>
      </c>
      <c r="E329" s="9">
        <v>865</v>
      </c>
      <c r="F329" s="10">
        <v>2</v>
      </c>
    </row>
    <row r="330" spans="2:6" x14ac:dyDescent="0.25">
      <c r="B330" s="9">
        <v>646</v>
      </c>
      <c r="C330" s="10">
        <v>27</v>
      </c>
      <c r="E330" s="9">
        <v>866</v>
      </c>
      <c r="F330" s="10">
        <v>11</v>
      </c>
    </row>
    <row r="331" spans="2:6" x14ac:dyDescent="0.25">
      <c r="B331" s="9">
        <v>647</v>
      </c>
      <c r="C331" s="10">
        <v>17</v>
      </c>
      <c r="E331" s="9">
        <v>867</v>
      </c>
      <c r="F331" s="10">
        <v>11</v>
      </c>
    </row>
    <row r="332" spans="2:6" x14ac:dyDescent="0.25">
      <c r="B332" s="9">
        <v>648</v>
      </c>
      <c r="C332" s="10">
        <v>27</v>
      </c>
      <c r="E332" s="9">
        <v>868</v>
      </c>
      <c r="F332" s="10">
        <v>1</v>
      </c>
    </row>
    <row r="333" spans="2:6" x14ac:dyDescent="0.25">
      <c r="B333" s="9">
        <v>649</v>
      </c>
      <c r="C333" s="10">
        <v>82</v>
      </c>
      <c r="E333" s="9">
        <v>869</v>
      </c>
      <c r="F333" s="10">
        <v>3</v>
      </c>
    </row>
    <row r="334" spans="2:6" x14ac:dyDescent="0.25">
      <c r="B334" s="9">
        <v>650</v>
      </c>
      <c r="C334" s="10">
        <v>48</v>
      </c>
      <c r="E334" s="9">
        <v>870</v>
      </c>
      <c r="F334" s="10">
        <v>5</v>
      </c>
    </row>
    <row r="335" spans="2:6" x14ac:dyDescent="0.25">
      <c r="B335" s="9">
        <v>651</v>
      </c>
      <c r="C335" s="10">
        <v>105</v>
      </c>
      <c r="E335" s="9">
        <v>871</v>
      </c>
      <c r="F335" s="10">
        <v>12</v>
      </c>
    </row>
    <row r="336" spans="2:6" x14ac:dyDescent="0.25">
      <c r="B336" s="9">
        <v>652</v>
      </c>
      <c r="C336" s="10">
        <v>28</v>
      </c>
      <c r="E336" s="9">
        <v>872</v>
      </c>
      <c r="F336" s="10">
        <v>2</v>
      </c>
    </row>
    <row r="337" spans="2:6" x14ac:dyDescent="0.25">
      <c r="B337" s="9">
        <v>653</v>
      </c>
      <c r="C337" s="10">
        <v>1107</v>
      </c>
      <c r="E337" s="9">
        <v>873</v>
      </c>
      <c r="F337" s="10">
        <v>5</v>
      </c>
    </row>
    <row r="338" spans="2:6" x14ac:dyDescent="0.25">
      <c r="B338" s="9">
        <v>654</v>
      </c>
      <c r="C338" s="10">
        <v>1013</v>
      </c>
      <c r="E338" s="9">
        <v>874</v>
      </c>
      <c r="F338" s="10">
        <v>21</v>
      </c>
    </row>
    <row r="339" spans="2:6" x14ac:dyDescent="0.25">
      <c r="B339" s="9">
        <v>655</v>
      </c>
      <c r="C339" s="10">
        <v>274</v>
      </c>
      <c r="E339" s="9">
        <v>875</v>
      </c>
      <c r="F339" s="10">
        <v>0</v>
      </c>
    </row>
    <row r="340" spans="2:6" x14ac:dyDescent="0.25">
      <c r="B340" s="9">
        <v>656</v>
      </c>
      <c r="C340" s="10">
        <v>87</v>
      </c>
      <c r="E340" s="9">
        <v>876</v>
      </c>
      <c r="F340" s="10">
        <v>45</v>
      </c>
    </row>
    <row r="341" spans="2:6" x14ac:dyDescent="0.25">
      <c r="B341" s="9">
        <v>657</v>
      </c>
      <c r="C341" s="10">
        <v>99</v>
      </c>
      <c r="E341" s="9">
        <v>877</v>
      </c>
      <c r="F341" s="10">
        <v>29</v>
      </c>
    </row>
    <row r="342" spans="2:6" x14ac:dyDescent="0.25">
      <c r="B342" s="9">
        <v>658</v>
      </c>
      <c r="C342" s="10">
        <v>276</v>
      </c>
      <c r="E342" s="9">
        <v>878</v>
      </c>
      <c r="F342" s="10">
        <v>2</v>
      </c>
    </row>
    <row r="343" spans="2:6" x14ac:dyDescent="0.25">
      <c r="B343" s="9">
        <v>659</v>
      </c>
      <c r="C343" s="10">
        <v>21</v>
      </c>
      <c r="E343" s="9">
        <v>879</v>
      </c>
      <c r="F343" s="10">
        <v>30</v>
      </c>
    </row>
    <row r="344" spans="2:6" x14ac:dyDescent="0.25">
      <c r="B344" s="9">
        <v>720</v>
      </c>
      <c r="C344" s="10">
        <v>41</v>
      </c>
      <c r="E344" s="9">
        <v>880</v>
      </c>
      <c r="F344" s="10">
        <v>8</v>
      </c>
    </row>
    <row r="345" spans="2:6" x14ac:dyDescent="0.25">
      <c r="B345" s="9">
        <v>721</v>
      </c>
      <c r="C345" s="10">
        <v>119</v>
      </c>
      <c r="E345" s="9">
        <v>881</v>
      </c>
      <c r="F345" s="10">
        <v>1</v>
      </c>
    </row>
    <row r="346" spans="2:6" x14ac:dyDescent="0.25">
      <c r="B346" s="9">
        <v>722</v>
      </c>
      <c r="C346" s="10">
        <v>153</v>
      </c>
      <c r="E346" s="9">
        <v>882</v>
      </c>
      <c r="F346" s="10">
        <v>14</v>
      </c>
    </row>
    <row r="347" spans="2:6" x14ac:dyDescent="0.25">
      <c r="B347" s="9">
        <v>723</v>
      </c>
      <c r="C347" s="10">
        <v>100</v>
      </c>
      <c r="E347" s="9">
        <v>883</v>
      </c>
      <c r="F347" s="10">
        <v>24</v>
      </c>
    </row>
    <row r="348" spans="2:6" x14ac:dyDescent="0.25">
      <c r="B348" s="9">
        <v>724</v>
      </c>
      <c r="C348" s="10">
        <v>143</v>
      </c>
      <c r="E348" s="9">
        <v>884</v>
      </c>
      <c r="F348" s="10">
        <v>2</v>
      </c>
    </row>
    <row r="349" spans="2:6" x14ac:dyDescent="0.25">
      <c r="B349" s="9">
        <v>725</v>
      </c>
      <c r="C349" s="10">
        <v>140</v>
      </c>
      <c r="E349" s="9">
        <v>885</v>
      </c>
      <c r="F349" s="10">
        <v>21</v>
      </c>
    </row>
    <row r="350" spans="2:6" x14ac:dyDescent="0.25">
      <c r="B350" s="9">
        <v>726</v>
      </c>
      <c r="C350" s="10">
        <v>35</v>
      </c>
      <c r="E350" s="9">
        <v>886</v>
      </c>
      <c r="F350" s="10">
        <v>7</v>
      </c>
    </row>
    <row r="351" spans="2:6" x14ac:dyDescent="0.25">
      <c r="B351" s="9">
        <v>727</v>
      </c>
      <c r="C351" s="10">
        <v>149</v>
      </c>
      <c r="E351" s="9">
        <v>887</v>
      </c>
      <c r="F351" s="10">
        <v>0</v>
      </c>
    </row>
    <row r="352" spans="2:6" x14ac:dyDescent="0.25">
      <c r="B352" s="9">
        <v>728</v>
      </c>
      <c r="C352" s="10">
        <v>130</v>
      </c>
      <c r="E352" s="9">
        <v>888</v>
      </c>
      <c r="F352" s="10">
        <v>4</v>
      </c>
    </row>
    <row r="353" spans="2:6" x14ac:dyDescent="0.25">
      <c r="B353" s="9">
        <v>729</v>
      </c>
      <c r="C353" s="10">
        <v>120</v>
      </c>
      <c r="E353" s="9">
        <v>889</v>
      </c>
      <c r="F353" s="10">
        <v>32</v>
      </c>
    </row>
    <row r="354" spans="2:6" x14ac:dyDescent="0.25">
      <c r="B354" s="9">
        <v>730</v>
      </c>
      <c r="C354" s="10">
        <v>265</v>
      </c>
      <c r="E354" s="9">
        <v>890</v>
      </c>
      <c r="F354" s="10">
        <v>4</v>
      </c>
    </row>
    <row r="355" spans="2:6" x14ac:dyDescent="0.25">
      <c r="B355" s="9">
        <v>731</v>
      </c>
      <c r="C355" s="10">
        <v>71</v>
      </c>
      <c r="E355" s="9">
        <v>891</v>
      </c>
      <c r="F355" s="10">
        <v>9</v>
      </c>
    </row>
    <row r="356" spans="2:6" x14ac:dyDescent="0.25">
      <c r="B356" s="9">
        <v>732</v>
      </c>
      <c r="C356" s="10">
        <v>13</v>
      </c>
      <c r="E356" s="9">
        <v>892</v>
      </c>
      <c r="F356" s="10">
        <v>17</v>
      </c>
    </row>
    <row r="357" spans="2:6" x14ac:dyDescent="0.25">
      <c r="B357" s="9">
        <v>733</v>
      </c>
      <c r="C357" s="10">
        <v>169</v>
      </c>
      <c r="E357" s="9">
        <v>893</v>
      </c>
      <c r="F357" s="10">
        <v>5</v>
      </c>
    </row>
    <row r="358" spans="2:6" x14ac:dyDescent="0.25">
      <c r="B358" s="9">
        <v>734</v>
      </c>
      <c r="C358" s="10">
        <v>57</v>
      </c>
      <c r="E358" s="9">
        <v>894</v>
      </c>
      <c r="F358" s="10">
        <v>53</v>
      </c>
    </row>
    <row r="359" spans="2:6" x14ac:dyDescent="0.25">
      <c r="B359" s="9">
        <v>735</v>
      </c>
      <c r="C359" s="10">
        <v>229</v>
      </c>
      <c r="E359" s="9">
        <v>895</v>
      </c>
      <c r="F359" s="10">
        <v>7</v>
      </c>
    </row>
    <row r="360" spans="2:6" x14ac:dyDescent="0.25">
      <c r="B360" s="9">
        <v>736</v>
      </c>
      <c r="C360" s="10">
        <v>108</v>
      </c>
      <c r="E360" s="9">
        <v>896</v>
      </c>
      <c r="F360" s="10">
        <v>72</v>
      </c>
    </row>
    <row r="361" spans="2:6" x14ac:dyDescent="0.25">
      <c r="B361" s="9">
        <v>737</v>
      </c>
      <c r="C361" s="10">
        <v>108</v>
      </c>
      <c r="E361" s="9">
        <v>897</v>
      </c>
      <c r="F361" s="10">
        <v>0</v>
      </c>
    </row>
    <row r="362" spans="2:6" x14ac:dyDescent="0.25">
      <c r="B362" s="9">
        <v>738</v>
      </c>
      <c r="C362" s="10">
        <v>41</v>
      </c>
      <c r="E362" s="9">
        <v>898</v>
      </c>
      <c r="F362" s="10">
        <v>2</v>
      </c>
    </row>
    <row r="363" spans="2:6" x14ac:dyDescent="0.25">
      <c r="B363" s="9">
        <v>739</v>
      </c>
      <c r="C363" s="10">
        <v>139</v>
      </c>
      <c r="E363" s="9">
        <v>899</v>
      </c>
      <c r="F363" s="10">
        <v>8</v>
      </c>
    </row>
    <row r="364" spans="2:6" x14ac:dyDescent="0.25">
      <c r="B364" s="9">
        <v>740</v>
      </c>
      <c r="C364" s="10">
        <v>19</v>
      </c>
      <c r="E364" s="9">
        <v>900</v>
      </c>
      <c r="F364" s="10">
        <v>2</v>
      </c>
    </row>
    <row r="365" spans="2:6" x14ac:dyDescent="0.25">
      <c r="B365" s="9">
        <v>741</v>
      </c>
      <c r="C365" s="10">
        <v>94</v>
      </c>
      <c r="E365" s="9">
        <v>901</v>
      </c>
      <c r="F365" s="10">
        <v>0</v>
      </c>
    </row>
    <row r="366" spans="2:6" x14ac:dyDescent="0.25">
      <c r="B366" s="9">
        <v>742</v>
      </c>
      <c r="C366" s="10">
        <v>23</v>
      </c>
      <c r="E366" s="9">
        <v>902</v>
      </c>
      <c r="F366" s="10">
        <v>3</v>
      </c>
    </row>
    <row r="367" spans="2:6" x14ac:dyDescent="0.25">
      <c r="B367" s="9">
        <v>743</v>
      </c>
      <c r="C367" s="10">
        <v>15</v>
      </c>
      <c r="E367" s="9">
        <v>903</v>
      </c>
      <c r="F367" s="10">
        <v>4</v>
      </c>
    </row>
    <row r="368" spans="2:6" x14ac:dyDescent="0.25">
      <c r="B368" s="9">
        <v>744</v>
      </c>
      <c r="C368" s="10">
        <v>62</v>
      </c>
      <c r="E368" s="9">
        <v>904</v>
      </c>
      <c r="F368" s="10">
        <v>3</v>
      </c>
    </row>
    <row r="369" spans="2:6" x14ac:dyDescent="0.25">
      <c r="B369" s="9">
        <v>745</v>
      </c>
      <c r="C369" s="10">
        <v>74</v>
      </c>
      <c r="E369" s="9">
        <v>905</v>
      </c>
      <c r="F369" s="10">
        <v>6</v>
      </c>
    </row>
    <row r="370" spans="2:6" x14ac:dyDescent="0.25">
      <c r="B370" s="9">
        <v>746</v>
      </c>
      <c r="C370" s="10">
        <v>97</v>
      </c>
      <c r="E370" s="9">
        <v>906</v>
      </c>
      <c r="F370" s="10">
        <v>0</v>
      </c>
    </row>
    <row r="371" spans="2:6" x14ac:dyDescent="0.25">
      <c r="B371" s="9">
        <v>747</v>
      </c>
      <c r="C371" s="10">
        <v>55</v>
      </c>
      <c r="E371" s="9">
        <v>907</v>
      </c>
      <c r="F371" s="10">
        <v>0</v>
      </c>
    </row>
    <row r="372" spans="2:6" x14ac:dyDescent="0.25">
      <c r="B372" s="9">
        <v>748</v>
      </c>
      <c r="C372" s="10">
        <v>44</v>
      </c>
      <c r="E372" s="9">
        <v>908</v>
      </c>
      <c r="F372" s="10">
        <v>0</v>
      </c>
    </row>
    <row r="373" spans="2:6" x14ac:dyDescent="0.25">
      <c r="B373" s="9">
        <v>749</v>
      </c>
      <c r="C373" s="10">
        <v>110</v>
      </c>
      <c r="E373" s="9">
        <v>909</v>
      </c>
      <c r="F373" s="10">
        <v>8</v>
      </c>
    </row>
    <row r="374" spans="2:6" x14ac:dyDescent="0.25">
      <c r="B374" s="9">
        <v>750</v>
      </c>
      <c r="C374" s="10">
        <v>59</v>
      </c>
      <c r="E374" s="9">
        <v>910</v>
      </c>
      <c r="F374" s="10">
        <v>5</v>
      </c>
    </row>
    <row r="375" spans="2:6" x14ac:dyDescent="0.25">
      <c r="B375" s="9">
        <v>751</v>
      </c>
      <c r="C375" s="10">
        <v>62</v>
      </c>
      <c r="E375" s="9">
        <v>911</v>
      </c>
      <c r="F375" s="10">
        <v>0</v>
      </c>
    </row>
    <row r="376" spans="2:6" x14ac:dyDescent="0.25">
      <c r="B376" s="9">
        <v>752</v>
      </c>
      <c r="C376" s="10">
        <v>105</v>
      </c>
      <c r="E376" s="9">
        <v>912</v>
      </c>
      <c r="F376" s="10">
        <v>2</v>
      </c>
    </row>
    <row r="377" spans="2:6" x14ac:dyDescent="0.25">
      <c r="B377" s="9">
        <v>753</v>
      </c>
      <c r="C377" s="10">
        <v>26</v>
      </c>
      <c r="E377" s="9">
        <v>913</v>
      </c>
      <c r="F377" s="10">
        <v>24</v>
      </c>
    </row>
    <row r="378" spans="2:6" x14ac:dyDescent="0.25">
      <c r="B378" s="9">
        <v>754</v>
      </c>
      <c r="C378" s="10">
        <v>49</v>
      </c>
      <c r="E378" s="9">
        <v>914</v>
      </c>
      <c r="F378" s="10">
        <v>0</v>
      </c>
    </row>
    <row r="379" spans="2:6" x14ac:dyDescent="0.25">
      <c r="B379" s="9">
        <v>755</v>
      </c>
      <c r="C379" s="10">
        <v>68</v>
      </c>
      <c r="E379" s="9">
        <v>915</v>
      </c>
      <c r="F379" s="10">
        <v>9</v>
      </c>
    </row>
    <row r="380" spans="2:6" x14ac:dyDescent="0.25">
      <c r="B380" s="9">
        <v>756</v>
      </c>
      <c r="C380" s="10">
        <v>22</v>
      </c>
      <c r="E380" s="9">
        <v>916</v>
      </c>
      <c r="F380" s="10">
        <v>0</v>
      </c>
    </row>
    <row r="381" spans="2:6" x14ac:dyDescent="0.25">
      <c r="B381" s="9">
        <v>757</v>
      </c>
      <c r="C381" s="10">
        <v>18</v>
      </c>
      <c r="E381" s="9">
        <v>917</v>
      </c>
      <c r="F381" s="10">
        <v>1</v>
      </c>
    </row>
    <row r="382" spans="2:6" x14ac:dyDescent="0.25">
      <c r="B382" s="9">
        <v>758</v>
      </c>
      <c r="C382" s="10">
        <v>19</v>
      </c>
      <c r="E382" s="9">
        <v>918</v>
      </c>
      <c r="F382" s="10">
        <v>10</v>
      </c>
    </row>
    <row r="383" spans="2:6" x14ac:dyDescent="0.25">
      <c r="B383" s="9">
        <v>759</v>
      </c>
      <c r="C383" s="10">
        <v>99</v>
      </c>
      <c r="E383" s="9">
        <v>919</v>
      </c>
      <c r="F383" s="10">
        <v>1</v>
      </c>
    </row>
    <row r="384" spans="2:6" x14ac:dyDescent="0.25">
      <c r="B384" s="9">
        <v>780</v>
      </c>
      <c r="C384" s="10">
        <v>27</v>
      </c>
      <c r="E384" s="9">
        <v>920</v>
      </c>
      <c r="F384" s="10">
        <v>0</v>
      </c>
    </row>
    <row r="385" spans="2:6" x14ac:dyDescent="0.25">
      <c r="B385" s="9">
        <v>781</v>
      </c>
      <c r="C385" s="10">
        <v>25</v>
      </c>
      <c r="E385" s="9">
        <v>921</v>
      </c>
      <c r="F385" s="10">
        <v>20</v>
      </c>
    </row>
    <row r="386" spans="2:6" x14ac:dyDescent="0.25">
      <c r="B386" s="9">
        <v>782</v>
      </c>
      <c r="C386" s="10">
        <v>14</v>
      </c>
      <c r="E386" s="9">
        <v>922</v>
      </c>
      <c r="F386" s="10">
        <v>30</v>
      </c>
    </row>
    <row r="387" spans="2:6" x14ac:dyDescent="0.25">
      <c r="B387" s="9">
        <v>783</v>
      </c>
      <c r="C387" s="10">
        <v>35</v>
      </c>
      <c r="E387" s="9">
        <v>923</v>
      </c>
      <c r="F387" s="10">
        <v>6</v>
      </c>
    </row>
    <row r="388" spans="2:6" x14ac:dyDescent="0.25">
      <c r="B388" s="9">
        <v>784</v>
      </c>
      <c r="C388" s="10">
        <v>10</v>
      </c>
      <c r="E388" s="9">
        <v>924</v>
      </c>
      <c r="F388" s="10">
        <v>15</v>
      </c>
    </row>
    <row r="389" spans="2:6" x14ac:dyDescent="0.25">
      <c r="B389" s="9">
        <v>785</v>
      </c>
      <c r="C389" s="10">
        <v>29</v>
      </c>
      <c r="E389" s="9">
        <v>925</v>
      </c>
      <c r="F389" s="10">
        <v>5</v>
      </c>
    </row>
    <row r="390" spans="2:6" x14ac:dyDescent="0.25">
      <c r="B390" s="9">
        <v>786</v>
      </c>
      <c r="C390" s="10">
        <v>44</v>
      </c>
      <c r="E390" s="9">
        <v>926</v>
      </c>
      <c r="F390" s="10">
        <v>0</v>
      </c>
    </row>
    <row r="391" spans="2:6" x14ac:dyDescent="0.25">
      <c r="B391" s="9">
        <v>787</v>
      </c>
      <c r="C391" s="10">
        <v>17</v>
      </c>
      <c r="E391" s="9">
        <v>927</v>
      </c>
      <c r="F391" s="10">
        <v>0</v>
      </c>
    </row>
    <row r="392" spans="2:6" x14ac:dyDescent="0.25">
      <c r="B392" s="9">
        <v>788</v>
      </c>
      <c r="C392" s="10">
        <v>34</v>
      </c>
      <c r="E392" s="9">
        <v>928</v>
      </c>
      <c r="F392" s="10">
        <v>28</v>
      </c>
    </row>
    <row r="393" spans="2:6" x14ac:dyDescent="0.25">
      <c r="B393" s="9">
        <v>789</v>
      </c>
      <c r="C393" s="10">
        <v>14</v>
      </c>
      <c r="E393" s="9">
        <v>929</v>
      </c>
      <c r="F393" s="10">
        <v>0</v>
      </c>
    </row>
    <row r="394" spans="2:6" x14ac:dyDescent="0.25">
      <c r="B394" s="9">
        <v>790</v>
      </c>
      <c r="C394" s="10">
        <v>156</v>
      </c>
      <c r="E394" s="9">
        <v>930</v>
      </c>
      <c r="F394" s="10">
        <v>5</v>
      </c>
    </row>
    <row r="395" spans="2:6" x14ac:dyDescent="0.25">
      <c r="B395" s="9">
        <v>791</v>
      </c>
      <c r="C395" s="10">
        <v>128</v>
      </c>
      <c r="E395" s="9">
        <v>931</v>
      </c>
      <c r="F395" s="10">
        <v>7</v>
      </c>
    </row>
    <row r="396" spans="2:6" x14ac:dyDescent="0.25">
      <c r="B396" s="9">
        <v>792</v>
      </c>
      <c r="C396" s="10">
        <v>60</v>
      </c>
      <c r="E396" s="9">
        <v>932</v>
      </c>
      <c r="F396" s="10">
        <v>30</v>
      </c>
    </row>
    <row r="397" spans="2:6" x14ac:dyDescent="0.25">
      <c r="B397" s="9">
        <v>793</v>
      </c>
      <c r="C397" s="10">
        <v>32</v>
      </c>
      <c r="E397" s="9">
        <v>933</v>
      </c>
      <c r="F397" s="10">
        <v>2</v>
      </c>
    </row>
    <row r="398" spans="2:6" x14ac:dyDescent="0.25">
      <c r="B398" s="9">
        <v>794</v>
      </c>
      <c r="C398" s="10">
        <v>53</v>
      </c>
      <c r="E398" s="9">
        <v>934</v>
      </c>
      <c r="F398" s="10">
        <v>30</v>
      </c>
    </row>
    <row r="399" spans="2:6" x14ac:dyDescent="0.25">
      <c r="B399" s="9">
        <v>795</v>
      </c>
      <c r="C399" s="10">
        <v>184</v>
      </c>
      <c r="E399" s="9">
        <v>935</v>
      </c>
      <c r="F399" s="10">
        <v>2</v>
      </c>
    </row>
    <row r="400" spans="2:6" x14ac:dyDescent="0.25">
      <c r="B400" s="9">
        <v>796</v>
      </c>
      <c r="C400" s="10">
        <v>90</v>
      </c>
      <c r="E400" s="9">
        <v>936</v>
      </c>
      <c r="F400" s="10">
        <v>0</v>
      </c>
    </row>
    <row r="401" spans="2:6" x14ac:dyDescent="0.25">
      <c r="B401" s="9">
        <v>797</v>
      </c>
      <c r="C401" s="10">
        <v>71</v>
      </c>
      <c r="E401" s="9">
        <v>937</v>
      </c>
      <c r="F401" s="10">
        <v>2</v>
      </c>
    </row>
    <row r="402" spans="2:6" x14ac:dyDescent="0.25">
      <c r="B402" s="9">
        <v>798</v>
      </c>
      <c r="C402" s="10">
        <v>87</v>
      </c>
      <c r="E402" s="9">
        <v>938</v>
      </c>
      <c r="F402" s="10">
        <v>1</v>
      </c>
    </row>
    <row r="403" spans="2:6" x14ac:dyDescent="0.25">
      <c r="B403" s="9">
        <v>799</v>
      </c>
      <c r="C403" s="10">
        <v>28</v>
      </c>
      <c r="E403" s="9">
        <v>939</v>
      </c>
      <c r="F403" s="10">
        <v>2</v>
      </c>
    </row>
    <row r="404" spans="2:6" x14ac:dyDescent="0.25">
      <c r="B404" s="9">
        <v>800</v>
      </c>
      <c r="C404" s="10">
        <v>56</v>
      </c>
      <c r="E404" s="9">
        <v>940</v>
      </c>
      <c r="F404" s="10">
        <v>14</v>
      </c>
    </row>
    <row r="405" spans="2:6" x14ac:dyDescent="0.25">
      <c r="B405" s="9">
        <v>801</v>
      </c>
      <c r="C405" s="10">
        <v>51</v>
      </c>
      <c r="E405" s="9">
        <v>941</v>
      </c>
      <c r="F405" s="10">
        <v>31</v>
      </c>
    </row>
    <row r="406" spans="2:6" x14ac:dyDescent="0.25">
      <c r="B406" s="9">
        <v>802</v>
      </c>
      <c r="C406" s="10">
        <v>75</v>
      </c>
      <c r="E406" s="9">
        <v>942</v>
      </c>
      <c r="F406" s="10">
        <v>16</v>
      </c>
    </row>
    <row r="407" spans="2:6" x14ac:dyDescent="0.25">
      <c r="B407" s="9">
        <v>803</v>
      </c>
      <c r="C407" s="10">
        <v>38</v>
      </c>
      <c r="E407" s="9">
        <v>943</v>
      </c>
      <c r="F407" s="10">
        <v>12</v>
      </c>
    </row>
    <row r="408" spans="2:6" x14ac:dyDescent="0.25">
      <c r="B408" s="9">
        <v>804</v>
      </c>
      <c r="C408" s="10">
        <v>18</v>
      </c>
      <c r="E408" s="9">
        <v>944</v>
      </c>
      <c r="F408" s="10">
        <v>96</v>
      </c>
    </row>
    <row r="409" spans="2:6" x14ac:dyDescent="0.25">
      <c r="B409" s="9">
        <v>805</v>
      </c>
      <c r="C409" s="10">
        <v>54</v>
      </c>
      <c r="E409" s="9">
        <v>945</v>
      </c>
      <c r="F409" s="10">
        <v>16</v>
      </c>
    </row>
    <row r="410" spans="2:6" x14ac:dyDescent="0.25">
      <c r="B410" s="9">
        <v>806</v>
      </c>
      <c r="C410" s="10">
        <v>71</v>
      </c>
      <c r="E410" s="9">
        <v>946</v>
      </c>
      <c r="F410" s="10">
        <v>5</v>
      </c>
    </row>
    <row r="411" spans="2:6" x14ac:dyDescent="0.25">
      <c r="B411" s="9">
        <v>807</v>
      </c>
      <c r="C411" s="10">
        <v>57</v>
      </c>
      <c r="E411" s="9">
        <v>947</v>
      </c>
      <c r="F411" s="10">
        <v>0</v>
      </c>
    </row>
    <row r="412" spans="2:6" x14ac:dyDescent="0.25">
      <c r="B412" s="9">
        <v>808</v>
      </c>
      <c r="C412" s="10">
        <v>43</v>
      </c>
      <c r="E412" s="9">
        <v>948</v>
      </c>
      <c r="F412" s="10">
        <v>8</v>
      </c>
    </row>
    <row r="413" spans="2:6" x14ac:dyDescent="0.25">
      <c r="B413" s="9">
        <v>809</v>
      </c>
      <c r="C413" s="10">
        <v>52</v>
      </c>
      <c r="E413" s="9">
        <v>949</v>
      </c>
      <c r="F413" s="10">
        <v>7</v>
      </c>
    </row>
    <row r="414" spans="2:6" x14ac:dyDescent="0.25">
      <c r="B414" s="9">
        <v>810</v>
      </c>
      <c r="C414" s="10">
        <v>27</v>
      </c>
      <c r="E414" s="9">
        <v>950</v>
      </c>
      <c r="F414" s="10">
        <v>24</v>
      </c>
    </row>
    <row r="415" spans="2:6" x14ac:dyDescent="0.25">
      <c r="B415" s="9">
        <v>811</v>
      </c>
      <c r="C415" s="10">
        <v>12</v>
      </c>
      <c r="E415" s="9">
        <v>951</v>
      </c>
      <c r="F415" s="10">
        <v>121</v>
      </c>
    </row>
    <row r="416" spans="2:6" x14ac:dyDescent="0.25">
      <c r="B416" s="9">
        <v>812</v>
      </c>
      <c r="C416" s="10">
        <v>33</v>
      </c>
      <c r="E416" s="9">
        <v>952</v>
      </c>
      <c r="F416" s="10">
        <v>196</v>
      </c>
    </row>
    <row r="417" spans="2:6" x14ac:dyDescent="0.25">
      <c r="B417" s="9">
        <v>813</v>
      </c>
      <c r="C417" s="10">
        <v>96</v>
      </c>
      <c r="E417" s="9">
        <v>953</v>
      </c>
      <c r="F417" s="10">
        <v>5</v>
      </c>
    </row>
    <row r="418" spans="2:6" x14ac:dyDescent="0.25">
      <c r="B418" s="9">
        <v>814</v>
      </c>
      <c r="C418" s="10">
        <v>28</v>
      </c>
      <c r="E418" s="9">
        <v>954</v>
      </c>
      <c r="F418" s="10">
        <v>73</v>
      </c>
    </row>
    <row r="419" spans="2:6" x14ac:dyDescent="0.25">
      <c r="B419" s="9">
        <v>815</v>
      </c>
      <c r="C419" s="10">
        <v>43</v>
      </c>
      <c r="E419" s="9">
        <v>955</v>
      </c>
      <c r="F419" s="10">
        <v>93</v>
      </c>
    </row>
    <row r="420" spans="2:6" x14ac:dyDescent="0.25">
      <c r="B420" s="9">
        <v>816</v>
      </c>
      <c r="C420" s="10">
        <v>205</v>
      </c>
      <c r="E420" s="9">
        <v>956</v>
      </c>
      <c r="F420" s="10">
        <v>17</v>
      </c>
    </row>
    <row r="421" spans="2:6" x14ac:dyDescent="0.25">
      <c r="B421" s="9">
        <v>817</v>
      </c>
      <c r="C421" s="10">
        <v>23</v>
      </c>
      <c r="E421" s="9">
        <v>957</v>
      </c>
      <c r="F421" s="10">
        <v>7</v>
      </c>
    </row>
    <row r="422" spans="2:6" x14ac:dyDescent="0.25">
      <c r="B422" s="9">
        <v>818</v>
      </c>
      <c r="C422" s="10">
        <v>19</v>
      </c>
      <c r="E422" s="9">
        <v>958</v>
      </c>
      <c r="F422" s="10">
        <v>17</v>
      </c>
    </row>
    <row r="423" spans="2:6" x14ac:dyDescent="0.25">
      <c r="B423" s="9">
        <v>819</v>
      </c>
      <c r="C423" s="10">
        <v>14</v>
      </c>
      <c r="E423" s="9">
        <v>959</v>
      </c>
      <c r="F423" s="10">
        <v>171</v>
      </c>
    </row>
    <row r="424" spans="2:6" x14ac:dyDescent="0.25">
      <c r="B424" s="9">
        <v>820</v>
      </c>
      <c r="C424" s="10">
        <v>38</v>
      </c>
      <c r="E424" s="9">
        <v>960</v>
      </c>
      <c r="F424" s="10">
        <v>188</v>
      </c>
    </row>
    <row r="425" spans="2:6" x14ac:dyDescent="0.25">
      <c r="B425" s="9">
        <v>821</v>
      </c>
      <c r="C425" s="10">
        <v>78</v>
      </c>
      <c r="E425" s="9">
        <v>961</v>
      </c>
      <c r="F425" s="10">
        <v>110</v>
      </c>
    </row>
    <row r="426" spans="2:6" x14ac:dyDescent="0.25">
      <c r="B426" s="9">
        <v>822</v>
      </c>
      <c r="C426" s="10">
        <v>69</v>
      </c>
      <c r="E426" s="9">
        <v>962</v>
      </c>
      <c r="F426" s="10">
        <v>37</v>
      </c>
    </row>
    <row r="427" spans="2:6" x14ac:dyDescent="0.25">
      <c r="B427" s="9">
        <v>823</v>
      </c>
      <c r="C427" s="10">
        <v>33</v>
      </c>
      <c r="E427" s="9">
        <v>963</v>
      </c>
      <c r="F427" s="10">
        <v>9</v>
      </c>
    </row>
    <row r="428" spans="2:6" x14ac:dyDescent="0.25">
      <c r="B428" s="9">
        <v>824</v>
      </c>
      <c r="C428" s="10">
        <v>54</v>
      </c>
      <c r="E428" s="9">
        <v>964</v>
      </c>
      <c r="F428" s="10">
        <v>29</v>
      </c>
    </row>
    <row r="429" spans="2:6" x14ac:dyDescent="0.25">
      <c r="B429" s="9">
        <v>825</v>
      </c>
      <c r="C429" s="10">
        <v>99</v>
      </c>
      <c r="E429" s="9">
        <v>965</v>
      </c>
      <c r="F429" s="10">
        <v>6</v>
      </c>
    </row>
    <row r="430" spans="2:6" x14ac:dyDescent="0.25">
      <c r="B430" s="9">
        <v>826</v>
      </c>
      <c r="C430" s="10">
        <v>49</v>
      </c>
      <c r="E430" s="9">
        <v>966</v>
      </c>
      <c r="F430" s="10">
        <v>30</v>
      </c>
    </row>
    <row r="431" spans="2:6" x14ac:dyDescent="0.25">
      <c r="B431" s="9">
        <v>827</v>
      </c>
      <c r="C431" s="10">
        <v>11</v>
      </c>
      <c r="E431" s="9">
        <v>967</v>
      </c>
      <c r="F431" s="10">
        <v>81</v>
      </c>
    </row>
    <row r="432" spans="2:6" x14ac:dyDescent="0.25">
      <c r="B432" s="9">
        <v>828</v>
      </c>
      <c r="C432" s="10">
        <v>38</v>
      </c>
      <c r="E432" s="9">
        <v>968</v>
      </c>
      <c r="F432" s="10">
        <v>4</v>
      </c>
    </row>
    <row r="433" spans="2:6" x14ac:dyDescent="0.25">
      <c r="B433" s="9">
        <v>829</v>
      </c>
      <c r="C433" s="10">
        <v>16</v>
      </c>
      <c r="E433" s="9">
        <v>969</v>
      </c>
      <c r="F433" s="10">
        <v>11</v>
      </c>
    </row>
    <row r="434" spans="2:6" x14ac:dyDescent="0.25">
      <c r="B434" s="9">
        <v>830</v>
      </c>
      <c r="C434" s="10">
        <v>32</v>
      </c>
      <c r="E434" s="9">
        <v>970</v>
      </c>
      <c r="F434" s="10">
        <v>14</v>
      </c>
    </row>
    <row r="435" spans="2:6" x14ac:dyDescent="0.25">
      <c r="B435" s="9">
        <v>831</v>
      </c>
      <c r="C435" s="10">
        <v>20</v>
      </c>
      <c r="E435" s="9">
        <v>971</v>
      </c>
      <c r="F435" s="10">
        <v>5</v>
      </c>
    </row>
    <row r="436" spans="2:6" x14ac:dyDescent="0.25">
      <c r="B436" s="9">
        <v>832</v>
      </c>
      <c r="C436" s="10">
        <v>154</v>
      </c>
      <c r="E436" s="9">
        <v>972</v>
      </c>
      <c r="F436" s="10">
        <v>45</v>
      </c>
    </row>
    <row r="437" spans="2:6" x14ac:dyDescent="0.25">
      <c r="B437" s="9">
        <v>833</v>
      </c>
      <c r="C437" s="10">
        <v>41</v>
      </c>
      <c r="E437" s="9">
        <v>973</v>
      </c>
      <c r="F437" s="10">
        <v>8</v>
      </c>
    </row>
    <row r="438" spans="2:6" x14ac:dyDescent="0.25">
      <c r="B438" s="9">
        <v>834</v>
      </c>
      <c r="C438" s="10">
        <v>75</v>
      </c>
      <c r="E438" s="9">
        <v>974</v>
      </c>
      <c r="F438" s="10">
        <v>3</v>
      </c>
    </row>
    <row r="439" spans="2:6" x14ac:dyDescent="0.25">
      <c r="B439" s="9">
        <v>835</v>
      </c>
      <c r="C439" s="10">
        <v>40</v>
      </c>
      <c r="E439" s="9">
        <v>975</v>
      </c>
      <c r="F439" s="10">
        <v>24</v>
      </c>
    </row>
    <row r="440" spans="2:6" x14ac:dyDescent="0.25">
      <c r="B440" s="9">
        <v>836</v>
      </c>
      <c r="C440" s="10">
        <v>46</v>
      </c>
      <c r="E440" s="9">
        <v>976</v>
      </c>
      <c r="F440" s="10">
        <v>18</v>
      </c>
    </row>
    <row r="441" spans="2:6" x14ac:dyDescent="0.25">
      <c r="B441" s="9">
        <v>837</v>
      </c>
      <c r="C441" s="10">
        <v>62</v>
      </c>
      <c r="E441" s="9">
        <v>977</v>
      </c>
      <c r="F441" s="10">
        <v>12</v>
      </c>
    </row>
    <row r="442" spans="2:6" x14ac:dyDescent="0.25">
      <c r="B442" s="9">
        <v>838</v>
      </c>
      <c r="C442" s="10">
        <v>61</v>
      </c>
      <c r="E442" s="9">
        <v>978</v>
      </c>
      <c r="F442" s="10">
        <v>123</v>
      </c>
    </row>
    <row r="443" spans="2:6" x14ac:dyDescent="0.25">
      <c r="B443" s="9">
        <v>839</v>
      </c>
      <c r="C443" s="10">
        <v>96</v>
      </c>
      <c r="E443" s="9">
        <v>979</v>
      </c>
      <c r="F443" s="10">
        <v>96</v>
      </c>
    </row>
    <row r="444" spans="2:6" x14ac:dyDescent="0.25">
      <c r="B444" s="9">
        <v>840</v>
      </c>
      <c r="C444" s="10">
        <v>190</v>
      </c>
      <c r="E444" s="9">
        <v>980</v>
      </c>
      <c r="F444" s="10">
        <v>31</v>
      </c>
    </row>
    <row r="445" spans="2:6" x14ac:dyDescent="0.25">
      <c r="B445" s="9">
        <v>841</v>
      </c>
      <c r="C445" s="10">
        <v>94</v>
      </c>
      <c r="E445" s="9">
        <v>981</v>
      </c>
      <c r="F445" s="10">
        <v>4</v>
      </c>
    </row>
    <row r="446" spans="2:6" x14ac:dyDescent="0.25">
      <c r="B446" s="9">
        <v>842</v>
      </c>
      <c r="C446" s="10">
        <v>39</v>
      </c>
      <c r="E446" s="9">
        <v>982</v>
      </c>
      <c r="F446" s="10">
        <v>3</v>
      </c>
    </row>
    <row r="447" spans="2:6" x14ac:dyDescent="0.25">
      <c r="B447" s="9">
        <v>843</v>
      </c>
      <c r="C447" s="10">
        <v>127</v>
      </c>
      <c r="E447" s="9">
        <v>983</v>
      </c>
      <c r="F447" s="10">
        <v>179</v>
      </c>
    </row>
    <row r="448" spans="2:6" x14ac:dyDescent="0.25">
      <c r="B448" s="9">
        <v>844</v>
      </c>
      <c r="C448" s="10">
        <v>159</v>
      </c>
      <c r="E448" s="9">
        <v>984</v>
      </c>
      <c r="F448" s="10">
        <v>3</v>
      </c>
    </row>
    <row r="449" spans="2:6" x14ac:dyDescent="0.25">
      <c r="B449" s="9">
        <v>845</v>
      </c>
      <c r="C449" s="10">
        <v>177</v>
      </c>
      <c r="E449" s="9">
        <v>985</v>
      </c>
      <c r="F449" s="10">
        <v>23</v>
      </c>
    </row>
    <row r="450" spans="2:6" x14ac:dyDescent="0.25">
      <c r="B450" s="9">
        <v>846</v>
      </c>
      <c r="C450" s="10">
        <v>47</v>
      </c>
      <c r="E450" s="9">
        <v>986</v>
      </c>
      <c r="F450" s="10">
        <v>23</v>
      </c>
    </row>
    <row r="451" spans="2:6" x14ac:dyDescent="0.25">
      <c r="B451" s="9">
        <v>847</v>
      </c>
      <c r="C451" s="10">
        <v>1</v>
      </c>
      <c r="E451" s="9">
        <v>987</v>
      </c>
      <c r="F451" s="10">
        <v>41</v>
      </c>
    </row>
    <row r="452" spans="2:6" x14ac:dyDescent="0.25">
      <c r="B452" s="9">
        <v>848</v>
      </c>
      <c r="C452" s="10">
        <v>16</v>
      </c>
      <c r="E452" s="9">
        <v>988</v>
      </c>
      <c r="F452" s="10">
        <v>0</v>
      </c>
    </row>
    <row r="453" spans="2:6" x14ac:dyDescent="0.25">
      <c r="B453" s="9">
        <v>849</v>
      </c>
      <c r="C453" s="10">
        <v>115</v>
      </c>
      <c r="E453" s="9">
        <v>989</v>
      </c>
      <c r="F453" s="10">
        <v>32</v>
      </c>
    </row>
    <row r="454" spans="2:6" x14ac:dyDescent="0.25">
      <c r="B454" s="9">
        <v>850</v>
      </c>
      <c r="C454" s="10">
        <v>133</v>
      </c>
      <c r="E454" s="9">
        <v>990</v>
      </c>
      <c r="F454" s="10">
        <v>2</v>
      </c>
    </row>
    <row r="455" spans="2:6" x14ac:dyDescent="0.25">
      <c r="B455" s="9">
        <v>851</v>
      </c>
      <c r="C455" s="10">
        <v>70</v>
      </c>
      <c r="E455" s="9">
        <v>991</v>
      </c>
      <c r="F455" s="10">
        <v>7</v>
      </c>
    </row>
    <row r="456" spans="2:6" x14ac:dyDescent="0.25">
      <c r="B456" s="9">
        <v>852</v>
      </c>
      <c r="C456" s="10">
        <v>62</v>
      </c>
      <c r="E456" s="9">
        <v>992</v>
      </c>
      <c r="F456" s="10">
        <v>4</v>
      </c>
    </row>
    <row r="457" spans="2:6" x14ac:dyDescent="0.25">
      <c r="B457" s="9">
        <v>853</v>
      </c>
      <c r="C457" s="10">
        <v>10</v>
      </c>
      <c r="E457" s="9">
        <v>993</v>
      </c>
      <c r="F457" s="10">
        <v>196</v>
      </c>
    </row>
    <row r="458" spans="2:6" x14ac:dyDescent="0.25">
      <c r="B458" s="9">
        <v>854</v>
      </c>
      <c r="C458" s="10">
        <v>499</v>
      </c>
      <c r="E458" s="9">
        <v>994</v>
      </c>
      <c r="F458" s="10">
        <v>11</v>
      </c>
    </row>
    <row r="459" spans="2:6" x14ac:dyDescent="0.25">
      <c r="B459" s="9">
        <v>855</v>
      </c>
      <c r="C459" s="10">
        <v>47</v>
      </c>
      <c r="E459" s="9">
        <v>995</v>
      </c>
      <c r="F459" s="10">
        <v>9</v>
      </c>
    </row>
    <row r="460" spans="2:6" x14ac:dyDescent="0.25">
      <c r="B460" s="9">
        <v>856</v>
      </c>
      <c r="C460" s="10">
        <v>28</v>
      </c>
      <c r="E460" s="9">
        <v>996</v>
      </c>
      <c r="F460" s="10">
        <v>5</v>
      </c>
    </row>
    <row r="461" spans="2:6" x14ac:dyDescent="0.25">
      <c r="B461" s="9">
        <v>857</v>
      </c>
      <c r="C461" s="10">
        <v>24</v>
      </c>
      <c r="E461" s="9">
        <v>997</v>
      </c>
      <c r="F461" s="10">
        <v>8</v>
      </c>
    </row>
    <row r="462" spans="2:6" x14ac:dyDescent="0.25">
      <c r="B462" s="9">
        <v>858</v>
      </c>
      <c r="C462" s="10">
        <v>76</v>
      </c>
      <c r="E462" s="9">
        <v>998</v>
      </c>
      <c r="F462" s="10">
        <v>229</v>
      </c>
    </row>
    <row r="463" spans="2:6" x14ac:dyDescent="0.25">
      <c r="B463" s="9">
        <v>859</v>
      </c>
      <c r="C463" s="10">
        <v>98</v>
      </c>
      <c r="E463" s="9">
        <v>999</v>
      </c>
      <c r="F463" s="10">
        <v>40</v>
      </c>
    </row>
    <row r="464" spans="2:6" x14ac:dyDescent="0.25">
      <c r="B464" s="9">
        <v>1020</v>
      </c>
      <c r="C464" s="10">
        <v>30</v>
      </c>
      <c r="E464" s="9">
        <v>1064</v>
      </c>
      <c r="F464" s="10">
        <v>123</v>
      </c>
    </row>
    <row r="465" spans="2:6" x14ac:dyDescent="0.25">
      <c r="B465" s="9">
        <v>1021</v>
      </c>
      <c r="C465" s="10">
        <v>478</v>
      </c>
      <c r="E465" s="9">
        <v>1065</v>
      </c>
      <c r="F465" s="10">
        <v>5</v>
      </c>
    </row>
    <row r="466" spans="2:6" x14ac:dyDescent="0.25">
      <c r="B466" s="9">
        <v>1022</v>
      </c>
      <c r="C466" s="10">
        <v>74</v>
      </c>
      <c r="E466" s="9">
        <v>1066</v>
      </c>
      <c r="F466" s="10">
        <v>148</v>
      </c>
    </row>
    <row r="467" spans="2:6" x14ac:dyDescent="0.25">
      <c r="B467" s="9">
        <v>1023</v>
      </c>
      <c r="C467" s="10">
        <v>131</v>
      </c>
      <c r="E467" s="9">
        <v>1067</v>
      </c>
      <c r="F467" s="10">
        <v>10</v>
      </c>
    </row>
    <row r="468" spans="2:6" x14ac:dyDescent="0.25">
      <c r="B468" s="9">
        <v>1024</v>
      </c>
      <c r="C468" s="10">
        <v>61</v>
      </c>
      <c r="E468" s="9">
        <v>1068</v>
      </c>
      <c r="F468" s="10">
        <v>4</v>
      </c>
    </row>
    <row r="469" spans="2:6" x14ac:dyDescent="0.25">
      <c r="B469" s="9">
        <v>1025</v>
      </c>
      <c r="C469" s="10">
        <v>1071</v>
      </c>
      <c r="E469" s="9">
        <v>1069</v>
      </c>
      <c r="F469" s="10">
        <v>21</v>
      </c>
    </row>
    <row r="470" spans="2:6" x14ac:dyDescent="0.25">
      <c r="B470" s="9">
        <v>1026</v>
      </c>
      <c r="C470" s="10">
        <v>122</v>
      </c>
      <c r="E470" s="9">
        <v>1070</v>
      </c>
      <c r="F470" s="10">
        <v>2</v>
      </c>
    </row>
    <row r="471" spans="2:6" x14ac:dyDescent="0.25">
      <c r="B471" s="9">
        <v>1027</v>
      </c>
      <c r="C471" s="10">
        <v>111</v>
      </c>
      <c r="E471" s="9">
        <v>1071</v>
      </c>
      <c r="F471" s="10">
        <v>0</v>
      </c>
    </row>
    <row r="472" spans="2:6" x14ac:dyDescent="0.25">
      <c r="B472" s="9">
        <v>1028</v>
      </c>
      <c r="C472" s="10">
        <v>255</v>
      </c>
      <c r="E472" s="9">
        <v>1072</v>
      </c>
      <c r="F472" s="10">
        <v>4</v>
      </c>
    </row>
    <row r="473" spans="2:6" x14ac:dyDescent="0.25">
      <c r="B473" s="9">
        <v>1029</v>
      </c>
      <c r="C473" s="10">
        <v>141</v>
      </c>
      <c r="E473" s="9">
        <v>1073</v>
      </c>
      <c r="F473" s="10">
        <v>1</v>
      </c>
    </row>
    <row r="474" spans="2:6" x14ac:dyDescent="0.25">
      <c r="B474" s="9">
        <v>1030</v>
      </c>
      <c r="C474" s="10">
        <v>159</v>
      </c>
      <c r="E474" s="9">
        <v>1074</v>
      </c>
      <c r="F474" s="10">
        <v>30</v>
      </c>
    </row>
    <row r="475" spans="2:6" x14ac:dyDescent="0.25">
      <c r="B475" s="9">
        <v>1031</v>
      </c>
      <c r="C475" s="10">
        <v>99</v>
      </c>
      <c r="E475" s="9">
        <v>1075</v>
      </c>
      <c r="F475" s="10">
        <v>3</v>
      </c>
    </row>
    <row r="476" spans="2:6" x14ac:dyDescent="0.25">
      <c r="B476" s="9">
        <v>1032</v>
      </c>
      <c r="C476" s="10">
        <v>96</v>
      </c>
      <c r="E476" s="9">
        <v>1076</v>
      </c>
      <c r="F476" s="10">
        <v>975</v>
      </c>
    </row>
    <row r="477" spans="2:6" x14ac:dyDescent="0.25">
      <c r="B477" s="9">
        <v>1033</v>
      </c>
      <c r="C477" s="10">
        <v>27</v>
      </c>
      <c r="E477" s="9">
        <v>1077</v>
      </c>
      <c r="F477" s="10">
        <v>167</v>
      </c>
    </row>
    <row r="478" spans="2:6" x14ac:dyDescent="0.25">
      <c r="B478" s="9">
        <v>1034</v>
      </c>
      <c r="C478" s="10">
        <v>166</v>
      </c>
      <c r="E478" s="9">
        <v>1078</v>
      </c>
      <c r="F478" s="10">
        <v>5</v>
      </c>
    </row>
    <row r="479" spans="2:6" x14ac:dyDescent="0.25">
      <c r="B479" s="9">
        <v>1035</v>
      </c>
      <c r="C479" s="10">
        <v>76</v>
      </c>
      <c r="E479" s="9">
        <v>1079</v>
      </c>
      <c r="F479" s="10">
        <v>18</v>
      </c>
    </row>
    <row r="480" spans="2:6" x14ac:dyDescent="0.25">
      <c r="B480" s="9">
        <v>1036</v>
      </c>
      <c r="C480" s="10">
        <v>211</v>
      </c>
      <c r="E480" s="9">
        <v>1080</v>
      </c>
      <c r="F480" s="10">
        <v>98</v>
      </c>
    </row>
    <row r="481" spans="2:6" x14ac:dyDescent="0.25">
      <c r="B481" s="9">
        <v>1037</v>
      </c>
      <c r="C481" s="10">
        <v>21</v>
      </c>
      <c r="E481" s="9">
        <v>1081</v>
      </c>
      <c r="F481" s="10">
        <v>4</v>
      </c>
    </row>
    <row r="482" spans="2:6" x14ac:dyDescent="0.25">
      <c r="B482" s="9">
        <v>1038</v>
      </c>
      <c r="C482" s="10">
        <v>61</v>
      </c>
      <c r="E482" s="9">
        <v>1082</v>
      </c>
      <c r="F482" s="10">
        <v>3</v>
      </c>
    </row>
    <row r="483" spans="2:6" x14ac:dyDescent="0.25">
      <c r="B483" s="9">
        <v>1039</v>
      </c>
      <c r="C483" s="10">
        <v>30</v>
      </c>
      <c r="E483" s="9">
        <v>1083</v>
      </c>
      <c r="F483" s="10">
        <v>1</v>
      </c>
    </row>
    <row r="484" spans="2:6" x14ac:dyDescent="0.25">
      <c r="B484" s="9">
        <v>1184</v>
      </c>
      <c r="C484" s="10">
        <v>375</v>
      </c>
      <c r="E484" s="9">
        <v>1084</v>
      </c>
      <c r="F484" s="10">
        <v>0</v>
      </c>
    </row>
    <row r="485" spans="2:6" x14ac:dyDescent="0.25">
      <c r="B485" s="9">
        <v>1185</v>
      </c>
      <c r="C485" s="10">
        <v>111</v>
      </c>
      <c r="E485" s="9">
        <v>1085</v>
      </c>
      <c r="F485" s="10">
        <v>9</v>
      </c>
    </row>
    <row r="486" spans="2:6" x14ac:dyDescent="0.25">
      <c r="B486" s="9">
        <v>1186</v>
      </c>
      <c r="C486" s="10">
        <v>123</v>
      </c>
      <c r="E486" s="9">
        <v>1086</v>
      </c>
      <c r="F486" s="10">
        <v>2</v>
      </c>
    </row>
    <row r="487" spans="2:6" x14ac:dyDescent="0.25">
      <c r="B487" s="9">
        <v>1187</v>
      </c>
      <c r="C487" s="10">
        <v>70</v>
      </c>
      <c r="E487" s="9">
        <v>1087</v>
      </c>
      <c r="F487" s="10">
        <v>0</v>
      </c>
    </row>
    <row r="488" spans="2:6" x14ac:dyDescent="0.25">
      <c r="B488" s="9">
        <v>1188</v>
      </c>
      <c r="C488" s="10">
        <v>85</v>
      </c>
      <c r="E488" s="9">
        <v>1088</v>
      </c>
      <c r="F488" s="10">
        <v>147</v>
      </c>
    </row>
    <row r="489" spans="2:6" x14ac:dyDescent="0.25">
      <c r="B489" s="9">
        <v>1189</v>
      </c>
      <c r="C489" s="10">
        <v>86</v>
      </c>
      <c r="E489" s="9">
        <v>1089</v>
      </c>
      <c r="F489" s="10">
        <v>49</v>
      </c>
    </row>
    <row r="490" spans="2:6" x14ac:dyDescent="0.25">
      <c r="B490" s="9">
        <v>1190</v>
      </c>
      <c r="C490" s="10">
        <v>13</v>
      </c>
      <c r="E490" s="9">
        <v>1090</v>
      </c>
      <c r="F490" s="10">
        <v>1</v>
      </c>
    </row>
    <row r="491" spans="2:6" x14ac:dyDescent="0.25">
      <c r="B491" s="9">
        <v>1191</v>
      </c>
      <c r="C491" s="10">
        <v>33</v>
      </c>
      <c r="E491" s="9">
        <v>1091</v>
      </c>
      <c r="F491" s="10">
        <v>2</v>
      </c>
    </row>
    <row r="492" spans="2:6" x14ac:dyDescent="0.25">
      <c r="B492" s="9">
        <v>1192</v>
      </c>
      <c r="C492" s="10">
        <v>15</v>
      </c>
      <c r="E492" s="9">
        <v>1092</v>
      </c>
      <c r="F492" s="10">
        <v>7</v>
      </c>
    </row>
    <row r="493" spans="2:6" x14ac:dyDescent="0.25">
      <c r="B493" s="9">
        <v>1193</v>
      </c>
      <c r="C493" s="10">
        <v>273</v>
      </c>
      <c r="E493" s="9">
        <v>1093</v>
      </c>
      <c r="F493" s="10">
        <v>4</v>
      </c>
    </row>
    <row r="494" spans="2:6" x14ac:dyDescent="0.25">
      <c r="B494" s="9">
        <v>1194</v>
      </c>
      <c r="C494" s="10">
        <v>714</v>
      </c>
      <c r="E494" s="9">
        <v>1094</v>
      </c>
      <c r="F494" s="10">
        <v>27</v>
      </c>
    </row>
    <row r="495" spans="2:6" x14ac:dyDescent="0.25">
      <c r="B495" s="9">
        <v>1195</v>
      </c>
      <c r="C495" s="10">
        <v>170</v>
      </c>
      <c r="E495" s="9">
        <v>1095</v>
      </c>
      <c r="F495" s="10">
        <v>94</v>
      </c>
    </row>
    <row r="496" spans="2:6" x14ac:dyDescent="0.25">
      <c r="B496" s="9">
        <v>1196</v>
      </c>
      <c r="C496" s="10">
        <v>512</v>
      </c>
      <c r="E496" s="9">
        <v>1096</v>
      </c>
      <c r="F496" s="10">
        <v>29</v>
      </c>
    </row>
    <row r="497" spans="2:6" x14ac:dyDescent="0.25">
      <c r="B497" s="9">
        <v>1197</v>
      </c>
      <c r="C497" s="10">
        <v>314</v>
      </c>
      <c r="E497" s="9">
        <v>1097</v>
      </c>
      <c r="F497" s="10">
        <v>7</v>
      </c>
    </row>
    <row r="498" spans="2:6" x14ac:dyDescent="0.25">
      <c r="B498" s="9">
        <v>1198</v>
      </c>
      <c r="C498" s="10">
        <v>167</v>
      </c>
      <c r="E498" s="9">
        <v>1098</v>
      </c>
      <c r="F498" s="10">
        <v>22</v>
      </c>
    </row>
    <row r="499" spans="2:6" x14ac:dyDescent="0.25">
      <c r="B499" s="9">
        <v>1199</v>
      </c>
      <c r="C499" s="10">
        <v>9</v>
      </c>
      <c r="E499" s="9">
        <v>1099</v>
      </c>
      <c r="F499" s="10">
        <v>1</v>
      </c>
    </row>
    <row r="500" spans="2:6" x14ac:dyDescent="0.25">
      <c r="B500" s="9">
        <v>1200</v>
      </c>
      <c r="C500" s="10">
        <v>103</v>
      </c>
      <c r="E500" s="9">
        <v>1100</v>
      </c>
      <c r="F500" s="10">
        <v>10</v>
      </c>
    </row>
    <row r="501" spans="2:6" x14ac:dyDescent="0.25">
      <c r="B501" s="9">
        <v>1201</v>
      </c>
      <c r="C501" s="10">
        <v>111</v>
      </c>
      <c r="E501" s="9">
        <v>1101</v>
      </c>
      <c r="F501" s="10">
        <v>6</v>
      </c>
    </row>
    <row r="502" spans="2:6" x14ac:dyDescent="0.25">
      <c r="B502" s="9">
        <v>1202</v>
      </c>
      <c r="C502" s="10">
        <v>271</v>
      </c>
      <c r="E502" s="9">
        <v>1102</v>
      </c>
      <c r="F502" s="10">
        <v>24</v>
      </c>
    </row>
    <row r="503" spans="2:6" x14ac:dyDescent="0.25">
      <c r="B503" s="9">
        <v>1203</v>
      </c>
      <c r="C503" s="10">
        <v>101</v>
      </c>
      <c r="E503" s="9">
        <v>1103</v>
      </c>
      <c r="F503" s="10">
        <v>15</v>
      </c>
    </row>
    <row r="504" spans="2:6" x14ac:dyDescent="0.25">
      <c r="B504" s="9">
        <v>1204</v>
      </c>
      <c r="C504" s="10">
        <v>57</v>
      </c>
      <c r="E504" s="9">
        <v>1104</v>
      </c>
      <c r="F504" s="10">
        <v>37</v>
      </c>
    </row>
    <row r="505" spans="2:6" x14ac:dyDescent="0.25">
      <c r="B505" s="9">
        <v>1205</v>
      </c>
      <c r="C505" s="10">
        <v>62</v>
      </c>
      <c r="E505" s="9">
        <v>1105</v>
      </c>
      <c r="F505" s="10">
        <v>20</v>
      </c>
    </row>
    <row r="506" spans="2:6" x14ac:dyDescent="0.25">
      <c r="B506" s="9">
        <v>1206</v>
      </c>
      <c r="C506" s="10">
        <v>32</v>
      </c>
      <c r="E506" s="9">
        <v>1106</v>
      </c>
      <c r="F506" s="10">
        <v>7</v>
      </c>
    </row>
    <row r="507" spans="2:6" x14ac:dyDescent="0.25">
      <c r="B507" s="9">
        <v>1207</v>
      </c>
      <c r="C507" s="10">
        <v>141</v>
      </c>
      <c r="E507" s="9">
        <v>1107</v>
      </c>
      <c r="F507" s="10">
        <v>0</v>
      </c>
    </row>
    <row r="508" spans="2:6" x14ac:dyDescent="0.25">
      <c r="B508" s="9">
        <v>1208</v>
      </c>
      <c r="C508" s="10">
        <v>75</v>
      </c>
      <c r="E508" s="9">
        <v>1108</v>
      </c>
      <c r="F508" s="10">
        <v>21</v>
      </c>
    </row>
    <row r="509" spans="2:6" x14ac:dyDescent="0.25">
      <c r="B509" s="9">
        <v>1209</v>
      </c>
      <c r="C509" s="10">
        <v>46</v>
      </c>
      <c r="E509" s="9">
        <v>1109</v>
      </c>
      <c r="F509" s="10">
        <v>3</v>
      </c>
    </row>
    <row r="510" spans="2:6" x14ac:dyDescent="0.25">
      <c r="B510" s="9">
        <v>1210</v>
      </c>
      <c r="C510" s="10">
        <v>103</v>
      </c>
      <c r="E510" s="9">
        <v>1110</v>
      </c>
      <c r="F510" s="10">
        <v>11</v>
      </c>
    </row>
    <row r="511" spans="2:6" x14ac:dyDescent="0.25">
      <c r="B511" s="9">
        <v>1211</v>
      </c>
      <c r="C511" s="10">
        <v>6</v>
      </c>
      <c r="E511" s="9">
        <v>1111</v>
      </c>
      <c r="F511" s="10">
        <v>1</v>
      </c>
    </row>
    <row r="512" spans="2:6" x14ac:dyDescent="0.25">
      <c r="B512" s="9">
        <v>1212</v>
      </c>
      <c r="C512" s="10">
        <v>83</v>
      </c>
      <c r="E512" s="9">
        <v>1112</v>
      </c>
      <c r="F512" s="10">
        <v>312</v>
      </c>
    </row>
    <row r="513" spans="2:6" x14ac:dyDescent="0.25">
      <c r="B513" s="9">
        <v>1213</v>
      </c>
      <c r="C513" s="10">
        <v>108</v>
      </c>
      <c r="E513" s="9">
        <v>1113</v>
      </c>
      <c r="F513" s="10">
        <v>1</v>
      </c>
    </row>
    <row r="514" spans="2:6" x14ac:dyDescent="0.25">
      <c r="B514" s="9">
        <v>1214</v>
      </c>
      <c r="C514" s="10">
        <v>25</v>
      </c>
      <c r="E514" s="9">
        <v>1114</v>
      </c>
      <c r="F514" s="10">
        <v>3</v>
      </c>
    </row>
    <row r="515" spans="2:6" x14ac:dyDescent="0.25">
      <c r="B515" s="9">
        <v>1215</v>
      </c>
      <c r="C515" s="10">
        <v>549</v>
      </c>
      <c r="E515" s="9">
        <v>1115</v>
      </c>
      <c r="F515" s="10">
        <v>4</v>
      </c>
    </row>
    <row r="516" spans="2:6" x14ac:dyDescent="0.25">
      <c r="B516" s="9">
        <v>1216</v>
      </c>
      <c r="C516" s="10">
        <v>222</v>
      </c>
      <c r="E516" s="9">
        <v>1116</v>
      </c>
      <c r="F516" s="10">
        <v>10</v>
      </c>
    </row>
    <row r="517" spans="2:6" x14ac:dyDescent="0.25">
      <c r="B517" s="9">
        <v>1217</v>
      </c>
      <c r="C517" s="10">
        <v>183</v>
      </c>
      <c r="E517" s="9">
        <v>1117</v>
      </c>
      <c r="F517" s="10">
        <v>8</v>
      </c>
    </row>
    <row r="518" spans="2:6" x14ac:dyDescent="0.25">
      <c r="B518" s="9">
        <v>1218</v>
      </c>
      <c r="C518" s="10">
        <v>89</v>
      </c>
      <c r="E518" s="9">
        <v>1118</v>
      </c>
      <c r="F518" s="10">
        <v>3</v>
      </c>
    </row>
    <row r="519" spans="2:6" x14ac:dyDescent="0.25">
      <c r="B519" s="9">
        <v>1219</v>
      </c>
      <c r="C519" s="10">
        <v>253</v>
      </c>
      <c r="E519" s="9">
        <v>1119</v>
      </c>
      <c r="F519" s="10">
        <v>1</v>
      </c>
    </row>
    <row r="520" spans="2:6" x14ac:dyDescent="0.25">
      <c r="B520" s="9">
        <v>1220</v>
      </c>
      <c r="C520" s="10">
        <v>140</v>
      </c>
      <c r="E520" s="9">
        <v>1120</v>
      </c>
      <c r="F520" s="10">
        <v>0</v>
      </c>
    </row>
    <row r="521" spans="2:6" x14ac:dyDescent="0.25">
      <c r="B521" s="9">
        <v>1221</v>
      </c>
      <c r="C521" s="10">
        <v>103</v>
      </c>
      <c r="E521" s="9">
        <v>1121</v>
      </c>
      <c r="F521" s="10">
        <v>5</v>
      </c>
    </row>
    <row r="522" spans="2:6" x14ac:dyDescent="0.25">
      <c r="B522" s="9">
        <v>1222</v>
      </c>
      <c r="C522" s="10">
        <v>138</v>
      </c>
      <c r="E522" s="9">
        <v>1122</v>
      </c>
      <c r="F522" s="10">
        <v>0</v>
      </c>
    </row>
    <row r="523" spans="2:6" x14ac:dyDescent="0.25">
      <c r="B523" s="9">
        <v>1223</v>
      </c>
      <c r="C523" s="10">
        <v>191</v>
      </c>
      <c r="E523" s="9">
        <v>1123</v>
      </c>
      <c r="F523" s="10">
        <v>3</v>
      </c>
    </row>
    <row r="524" spans="2:6" x14ac:dyDescent="0.25">
      <c r="B524" s="9">
        <v>1244</v>
      </c>
      <c r="C524" s="10">
        <v>45</v>
      </c>
      <c r="E524" s="9">
        <v>1124</v>
      </c>
      <c r="F524" s="10">
        <v>7</v>
      </c>
    </row>
    <row r="525" spans="2:6" x14ac:dyDescent="0.25">
      <c r="B525" s="9">
        <v>1245</v>
      </c>
      <c r="C525" s="10">
        <v>17</v>
      </c>
      <c r="E525" s="9">
        <v>1125</v>
      </c>
      <c r="F525" s="10">
        <v>0</v>
      </c>
    </row>
    <row r="526" spans="2:6" x14ac:dyDescent="0.25">
      <c r="B526" s="9">
        <v>1246</v>
      </c>
      <c r="C526" s="10">
        <v>31</v>
      </c>
      <c r="E526" s="9">
        <v>1126</v>
      </c>
      <c r="F526" s="10">
        <v>2</v>
      </c>
    </row>
    <row r="527" spans="2:6" x14ac:dyDescent="0.25">
      <c r="B527" s="9">
        <v>1247</v>
      </c>
      <c r="C527" s="10">
        <v>50</v>
      </c>
      <c r="E527" s="9">
        <v>1127</v>
      </c>
      <c r="F527" s="10">
        <v>23</v>
      </c>
    </row>
    <row r="528" spans="2:6" x14ac:dyDescent="0.25">
      <c r="B528" s="9">
        <v>1248</v>
      </c>
      <c r="C528" s="10">
        <v>59</v>
      </c>
      <c r="E528" s="9">
        <v>1128</v>
      </c>
      <c r="F528" s="10">
        <v>1</v>
      </c>
    </row>
    <row r="529" spans="2:6" x14ac:dyDescent="0.25">
      <c r="B529" s="9">
        <v>1249</v>
      </c>
      <c r="C529" s="10">
        <v>81</v>
      </c>
      <c r="E529" s="9">
        <v>1129</v>
      </c>
      <c r="F529" s="10">
        <v>2</v>
      </c>
    </row>
    <row r="530" spans="2:6" x14ac:dyDescent="0.25">
      <c r="B530" s="9">
        <v>1250</v>
      </c>
      <c r="C530" s="10">
        <v>508</v>
      </c>
      <c r="E530" s="9">
        <v>1130</v>
      </c>
      <c r="F530" s="10">
        <v>3</v>
      </c>
    </row>
    <row r="531" spans="2:6" x14ac:dyDescent="0.25">
      <c r="B531" s="9">
        <v>1251</v>
      </c>
      <c r="C531" s="10">
        <v>74</v>
      </c>
      <c r="E531" s="9">
        <v>1131</v>
      </c>
      <c r="F531" s="10">
        <v>0</v>
      </c>
    </row>
    <row r="532" spans="2:6" x14ac:dyDescent="0.25">
      <c r="B532" s="9">
        <v>1252</v>
      </c>
      <c r="C532" s="10">
        <v>141</v>
      </c>
      <c r="E532" s="9">
        <v>1132</v>
      </c>
      <c r="F532" s="10">
        <v>13</v>
      </c>
    </row>
    <row r="533" spans="2:6" x14ac:dyDescent="0.25">
      <c r="B533" s="9">
        <v>1253</v>
      </c>
      <c r="C533" s="10">
        <v>711</v>
      </c>
      <c r="E533" s="9">
        <v>1133</v>
      </c>
      <c r="F533" s="10">
        <v>1</v>
      </c>
    </row>
    <row r="534" spans="2:6" x14ac:dyDescent="0.25">
      <c r="B534" s="9">
        <v>1254</v>
      </c>
      <c r="C534" s="10">
        <v>141</v>
      </c>
      <c r="E534" s="9">
        <v>1134</v>
      </c>
      <c r="F534" s="10">
        <v>1</v>
      </c>
    </row>
    <row r="535" spans="2:6" x14ac:dyDescent="0.25">
      <c r="B535" s="9">
        <v>1255</v>
      </c>
      <c r="C535" s="10">
        <v>109</v>
      </c>
      <c r="E535" s="9">
        <v>1135</v>
      </c>
      <c r="F535" s="10">
        <v>1</v>
      </c>
    </row>
    <row r="536" spans="2:6" x14ac:dyDescent="0.25">
      <c r="B536" s="9">
        <v>1256</v>
      </c>
      <c r="C536" s="10">
        <v>361</v>
      </c>
      <c r="E536" s="9">
        <v>1136</v>
      </c>
      <c r="F536" s="10">
        <v>6</v>
      </c>
    </row>
    <row r="537" spans="2:6" x14ac:dyDescent="0.25">
      <c r="B537" s="9">
        <v>1257</v>
      </c>
      <c r="C537" s="10">
        <v>176</v>
      </c>
      <c r="E537" s="9">
        <v>1137</v>
      </c>
      <c r="F537" s="10">
        <v>39</v>
      </c>
    </row>
    <row r="538" spans="2:6" x14ac:dyDescent="0.25">
      <c r="B538" s="9">
        <v>1258</v>
      </c>
      <c r="C538" s="10">
        <v>670</v>
      </c>
      <c r="E538" s="9">
        <v>1138</v>
      </c>
      <c r="F538" s="10">
        <v>4</v>
      </c>
    </row>
    <row r="539" spans="2:6" x14ac:dyDescent="0.25">
      <c r="B539" s="9">
        <v>1259</v>
      </c>
      <c r="C539" s="10">
        <v>96</v>
      </c>
      <c r="E539" s="9">
        <v>1139</v>
      </c>
      <c r="F539" s="10">
        <v>1</v>
      </c>
    </row>
    <row r="540" spans="2:6" x14ac:dyDescent="0.25">
      <c r="B540" s="9">
        <v>1260</v>
      </c>
      <c r="C540" s="10">
        <v>74</v>
      </c>
      <c r="E540" s="9">
        <v>1140</v>
      </c>
      <c r="F540" s="10">
        <v>0</v>
      </c>
    </row>
    <row r="541" spans="2:6" x14ac:dyDescent="0.25">
      <c r="B541" s="9">
        <v>1261</v>
      </c>
      <c r="C541" s="10">
        <v>52</v>
      </c>
      <c r="E541" s="9">
        <v>1141</v>
      </c>
      <c r="F541" s="10">
        <v>0</v>
      </c>
    </row>
    <row r="542" spans="2:6" x14ac:dyDescent="0.25">
      <c r="B542" s="9">
        <v>1262</v>
      </c>
      <c r="C542" s="10">
        <v>105</v>
      </c>
      <c r="E542" s="9">
        <v>1142</v>
      </c>
      <c r="F542" s="10">
        <v>0</v>
      </c>
    </row>
    <row r="543" spans="2:6" x14ac:dyDescent="0.25">
      <c r="B543" s="9">
        <v>1263</v>
      </c>
      <c r="C543" s="10">
        <v>41</v>
      </c>
      <c r="E543" s="9">
        <v>1143</v>
      </c>
      <c r="F543" s="10">
        <v>8</v>
      </c>
    </row>
    <row r="544" spans="2:6" x14ac:dyDescent="0.25">
      <c r="B544" s="9">
        <v>1264</v>
      </c>
      <c r="C544" s="10">
        <v>34</v>
      </c>
      <c r="E544" s="9">
        <v>1144</v>
      </c>
      <c r="F544" s="10">
        <v>0</v>
      </c>
    </row>
    <row r="545" spans="2:6" x14ac:dyDescent="0.25">
      <c r="B545" s="9">
        <v>1265</v>
      </c>
      <c r="C545" s="10">
        <v>66</v>
      </c>
      <c r="E545" s="9">
        <v>1145</v>
      </c>
      <c r="F545" s="10">
        <v>1</v>
      </c>
    </row>
    <row r="546" spans="2:6" x14ac:dyDescent="0.25">
      <c r="B546" s="9">
        <v>1266</v>
      </c>
      <c r="C546" s="10">
        <v>50</v>
      </c>
      <c r="E546" s="9">
        <v>1146</v>
      </c>
      <c r="F546" s="10">
        <v>12</v>
      </c>
    </row>
    <row r="547" spans="2:6" x14ac:dyDescent="0.25">
      <c r="B547" s="9">
        <v>1267</v>
      </c>
      <c r="C547" s="10">
        <v>159</v>
      </c>
      <c r="E547" s="9">
        <v>1147</v>
      </c>
      <c r="F547" s="10">
        <v>0</v>
      </c>
    </row>
    <row r="548" spans="2:6" x14ac:dyDescent="0.25">
      <c r="B548" s="9">
        <v>1268</v>
      </c>
      <c r="C548" s="10">
        <v>182</v>
      </c>
      <c r="E548" s="9">
        <v>1148</v>
      </c>
      <c r="F548" s="10">
        <v>3</v>
      </c>
    </row>
    <row r="549" spans="2:6" x14ac:dyDescent="0.25">
      <c r="B549" s="9">
        <v>1269</v>
      </c>
      <c r="C549" s="10">
        <v>206</v>
      </c>
      <c r="E549" s="9">
        <v>1149</v>
      </c>
      <c r="F549" s="10">
        <v>2</v>
      </c>
    </row>
    <row r="550" spans="2:6" x14ac:dyDescent="0.25">
      <c r="B550" s="9">
        <v>1270</v>
      </c>
      <c r="C550" s="10">
        <v>169</v>
      </c>
      <c r="E550" s="9">
        <v>1150</v>
      </c>
      <c r="F550" s="10">
        <v>6</v>
      </c>
    </row>
    <row r="551" spans="2:6" x14ac:dyDescent="0.25">
      <c r="B551" s="9">
        <v>1271</v>
      </c>
      <c r="C551" s="10">
        <v>31</v>
      </c>
      <c r="E551" s="9">
        <v>1151</v>
      </c>
      <c r="F551" s="10">
        <v>0</v>
      </c>
    </row>
    <row r="552" spans="2:6" x14ac:dyDescent="0.25">
      <c r="B552" s="9">
        <v>1272</v>
      </c>
      <c r="C552" s="10">
        <v>28</v>
      </c>
      <c r="E552" s="9">
        <v>1152</v>
      </c>
      <c r="F552" s="10">
        <v>15</v>
      </c>
    </row>
    <row r="553" spans="2:6" x14ac:dyDescent="0.25">
      <c r="B553" s="9">
        <v>1273</v>
      </c>
      <c r="C553" s="10">
        <v>54</v>
      </c>
      <c r="E553" s="9">
        <v>1153</v>
      </c>
      <c r="F553" s="10">
        <v>1</v>
      </c>
    </row>
    <row r="554" spans="2:6" x14ac:dyDescent="0.25">
      <c r="B554" s="9">
        <v>1274</v>
      </c>
      <c r="C554" s="10">
        <v>467</v>
      </c>
      <c r="E554" s="9">
        <v>1154</v>
      </c>
      <c r="F554" s="10">
        <v>3</v>
      </c>
    </row>
    <row r="555" spans="2:6" x14ac:dyDescent="0.25">
      <c r="B555" s="9">
        <v>1275</v>
      </c>
      <c r="C555" s="10">
        <v>389</v>
      </c>
      <c r="E555" s="9">
        <v>1155</v>
      </c>
      <c r="F555" s="10">
        <v>8</v>
      </c>
    </row>
    <row r="556" spans="2:6" x14ac:dyDescent="0.25">
      <c r="B556" s="9">
        <v>1276</v>
      </c>
      <c r="C556" s="10">
        <v>68</v>
      </c>
      <c r="E556" s="9">
        <v>1156</v>
      </c>
      <c r="F556" s="10">
        <v>0</v>
      </c>
    </row>
    <row r="557" spans="2:6" x14ac:dyDescent="0.25">
      <c r="B557" s="9">
        <v>1277</v>
      </c>
      <c r="C557" s="10">
        <v>413</v>
      </c>
      <c r="E557" s="9">
        <v>1157</v>
      </c>
      <c r="F557" s="10">
        <v>3</v>
      </c>
    </row>
    <row r="558" spans="2:6" x14ac:dyDescent="0.25">
      <c r="B558" s="9">
        <v>1278</v>
      </c>
      <c r="C558" s="10">
        <v>190</v>
      </c>
      <c r="E558" s="9">
        <v>1158</v>
      </c>
      <c r="F558" s="10">
        <v>3</v>
      </c>
    </row>
    <row r="559" spans="2:6" x14ac:dyDescent="0.25">
      <c r="B559" s="9">
        <v>1279</v>
      </c>
      <c r="C559" s="10">
        <v>189</v>
      </c>
      <c r="E559" s="9">
        <v>1159</v>
      </c>
      <c r="F559" s="10">
        <v>0</v>
      </c>
    </row>
    <row r="560" spans="2:6" x14ac:dyDescent="0.25">
      <c r="B560" s="9">
        <v>1280</v>
      </c>
      <c r="C560" s="10">
        <v>130</v>
      </c>
      <c r="E560" s="9">
        <v>1160</v>
      </c>
      <c r="F560" s="10">
        <v>19</v>
      </c>
    </row>
    <row r="561" spans="2:6" x14ac:dyDescent="0.25">
      <c r="B561" s="9">
        <v>1281</v>
      </c>
      <c r="C561" s="10">
        <v>74</v>
      </c>
      <c r="E561" s="9">
        <v>1161</v>
      </c>
      <c r="F561" s="10">
        <v>0</v>
      </c>
    </row>
    <row r="562" spans="2:6" x14ac:dyDescent="0.25">
      <c r="B562" s="9">
        <v>1282</v>
      </c>
      <c r="C562" s="10">
        <v>274</v>
      </c>
      <c r="E562" s="9">
        <v>1162</v>
      </c>
      <c r="F562" s="10">
        <v>2</v>
      </c>
    </row>
    <row r="563" spans="2:6" x14ac:dyDescent="0.25">
      <c r="B563" s="9">
        <v>1283</v>
      </c>
      <c r="C563" s="10">
        <v>22</v>
      </c>
      <c r="E563" s="9">
        <v>1163</v>
      </c>
      <c r="F563" s="10">
        <v>0</v>
      </c>
    </row>
    <row r="564" spans="2:6" x14ac:dyDescent="0.25">
      <c r="B564" s="9">
        <v>1284</v>
      </c>
      <c r="C564" s="10">
        <v>31</v>
      </c>
      <c r="E564" s="9">
        <v>1164</v>
      </c>
      <c r="F564" s="10">
        <v>0</v>
      </c>
    </row>
    <row r="565" spans="2:6" x14ac:dyDescent="0.25">
      <c r="B565" s="9">
        <v>1285</v>
      </c>
      <c r="C565" s="10">
        <v>63</v>
      </c>
      <c r="E565" s="9">
        <v>1165</v>
      </c>
      <c r="F565" s="10">
        <v>25</v>
      </c>
    </row>
    <row r="566" spans="2:6" x14ac:dyDescent="0.25">
      <c r="B566" s="9">
        <v>1286</v>
      </c>
      <c r="C566" s="10">
        <v>20</v>
      </c>
      <c r="E566" s="9">
        <v>1166</v>
      </c>
      <c r="F566" s="10">
        <v>8</v>
      </c>
    </row>
    <row r="567" spans="2:6" x14ac:dyDescent="0.25">
      <c r="B567" s="9">
        <v>1287</v>
      </c>
      <c r="C567" s="10">
        <v>25</v>
      </c>
      <c r="E567" s="9">
        <v>1167</v>
      </c>
      <c r="F567" s="10">
        <v>16</v>
      </c>
    </row>
    <row r="568" spans="2:6" x14ac:dyDescent="0.25">
      <c r="B568" s="9">
        <v>1288</v>
      </c>
      <c r="C568" s="10">
        <v>61</v>
      </c>
      <c r="E568" s="9">
        <v>1168</v>
      </c>
      <c r="F568" s="10">
        <v>3</v>
      </c>
    </row>
    <row r="569" spans="2:6" x14ac:dyDescent="0.25">
      <c r="B569" s="9">
        <v>1289</v>
      </c>
      <c r="C569" s="10">
        <v>52</v>
      </c>
      <c r="E569" s="9">
        <v>1169</v>
      </c>
      <c r="F569" s="10">
        <v>3</v>
      </c>
    </row>
    <row r="570" spans="2:6" x14ac:dyDescent="0.25">
      <c r="B570" s="9">
        <v>1290</v>
      </c>
      <c r="C570" s="10">
        <v>86</v>
      </c>
      <c r="E570" s="9">
        <v>1170</v>
      </c>
      <c r="F570" s="10">
        <v>2</v>
      </c>
    </row>
    <row r="571" spans="2:6" x14ac:dyDescent="0.25">
      <c r="B571" s="9">
        <v>1291</v>
      </c>
      <c r="C571" s="10">
        <v>42</v>
      </c>
      <c r="E571" s="9">
        <v>1171</v>
      </c>
      <c r="F571" s="10">
        <v>1</v>
      </c>
    </row>
    <row r="572" spans="2:6" x14ac:dyDescent="0.25">
      <c r="B572" s="9">
        <v>1292</v>
      </c>
      <c r="C572" s="10">
        <v>52</v>
      </c>
      <c r="E572" s="9">
        <v>1172</v>
      </c>
      <c r="F572" s="10">
        <v>0</v>
      </c>
    </row>
    <row r="573" spans="2:6" x14ac:dyDescent="0.25">
      <c r="B573" s="9">
        <v>1293</v>
      </c>
      <c r="C573" s="10">
        <v>120</v>
      </c>
      <c r="E573" s="9">
        <v>1173</v>
      </c>
      <c r="F573" s="10">
        <v>1</v>
      </c>
    </row>
    <row r="574" spans="2:6" x14ac:dyDescent="0.25">
      <c r="B574" s="9">
        <v>1294</v>
      </c>
      <c r="C574" s="10">
        <v>22</v>
      </c>
      <c r="E574" s="9">
        <v>1174</v>
      </c>
      <c r="F574" s="10">
        <v>19</v>
      </c>
    </row>
    <row r="575" spans="2:6" x14ac:dyDescent="0.25">
      <c r="B575" s="9">
        <v>1295</v>
      </c>
      <c r="C575" s="10">
        <v>64</v>
      </c>
      <c r="E575" s="9">
        <v>1175</v>
      </c>
      <c r="F575" s="10">
        <v>9</v>
      </c>
    </row>
    <row r="576" spans="2:6" x14ac:dyDescent="0.25">
      <c r="B576" s="9">
        <v>1296</v>
      </c>
      <c r="C576" s="10">
        <v>23</v>
      </c>
      <c r="E576" s="9">
        <v>1176</v>
      </c>
      <c r="F576" s="10">
        <v>1</v>
      </c>
    </row>
    <row r="577" spans="2:6" x14ac:dyDescent="0.25">
      <c r="B577" s="9">
        <v>1297</v>
      </c>
      <c r="C577" s="10">
        <v>238</v>
      </c>
      <c r="E577" s="9">
        <v>1177</v>
      </c>
      <c r="F577" s="10">
        <v>0</v>
      </c>
    </row>
    <row r="578" spans="2:6" x14ac:dyDescent="0.25">
      <c r="B578" s="9">
        <v>1298</v>
      </c>
      <c r="C578" s="10">
        <v>33</v>
      </c>
      <c r="E578" s="9">
        <v>1178</v>
      </c>
      <c r="F578" s="10">
        <v>1</v>
      </c>
    </row>
    <row r="579" spans="2:6" x14ac:dyDescent="0.25">
      <c r="B579" s="9">
        <v>1299</v>
      </c>
      <c r="C579" s="10">
        <v>32</v>
      </c>
      <c r="E579" s="9">
        <v>1179</v>
      </c>
      <c r="F579" s="10">
        <v>5</v>
      </c>
    </row>
    <row r="580" spans="2:6" x14ac:dyDescent="0.25">
      <c r="B580" s="9">
        <v>1300</v>
      </c>
      <c r="C580" s="10">
        <v>24</v>
      </c>
      <c r="E580" s="9">
        <v>1180</v>
      </c>
      <c r="F580" s="10">
        <v>85</v>
      </c>
    </row>
    <row r="581" spans="2:6" x14ac:dyDescent="0.25">
      <c r="B581" s="9">
        <v>1301</v>
      </c>
      <c r="C581" s="10">
        <v>29</v>
      </c>
      <c r="E581" s="9">
        <v>1181</v>
      </c>
      <c r="F581" s="10">
        <v>3</v>
      </c>
    </row>
    <row r="582" spans="2:6" x14ac:dyDescent="0.25">
      <c r="B582" s="9">
        <v>1302</v>
      </c>
      <c r="C582" s="10">
        <v>50</v>
      </c>
      <c r="E582" s="9">
        <v>1182</v>
      </c>
      <c r="F582" s="10">
        <v>4</v>
      </c>
    </row>
    <row r="583" spans="2:6" x14ac:dyDescent="0.25">
      <c r="B583" s="9">
        <v>1303</v>
      </c>
      <c r="C583" s="10">
        <v>108</v>
      </c>
      <c r="E583" s="9">
        <v>1183</v>
      </c>
      <c r="F583" s="10">
        <v>3</v>
      </c>
    </row>
    <row r="584" spans="2:6" x14ac:dyDescent="0.25">
      <c r="B584" s="9">
        <v>1344</v>
      </c>
      <c r="C584" s="10">
        <v>139</v>
      </c>
      <c r="E584" s="9">
        <v>1404</v>
      </c>
      <c r="F584" s="10">
        <v>5</v>
      </c>
    </row>
    <row r="585" spans="2:6" x14ac:dyDescent="0.25">
      <c r="B585" s="9">
        <v>1345</v>
      </c>
      <c r="C585" s="10">
        <v>7</v>
      </c>
      <c r="E585" s="9">
        <v>1405</v>
      </c>
      <c r="F585" s="10">
        <v>17</v>
      </c>
    </row>
    <row r="586" spans="2:6" x14ac:dyDescent="0.25">
      <c r="B586" s="9">
        <v>1346</v>
      </c>
      <c r="C586" s="10">
        <v>149</v>
      </c>
      <c r="E586" s="9">
        <v>1406</v>
      </c>
      <c r="F586" s="10">
        <v>3</v>
      </c>
    </row>
    <row r="587" spans="2:6" x14ac:dyDescent="0.25">
      <c r="B587" s="9">
        <v>1347</v>
      </c>
      <c r="C587" s="10">
        <v>31</v>
      </c>
      <c r="E587" s="9">
        <v>1407</v>
      </c>
      <c r="F587" s="10">
        <v>2</v>
      </c>
    </row>
    <row r="588" spans="2:6" x14ac:dyDescent="0.25">
      <c r="B588" s="9">
        <v>1348</v>
      </c>
      <c r="C588" s="10">
        <v>26</v>
      </c>
      <c r="E588" s="9">
        <v>1408</v>
      </c>
      <c r="F588" s="10">
        <v>6</v>
      </c>
    </row>
    <row r="589" spans="2:6" x14ac:dyDescent="0.25">
      <c r="B589" s="9">
        <v>1349</v>
      </c>
      <c r="C589" s="10">
        <v>172</v>
      </c>
      <c r="E589" s="9">
        <v>1409</v>
      </c>
      <c r="F589" s="10">
        <v>0</v>
      </c>
    </row>
    <row r="590" spans="2:6" x14ac:dyDescent="0.25">
      <c r="B590" s="9">
        <v>1350</v>
      </c>
      <c r="C590" s="10">
        <v>78</v>
      </c>
      <c r="E590" s="9">
        <v>1410</v>
      </c>
      <c r="F590" s="10">
        <v>1</v>
      </c>
    </row>
    <row r="591" spans="2:6" x14ac:dyDescent="0.25">
      <c r="B591" s="9">
        <v>1351</v>
      </c>
      <c r="C591" s="10">
        <v>120</v>
      </c>
      <c r="E591" s="9">
        <v>1411</v>
      </c>
      <c r="F591" s="10">
        <v>3</v>
      </c>
    </row>
    <row r="592" spans="2:6" x14ac:dyDescent="0.25">
      <c r="B592" s="9">
        <v>1352</v>
      </c>
      <c r="C592" s="10">
        <v>227</v>
      </c>
      <c r="E592" s="9">
        <v>1412</v>
      </c>
      <c r="F592" s="10">
        <v>13</v>
      </c>
    </row>
    <row r="593" spans="2:6" x14ac:dyDescent="0.25">
      <c r="B593" s="9">
        <v>1353</v>
      </c>
      <c r="C593" s="10">
        <v>42</v>
      </c>
      <c r="E593" s="9">
        <v>1413</v>
      </c>
      <c r="F593" s="10">
        <v>1</v>
      </c>
    </row>
    <row r="594" spans="2:6" x14ac:dyDescent="0.25">
      <c r="B594" s="9">
        <v>1354</v>
      </c>
      <c r="C594" s="10">
        <v>64</v>
      </c>
      <c r="E594" s="9">
        <v>1414</v>
      </c>
      <c r="F594" s="10">
        <v>1</v>
      </c>
    </row>
    <row r="595" spans="2:6" x14ac:dyDescent="0.25">
      <c r="B595" s="9">
        <v>1355</v>
      </c>
      <c r="C595" s="10">
        <v>121</v>
      </c>
      <c r="E595" s="9">
        <v>1415</v>
      </c>
      <c r="F595" s="10">
        <v>9</v>
      </c>
    </row>
    <row r="596" spans="2:6" x14ac:dyDescent="0.25">
      <c r="B596" s="9">
        <v>1356</v>
      </c>
      <c r="C596" s="10">
        <v>87</v>
      </c>
      <c r="E596" s="9">
        <v>1416</v>
      </c>
      <c r="F596" s="10">
        <v>0</v>
      </c>
    </row>
    <row r="597" spans="2:6" x14ac:dyDescent="0.25">
      <c r="B597" s="9">
        <v>1357</v>
      </c>
      <c r="C597" s="10">
        <v>65</v>
      </c>
      <c r="E597" s="9">
        <v>1417</v>
      </c>
      <c r="F597" s="10">
        <v>2</v>
      </c>
    </row>
    <row r="598" spans="2:6" x14ac:dyDescent="0.25">
      <c r="B598" s="9">
        <v>1358</v>
      </c>
      <c r="C598" s="10">
        <v>49</v>
      </c>
      <c r="E598" s="9">
        <v>1418</v>
      </c>
      <c r="F598" s="10">
        <v>1</v>
      </c>
    </row>
    <row r="599" spans="2:6" x14ac:dyDescent="0.25">
      <c r="B599" s="9">
        <v>1359</v>
      </c>
      <c r="C599" s="10">
        <v>19</v>
      </c>
      <c r="E599" s="9">
        <v>1419</v>
      </c>
      <c r="F599" s="10">
        <v>10</v>
      </c>
    </row>
    <row r="600" spans="2:6" x14ac:dyDescent="0.25">
      <c r="B600" s="9">
        <v>1360</v>
      </c>
      <c r="C600" s="10">
        <v>81</v>
      </c>
      <c r="E600" s="9">
        <v>1420</v>
      </c>
      <c r="F600" s="10">
        <v>3</v>
      </c>
    </row>
    <row r="601" spans="2:6" x14ac:dyDescent="0.25">
      <c r="B601" s="9">
        <v>1361</v>
      </c>
      <c r="C601" s="10">
        <v>264</v>
      </c>
      <c r="E601" s="9">
        <v>1421</v>
      </c>
      <c r="F601" s="10">
        <v>2</v>
      </c>
    </row>
    <row r="602" spans="2:6" x14ac:dyDescent="0.25">
      <c r="B602" s="9">
        <v>1362</v>
      </c>
      <c r="C602" s="10">
        <v>25</v>
      </c>
      <c r="E602" s="9">
        <v>1422</v>
      </c>
      <c r="F602" s="10">
        <v>2</v>
      </c>
    </row>
    <row r="603" spans="2:6" x14ac:dyDescent="0.25">
      <c r="B603" s="9">
        <v>1363</v>
      </c>
      <c r="C603" s="10">
        <v>5</v>
      </c>
      <c r="E603" s="9">
        <v>1423</v>
      </c>
      <c r="F603" s="10">
        <v>1</v>
      </c>
    </row>
    <row r="604" spans="2:6" x14ac:dyDescent="0.25">
      <c r="B604" s="9">
        <v>1364</v>
      </c>
      <c r="C604" s="10">
        <v>144</v>
      </c>
      <c r="E604" s="9">
        <v>1424</v>
      </c>
      <c r="F604" s="10">
        <v>14</v>
      </c>
    </row>
    <row r="605" spans="2:6" x14ac:dyDescent="0.25">
      <c r="B605" s="9">
        <v>1365</v>
      </c>
      <c r="C605" s="10">
        <v>92</v>
      </c>
      <c r="E605" s="9">
        <v>1425</v>
      </c>
      <c r="F605" s="10">
        <v>0</v>
      </c>
    </row>
    <row r="606" spans="2:6" x14ac:dyDescent="0.25">
      <c r="B606" s="9">
        <v>1366</v>
      </c>
      <c r="C606" s="10">
        <v>147</v>
      </c>
      <c r="E606" s="9">
        <v>1426</v>
      </c>
      <c r="F606" s="10">
        <v>0</v>
      </c>
    </row>
    <row r="607" spans="2:6" x14ac:dyDescent="0.25">
      <c r="B607" s="9">
        <v>1367</v>
      </c>
      <c r="C607" s="10">
        <v>90</v>
      </c>
      <c r="E607" s="9">
        <v>1427</v>
      </c>
      <c r="F607" s="10">
        <v>4</v>
      </c>
    </row>
    <row r="608" spans="2:6" x14ac:dyDescent="0.25">
      <c r="B608" s="9">
        <v>1368</v>
      </c>
      <c r="C608" s="10">
        <v>87</v>
      </c>
      <c r="E608" s="9">
        <v>1428</v>
      </c>
      <c r="F608" s="10">
        <v>3</v>
      </c>
    </row>
    <row r="609" spans="2:6" x14ac:dyDescent="0.25">
      <c r="B609" s="9">
        <v>1369</v>
      </c>
      <c r="C609" s="10">
        <v>406</v>
      </c>
      <c r="E609" s="9">
        <v>1429</v>
      </c>
      <c r="F609" s="10">
        <v>0</v>
      </c>
    </row>
    <row r="610" spans="2:6" x14ac:dyDescent="0.25">
      <c r="B610" s="9">
        <v>1370</v>
      </c>
      <c r="C610" s="10">
        <v>20</v>
      </c>
      <c r="E610" s="9">
        <v>1430</v>
      </c>
      <c r="F610" s="10">
        <v>5</v>
      </c>
    </row>
    <row r="611" spans="2:6" x14ac:dyDescent="0.25">
      <c r="B611" s="9">
        <v>1371</v>
      </c>
      <c r="C611" s="10">
        <v>70</v>
      </c>
      <c r="E611" s="9">
        <v>1431</v>
      </c>
      <c r="F611" s="10">
        <v>47</v>
      </c>
    </row>
    <row r="612" spans="2:6" x14ac:dyDescent="0.25">
      <c r="B612" s="9">
        <v>1372</v>
      </c>
      <c r="C612" s="10">
        <v>16</v>
      </c>
      <c r="E612" s="9">
        <v>1432</v>
      </c>
      <c r="F612" s="10">
        <v>0</v>
      </c>
    </row>
    <row r="613" spans="2:6" x14ac:dyDescent="0.25">
      <c r="B613" s="9">
        <v>1373</v>
      </c>
      <c r="C613" s="10">
        <v>52</v>
      </c>
      <c r="E613" s="9">
        <v>1433</v>
      </c>
      <c r="F613" s="10">
        <v>10</v>
      </c>
    </row>
    <row r="614" spans="2:6" x14ac:dyDescent="0.25">
      <c r="B614" s="9">
        <v>1374</v>
      </c>
      <c r="C614" s="10">
        <v>66</v>
      </c>
      <c r="E614" s="9">
        <v>1434</v>
      </c>
      <c r="F614" s="10">
        <v>11</v>
      </c>
    </row>
    <row r="615" spans="2:6" x14ac:dyDescent="0.25">
      <c r="B615" s="9">
        <v>1375</v>
      </c>
      <c r="C615" s="10">
        <v>109</v>
      </c>
      <c r="E615" s="9">
        <v>1435</v>
      </c>
      <c r="F615" s="10">
        <v>2</v>
      </c>
    </row>
    <row r="616" spans="2:6" x14ac:dyDescent="0.25">
      <c r="B616" s="9">
        <v>1376</v>
      </c>
      <c r="C616" s="10">
        <v>168</v>
      </c>
      <c r="E616" s="9">
        <v>1436</v>
      </c>
      <c r="F616" s="10">
        <v>2</v>
      </c>
    </row>
    <row r="617" spans="2:6" x14ac:dyDescent="0.25">
      <c r="B617" s="9">
        <v>1377</v>
      </c>
      <c r="C617" s="10">
        <v>31</v>
      </c>
      <c r="E617" s="9">
        <v>1437</v>
      </c>
      <c r="F617" s="10">
        <v>22</v>
      </c>
    </row>
    <row r="618" spans="2:6" x14ac:dyDescent="0.25">
      <c r="B618" s="9">
        <v>1378</v>
      </c>
      <c r="C618" s="10">
        <v>133</v>
      </c>
      <c r="E618" s="9">
        <v>1438</v>
      </c>
      <c r="F618" s="10">
        <v>8</v>
      </c>
    </row>
    <row r="619" spans="2:6" x14ac:dyDescent="0.25">
      <c r="B619" s="9">
        <v>1379</v>
      </c>
      <c r="C619" s="10">
        <v>151</v>
      </c>
      <c r="E619" s="9">
        <v>1439</v>
      </c>
      <c r="F619" s="10">
        <v>6</v>
      </c>
    </row>
    <row r="620" spans="2:6" x14ac:dyDescent="0.25">
      <c r="B620" s="9">
        <v>1380</v>
      </c>
      <c r="C620" s="10">
        <v>5</v>
      </c>
      <c r="E620" s="9">
        <v>1440</v>
      </c>
      <c r="F620" s="10">
        <v>1</v>
      </c>
    </row>
    <row r="621" spans="2:6" x14ac:dyDescent="0.25">
      <c r="B621" s="9">
        <v>1381</v>
      </c>
      <c r="C621" s="10">
        <v>73</v>
      </c>
      <c r="E621" s="9">
        <v>1441</v>
      </c>
      <c r="F621" s="10">
        <v>3</v>
      </c>
    </row>
    <row r="622" spans="2:6" x14ac:dyDescent="0.25">
      <c r="B622" s="9">
        <v>1382</v>
      </c>
      <c r="C622" s="10">
        <v>148</v>
      </c>
      <c r="E622" s="9">
        <v>1442</v>
      </c>
      <c r="F622" s="10">
        <v>0</v>
      </c>
    </row>
    <row r="623" spans="2:6" x14ac:dyDescent="0.25">
      <c r="B623" s="9">
        <v>1383</v>
      </c>
      <c r="C623" s="10">
        <v>93</v>
      </c>
      <c r="E623" s="9">
        <v>1443</v>
      </c>
      <c r="F623" s="10">
        <v>0</v>
      </c>
    </row>
    <row r="624" spans="2:6" x14ac:dyDescent="0.25">
      <c r="B624" s="9">
        <v>1384</v>
      </c>
      <c r="C624" s="10">
        <v>63</v>
      </c>
      <c r="E624" s="9">
        <v>1444</v>
      </c>
      <c r="F624" s="10">
        <v>0</v>
      </c>
    </row>
    <row r="625" spans="2:6" x14ac:dyDescent="0.25">
      <c r="B625" s="9">
        <v>1385</v>
      </c>
      <c r="C625" s="10">
        <v>134</v>
      </c>
      <c r="E625" s="9">
        <v>1445</v>
      </c>
      <c r="F625" s="10">
        <v>0</v>
      </c>
    </row>
    <row r="626" spans="2:6" x14ac:dyDescent="0.25">
      <c r="B626" s="9">
        <v>1386</v>
      </c>
      <c r="C626" s="10">
        <v>14</v>
      </c>
      <c r="E626" s="9">
        <v>1446</v>
      </c>
      <c r="F626" s="10">
        <v>0</v>
      </c>
    </row>
    <row r="627" spans="2:6" x14ac:dyDescent="0.25">
      <c r="B627" s="9">
        <v>1387</v>
      </c>
      <c r="C627" s="10">
        <v>78</v>
      </c>
      <c r="E627" s="9">
        <v>1447</v>
      </c>
      <c r="F627" s="10">
        <v>3</v>
      </c>
    </row>
    <row r="628" spans="2:6" x14ac:dyDescent="0.25">
      <c r="B628" s="9">
        <v>1388</v>
      </c>
      <c r="C628" s="10">
        <v>112</v>
      </c>
      <c r="E628" s="9">
        <v>1448</v>
      </c>
      <c r="F628" s="10">
        <v>0</v>
      </c>
    </row>
    <row r="629" spans="2:6" x14ac:dyDescent="0.25">
      <c r="B629" s="9">
        <v>1389</v>
      </c>
      <c r="C629" s="10">
        <v>34</v>
      </c>
      <c r="E629" s="9">
        <v>1449</v>
      </c>
      <c r="F629" s="10">
        <v>0</v>
      </c>
    </row>
    <row r="630" spans="2:6" x14ac:dyDescent="0.25">
      <c r="B630" s="9">
        <v>1390</v>
      </c>
      <c r="C630" s="10">
        <v>19</v>
      </c>
      <c r="E630" s="9">
        <v>1450</v>
      </c>
      <c r="F630" s="10">
        <v>1</v>
      </c>
    </row>
    <row r="631" spans="2:6" x14ac:dyDescent="0.25">
      <c r="B631" s="9">
        <v>1391</v>
      </c>
      <c r="C631" s="10">
        <v>13</v>
      </c>
      <c r="E631" s="9">
        <v>1481</v>
      </c>
      <c r="F631" s="10">
        <v>6</v>
      </c>
    </row>
    <row r="632" spans="2:6" x14ac:dyDescent="0.25">
      <c r="B632" s="9">
        <v>1392</v>
      </c>
      <c r="C632" s="10">
        <v>104</v>
      </c>
      <c r="E632" s="9">
        <v>1482</v>
      </c>
      <c r="F632" s="10">
        <v>1</v>
      </c>
    </row>
    <row r="633" spans="2:6" x14ac:dyDescent="0.25">
      <c r="B633" s="9">
        <v>1393</v>
      </c>
      <c r="C633" s="10">
        <v>52</v>
      </c>
      <c r="E633" s="9">
        <v>1483</v>
      </c>
      <c r="F633" s="10">
        <v>2</v>
      </c>
    </row>
    <row r="634" spans="2:6" x14ac:dyDescent="0.25">
      <c r="B634" s="9">
        <v>1394</v>
      </c>
      <c r="C634" s="10">
        <v>17</v>
      </c>
      <c r="E634" s="9">
        <v>1484</v>
      </c>
      <c r="F634" s="10">
        <v>0</v>
      </c>
    </row>
    <row r="635" spans="2:6" x14ac:dyDescent="0.25">
      <c r="B635" s="9">
        <v>1395</v>
      </c>
      <c r="C635" s="10">
        <v>82</v>
      </c>
      <c r="E635" s="9">
        <v>1485</v>
      </c>
      <c r="F635" s="10">
        <v>3</v>
      </c>
    </row>
    <row r="636" spans="2:6" x14ac:dyDescent="0.25">
      <c r="B636" s="9">
        <v>1396</v>
      </c>
      <c r="C636" s="10">
        <v>73</v>
      </c>
      <c r="E636" s="9">
        <v>1486</v>
      </c>
      <c r="F636" s="10">
        <v>3</v>
      </c>
    </row>
    <row r="637" spans="2:6" x14ac:dyDescent="0.25">
      <c r="B637" s="9">
        <v>1397</v>
      </c>
      <c r="C637" s="10">
        <v>158</v>
      </c>
      <c r="E637" s="9">
        <v>1487</v>
      </c>
      <c r="F637" s="10">
        <v>0</v>
      </c>
    </row>
    <row r="638" spans="2:6" x14ac:dyDescent="0.25">
      <c r="B638" s="9">
        <v>1398</v>
      </c>
      <c r="C638" s="10">
        <v>65</v>
      </c>
      <c r="E638" s="9">
        <v>1488</v>
      </c>
      <c r="F638" s="10">
        <v>6</v>
      </c>
    </row>
    <row r="639" spans="2:6" x14ac:dyDescent="0.25">
      <c r="B639" s="9">
        <v>1399</v>
      </c>
      <c r="C639" s="10">
        <v>184</v>
      </c>
      <c r="E639" s="9">
        <v>1489</v>
      </c>
      <c r="F639" s="10">
        <v>0</v>
      </c>
    </row>
    <row r="640" spans="2:6" x14ac:dyDescent="0.25">
      <c r="B640" s="9">
        <v>1400</v>
      </c>
      <c r="C640" s="10">
        <v>34</v>
      </c>
      <c r="E640" s="9">
        <v>1490</v>
      </c>
      <c r="F640" s="10">
        <v>19</v>
      </c>
    </row>
    <row r="641" spans="2:6" x14ac:dyDescent="0.25">
      <c r="B641" s="9">
        <v>1401</v>
      </c>
      <c r="C641" s="10">
        <v>240</v>
      </c>
      <c r="E641" s="9">
        <v>1491</v>
      </c>
      <c r="F641" s="10">
        <v>1</v>
      </c>
    </row>
    <row r="642" spans="2:6" x14ac:dyDescent="0.25">
      <c r="B642" s="9">
        <v>1402</v>
      </c>
      <c r="C642" s="10">
        <v>113</v>
      </c>
      <c r="E642" s="9">
        <v>1492</v>
      </c>
      <c r="F642" s="10">
        <v>2</v>
      </c>
    </row>
    <row r="643" spans="2:6" x14ac:dyDescent="0.25">
      <c r="B643" s="9">
        <v>1403</v>
      </c>
      <c r="C643" s="10">
        <v>66</v>
      </c>
      <c r="E643" s="9">
        <v>1493</v>
      </c>
      <c r="F643" s="10">
        <v>0</v>
      </c>
    </row>
    <row r="644" spans="2:6" x14ac:dyDescent="0.25">
      <c r="B644" s="9">
        <v>1461</v>
      </c>
      <c r="C644" s="10">
        <v>340</v>
      </c>
      <c r="E644" s="9">
        <v>1494</v>
      </c>
      <c r="F644" s="10">
        <v>11</v>
      </c>
    </row>
    <row r="645" spans="2:6" x14ac:dyDescent="0.25">
      <c r="B645" s="9">
        <v>1462</v>
      </c>
      <c r="C645" s="10">
        <v>150</v>
      </c>
      <c r="E645" s="9">
        <v>1495</v>
      </c>
      <c r="F645" s="10">
        <v>0</v>
      </c>
    </row>
    <row r="646" spans="2:6" x14ac:dyDescent="0.25">
      <c r="B646" s="9">
        <v>1463</v>
      </c>
      <c r="C646" s="10">
        <v>25</v>
      </c>
      <c r="E646" s="9">
        <v>1496</v>
      </c>
      <c r="F646" s="10">
        <v>0</v>
      </c>
    </row>
    <row r="647" spans="2:6" x14ac:dyDescent="0.25">
      <c r="B647" s="9">
        <v>1464</v>
      </c>
      <c r="C647" s="10">
        <v>234</v>
      </c>
      <c r="E647" s="9">
        <v>1497</v>
      </c>
      <c r="F647" s="10">
        <v>1</v>
      </c>
    </row>
    <row r="648" spans="2:6" x14ac:dyDescent="0.25">
      <c r="B648" s="9">
        <v>1465</v>
      </c>
      <c r="C648" s="10">
        <v>2602</v>
      </c>
      <c r="E648" s="9">
        <v>1498</v>
      </c>
      <c r="F648" s="10">
        <v>3</v>
      </c>
    </row>
    <row r="649" spans="2:6" x14ac:dyDescent="0.25">
      <c r="B649" s="9">
        <v>1466</v>
      </c>
      <c r="C649" s="10">
        <v>248</v>
      </c>
      <c r="E649" s="9">
        <v>1499</v>
      </c>
      <c r="F649" s="10">
        <v>1</v>
      </c>
    </row>
    <row r="650" spans="2:6" x14ac:dyDescent="0.25">
      <c r="B650" s="9">
        <v>1467</v>
      </c>
      <c r="C650" s="10">
        <v>600</v>
      </c>
      <c r="E650" s="9">
        <v>1500</v>
      </c>
      <c r="F650" s="10">
        <v>15</v>
      </c>
    </row>
    <row r="651" spans="2:6" x14ac:dyDescent="0.25">
      <c r="B651" s="9">
        <v>1468</v>
      </c>
      <c r="C651" s="10">
        <v>293</v>
      </c>
      <c r="E651" s="9">
        <v>1541</v>
      </c>
      <c r="F651" s="10">
        <v>2</v>
      </c>
    </row>
    <row r="652" spans="2:6" x14ac:dyDescent="0.25">
      <c r="B652" s="9">
        <v>1469</v>
      </c>
      <c r="C652" s="10">
        <v>321</v>
      </c>
      <c r="E652" s="9">
        <v>1542</v>
      </c>
      <c r="F652" s="10">
        <v>1</v>
      </c>
    </row>
    <row r="653" spans="2:6" x14ac:dyDescent="0.25">
      <c r="B653" s="9">
        <v>1470</v>
      </c>
      <c r="C653" s="10">
        <v>81</v>
      </c>
      <c r="E653" s="9">
        <v>1543</v>
      </c>
      <c r="F653" s="10">
        <v>1</v>
      </c>
    </row>
    <row r="654" spans="2:6" x14ac:dyDescent="0.25">
      <c r="B654" s="9">
        <v>1471</v>
      </c>
      <c r="C654" s="10">
        <v>343</v>
      </c>
      <c r="E654" s="9">
        <v>1544</v>
      </c>
      <c r="F654" s="10">
        <v>0</v>
      </c>
    </row>
    <row r="655" spans="2:6" x14ac:dyDescent="0.25">
      <c r="B655" s="9">
        <v>1472</v>
      </c>
      <c r="C655" s="10">
        <v>336</v>
      </c>
      <c r="E655" s="9">
        <v>1545</v>
      </c>
      <c r="F655" s="10">
        <v>1</v>
      </c>
    </row>
    <row r="656" spans="2:6" x14ac:dyDescent="0.25">
      <c r="B656" s="9">
        <v>1473</v>
      </c>
      <c r="C656" s="10">
        <v>47</v>
      </c>
      <c r="E656" s="9">
        <v>1546</v>
      </c>
      <c r="F656" s="10">
        <v>11</v>
      </c>
    </row>
    <row r="657" spans="2:6" x14ac:dyDescent="0.25">
      <c r="B657" s="9">
        <v>1474</v>
      </c>
      <c r="C657" s="10">
        <v>76</v>
      </c>
      <c r="E657" s="9">
        <v>1547</v>
      </c>
      <c r="F657" s="10">
        <v>0</v>
      </c>
    </row>
    <row r="658" spans="2:6" x14ac:dyDescent="0.25">
      <c r="B658" s="9">
        <v>1475</v>
      </c>
      <c r="C658" s="10">
        <v>441</v>
      </c>
      <c r="E658" s="9">
        <v>1548</v>
      </c>
      <c r="F658" s="10">
        <v>1</v>
      </c>
    </row>
    <row r="659" spans="2:6" x14ac:dyDescent="0.25">
      <c r="B659" s="9">
        <v>1476</v>
      </c>
      <c r="C659" s="10">
        <v>916</v>
      </c>
      <c r="E659" s="9">
        <v>1549</v>
      </c>
      <c r="F659" s="10">
        <v>6</v>
      </c>
    </row>
    <row r="660" spans="2:6" x14ac:dyDescent="0.25">
      <c r="B660" s="9">
        <v>1477</v>
      </c>
      <c r="C660" s="10">
        <v>369</v>
      </c>
      <c r="E660" s="9">
        <v>1550</v>
      </c>
      <c r="F660" s="10">
        <v>7</v>
      </c>
    </row>
    <row r="661" spans="2:6" x14ac:dyDescent="0.25">
      <c r="B661" s="9">
        <v>1478</v>
      </c>
      <c r="C661" s="10">
        <v>20242</v>
      </c>
      <c r="E661" s="9">
        <v>1551</v>
      </c>
      <c r="F661" s="10">
        <v>0</v>
      </c>
    </row>
    <row r="662" spans="2:6" x14ac:dyDescent="0.25">
      <c r="B662" s="9">
        <v>1479</v>
      </c>
      <c r="C662" s="10">
        <v>71</v>
      </c>
      <c r="E662" s="9">
        <v>1552</v>
      </c>
      <c r="F662" s="10">
        <v>16</v>
      </c>
    </row>
    <row r="663" spans="2:6" x14ac:dyDescent="0.25">
      <c r="B663" s="9">
        <v>1480</v>
      </c>
      <c r="C663" s="10">
        <v>635</v>
      </c>
      <c r="E663" s="9">
        <v>1553</v>
      </c>
      <c r="F663" s="10">
        <v>0</v>
      </c>
    </row>
    <row r="664" spans="2:6" x14ac:dyDescent="0.25">
      <c r="B664" s="9">
        <v>1501</v>
      </c>
      <c r="C664" s="10">
        <v>885</v>
      </c>
      <c r="E664" s="9">
        <v>1554</v>
      </c>
      <c r="F664" s="10">
        <v>0</v>
      </c>
    </row>
    <row r="665" spans="2:6" x14ac:dyDescent="0.25">
      <c r="B665" s="9">
        <v>1502</v>
      </c>
      <c r="C665" s="10">
        <v>329</v>
      </c>
      <c r="E665" s="9">
        <v>1555</v>
      </c>
      <c r="F665" s="10">
        <v>0</v>
      </c>
    </row>
    <row r="666" spans="2:6" x14ac:dyDescent="0.25">
      <c r="B666" s="9">
        <v>1503</v>
      </c>
      <c r="C666" s="10">
        <v>71</v>
      </c>
      <c r="E666" s="9">
        <v>1556</v>
      </c>
      <c r="F666" s="10">
        <v>12</v>
      </c>
    </row>
    <row r="667" spans="2:6" x14ac:dyDescent="0.25">
      <c r="B667" s="9">
        <v>1504</v>
      </c>
      <c r="C667" s="10">
        <v>269</v>
      </c>
      <c r="E667" s="9">
        <v>1557</v>
      </c>
      <c r="F667" s="10">
        <v>1</v>
      </c>
    </row>
    <row r="668" spans="2:6" x14ac:dyDescent="0.25">
      <c r="B668" s="9">
        <v>1505</v>
      </c>
      <c r="C668" s="10">
        <v>345</v>
      </c>
      <c r="E668" s="9">
        <v>1558</v>
      </c>
      <c r="F668" s="10">
        <v>3</v>
      </c>
    </row>
    <row r="669" spans="2:6" x14ac:dyDescent="0.25">
      <c r="B669" s="9">
        <v>1506</v>
      </c>
      <c r="C669" s="10">
        <v>43</v>
      </c>
      <c r="E669" s="9">
        <v>1559</v>
      </c>
      <c r="F669" s="10">
        <v>1</v>
      </c>
    </row>
    <row r="670" spans="2:6" x14ac:dyDescent="0.25">
      <c r="B670" s="9">
        <v>1507</v>
      </c>
      <c r="C670" s="10">
        <v>33</v>
      </c>
      <c r="E670" s="9">
        <v>1560</v>
      </c>
      <c r="F670" s="10">
        <v>4</v>
      </c>
    </row>
    <row r="671" spans="2:6" x14ac:dyDescent="0.25">
      <c r="B671" s="9">
        <v>1508</v>
      </c>
      <c r="C671" s="10">
        <v>211</v>
      </c>
      <c r="E671" s="9">
        <v>1581</v>
      </c>
      <c r="F671" s="10">
        <v>1</v>
      </c>
    </row>
    <row r="672" spans="2:6" x14ac:dyDescent="0.25">
      <c r="B672" s="9">
        <v>1509</v>
      </c>
      <c r="C672" s="10">
        <v>196</v>
      </c>
      <c r="E672" s="9">
        <v>1582</v>
      </c>
      <c r="F672" s="10">
        <v>3</v>
      </c>
    </row>
    <row r="673" spans="2:6" x14ac:dyDescent="0.25">
      <c r="B673" s="9">
        <v>1510</v>
      </c>
      <c r="C673" s="10">
        <v>405</v>
      </c>
      <c r="E673" s="9">
        <v>1583</v>
      </c>
      <c r="F673" s="10">
        <v>1</v>
      </c>
    </row>
    <row r="674" spans="2:6" x14ac:dyDescent="0.25">
      <c r="B674" s="9">
        <v>1511</v>
      </c>
      <c r="C674" s="10">
        <v>206</v>
      </c>
      <c r="E674" s="9">
        <v>1584</v>
      </c>
      <c r="F674" s="10">
        <v>0</v>
      </c>
    </row>
    <row r="675" spans="2:6" x14ac:dyDescent="0.25">
      <c r="B675" s="9">
        <v>1512</v>
      </c>
      <c r="C675" s="10">
        <v>335</v>
      </c>
      <c r="E675" s="9">
        <v>1585</v>
      </c>
      <c r="F675" s="10">
        <v>12</v>
      </c>
    </row>
    <row r="676" spans="2:6" x14ac:dyDescent="0.25">
      <c r="B676" s="9">
        <v>1513</v>
      </c>
      <c r="C676" s="10">
        <v>215</v>
      </c>
      <c r="E676" s="9">
        <v>1586</v>
      </c>
      <c r="F676" s="10">
        <v>0</v>
      </c>
    </row>
    <row r="677" spans="2:6" x14ac:dyDescent="0.25">
      <c r="B677" s="9">
        <v>1514</v>
      </c>
      <c r="C677" s="10">
        <v>176</v>
      </c>
      <c r="E677" s="9">
        <v>1587</v>
      </c>
      <c r="F677" s="10">
        <v>1</v>
      </c>
    </row>
    <row r="678" spans="2:6" x14ac:dyDescent="0.25">
      <c r="B678" s="9">
        <v>1515</v>
      </c>
      <c r="C678" s="10">
        <v>555</v>
      </c>
      <c r="E678" s="9">
        <v>1588</v>
      </c>
      <c r="F678" s="10">
        <v>0</v>
      </c>
    </row>
    <row r="679" spans="2:6" x14ac:dyDescent="0.25">
      <c r="B679" s="9">
        <v>1516</v>
      </c>
      <c r="C679" s="10">
        <v>116</v>
      </c>
      <c r="E679" s="9">
        <v>1589</v>
      </c>
      <c r="F679" s="10">
        <v>0</v>
      </c>
    </row>
    <row r="680" spans="2:6" x14ac:dyDescent="0.25">
      <c r="B680" s="9">
        <v>1517</v>
      </c>
      <c r="C680" s="10">
        <v>615</v>
      </c>
      <c r="E680" s="9">
        <v>1590</v>
      </c>
      <c r="F680" s="10">
        <v>2</v>
      </c>
    </row>
    <row r="681" spans="2:6" x14ac:dyDescent="0.25">
      <c r="B681" s="9">
        <v>1518</v>
      </c>
      <c r="C681" s="10">
        <v>236</v>
      </c>
      <c r="E681" s="9">
        <v>1591</v>
      </c>
      <c r="F681" s="10">
        <v>92</v>
      </c>
    </row>
    <row r="682" spans="2:6" x14ac:dyDescent="0.25">
      <c r="B682" s="9">
        <v>1519</v>
      </c>
      <c r="C682" s="10">
        <v>145</v>
      </c>
      <c r="E682" s="9">
        <v>1592</v>
      </c>
      <c r="F682" s="10">
        <v>0</v>
      </c>
    </row>
    <row r="683" spans="2:6" x14ac:dyDescent="0.25">
      <c r="B683" s="9">
        <v>1520</v>
      </c>
      <c r="C683" s="10">
        <v>167</v>
      </c>
      <c r="E683" s="9">
        <v>1593</v>
      </c>
      <c r="F683" s="10">
        <v>3</v>
      </c>
    </row>
    <row r="684" spans="2:6" x14ac:dyDescent="0.25">
      <c r="B684" s="9">
        <v>1521</v>
      </c>
      <c r="C684" s="10">
        <v>235</v>
      </c>
      <c r="E684" s="9">
        <v>1594</v>
      </c>
      <c r="F684" s="10">
        <v>10</v>
      </c>
    </row>
    <row r="685" spans="2:6" x14ac:dyDescent="0.25">
      <c r="B685" s="9">
        <v>1522</v>
      </c>
      <c r="C685" s="10">
        <v>452</v>
      </c>
      <c r="E685" s="9">
        <v>1595</v>
      </c>
      <c r="F685" s="10">
        <v>7</v>
      </c>
    </row>
    <row r="686" spans="2:6" x14ac:dyDescent="0.25">
      <c r="B686" s="9">
        <v>1523</v>
      </c>
      <c r="C686" s="10">
        <v>241</v>
      </c>
      <c r="E686" s="9">
        <v>1596</v>
      </c>
      <c r="F686" s="10">
        <v>3</v>
      </c>
    </row>
    <row r="687" spans="2:6" x14ac:dyDescent="0.25">
      <c r="B687" s="9">
        <v>1524</v>
      </c>
      <c r="C687" s="10">
        <v>28</v>
      </c>
      <c r="E687" s="9">
        <v>1597</v>
      </c>
      <c r="F687" s="10">
        <v>0</v>
      </c>
    </row>
    <row r="688" spans="2:6" x14ac:dyDescent="0.25">
      <c r="B688" s="9">
        <v>1525</v>
      </c>
      <c r="C688" s="10">
        <v>140</v>
      </c>
      <c r="E688" s="9">
        <v>1598</v>
      </c>
      <c r="F688" s="10">
        <v>1</v>
      </c>
    </row>
    <row r="689" spans="2:6" x14ac:dyDescent="0.25">
      <c r="B689" s="9">
        <v>1526</v>
      </c>
      <c r="C689" s="10">
        <v>280</v>
      </c>
      <c r="E689" s="9">
        <v>1599</v>
      </c>
      <c r="F689" s="10">
        <v>0</v>
      </c>
    </row>
    <row r="690" spans="2:6" x14ac:dyDescent="0.25">
      <c r="B690" s="9">
        <v>1527</v>
      </c>
      <c r="C690" s="10">
        <v>70</v>
      </c>
      <c r="E690" s="9">
        <v>1600</v>
      </c>
      <c r="F690" s="10">
        <v>9</v>
      </c>
    </row>
    <row r="691" spans="2:6" x14ac:dyDescent="0.25">
      <c r="B691" s="9">
        <v>1528</v>
      </c>
      <c r="C691" s="10">
        <v>160</v>
      </c>
      <c r="E691" s="9">
        <v>1701</v>
      </c>
      <c r="F691" s="10">
        <v>2</v>
      </c>
    </row>
    <row r="692" spans="2:6" x14ac:dyDescent="0.25">
      <c r="B692" s="9">
        <v>1529</v>
      </c>
      <c r="C692" s="10">
        <v>141</v>
      </c>
      <c r="E692" s="9">
        <v>1702</v>
      </c>
      <c r="F692" s="10">
        <v>1</v>
      </c>
    </row>
    <row r="693" spans="2:6" x14ac:dyDescent="0.25">
      <c r="B693" s="9">
        <v>1530</v>
      </c>
      <c r="C693" s="10">
        <v>874</v>
      </c>
      <c r="E693" s="9">
        <v>1703</v>
      </c>
      <c r="F693" s="10">
        <v>2</v>
      </c>
    </row>
    <row r="694" spans="2:6" x14ac:dyDescent="0.25">
      <c r="B694" s="9">
        <v>1531</v>
      </c>
      <c r="C694" s="10">
        <v>73</v>
      </c>
      <c r="E694" s="9">
        <v>1704</v>
      </c>
      <c r="F694" s="10">
        <v>11</v>
      </c>
    </row>
    <row r="695" spans="2:6" x14ac:dyDescent="0.25">
      <c r="B695" s="9">
        <v>1532</v>
      </c>
      <c r="C695" s="10">
        <v>294</v>
      </c>
      <c r="E695" s="9">
        <v>1705</v>
      </c>
      <c r="F695" s="10">
        <v>0</v>
      </c>
    </row>
    <row r="696" spans="2:6" x14ac:dyDescent="0.25">
      <c r="B696" s="9">
        <v>1533</v>
      </c>
      <c r="C696" s="10">
        <v>740</v>
      </c>
      <c r="E696" s="9">
        <v>1706</v>
      </c>
      <c r="F696" s="10">
        <v>0</v>
      </c>
    </row>
    <row r="697" spans="2:6" x14ac:dyDescent="0.25">
      <c r="B697" s="9">
        <v>1534</v>
      </c>
      <c r="C697" s="10">
        <v>369</v>
      </c>
      <c r="E697" s="9">
        <v>1707</v>
      </c>
      <c r="F697" s="10">
        <v>9</v>
      </c>
    </row>
    <row r="698" spans="2:6" x14ac:dyDescent="0.25">
      <c r="B698" s="9">
        <v>1535</v>
      </c>
      <c r="C698" s="10">
        <v>110</v>
      </c>
      <c r="E698" s="9">
        <v>1708</v>
      </c>
      <c r="F698" s="10">
        <v>0</v>
      </c>
    </row>
    <row r="699" spans="2:6" x14ac:dyDescent="0.25">
      <c r="B699" s="9">
        <v>1536</v>
      </c>
      <c r="C699" s="10">
        <v>455</v>
      </c>
      <c r="E699" s="9">
        <v>1709</v>
      </c>
      <c r="F699" s="10">
        <v>4</v>
      </c>
    </row>
    <row r="700" spans="2:6" x14ac:dyDescent="0.25">
      <c r="B700" s="9">
        <v>1537</v>
      </c>
      <c r="C700" s="10">
        <v>224</v>
      </c>
      <c r="E700" s="9">
        <v>1710</v>
      </c>
      <c r="F700" s="10">
        <v>1</v>
      </c>
    </row>
    <row r="701" spans="2:6" x14ac:dyDescent="0.25">
      <c r="B701" s="9">
        <v>1538</v>
      </c>
      <c r="C701" s="10">
        <v>46</v>
      </c>
      <c r="E701" s="9">
        <v>1711</v>
      </c>
      <c r="F701" s="10">
        <v>2</v>
      </c>
    </row>
    <row r="702" spans="2:6" x14ac:dyDescent="0.25">
      <c r="B702" s="9">
        <v>1539</v>
      </c>
      <c r="C702" s="10">
        <v>284</v>
      </c>
      <c r="E702" s="9">
        <v>1712</v>
      </c>
      <c r="F702" s="10">
        <v>0</v>
      </c>
    </row>
    <row r="703" spans="2:6" x14ac:dyDescent="0.25">
      <c r="B703" s="9">
        <v>1540</v>
      </c>
      <c r="C703" s="10">
        <v>98</v>
      </c>
      <c r="E703" s="9">
        <v>1713</v>
      </c>
      <c r="F703" s="10">
        <v>1</v>
      </c>
    </row>
    <row r="704" spans="2:6" x14ac:dyDescent="0.25">
      <c r="B704" s="9">
        <v>1601</v>
      </c>
      <c r="C704" s="10">
        <v>56</v>
      </c>
      <c r="E704" s="9">
        <v>1714</v>
      </c>
      <c r="F704" s="10">
        <v>17</v>
      </c>
    </row>
    <row r="705" spans="2:6" x14ac:dyDescent="0.25">
      <c r="B705" s="9">
        <v>1602</v>
      </c>
      <c r="C705" s="10">
        <v>32</v>
      </c>
      <c r="E705" s="9">
        <v>1715</v>
      </c>
      <c r="F705" s="10">
        <v>2</v>
      </c>
    </row>
    <row r="706" spans="2:6" x14ac:dyDescent="0.25">
      <c r="B706" s="9">
        <v>1603</v>
      </c>
      <c r="C706" s="10">
        <v>30</v>
      </c>
      <c r="E706" s="9">
        <v>1716</v>
      </c>
      <c r="F706" s="10">
        <v>3</v>
      </c>
    </row>
    <row r="707" spans="2:6" x14ac:dyDescent="0.25">
      <c r="B707" s="9">
        <v>1604</v>
      </c>
      <c r="C707" s="10">
        <v>70</v>
      </c>
      <c r="E707" s="9">
        <v>1717</v>
      </c>
      <c r="F707" s="10">
        <v>41</v>
      </c>
    </row>
    <row r="708" spans="2:6" x14ac:dyDescent="0.25">
      <c r="B708" s="9">
        <v>1605</v>
      </c>
      <c r="C708" s="10">
        <v>44</v>
      </c>
      <c r="E708" s="9">
        <v>1718</v>
      </c>
      <c r="F708" s="10">
        <v>2</v>
      </c>
    </row>
    <row r="709" spans="2:6" x14ac:dyDescent="0.25">
      <c r="B709" s="9">
        <v>1606</v>
      </c>
      <c r="C709" s="10">
        <v>92</v>
      </c>
      <c r="E709" s="9">
        <v>1719</v>
      </c>
      <c r="F709" s="10">
        <v>3</v>
      </c>
    </row>
    <row r="710" spans="2:6" x14ac:dyDescent="0.25">
      <c r="B710" s="9">
        <v>1607</v>
      </c>
      <c r="C710" s="10">
        <v>205</v>
      </c>
      <c r="E710" s="9">
        <v>1720</v>
      </c>
      <c r="F710" s="10">
        <v>8</v>
      </c>
    </row>
    <row r="711" spans="2:6" x14ac:dyDescent="0.25">
      <c r="B711" s="9">
        <v>1608</v>
      </c>
      <c r="C711" s="10">
        <v>23</v>
      </c>
      <c r="E711" s="9">
        <v>1721</v>
      </c>
      <c r="F711" s="10">
        <v>0</v>
      </c>
    </row>
    <row r="712" spans="2:6" x14ac:dyDescent="0.25">
      <c r="B712" s="9">
        <v>1609</v>
      </c>
      <c r="C712" s="10">
        <v>4</v>
      </c>
      <c r="E712" s="9">
        <v>1722</v>
      </c>
      <c r="F712" s="10">
        <v>1</v>
      </c>
    </row>
    <row r="713" spans="2:6" x14ac:dyDescent="0.25">
      <c r="B713" s="9">
        <v>1610</v>
      </c>
      <c r="C713" s="10">
        <v>112</v>
      </c>
      <c r="E713" s="9">
        <v>1723</v>
      </c>
      <c r="F713" s="10">
        <v>3</v>
      </c>
    </row>
    <row r="714" spans="2:6" x14ac:dyDescent="0.25">
      <c r="B714" s="9">
        <v>1611</v>
      </c>
      <c r="C714" s="10">
        <v>27</v>
      </c>
      <c r="E714" s="9">
        <v>1724</v>
      </c>
      <c r="F714" s="10">
        <v>4</v>
      </c>
    </row>
    <row r="715" spans="2:6" x14ac:dyDescent="0.25">
      <c r="B715" s="9">
        <v>1612</v>
      </c>
      <c r="C715" s="10">
        <v>11</v>
      </c>
      <c r="E715" s="9">
        <v>1725</v>
      </c>
      <c r="F715" s="10">
        <v>9</v>
      </c>
    </row>
    <row r="716" spans="2:6" x14ac:dyDescent="0.25">
      <c r="B716" s="9">
        <v>1613</v>
      </c>
      <c r="C716" s="10">
        <v>26</v>
      </c>
      <c r="E716" s="9">
        <v>1726</v>
      </c>
      <c r="F716" s="10">
        <v>16</v>
      </c>
    </row>
    <row r="717" spans="2:6" x14ac:dyDescent="0.25">
      <c r="B717" s="9">
        <v>1614</v>
      </c>
      <c r="C717" s="10">
        <v>77</v>
      </c>
      <c r="E717" s="9">
        <v>1727</v>
      </c>
      <c r="F717" s="10">
        <v>1</v>
      </c>
    </row>
    <row r="718" spans="2:6" x14ac:dyDescent="0.25">
      <c r="B718" s="9">
        <v>1615</v>
      </c>
      <c r="C718" s="10">
        <v>136</v>
      </c>
      <c r="E718" s="9">
        <v>1728</v>
      </c>
      <c r="F718" s="10">
        <v>7</v>
      </c>
    </row>
    <row r="719" spans="2:6" x14ac:dyDescent="0.25">
      <c r="B719" s="9">
        <v>1616</v>
      </c>
      <c r="C719" s="10">
        <v>157</v>
      </c>
      <c r="E719" s="9">
        <v>1729</v>
      </c>
      <c r="F719" s="10">
        <v>0</v>
      </c>
    </row>
    <row r="720" spans="2:6" x14ac:dyDescent="0.25">
      <c r="B720" s="9">
        <v>1617</v>
      </c>
      <c r="C720" s="10">
        <v>158</v>
      </c>
      <c r="E720" s="9">
        <v>1730</v>
      </c>
      <c r="F720" s="10">
        <v>0</v>
      </c>
    </row>
    <row r="721" spans="2:6" x14ac:dyDescent="0.25">
      <c r="B721" s="9">
        <v>1618</v>
      </c>
      <c r="C721" s="10">
        <v>27</v>
      </c>
      <c r="E721" s="9">
        <v>1731</v>
      </c>
      <c r="F721" s="10">
        <v>0</v>
      </c>
    </row>
    <row r="722" spans="2:6" x14ac:dyDescent="0.25">
      <c r="B722" s="9">
        <v>1619</v>
      </c>
      <c r="C722" s="10">
        <v>23</v>
      </c>
      <c r="E722" s="9">
        <v>1732</v>
      </c>
      <c r="F722" s="10">
        <v>0</v>
      </c>
    </row>
    <row r="723" spans="2:6" x14ac:dyDescent="0.25">
      <c r="B723" s="9">
        <v>1620</v>
      </c>
      <c r="C723" s="10">
        <v>17</v>
      </c>
      <c r="E723" s="9">
        <v>1733</v>
      </c>
      <c r="F723" s="10">
        <v>0</v>
      </c>
    </row>
    <row r="724" spans="2:6" x14ac:dyDescent="0.25">
      <c r="B724" s="9">
        <v>1621</v>
      </c>
      <c r="C724" s="10">
        <v>37</v>
      </c>
      <c r="E724" s="9">
        <v>1734</v>
      </c>
      <c r="F724" s="10">
        <v>1</v>
      </c>
    </row>
    <row r="725" spans="2:6" x14ac:dyDescent="0.25">
      <c r="B725" s="9">
        <v>1622</v>
      </c>
      <c r="C725" s="10">
        <v>65</v>
      </c>
      <c r="E725" s="9">
        <v>1735</v>
      </c>
      <c r="F725" s="10">
        <v>2</v>
      </c>
    </row>
    <row r="726" spans="2:6" x14ac:dyDescent="0.25">
      <c r="B726" s="9">
        <v>1623</v>
      </c>
      <c r="C726" s="10">
        <v>18</v>
      </c>
      <c r="E726" s="9">
        <v>1736</v>
      </c>
      <c r="F726" s="10">
        <v>1</v>
      </c>
    </row>
    <row r="727" spans="2:6" x14ac:dyDescent="0.25">
      <c r="B727" s="9">
        <v>1624</v>
      </c>
      <c r="C727" s="10">
        <v>25</v>
      </c>
      <c r="E727" s="9">
        <v>1737</v>
      </c>
      <c r="F727" s="10">
        <v>15</v>
      </c>
    </row>
    <row r="728" spans="2:6" x14ac:dyDescent="0.25">
      <c r="B728" s="9">
        <v>1625</v>
      </c>
      <c r="C728" s="10">
        <v>104</v>
      </c>
      <c r="E728" s="9">
        <v>1738</v>
      </c>
      <c r="F728" s="10">
        <v>1</v>
      </c>
    </row>
    <row r="729" spans="2:6" x14ac:dyDescent="0.25">
      <c r="B729" s="9">
        <v>1626</v>
      </c>
      <c r="C729" s="10">
        <v>108</v>
      </c>
      <c r="E729" s="9">
        <v>1739</v>
      </c>
      <c r="F729" s="10">
        <v>1</v>
      </c>
    </row>
    <row r="730" spans="2:6" x14ac:dyDescent="0.25">
      <c r="B730" s="9">
        <v>1627</v>
      </c>
      <c r="C730" s="10">
        <v>38</v>
      </c>
      <c r="E730" s="9">
        <v>1740</v>
      </c>
      <c r="F730" s="10">
        <v>0</v>
      </c>
    </row>
    <row r="731" spans="2:6" x14ac:dyDescent="0.25">
      <c r="B731" s="9">
        <v>1628</v>
      </c>
      <c r="C731" s="10">
        <v>88</v>
      </c>
      <c r="E731" s="9">
        <v>1764</v>
      </c>
      <c r="F731" s="10">
        <v>39</v>
      </c>
    </row>
    <row r="732" spans="2:6" x14ac:dyDescent="0.25">
      <c r="B732" s="9">
        <v>1629</v>
      </c>
      <c r="C732" s="10">
        <v>82</v>
      </c>
      <c r="E732" s="9">
        <v>1765</v>
      </c>
      <c r="F732" s="10">
        <v>103</v>
      </c>
    </row>
    <row r="733" spans="2:6" x14ac:dyDescent="0.25">
      <c r="B733" s="9">
        <v>1630</v>
      </c>
      <c r="C733" s="10">
        <v>126</v>
      </c>
      <c r="E733" s="9">
        <v>1766</v>
      </c>
      <c r="F733" s="10">
        <v>0</v>
      </c>
    </row>
    <row r="734" spans="2:6" x14ac:dyDescent="0.25">
      <c r="B734" s="9">
        <v>1631</v>
      </c>
      <c r="C734" s="10">
        <v>133</v>
      </c>
      <c r="E734" s="9">
        <v>1767</v>
      </c>
      <c r="F734" s="10">
        <v>39</v>
      </c>
    </row>
    <row r="735" spans="2:6" x14ac:dyDescent="0.25">
      <c r="B735" s="9">
        <v>1632</v>
      </c>
      <c r="C735" s="10">
        <v>47</v>
      </c>
      <c r="E735" s="9">
        <v>1768</v>
      </c>
      <c r="F735" s="10">
        <v>15</v>
      </c>
    </row>
    <row r="736" spans="2:6" x14ac:dyDescent="0.25">
      <c r="B736" s="9">
        <v>1633</v>
      </c>
      <c r="C736" s="10">
        <v>58</v>
      </c>
      <c r="E736" s="9">
        <v>1769</v>
      </c>
      <c r="F736" s="10">
        <v>22</v>
      </c>
    </row>
    <row r="737" spans="2:6" x14ac:dyDescent="0.25">
      <c r="B737" s="9">
        <v>1634</v>
      </c>
      <c r="C737" s="10">
        <v>32</v>
      </c>
      <c r="E737" s="9">
        <v>1770</v>
      </c>
      <c r="F737" s="10">
        <v>92</v>
      </c>
    </row>
    <row r="738" spans="2:6" x14ac:dyDescent="0.25">
      <c r="B738" s="9">
        <v>1635</v>
      </c>
      <c r="C738" s="10">
        <v>37</v>
      </c>
      <c r="E738" s="9">
        <v>1771</v>
      </c>
      <c r="F738" s="10">
        <v>25</v>
      </c>
    </row>
    <row r="739" spans="2:6" x14ac:dyDescent="0.25">
      <c r="B739" s="9">
        <v>1636</v>
      </c>
      <c r="C739" s="10">
        <v>87</v>
      </c>
      <c r="E739" s="9">
        <v>1772</v>
      </c>
      <c r="F739" s="10">
        <v>19</v>
      </c>
    </row>
    <row r="740" spans="2:6" x14ac:dyDescent="0.25">
      <c r="B740" s="9">
        <v>1637</v>
      </c>
      <c r="C740" s="10">
        <v>15</v>
      </c>
      <c r="E740" s="9">
        <v>1773</v>
      </c>
      <c r="F740" s="10">
        <v>19</v>
      </c>
    </row>
    <row r="741" spans="2:6" x14ac:dyDescent="0.25">
      <c r="B741" s="9">
        <v>1638</v>
      </c>
      <c r="C741" s="10">
        <v>27</v>
      </c>
      <c r="E741" s="9">
        <v>1774</v>
      </c>
      <c r="F741" s="10">
        <v>13</v>
      </c>
    </row>
    <row r="742" spans="2:6" x14ac:dyDescent="0.25">
      <c r="B742" s="9">
        <v>1639</v>
      </c>
      <c r="C742" s="10">
        <v>19</v>
      </c>
      <c r="E742" s="9">
        <v>1775</v>
      </c>
      <c r="F742" s="10">
        <v>124</v>
      </c>
    </row>
    <row r="743" spans="2:6" x14ac:dyDescent="0.25">
      <c r="B743" s="9">
        <v>1640</v>
      </c>
      <c r="C743" s="10">
        <v>17</v>
      </c>
      <c r="E743" s="9">
        <v>1776</v>
      </c>
      <c r="F743" s="10">
        <v>4</v>
      </c>
    </row>
    <row r="744" spans="2:6" x14ac:dyDescent="0.25">
      <c r="B744" s="9">
        <v>1641</v>
      </c>
      <c r="C744" s="10">
        <v>26</v>
      </c>
      <c r="E744" s="9">
        <v>1777</v>
      </c>
      <c r="F744" s="10">
        <v>10</v>
      </c>
    </row>
    <row r="745" spans="2:6" x14ac:dyDescent="0.25">
      <c r="B745" s="9">
        <v>1642</v>
      </c>
      <c r="C745" s="10">
        <v>28</v>
      </c>
      <c r="E745" s="9">
        <v>1778</v>
      </c>
      <c r="F745" s="10">
        <v>15</v>
      </c>
    </row>
    <row r="746" spans="2:6" x14ac:dyDescent="0.25">
      <c r="B746" s="9">
        <v>1643</v>
      </c>
      <c r="C746" s="10">
        <v>37</v>
      </c>
      <c r="E746" s="9">
        <v>1779</v>
      </c>
      <c r="F746" s="10">
        <v>38</v>
      </c>
    </row>
    <row r="747" spans="2:6" x14ac:dyDescent="0.25">
      <c r="B747" s="9">
        <v>1644</v>
      </c>
      <c r="C747" s="10">
        <v>128</v>
      </c>
      <c r="E747" s="9">
        <v>1780</v>
      </c>
      <c r="F747" s="10">
        <v>152</v>
      </c>
    </row>
    <row r="748" spans="2:6" x14ac:dyDescent="0.25">
      <c r="B748" s="9">
        <v>1645</v>
      </c>
      <c r="C748" s="10">
        <v>10</v>
      </c>
      <c r="E748" s="9">
        <v>1781</v>
      </c>
      <c r="F748" s="10">
        <v>24</v>
      </c>
    </row>
    <row r="749" spans="2:6" x14ac:dyDescent="0.25">
      <c r="B749" s="9">
        <v>1646</v>
      </c>
      <c r="C749" s="10">
        <v>83</v>
      </c>
      <c r="E749" s="9">
        <v>1782</v>
      </c>
      <c r="F749" s="10">
        <v>76</v>
      </c>
    </row>
    <row r="750" spans="2:6" x14ac:dyDescent="0.25">
      <c r="B750" s="9">
        <v>1647</v>
      </c>
      <c r="C750" s="10">
        <v>46</v>
      </c>
      <c r="E750" s="9">
        <v>1783</v>
      </c>
      <c r="F750" s="10">
        <v>185</v>
      </c>
    </row>
    <row r="751" spans="2:6" x14ac:dyDescent="0.25">
      <c r="B751" s="9">
        <v>1648</v>
      </c>
      <c r="C751" s="10">
        <v>90</v>
      </c>
      <c r="E751" s="9">
        <v>1784</v>
      </c>
      <c r="F751" s="10">
        <v>33</v>
      </c>
    </row>
    <row r="752" spans="2:6" x14ac:dyDescent="0.25">
      <c r="B752" s="9">
        <v>1649</v>
      </c>
      <c r="C752" s="10">
        <v>81</v>
      </c>
      <c r="E752" s="9">
        <v>1785</v>
      </c>
      <c r="F752" s="10">
        <v>108</v>
      </c>
    </row>
    <row r="753" spans="2:6" x14ac:dyDescent="0.25">
      <c r="B753" s="9">
        <v>1650</v>
      </c>
      <c r="C753" s="10">
        <v>32</v>
      </c>
      <c r="E753" s="9">
        <v>1786</v>
      </c>
      <c r="F753" s="10">
        <v>29</v>
      </c>
    </row>
    <row r="754" spans="2:6" x14ac:dyDescent="0.25">
      <c r="B754" s="9">
        <v>1651</v>
      </c>
      <c r="C754" s="10">
        <v>20</v>
      </c>
      <c r="E754" s="9">
        <v>1787</v>
      </c>
      <c r="F754" s="10">
        <v>24</v>
      </c>
    </row>
    <row r="755" spans="2:6" x14ac:dyDescent="0.25">
      <c r="B755" s="9">
        <v>1652</v>
      </c>
      <c r="C755" s="10">
        <v>70</v>
      </c>
      <c r="E755" s="9">
        <v>1788</v>
      </c>
      <c r="F755" s="10">
        <v>4</v>
      </c>
    </row>
    <row r="756" spans="2:6" x14ac:dyDescent="0.25">
      <c r="B756" s="9">
        <v>1653</v>
      </c>
      <c r="C756" s="10">
        <v>168</v>
      </c>
      <c r="E756" s="9">
        <v>1789</v>
      </c>
      <c r="F756" s="10">
        <v>4</v>
      </c>
    </row>
    <row r="757" spans="2:6" x14ac:dyDescent="0.25">
      <c r="B757" s="9">
        <v>1654</v>
      </c>
      <c r="C757" s="10">
        <v>34</v>
      </c>
      <c r="E757" s="9">
        <v>1790</v>
      </c>
      <c r="F757" s="10">
        <v>15</v>
      </c>
    </row>
    <row r="758" spans="2:6" x14ac:dyDescent="0.25">
      <c r="B758" s="9">
        <v>1655</v>
      </c>
      <c r="C758" s="10">
        <v>48</v>
      </c>
      <c r="E758" s="9">
        <v>1791</v>
      </c>
      <c r="F758" s="10">
        <v>4</v>
      </c>
    </row>
    <row r="759" spans="2:6" x14ac:dyDescent="0.25">
      <c r="B759" s="9">
        <v>1656</v>
      </c>
      <c r="C759" s="10">
        <v>48</v>
      </c>
      <c r="E759" s="9">
        <v>1792</v>
      </c>
      <c r="F759" s="10">
        <v>139</v>
      </c>
    </row>
    <row r="760" spans="2:6" x14ac:dyDescent="0.25">
      <c r="B760" s="9">
        <v>1657</v>
      </c>
      <c r="C760" s="10">
        <v>221</v>
      </c>
      <c r="E760" s="9">
        <v>1793</v>
      </c>
      <c r="F760" s="10">
        <v>2</v>
      </c>
    </row>
    <row r="761" spans="2:6" x14ac:dyDescent="0.25">
      <c r="B761" s="9">
        <v>1658</v>
      </c>
      <c r="C761" s="10">
        <v>107</v>
      </c>
      <c r="E761" s="9">
        <v>1794</v>
      </c>
      <c r="F761" s="10">
        <v>18</v>
      </c>
    </row>
    <row r="762" spans="2:6" x14ac:dyDescent="0.25">
      <c r="B762" s="9">
        <v>1659</v>
      </c>
      <c r="C762" s="10">
        <v>45</v>
      </c>
      <c r="E762" s="9">
        <v>1795</v>
      </c>
      <c r="F762" s="10">
        <v>81</v>
      </c>
    </row>
    <row r="763" spans="2:6" x14ac:dyDescent="0.25">
      <c r="B763" s="9">
        <v>1660</v>
      </c>
      <c r="C763" s="10">
        <v>36</v>
      </c>
      <c r="E763" s="9">
        <v>1796</v>
      </c>
      <c r="F763" s="10">
        <v>86</v>
      </c>
    </row>
    <row r="764" spans="2:6" x14ac:dyDescent="0.25">
      <c r="B764" s="9">
        <v>1661</v>
      </c>
      <c r="C764" s="10">
        <v>101</v>
      </c>
      <c r="E764" s="9">
        <v>1797</v>
      </c>
      <c r="F764" s="10">
        <v>140</v>
      </c>
    </row>
    <row r="765" spans="2:6" x14ac:dyDescent="0.25">
      <c r="B765" s="9">
        <v>1662</v>
      </c>
      <c r="C765" s="10">
        <v>62</v>
      </c>
      <c r="E765" s="9">
        <v>1798</v>
      </c>
      <c r="F765" s="10">
        <v>37</v>
      </c>
    </row>
    <row r="766" spans="2:6" x14ac:dyDescent="0.25">
      <c r="B766" s="9">
        <v>1663</v>
      </c>
      <c r="C766" s="10">
        <v>32</v>
      </c>
      <c r="E766" s="9">
        <v>1799</v>
      </c>
      <c r="F766" s="10">
        <v>6</v>
      </c>
    </row>
    <row r="767" spans="2:6" x14ac:dyDescent="0.25">
      <c r="B767" s="9">
        <v>1664</v>
      </c>
      <c r="C767" s="10">
        <v>89</v>
      </c>
      <c r="E767" s="9">
        <v>1800</v>
      </c>
      <c r="F767" s="10">
        <v>113</v>
      </c>
    </row>
    <row r="768" spans="2:6" x14ac:dyDescent="0.25">
      <c r="B768" s="9">
        <v>1665</v>
      </c>
      <c r="C768" s="10">
        <v>93</v>
      </c>
      <c r="E768" s="9">
        <v>1801</v>
      </c>
      <c r="F768" s="10">
        <v>37</v>
      </c>
    </row>
    <row r="769" spans="2:6" x14ac:dyDescent="0.25">
      <c r="B769" s="9">
        <v>1666</v>
      </c>
      <c r="C769" s="10">
        <v>98</v>
      </c>
      <c r="E769" s="9">
        <v>1802</v>
      </c>
      <c r="F769" s="10">
        <v>18</v>
      </c>
    </row>
    <row r="770" spans="2:6" x14ac:dyDescent="0.25">
      <c r="B770" s="9">
        <v>1667</v>
      </c>
      <c r="C770" s="10">
        <v>82</v>
      </c>
      <c r="E770" s="9">
        <v>1803</v>
      </c>
      <c r="F770" s="10">
        <v>75</v>
      </c>
    </row>
    <row r="771" spans="2:6" x14ac:dyDescent="0.25">
      <c r="B771" s="9">
        <v>1668</v>
      </c>
      <c r="C771" s="10">
        <v>116</v>
      </c>
      <c r="E771" s="9">
        <v>1804</v>
      </c>
      <c r="F771" s="10">
        <v>52</v>
      </c>
    </row>
    <row r="772" spans="2:6" x14ac:dyDescent="0.25">
      <c r="B772" s="9">
        <v>1669</v>
      </c>
      <c r="C772" s="10">
        <v>52</v>
      </c>
      <c r="E772" s="9">
        <v>1805</v>
      </c>
      <c r="F772" s="10">
        <v>122</v>
      </c>
    </row>
    <row r="773" spans="2:6" x14ac:dyDescent="0.25">
      <c r="B773" s="9">
        <v>1670</v>
      </c>
      <c r="C773" s="10">
        <v>23</v>
      </c>
      <c r="E773" s="9">
        <v>1806</v>
      </c>
      <c r="F773" s="10">
        <v>8</v>
      </c>
    </row>
    <row r="774" spans="2:6" x14ac:dyDescent="0.25">
      <c r="B774" s="9">
        <v>1671</v>
      </c>
      <c r="C774" s="10">
        <v>77</v>
      </c>
      <c r="E774" s="9">
        <v>1807</v>
      </c>
      <c r="F774" s="10">
        <v>8</v>
      </c>
    </row>
    <row r="775" spans="2:6" x14ac:dyDescent="0.25">
      <c r="B775" s="9">
        <v>1672</v>
      </c>
      <c r="C775" s="10">
        <v>49</v>
      </c>
      <c r="E775" s="9">
        <v>1808</v>
      </c>
      <c r="F775" s="10">
        <v>96</v>
      </c>
    </row>
    <row r="776" spans="2:6" x14ac:dyDescent="0.25">
      <c r="B776" s="9">
        <v>1673</v>
      </c>
      <c r="C776" s="10">
        <v>59</v>
      </c>
      <c r="E776" s="9">
        <v>1809</v>
      </c>
      <c r="F776" s="10">
        <v>9</v>
      </c>
    </row>
    <row r="777" spans="2:6" x14ac:dyDescent="0.25">
      <c r="B777" s="9">
        <v>1674</v>
      </c>
      <c r="C777" s="10">
        <v>113</v>
      </c>
      <c r="E777" s="9">
        <v>1810</v>
      </c>
      <c r="F777" s="10">
        <v>2</v>
      </c>
    </row>
    <row r="778" spans="2:6" x14ac:dyDescent="0.25">
      <c r="B778" s="9">
        <v>1675</v>
      </c>
      <c r="C778" s="10">
        <v>34</v>
      </c>
      <c r="E778" s="9">
        <v>1811</v>
      </c>
      <c r="F778" s="10">
        <v>26</v>
      </c>
    </row>
    <row r="779" spans="2:6" x14ac:dyDescent="0.25">
      <c r="B779" s="9">
        <v>1676</v>
      </c>
      <c r="C779" s="10">
        <v>42</v>
      </c>
      <c r="E779" s="9">
        <v>1812</v>
      </c>
      <c r="F779" s="10">
        <v>23</v>
      </c>
    </row>
    <row r="780" spans="2:6" x14ac:dyDescent="0.25">
      <c r="B780" s="9">
        <v>1677</v>
      </c>
      <c r="C780" s="10">
        <v>42</v>
      </c>
      <c r="E780" s="9">
        <v>1813</v>
      </c>
      <c r="F780" s="10">
        <v>0</v>
      </c>
    </row>
    <row r="781" spans="2:6" x14ac:dyDescent="0.25">
      <c r="B781" s="9">
        <v>1678</v>
      </c>
      <c r="C781" s="10">
        <v>49</v>
      </c>
      <c r="E781" s="9">
        <v>1814</v>
      </c>
      <c r="F781" s="10">
        <v>140</v>
      </c>
    </row>
    <row r="782" spans="2:6" x14ac:dyDescent="0.25">
      <c r="B782" s="9">
        <v>1679</v>
      </c>
      <c r="C782" s="10">
        <v>56</v>
      </c>
      <c r="E782" s="9">
        <v>1815</v>
      </c>
      <c r="F782" s="10">
        <v>0</v>
      </c>
    </row>
    <row r="783" spans="2:6" x14ac:dyDescent="0.25">
      <c r="B783" s="9">
        <v>1680</v>
      </c>
      <c r="C783" s="10">
        <v>25</v>
      </c>
      <c r="E783" s="9">
        <v>1816</v>
      </c>
      <c r="F783" s="10">
        <v>6</v>
      </c>
    </row>
    <row r="784" spans="2:6" x14ac:dyDescent="0.25">
      <c r="B784" s="9">
        <v>1741</v>
      </c>
      <c r="C784" s="10">
        <v>52</v>
      </c>
      <c r="E784" s="9">
        <v>1817</v>
      </c>
      <c r="F784" s="10">
        <v>100</v>
      </c>
    </row>
    <row r="785" spans="2:6" x14ac:dyDescent="0.25">
      <c r="B785" s="9">
        <v>1742</v>
      </c>
      <c r="C785" s="10">
        <v>34</v>
      </c>
      <c r="E785" s="9">
        <v>1818</v>
      </c>
      <c r="F785" s="10">
        <v>0</v>
      </c>
    </row>
    <row r="786" spans="2:6" x14ac:dyDescent="0.25">
      <c r="B786" s="9">
        <v>1743</v>
      </c>
      <c r="C786" s="10">
        <v>67</v>
      </c>
      <c r="E786" s="9">
        <v>1819</v>
      </c>
      <c r="F786" s="10">
        <v>4</v>
      </c>
    </row>
    <row r="787" spans="2:6" x14ac:dyDescent="0.25">
      <c r="B787" s="9">
        <v>1744</v>
      </c>
      <c r="C787" s="10">
        <v>70</v>
      </c>
      <c r="E787" s="9">
        <v>1820</v>
      </c>
      <c r="F787" s="10">
        <v>8</v>
      </c>
    </row>
    <row r="788" spans="2:6" x14ac:dyDescent="0.25">
      <c r="B788" s="9">
        <v>1745</v>
      </c>
      <c r="C788" s="10">
        <v>89</v>
      </c>
      <c r="E788" s="9">
        <v>1861</v>
      </c>
      <c r="F788" s="10">
        <v>0</v>
      </c>
    </row>
    <row r="789" spans="2:6" x14ac:dyDescent="0.25">
      <c r="B789" s="9">
        <v>1746</v>
      </c>
      <c r="C789" s="10">
        <v>107</v>
      </c>
      <c r="E789" s="9">
        <v>1862</v>
      </c>
      <c r="F789" s="10">
        <v>16</v>
      </c>
    </row>
    <row r="790" spans="2:6" x14ac:dyDescent="0.25">
      <c r="B790" s="9">
        <v>1747</v>
      </c>
      <c r="C790" s="10">
        <v>159</v>
      </c>
      <c r="E790" s="9">
        <v>1863</v>
      </c>
      <c r="F790" s="10">
        <v>2</v>
      </c>
    </row>
    <row r="791" spans="2:6" x14ac:dyDescent="0.25">
      <c r="B791" s="9">
        <v>1748</v>
      </c>
      <c r="C791" s="10">
        <v>181</v>
      </c>
      <c r="E791" s="9">
        <v>1864</v>
      </c>
      <c r="F791" s="10">
        <v>48</v>
      </c>
    </row>
    <row r="792" spans="2:6" x14ac:dyDescent="0.25">
      <c r="B792" s="9">
        <v>1749</v>
      </c>
      <c r="C792" s="10">
        <v>131</v>
      </c>
      <c r="E792" s="9">
        <v>1865</v>
      </c>
      <c r="F792" s="10">
        <v>2</v>
      </c>
    </row>
    <row r="793" spans="2:6" x14ac:dyDescent="0.25">
      <c r="B793" s="9">
        <v>1750</v>
      </c>
      <c r="C793" s="10">
        <v>125</v>
      </c>
      <c r="E793" s="9">
        <v>1866</v>
      </c>
      <c r="F793" s="10">
        <v>2</v>
      </c>
    </row>
    <row r="794" spans="2:6" x14ac:dyDescent="0.25">
      <c r="B794" s="9">
        <v>1751</v>
      </c>
      <c r="C794" s="10">
        <v>61</v>
      </c>
      <c r="E794" s="9">
        <v>1867</v>
      </c>
      <c r="F794" s="10">
        <v>1</v>
      </c>
    </row>
    <row r="795" spans="2:6" x14ac:dyDescent="0.25">
      <c r="B795" s="9">
        <v>1752</v>
      </c>
      <c r="C795" s="10">
        <v>90</v>
      </c>
      <c r="E795" s="9">
        <v>1868</v>
      </c>
      <c r="F795" s="10">
        <v>17</v>
      </c>
    </row>
    <row r="796" spans="2:6" x14ac:dyDescent="0.25">
      <c r="B796" s="9">
        <v>1753</v>
      </c>
      <c r="C796" s="10">
        <v>35</v>
      </c>
      <c r="E796" s="9">
        <v>1869</v>
      </c>
      <c r="F796" s="10">
        <v>0</v>
      </c>
    </row>
    <row r="797" spans="2:6" x14ac:dyDescent="0.25">
      <c r="B797" s="9">
        <v>1754</v>
      </c>
      <c r="C797" s="10">
        <v>90</v>
      </c>
      <c r="E797" s="9">
        <v>1870</v>
      </c>
      <c r="F797" s="10">
        <v>11</v>
      </c>
    </row>
    <row r="798" spans="2:6" x14ac:dyDescent="0.25">
      <c r="B798" s="9">
        <v>1755</v>
      </c>
      <c r="C798" s="10">
        <v>4</v>
      </c>
      <c r="E798" s="9">
        <v>1871</v>
      </c>
      <c r="F798" s="10">
        <v>95</v>
      </c>
    </row>
    <row r="799" spans="2:6" x14ac:dyDescent="0.25">
      <c r="B799" s="9">
        <v>1756</v>
      </c>
      <c r="C799" s="10">
        <v>120</v>
      </c>
      <c r="E799" s="9">
        <v>1872</v>
      </c>
      <c r="F799" s="10">
        <v>13</v>
      </c>
    </row>
    <row r="800" spans="2:6" x14ac:dyDescent="0.25">
      <c r="B800" s="9">
        <v>1757</v>
      </c>
      <c r="C800" s="10">
        <v>14</v>
      </c>
      <c r="E800" s="9">
        <v>1873</v>
      </c>
      <c r="F800" s="10">
        <v>2</v>
      </c>
    </row>
    <row r="801" spans="2:6" x14ac:dyDescent="0.25">
      <c r="B801" s="9">
        <v>1758</v>
      </c>
      <c r="C801" s="10">
        <v>27</v>
      </c>
      <c r="E801" s="9">
        <v>1874</v>
      </c>
      <c r="F801" s="10">
        <v>2</v>
      </c>
    </row>
    <row r="802" spans="2:6" x14ac:dyDescent="0.25">
      <c r="B802" s="9">
        <v>1759</v>
      </c>
      <c r="C802" s="10">
        <v>49</v>
      </c>
      <c r="E802" s="9">
        <v>1875</v>
      </c>
      <c r="F802" s="10">
        <v>3</v>
      </c>
    </row>
    <row r="803" spans="2:6" x14ac:dyDescent="0.25">
      <c r="B803" s="9">
        <v>1760</v>
      </c>
      <c r="C803" s="10">
        <v>102</v>
      </c>
      <c r="E803" s="9">
        <v>1876</v>
      </c>
      <c r="F803" s="10">
        <v>0</v>
      </c>
    </row>
    <row r="804" spans="2:6" x14ac:dyDescent="0.25">
      <c r="B804" s="9">
        <v>1761</v>
      </c>
      <c r="C804" s="10">
        <v>3</v>
      </c>
      <c r="E804" s="9">
        <v>1877</v>
      </c>
      <c r="F804" s="10">
        <v>0</v>
      </c>
    </row>
    <row r="805" spans="2:6" x14ac:dyDescent="0.25">
      <c r="B805" s="9">
        <v>1762</v>
      </c>
      <c r="C805" s="10">
        <v>25</v>
      </c>
      <c r="E805" s="9">
        <v>1878</v>
      </c>
      <c r="F805" s="10">
        <v>0</v>
      </c>
    </row>
    <row r="806" spans="2:6" x14ac:dyDescent="0.25">
      <c r="B806" s="9">
        <v>1763</v>
      </c>
      <c r="C806" s="10">
        <v>118</v>
      </c>
      <c r="E806" s="9">
        <v>1879</v>
      </c>
      <c r="F806" s="10">
        <v>2</v>
      </c>
    </row>
    <row r="807" spans="2:6" x14ac:dyDescent="0.25">
      <c r="B807" s="9">
        <v>1821</v>
      </c>
      <c r="C807" s="10">
        <v>57</v>
      </c>
      <c r="E807" s="9">
        <v>1880</v>
      </c>
      <c r="F807" s="10">
        <v>24</v>
      </c>
    </row>
    <row r="808" spans="2:6" x14ac:dyDescent="0.25">
      <c r="B808" s="9">
        <v>1822</v>
      </c>
      <c r="C808" s="10">
        <v>11</v>
      </c>
      <c r="E808" s="9">
        <v>1901</v>
      </c>
      <c r="F808" s="10">
        <v>25</v>
      </c>
    </row>
    <row r="809" spans="2:6" x14ac:dyDescent="0.25">
      <c r="B809" s="9">
        <v>1823</v>
      </c>
      <c r="C809" s="10">
        <v>33</v>
      </c>
      <c r="E809" s="9">
        <v>1902</v>
      </c>
      <c r="F809" s="10">
        <v>3</v>
      </c>
    </row>
    <row r="810" spans="2:6" x14ac:dyDescent="0.25">
      <c r="B810" s="9">
        <v>1824</v>
      </c>
      <c r="C810" s="10">
        <v>40</v>
      </c>
      <c r="E810" s="9">
        <v>1903</v>
      </c>
      <c r="F810" s="10">
        <v>41</v>
      </c>
    </row>
    <row r="811" spans="2:6" x14ac:dyDescent="0.25">
      <c r="B811" s="9">
        <v>1825</v>
      </c>
      <c r="C811" s="10">
        <v>50</v>
      </c>
      <c r="E811" s="9">
        <v>1904</v>
      </c>
      <c r="F811" s="10">
        <v>2</v>
      </c>
    </row>
    <row r="812" spans="2:6" x14ac:dyDescent="0.25">
      <c r="B812" s="9">
        <v>1826</v>
      </c>
      <c r="C812" s="10">
        <v>38</v>
      </c>
      <c r="E812" s="9">
        <v>1905</v>
      </c>
      <c r="F812" s="10">
        <v>4</v>
      </c>
    </row>
    <row r="813" spans="2:6" x14ac:dyDescent="0.25">
      <c r="B813" s="9">
        <v>1827</v>
      </c>
      <c r="C813" s="10">
        <v>96</v>
      </c>
      <c r="E813" s="9">
        <v>1906</v>
      </c>
      <c r="F813" s="10">
        <v>99</v>
      </c>
    </row>
    <row r="814" spans="2:6" x14ac:dyDescent="0.25">
      <c r="B814" s="9">
        <v>1828</v>
      </c>
      <c r="C814" s="10">
        <v>48</v>
      </c>
      <c r="E814" s="9">
        <v>1907</v>
      </c>
      <c r="F814" s="10">
        <v>4</v>
      </c>
    </row>
    <row r="815" spans="2:6" x14ac:dyDescent="0.25">
      <c r="B815" s="9">
        <v>1829</v>
      </c>
      <c r="C815" s="10">
        <v>33</v>
      </c>
      <c r="E815" s="9">
        <v>1908</v>
      </c>
      <c r="F815" s="10">
        <v>4</v>
      </c>
    </row>
    <row r="816" spans="2:6" x14ac:dyDescent="0.25">
      <c r="B816" s="9">
        <v>1830</v>
      </c>
      <c r="C816" s="10">
        <v>226</v>
      </c>
      <c r="E816" s="9">
        <v>1909</v>
      </c>
      <c r="F816" s="10">
        <v>38</v>
      </c>
    </row>
    <row r="817" spans="2:6" x14ac:dyDescent="0.25">
      <c r="B817" s="9">
        <v>1831</v>
      </c>
      <c r="C817" s="10">
        <v>14</v>
      </c>
      <c r="E817" s="9">
        <v>1910</v>
      </c>
      <c r="F817" s="10">
        <v>285</v>
      </c>
    </row>
    <row r="818" spans="2:6" x14ac:dyDescent="0.25">
      <c r="B818" s="9">
        <v>1832</v>
      </c>
      <c r="C818" s="10">
        <v>20</v>
      </c>
      <c r="E818" s="9">
        <v>1911</v>
      </c>
      <c r="F818" s="10">
        <v>1</v>
      </c>
    </row>
    <row r="819" spans="2:6" x14ac:dyDescent="0.25">
      <c r="B819" s="9">
        <v>1833</v>
      </c>
      <c r="C819" s="10">
        <v>25</v>
      </c>
      <c r="E819" s="9">
        <v>1912</v>
      </c>
      <c r="F819" s="10">
        <v>42</v>
      </c>
    </row>
    <row r="820" spans="2:6" x14ac:dyDescent="0.25">
      <c r="B820" s="9">
        <v>1834</v>
      </c>
      <c r="C820" s="10">
        <v>90</v>
      </c>
      <c r="E820" s="9">
        <v>1913</v>
      </c>
      <c r="F820" s="10">
        <v>26</v>
      </c>
    </row>
    <row r="821" spans="2:6" x14ac:dyDescent="0.25">
      <c r="B821" s="9">
        <v>1835</v>
      </c>
      <c r="C821" s="10">
        <v>11</v>
      </c>
      <c r="E821" s="9">
        <v>1914</v>
      </c>
      <c r="F821" s="10">
        <v>2</v>
      </c>
    </row>
    <row r="822" spans="2:6" x14ac:dyDescent="0.25">
      <c r="B822" s="9">
        <v>1836</v>
      </c>
      <c r="C822" s="10">
        <v>55</v>
      </c>
      <c r="E822" s="9">
        <v>1915</v>
      </c>
      <c r="F822" s="10">
        <v>4</v>
      </c>
    </row>
    <row r="823" spans="2:6" x14ac:dyDescent="0.25">
      <c r="B823" s="9">
        <v>1837</v>
      </c>
      <c r="C823" s="10">
        <v>30</v>
      </c>
      <c r="E823" s="9">
        <v>1916</v>
      </c>
      <c r="F823" s="10">
        <v>6</v>
      </c>
    </row>
    <row r="824" spans="2:6" x14ac:dyDescent="0.25">
      <c r="B824" s="9">
        <v>1838</v>
      </c>
      <c r="C824" s="10">
        <v>28</v>
      </c>
      <c r="E824" s="9">
        <v>1917</v>
      </c>
      <c r="F824" s="10">
        <v>70</v>
      </c>
    </row>
    <row r="825" spans="2:6" x14ac:dyDescent="0.25">
      <c r="B825" s="9">
        <v>1839</v>
      </c>
      <c r="C825" s="10">
        <v>45</v>
      </c>
      <c r="E825" s="9">
        <v>1918</v>
      </c>
      <c r="F825" s="10">
        <v>9</v>
      </c>
    </row>
    <row r="826" spans="2:6" x14ac:dyDescent="0.25">
      <c r="B826" s="9">
        <v>1840</v>
      </c>
      <c r="C826" s="10">
        <v>13</v>
      </c>
      <c r="E826" s="9">
        <v>1919</v>
      </c>
      <c r="F826" s="10">
        <v>8</v>
      </c>
    </row>
    <row r="827" spans="2:6" x14ac:dyDescent="0.25">
      <c r="B827" s="9">
        <v>1841</v>
      </c>
      <c r="C827" s="10">
        <v>40</v>
      </c>
      <c r="E827" s="9">
        <v>1920</v>
      </c>
      <c r="F827" s="10">
        <v>105</v>
      </c>
    </row>
    <row r="828" spans="2:6" x14ac:dyDescent="0.25">
      <c r="B828" s="9">
        <v>1842</v>
      </c>
      <c r="C828" s="10">
        <v>21</v>
      </c>
      <c r="E828" s="9">
        <v>1981</v>
      </c>
      <c r="F828" s="10">
        <v>12</v>
      </c>
    </row>
    <row r="829" spans="2:6" x14ac:dyDescent="0.25">
      <c r="B829" s="9">
        <v>1843</v>
      </c>
      <c r="C829" s="10">
        <v>134</v>
      </c>
      <c r="E829" s="9">
        <v>1982</v>
      </c>
      <c r="F829" s="10">
        <v>0</v>
      </c>
    </row>
    <row r="830" spans="2:6" x14ac:dyDescent="0.25">
      <c r="B830" s="9">
        <v>1844</v>
      </c>
      <c r="C830" s="10">
        <v>20</v>
      </c>
      <c r="E830" s="9">
        <v>1983</v>
      </c>
      <c r="F830" s="10">
        <v>16</v>
      </c>
    </row>
    <row r="831" spans="2:6" x14ac:dyDescent="0.25">
      <c r="B831" s="9">
        <v>1845</v>
      </c>
      <c r="C831" s="10">
        <v>19</v>
      </c>
      <c r="E831" s="9">
        <v>1984</v>
      </c>
      <c r="F831" s="10">
        <v>7</v>
      </c>
    </row>
    <row r="832" spans="2:6" x14ac:dyDescent="0.25">
      <c r="B832" s="9">
        <v>1846</v>
      </c>
      <c r="C832" s="10">
        <v>209</v>
      </c>
      <c r="E832" s="9">
        <v>1985</v>
      </c>
      <c r="F832" s="10">
        <v>4</v>
      </c>
    </row>
    <row r="833" spans="2:6" x14ac:dyDescent="0.25">
      <c r="B833" s="9">
        <v>1847</v>
      </c>
      <c r="C833" s="10">
        <v>38</v>
      </c>
      <c r="E833" s="9">
        <v>1986</v>
      </c>
      <c r="F833" s="10">
        <v>1</v>
      </c>
    </row>
    <row r="834" spans="2:6" x14ac:dyDescent="0.25">
      <c r="B834" s="9">
        <v>1848</v>
      </c>
      <c r="C834" s="10">
        <v>24</v>
      </c>
      <c r="E834" s="9">
        <v>1987</v>
      </c>
      <c r="F834" s="10">
        <v>28</v>
      </c>
    </row>
    <row r="835" spans="2:6" x14ac:dyDescent="0.25">
      <c r="B835" s="9">
        <v>1849</v>
      </c>
      <c r="C835" s="10">
        <v>8</v>
      </c>
      <c r="E835" s="9">
        <v>1988</v>
      </c>
      <c r="F835" s="10">
        <v>1</v>
      </c>
    </row>
    <row r="836" spans="2:6" x14ac:dyDescent="0.25">
      <c r="B836" s="9">
        <v>1850</v>
      </c>
      <c r="C836" s="10">
        <v>179</v>
      </c>
      <c r="E836" s="9">
        <v>1989</v>
      </c>
      <c r="F836" s="10">
        <v>1</v>
      </c>
    </row>
    <row r="837" spans="2:6" x14ac:dyDescent="0.25">
      <c r="B837" s="9">
        <v>1851</v>
      </c>
      <c r="C837" s="10">
        <v>26</v>
      </c>
      <c r="E837" s="9">
        <v>1990</v>
      </c>
      <c r="F837" s="10">
        <v>5</v>
      </c>
    </row>
    <row r="838" spans="2:6" x14ac:dyDescent="0.25">
      <c r="B838" s="9">
        <v>1852</v>
      </c>
      <c r="C838" s="10">
        <v>131</v>
      </c>
      <c r="E838" s="9">
        <v>1991</v>
      </c>
      <c r="F838" s="10">
        <v>3</v>
      </c>
    </row>
    <row r="839" spans="2:6" x14ac:dyDescent="0.25">
      <c r="B839" s="9">
        <v>1853</v>
      </c>
      <c r="C839" s="10">
        <v>14</v>
      </c>
      <c r="E839" s="9">
        <v>1992</v>
      </c>
      <c r="F839" s="10">
        <v>2</v>
      </c>
    </row>
    <row r="840" spans="2:6" x14ac:dyDescent="0.25">
      <c r="B840" s="9">
        <v>1854</v>
      </c>
      <c r="C840" s="10">
        <v>174</v>
      </c>
      <c r="E840" s="9">
        <v>1993</v>
      </c>
      <c r="F840" s="10">
        <v>0</v>
      </c>
    </row>
    <row r="841" spans="2:6" x14ac:dyDescent="0.25">
      <c r="B841" s="9">
        <v>1855</v>
      </c>
      <c r="C841" s="10">
        <v>191</v>
      </c>
      <c r="E841" s="9">
        <v>1994</v>
      </c>
      <c r="F841" s="10">
        <v>0</v>
      </c>
    </row>
    <row r="842" spans="2:6" x14ac:dyDescent="0.25">
      <c r="B842" s="9">
        <v>1856</v>
      </c>
      <c r="C842" s="10">
        <v>38</v>
      </c>
      <c r="E842" s="9">
        <v>1995</v>
      </c>
      <c r="F842" s="10">
        <v>3</v>
      </c>
    </row>
    <row r="843" spans="2:6" x14ac:dyDescent="0.25">
      <c r="B843" s="9">
        <v>1857</v>
      </c>
      <c r="C843" s="10">
        <v>22</v>
      </c>
      <c r="E843" s="9">
        <v>1996</v>
      </c>
      <c r="F843" s="10">
        <v>0</v>
      </c>
    </row>
    <row r="844" spans="2:6" x14ac:dyDescent="0.25">
      <c r="B844" s="9">
        <v>1858</v>
      </c>
      <c r="C844" s="10">
        <v>149</v>
      </c>
      <c r="E844" s="9">
        <v>1997</v>
      </c>
      <c r="F844" s="10">
        <v>0</v>
      </c>
    </row>
    <row r="845" spans="2:6" x14ac:dyDescent="0.25">
      <c r="B845" s="9">
        <v>1859</v>
      </c>
      <c r="C845" s="10">
        <v>56</v>
      </c>
      <c r="E845" s="9">
        <v>1998</v>
      </c>
      <c r="F845" s="10">
        <v>3</v>
      </c>
    </row>
    <row r="846" spans="2:6" x14ac:dyDescent="0.25">
      <c r="B846" s="9">
        <v>1860</v>
      </c>
      <c r="C846" s="10">
        <v>19</v>
      </c>
      <c r="E846" s="9">
        <v>1999</v>
      </c>
      <c r="F846" s="10">
        <v>7</v>
      </c>
    </row>
    <row r="847" spans="2:6" x14ac:dyDescent="0.25">
      <c r="B847" s="9">
        <v>1881</v>
      </c>
      <c r="C847" s="10">
        <v>70</v>
      </c>
      <c r="E847" s="9">
        <v>2000</v>
      </c>
      <c r="F847" s="10">
        <v>25</v>
      </c>
    </row>
    <row r="848" spans="2:6" x14ac:dyDescent="0.25">
      <c r="B848" s="9">
        <v>1882</v>
      </c>
      <c r="C848" s="10">
        <v>81</v>
      </c>
      <c r="E848" s="9">
        <v>2121</v>
      </c>
      <c r="F848" s="10">
        <v>10</v>
      </c>
    </row>
    <row r="849" spans="2:6" x14ac:dyDescent="0.25">
      <c r="B849" s="9">
        <v>1883</v>
      </c>
      <c r="C849" s="10">
        <v>32</v>
      </c>
      <c r="E849" s="9">
        <v>2122</v>
      </c>
      <c r="F849" s="10">
        <v>3</v>
      </c>
    </row>
    <row r="850" spans="2:6" x14ac:dyDescent="0.25">
      <c r="B850" s="9">
        <v>1884</v>
      </c>
      <c r="C850" s="10">
        <v>26</v>
      </c>
      <c r="E850" s="9">
        <v>2123</v>
      </c>
      <c r="F850" s="10">
        <v>5</v>
      </c>
    </row>
    <row r="851" spans="2:6" x14ac:dyDescent="0.25">
      <c r="B851" s="9">
        <v>1885</v>
      </c>
      <c r="C851" s="10">
        <v>105</v>
      </c>
      <c r="E851" s="9">
        <v>2124</v>
      </c>
      <c r="F851" s="10">
        <v>5</v>
      </c>
    </row>
    <row r="852" spans="2:6" x14ac:dyDescent="0.25">
      <c r="B852" s="9">
        <v>1886</v>
      </c>
      <c r="C852" s="10">
        <v>29</v>
      </c>
      <c r="E852" s="9">
        <v>2125</v>
      </c>
      <c r="F852" s="10">
        <v>27</v>
      </c>
    </row>
    <row r="853" spans="2:6" x14ac:dyDescent="0.25">
      <c r="B853" s="9">
        <v>1887</v>
      </c>
      <c r="C853" s="10">
        <v>8</v>
      </c>
      <c r="E853" s="9">
        <v>2126</v>
      </c>
      <c r="F853" s="10">
        <v>2</v>
      </c>
    </row>
    <row r="854" spans="2:6" x14ac:dyDescent="0.25">
      <c r="B854" s="9">
        <v>1888</v>
      </c>
      <c r="C854" s="10">
        <v>89</v>
      </c>
      <c r="E854" s="9">
        <v>2127</v>
      </c>
      <c r="F854" s="10">
        <v>236</v>
      </c>
    </row>
    <row r="855" spans="2:6" x14ac:dyDescent="0.25">
      <c r="B855" s="9">
        <v>1889</v>
      </c>
      <c r="C855" s="10">
        <v>44</v>
      </c>
      <c r="E855" s="9">
        <v>2128</v>
      </c>
      <c r="F855" s="10">
        <v>1</v>
      </c>
    </row>
    <row r="856" spans="2:6" x14ac:dyDescent="0.25">
      <c r="B856" s="9">
        <v>1890</v>
      </c>
      <c r="C856" s="10">
        <v>246</v>
      </c>
      <c r="E856" s="9">
        <v>2129</v>
      </c>
      <c r="F856" s="10">
        <v>12</v>
      </c>
    </row>
    <row r="857" spans="2:6" x14ac:dyDescent="0.25">
      <c r="B857" s="9">
        <v>1891</v>
      </c>
      <c r="C857" s="10">
        <v>120</v>
      </c>
      <c r="E857" s="9">
        <v>2130</v>
      </c>
      <c r="F857" s="10">
        <v>4</v>
      </c>
    </row>
    <row r="858" spans="2:6" x14ac:dyDescent="0.25">
      <c r="B858" s="9">
        <v>1892</v>
      </c>
      <c r="C858" s="10">
        <v>26</v>
      </c>
      <c r="E858" s="9">
        <v>2131</v>
      </c>
      <c r="F858" s="10">
        <v>3</v>
      </c>
    </row>
    <row r="859" spans="2:6" x14ac:dyDescent="0.25">
      <c r="B859" s="9">
        <v>1893</v>
      </c>
      <c r="C859" s="10">
        <v>45</v>
      </c>
      <c r="E859" s="9">
        <v>2132</v>
      </c>
      <c r="F859" s="10">
        <v>99</v>
      </c>
    </row>
    <row r="860" spans="2:6" x14ac:dyDescent="0.25">
      <c r="B860" s="9">
        <v>1894</v>
      </c>
      <c r="C860" s="10">
        <v>20</v>
      </c>
      <c r="E860" s="9">
        <v>2133</v>
      </c>
      <c r="F860" s="10">
        <v>3</v>
      </c>
    </row>
    <row r="861" spans="2:6" x14ac:dyDescent="0.25">
      <c r="B861" s="9">
        <v>1895</v>
      </c>
      <c r="C861" s="10">
        <v>47</v>
      </c>
      <c r="E861" s="9">
        <v>2134</v>
      </c>
      <c r="F861" s="10">
        <v>3</v>
      </c>
    </row>
    <row r="862" spans="2:6" x14ac:dyDescent="0.25">
      <c r="B862" s="9">
        <v>1896</v>
      </c>
      <c r="C862" s="10">
        <v>13</v>
      </c>
      <c r="E862" s="9">
        <v>2135</v>
      </c>
      <c r="F862" s="10">
        <v>22</v>
      </c>
    </row>
    <row r="863" spans="2:6" x14ac:dyDescent="0.25">
      <c r="B863" s="9">
        <v>1897</v>
      </c>
      <c r="C863" s="10">
        <v>183</v>
      </c>
      <c r="E863" s="9">
        <v>2136</v>
      </c>
      <c r="F863" s="10">
        <v>4</v>
      </c>
    </row>
    <row r="864" spans="2:6" x14ac:dyDescent="0.25">
      <c r="B864" s="9">
        <v>1898</v>
      </c>
      <c r="C864" s="10">
        <v>21</v>
      </c>
      <c r="E864" s="9">
        <v>2137</v>
      </c>
      <c r="F864" s="10">
        <v>534</v>
      </c>
    </row>
    <row r="865" spans="2:6" x14ac:dyDescent="0.25">
      <c r="B865" s="9">
        <v>1899</v>
      </c>
      <c r="C865" s="10">
        <v>42</v>
      </c>
      <c r="E865" s="9">
        <v>2138</v>
      </c>
      <c r="F865" s="10">
        <v>12</v>
      </c>
    </row>
    <row r="866" spans="2:6" x14ac:dyDescent="0.25">
      <c r="B866" s="9">
        <v>1900</v>
      </c>
      <c r="C866" s="10">
        <v>54</v>
      </c>
      <c r="E866" s="9">
        <v>2139</v>
      </c>
      <c r="F866" s="10">
        <v>56</v>
      </c>
    </row>
    <row r="867" spans="2:6" x14ac:dyDescent="0.25">
      <c r="B867" s="9">
        <v>1921</v>
      </c>
      <c r="C867" s="10">
        <v>38</v>
      </c>
      <c r="E867" s="9">
        <v>2140</v>
      </c>
      <c r="F867" s="10">
        <v>11</v>
      </c>
    </row>
    <row r="868" spans="2:6" x14ac:dyDescent="0.25">
      <c r="B868" s="9">
        <v>1922</v>
      </c>
      <c r="C868" s="10">
        <v>64</v>
      </c>
      <c r="E868" s="9">
        <v>2141</v>
      </c>
      <c r="F868" s="10">
        <v>0</v>
      </c>
    </row>
    <row r="869" spans="2:6" x14ac:dyDescent="0.25">
      <c r="B869" s="9">
        <v>1923</v>
      </c>
      <c r="C869" s="10">
        <v>13</v>
      </c>
      <c r="E869" s="9">
        <v>2142</v>
      </c>
      <c r="F869" s="10">
        <v>12</v>
      </c>
    </row>
    <row r="870" spans="2:6" x14ac:dyDescent="0.25">
      <c r="B870" s="9">
        <v>1924</v>
      </c>
      <c r="C870" s="10">
        <v>33</v>
      </c>
      <c r="E870" s="9">
        <v>2143</v>
      </c>
      <c r="F870" s="10">
        <v>5</v>
      </c>
    </row>
    <row r="871" spans="2:6" x14ac:dyDescent="0.25">
      <c r="B871" s="9">
        <v>1925</v>
      </c>
      <c r="C871" s="10">
        <v>52</v>
      </c>
      <c r="E871" s="9">
        <v>2144</v>
      </c>
      <c r="F871" s="10">
        <v>24</v>
      </c>
    </row>
    <row r="872" spans="2:6" x14ac:dyDescent="0.25">
      <c r="B872" s="9">
        <v>1926</v>
      </c>
      <c r="C872" s="10">
        <v>107</v>
      </c>
      <c r="E872" s="9">
        <v>2145</v>
      </c>
      <c r="F872" s="10">
        <v>89</v>
      </c>
    </row>
    <row r="873" spans="2:6" x14ac:dyDescent="0.25">
      <c r="B873" s="9">
        <v>1927</v>
      </c>
      <c r="C873" s="10">
        <v>11</v>
      </c>
      <c r="E873" s="9">
        <v>2146</v>
      </c>
      <c r="F873" s="10">
        <v>1</v>
      </c>
    </row>
    <row r="874" spans="2:6" x14ac:dyDescent="0.25">
      <c r="B874" s="9">
        <v>1928</v>
      </c>
      <c r="C874" s="10">
        <v>34</v>
      </c>
      <c r="E874" s="9">
        <v>2147</v>
      </c>
      <c r="F874" s="10">
        <v>55</v>
      </c>
    </row>
    <row r="875" spans="2:6" x14ac:dyDescent="0.25">
      <c r="B875" s="9">
        <v>1929</v>
      </c>
      <c r="C875" s="10">
        <v>75</v>
      </c>
      <c r="E875" s="9">
        <v>2148</v>
      </c>
      <c r="F875" s="10">
        <v>2</v>
      </c>
    </row>
    <row r="876" spans="2:6" x14ac:dyDescent="0.25">
      <c r="B876" s="9">
        <v>1930</v>
      </c>
      <c r="C876" s="10">
        <v>26</v>
      </c>
      <c r="E876" s="9">
        <v>2149</v>
      </c>
      <c r="F876" s="10">
        <v>0</v>
      </c>
    </row>
    <row r="877" spans="2:6" x14ac:dyDescent="0.25">
      <c r="B877" s="9">
        <v>1931</v>
      </c>
      <c r="C877" s="10">
        <v>50</v>
      </c>
      <c r="E877" s="9">
        <v>2150</v>
      </c>
      <c r="F877" s="10">
        <v>4</v>
      </c>
    </row>
    <row r="878" spans="2:6" x14ac:dyDescent="0.25">
      <c r="B878" s="9">
        <v>1932</v>
      </c>
      <c r="C878" s="10">
        <v>80</v>
      </c>
      <c r="E878" s="9">
        <v>2151</v>
      </c>
      <c r="F878" s="10">
        <v>6</v>
      </c>
    </row>
    <row r="879" spans="2:6" x14ac:dyDescent="0.25">
      <c r="B879" s="9">
        <v>1933</v>
      </c>
      <c r="C879" s="10">
        <v>110</v>
      </c>
      <c r="E879" s="9">
        <v>2152</v>
      </c>
      <c r="F879" s="10">
        <v>4</v>
      </c>
    </row>
    <row r="880" spans="2:6" x14ac:dyDescent="0.25">
      <c r="B880" s="9">
        <v>1934</v>
      </c>
      <c r="C880" s="10">
        <v>77</v>
      </c>
      <c r="E880" s="9">
        <v>2153</v>
      </c>
      <c r="F880" s="10">
        <v>4</v>
      </c>
    </row>
    <row r="881" spans="2:6" x14ac:dyDescent="0.25">
      <c r="B881" s="9">
        <v>1935</v>
      </c>
      <c r="C881" s="10">
        <v>50</v>
      </c>
      <c r="E881" s="9">
        <v>2154</v>
      </c>
      <c r="F881" s="10">
        <v>2</v>
      </c>
    </row>
    <row r="882" spans="2:6" x14ac:dyDescent="0.25">
      <c r="B882" s="9">
        <v>1936</v>
      </c>
      <c r="C882" s="10">
        <v>145</v>
      </c>
      <c r="E882" s="9">
        <v>2155</v>
      </c>
      <c r="F882" s="10">
        <v>5</v>
      </c>
    </row>
    <row r="883" spans="2:6" x14ac:dyDescent="0.25">
      <c r="B883" s="9">
        <v>1937</v>
      </c>
      <c r="C883" s="10">
        <v>29</v>
      </c>
      <c r="E883" s="9">
        <v>2156</v>
      </c>
      <c r="F883" s="10">
        <v>83</v>
      </c>
    </row>
    <row r="884" spans="2:6" x14ac:dyDescent="0.25">
      <c r="B884" s="9">
        <v>1938</v>
      </c>
      <c r="C884" s="10">
        <v>114</v>
      </c>
      <c r="E884" s="9">
        <v>2157</v>
      </c>
      <c r="F884" s="10">
        <v>57</v>
      </c>
    </row>
    <row r="885" spans="2:6" x14ac:dyDescent="0.25">
      <c r="B885" s="9">
        <v>1939</v>
      </c>
      <c r="C885" s="10">
        <v>96</v>
      </c>
      <c r="E885" s="9">
        <v>2158</v>
      </c>
      <c r="F885" s="10">
        <v>311</v>
      </c>
    </row>
    <row r="886" spans="2:6" x14ac:dyDescent="0.25">
      <c r="B886" s="9">
        <v>1940</v>
      </c>
      <c r="C886" s="10">
        <v>31</v>
      </c>
      <c r="E886" s="9">
        <v>2159</v>
      </c>
      <c r="F886" s="10">
        <v>2</v>
      </c>
    </row>
    <row r="887" spans="2:6" x14ac:dyDescent="0.25">
      <c r="B887" s="9">
        <v>1941</v>
      </c>
      <c r="C887" s="10">
        <v>4883</v>
      </c>
      <c r="E887" s="9">
        <v>2160</v>
      </c>
      <c r="F887" s="10">
        <v>16</v>
      </c>
    </row>
    <row r="888" spans="2:6" x14ac:dyDescent="0.25">
      <c r="B888" s="9">
        <v>1942</v>
      </c>
      <c r="C888" s="10">
        <v>95</v>
      </c>
      <c r="E888" s="9">
        <v>2401</v>
      </c>
      <c r="F888" s="10">
        <v>9</v>
      </c>
    </row>
    <row r="889" spans="2:6" x14ac:dyDescent="0.25">
      <c r="B889" s="9">
        <v>1943</v>
      </c>
      <c r="C889" s="10">
        <v>2478</v>
      </c>
      <c r="E889" s="9">
        <v>2402</v>
      </c>
      <c r="F889" s="10">
        <v>1</v>
      </c>
    </row>
    <row r="890" spans="2:6" x14ac:dyDescent="0.25">
      <c r="B890" s="9">
        <v>1944</v>
      </c>
      <c r="C890" s="10">
        <v>1789</v>
      </c>
      <c r="E890" s="9">
        <v>2403</v>
      </c>
      <c r="F890" s="10">
        <v>12</v>
      </c>
    </row>
    <row r="891" spans="2:6" x14ac:dyDescent="0.25">
      <c r="B891" s="9">
        <v>1945</v>
      </c>
      <c r="C891" s="10">
        <v>680</v>
      </c>
      <c r="E891" s="9">
        <v>2404</v>
      </c>
      <c r="F891" s="10">
        <v>0</v>
      </c>
    </row>
    <row r="892" spans="2:6" x14ac:dyDescent="0.25">
      <c r="B892" s="9">
        <v>1946</v>
      </c>
      <c r="C892" s="10">
        <v>70</v>
      </c>
      <c r="E892" s="9">
        <v>2405</v>
      </c>
      <c r="F892" s="10">
        <v>20</v>
      </c>
    </row>
    <row r="893" spans="2:6" x14ac:dyDescent="0.25">
      <c r="B893" s="9">
        <v>1947</v>
      </c>
      <c r="C893" s="10">
        <v>23</v>
      </c>
      <c r="E893" s="9">
        <v>2406</v>
      </c>
      <c r="F893" s="10">
        <v>16</v>
      </c>
    </row>
    <row r="894" spans="2:6" x14ac:dyDescent="0.25">
      <c r="B894" s="9">
        <v>1948</v>
      </c>
      <c r="C894" s="10">
        <v>4245</v>
      </c>
      <c r="E894" s="9">
        <v>2407</v>
      </c>
      <c r="F894" s="10">
        <v>33</v>
      </c>
    </row>
    <row r="895" spans="2:6" x14ac:dyDescent="0.25">
      <c r="B895" s="9">
        <v>1949</v>
      </c>
      <c r="C895" s="10">
        <v>943</v>
      </c>
      <c r="E895" s="9">
        <v>2408</v>
      </c>
      <c r="F895" s="10">
        <v>2</v>
      </c>
    </row>
    <row r="896" spans="2:6" x14ac:dyDescent="0.25">
      <c r="B896" s="9">
        <v>1950</v>
      </c>
      <c r="C896" s="10">
        <v>1876</v>
      </c>
      <c r="E896" s="9">
        <v>2409</v>
      </c>
      <c r="F896" s="10">
        <v>6</v>
      </c>
    </row>
    <row r="897" spans="2:6" x14ac:dyDescent="0.25">
      <c r="B897" s="9">
        <v>1951</v>
      </c>
      <c r="C897" s="10">
        <v>834</v>
      </c>
      <c r="E897" s="9">
        <v>2410</v>
      </c>
      <c r="F897" s="10">
        <v>0</v>
      </c>
    </row>
    <row r="898" spans="2:6" x14ac:dyDescent="0.25">
      <c r="B898" s="9">
        <v>1952</v>
      </c>
      <c r="C898" s="10">
        <v>682</v>
      </c>
      <c r="E898" s="9">
        <v>2411</v>
      </c>
      <c r="F898" s="10">
        <v>3</v>
      </c>
    </row>
    <row r="899" spans="2:6" x14ac:dyDescent="0.25">
      <c r="B899" s="9">
        <v>1953</v>
      </c>
      <c r="C899" s="10">
        <v>147</v>
      </c>
      <c r="E899" s="9">
        <v>2412</v>
      </c>
      <c r="F899" s="10">
        <v>0</v>
      </c>
    </row>
    <row r="900" spans="2:6" x14ac:dyDescent="0.25">
      <c r="B900" s="9">
        <v>1954</v>
      </c>
      <c r="C900" s="10">
        <v>415</v>
      </c>
      <c r="E900" s="9">
        <v>2413</v>
      </c>
      <c r="F900" s="10">
        <v>3</v>
      </c>
    </row>
    <row r="901" spans="2:6" x14ac:dyDescent="0.25">
      <c r="B901" s="9">
        <v>1955</v>
      </c>
      <c r="C901" s="10">
        <v>290</v>
      </c>
      <c r="E901" s="9">
        <v>2414</v>
      </c>
      <c r="F901" s="10">
        <v>13</v>
      </c>
    </row>
    <row r="902" spans="2:6" x14ac:dyDescent="0.25">
      <c r="B902" s="9">
        <v>1956</v>
      </c>
      <c r="C902" s="10">
        <v>365</v>
      </c>
      <c r="E902" s="9">
        <v>2415</v>
      </c>
      <c r="F902" s="10">
        <v>6</v>
      </c>
    </row>
    <row r="903" spans="2:6" x14ac:dyDescent="0.25">
      <c r="B903" s="9">
        <v>1957</v>
      </c>
      <c r="C903" s="10">
        <v>660</v>
      </c>
      <c r="E903" s="9">
        <v>2416</v>
      </c>
      <c r="F903" s="10">
        <v>1</v>
      </c>
    </row>
    <row r="904" spans="2:6" x14ac:dyDescent="0.25">
      <c r="B904" s="9">
        <v>1958</v>
      </c>
      <c r="C904" s="10">
        <v>1356</v>
      </c>
      <c r="E904" s="9">
        <v>2417</v>
      </c>
      <c r="F904" s="10">
        <v>0</v>
      </c>
    </row>
    <row r="905" spans="2:6" x14ac:dyDescent="0.25">
      <c r="B905" s="9">
        <v>1959</v>
      </c>
      <c r="C905" s="10">
        <v>424</v>
      </c>
      <c r="E905" s="9">
        <v>2418</v>
      </c>
      <c r="F905" s="10">
        <v>5</v>
      </c>
    </row>
    <row r="906" spans="2:6" x14ac:dyDescent="0.25">
      <c r="B906" s="9">
        <v>1960</v>
      </c>
      <c r="C906" s="10">
        <v>33</v>
      </c>
      <c r="E906" s="9">
        <v>2419</v>
      </c>
      <c r="F906" s="10">
        <v>0</v>
      </c>
    </row>
    <row r="907" spans="2:6" x14ac:dyDescent="0.25">
      <c r="B907" s="9">
        <v>1961</v>
      </c>
      <c r="C907" s="10">
        <v>1633</v>
      </c>
      <c r="E907" s="9">
        <v>2420</v>
      </c>
      <c r="F907" s="10">
        <v>36</v>
      </c>
    </row>
    <row r="908" spans="2:6" x14ac:dyDescent="0.25">
      <c r="B908" s="9">
        <v>1962</v>
      </c>
      <c r="C908" s="10">
        <v>306</v>
      </c>
      <c r="E908" s="9">
        <v>2421</v>
      </c>
      <c r="F908" s="10">
        <v>1</v>
      </c>
    </row>
    <row r="909" spans="2:6" x14ac:dyDescent="0.25">
      <c r="B909" s="9">
        <v>1963</v>
      </c>
      <c r="C909" s="10">
        <v>205</v>
      </c>
      <c r="E909" s="9">
        <v>2422</v>
      </c>
      <c r="F909" s="10">
        <v>1</v>
      </c>
    </row>
    <row r="910" spans="2:6" x14ac:dyDescent="0.25">
      <c r="B910" s="9">
        <v>1964</v>
      </c>
      <c r="C910" s="10">
        <v>1281</v>
      </c>
      <c r="E910" s="9">
        <v>2423</v>
      </c>
      <c r="F910" s="10">
        <v>1</v>
      </c>
    </row>
    <row r="911" spans="2:6" x14ac:dyDescent="0.25">
      <c r="B911" s="9">
        <v>1965</v>
      </c>
      <c r="C911" s="10">
        <v>103</v>
      </c>
      <c r="E911" s="9">
        <v>2424</v>
      </c>
      <c r="F911" s="10">
        <v>9</v>
      </c>
    </row>
    <row r="912" spans="2:6" x14ac:dyDescent="0.25">
      <c r="B912" s="9">
        <v>1966</v>
      </c>
      <c r="C912" s="10">
        <v>1513</v>
      </c>
      <c r="E912" s="9">
        <v>2425</v>
      </c>
      <c r="F912" s="10">
        <v>1</v>
      </c>
    </row>
    <row r="913" spans="2:6" x14ac:dyDescent="0.25">
      <c r="B913" s="9">
        <v>1967</v>
      </c>
      <c r="C913" s="10">
        <v>405</v>
      </c>
      <c r="E913" s="9">
        <v>2426</v>
      </c>
      <c r="F913" s="10">
        <v>0</v>
      </c>
    </row>
    <row r="914" spans="2:6" x14ac:dyDescent="0.25">
      <c r="B914" s="9">
        <v>1968</v>
      </c>
      <c r="C914" s="10">
        <v>510</v>
      </c>
      <c r="E914" s="9">
        <v>2427</v>
      </c>
      <c r="F914" s="10">
        <v>1</v>
      </c>
    </row>
    <row r="915" spans="2:6" x14ac:dyDescent="0.25">
      <c r="B915" s="9">
        <v>1969</v>
      </c>
      <c r="C915" s="10">
        <v>1887</v>
      </c>
      <c r="E915" s="9">
        <v>2428</v>
      </c>
      <c r="F915" s="10">
        <v>1</v>
      </c>
    </row>
    <row r="916" spans="2:6" x14ac:dyDescent="0.25">
      <c r="B916" s="9">
        <v>1970</v>
      </c>
      <c r="C916" s="10">
        <v>701</v>
      </c>
      <c r="E916" s="9">
        <v>2429</v>
      </c>
      <c r="F916" s="10">
        <v>4</v>
      </c>
    </row>
    <row r="917" spans="2:6" x14ac:dyDescent="0.25">
      <c r="B917" s="9">
        <v>1971</v>
      </c>
      <c r="C917" s="10">
        <v>3863</v>
      </c>
      <c r="E917" s="9">
        <v>2430</v>
      </c>
      <c r="F917" s="10">
        <v>2</v>
      </c>
    </row>
    <row r="918" spans="2:6" x14ac:dyDescent="0.25">
      <c r="B918" s="9">
        <v>1972</v>
      </c>
      <c r="C918" s="10">
        <v>238</v>
      </c>
      <c r="E918" s="9">
        <v>2431</v>
      </c>
      <c r="F918" s="10">
        <v>2</v>
      </c>
    </row>
    <row r="919" spans="2:6" x14ac:dyDescent="0.25">
      <c r="B919" s="9">
        <v>1973</v>
      </c>
      <c r="C919" s="10">
        <v>2051</v>
      </c>
      <c r="E919" s="9">
        <v>2432</v>
      </c>
      <c r="F919" s="10">
        <v>2</v>
      </c>
    </row>
    <row r="920" spans="2:6" x14ac:dyDescent="0.25">
      <c r="B920" s="9">
        <v>1974</v>
      </c>
      <c r="C920" s="10">
        <v>402</v>
      </c>
      <c r="E920" s="9">
        <v>2433</v>
      </c>
      <c r="F920" s="10">
        <v>0</v>
      </c>
    </row>
    <row r="921" spans="2:6" x14ac:dyDescent="0.25">
      <c r="B921" s="9">
        <v>1975</v>
      </c>
      <c r="C921" s="10">
        <v>253</v>
      </c>
      <c r="E921" s="9">
        <v>2434</v>
      </c>
      <c r="F921" s="10">
        <v>2</v>
      </c>
    </row>
    <row r="922" spans="2:6" x14ac:dyDescent="0.25">
      <c r="B922" s="9">
        <v>1976</v>
      </c>
      <c r="C922" s="10">
        <v>473</v>
      </c>
      <c r="E922" s="9">
        <v>2435</v>
      </c>
      <c r="F922" s="10">
        <v>4</v>
      </c>
    </row>
    <row r="923" spans="2:6" x14ac:dyDescent="0.25">
      <c r="B923" s="9">
        <v>1977</v>
      </c>
      <c r="C923" s="10">
        <v>821</v>
      </c>
      <c r="E923" s="9">
        <v>2436</v>
      </c>
      <c r="F923" s="10">
        <v>2</v>
      </c>
    </row>
    <row r="924" spans="2:6" x14ac:dyDescent="0.25">
      <c r="B924" s="9">
        <v>1978</v>
      </c>
      <c r="C924" s="10">
        <v>388</v>
      </c>
      <c r="E924" s="9">
        <v>2437</v>
      </c>
      <c r="F924" s="10">
        <v>0</v>
      </c>
    </row>
    <row r="925" spans="2:6" x14ac:dyDescent="0.25">
      <c r="B925" s="9">
        <v>1979</v>
      </c>
      <c r="C925" s="10">
        <v>813</v>
      </c>
      <c r="E925" s="9">
        <v>2438</v>
      </c>
      <c r="F925" s="10">
        <v>1</v>
      </c>
    </row>
    <row r="926" spans="2:6" x14ac:dyDescent="0.25">
      <c r="B926" s="9">
        <v>1980</v>
      </c>
      <c r="C926" s="10">
        <v>1945</v>
      </c>
      <c r="E926" s="9">
        <v>2439</v>
      </c>
      <c r="F926" s="10">
        <v>0</v>
      </c>
    </row>
    <row r="927" spans="2:6" x14ac:dyDescent="0.25">
      <c r="B927" s="9">
        <v>2001</v>
      </c>
      <c r="C927" s="10">
        <v>1637</v>
      </c>
      <c r="E927" s="9">
        <v>2440</v>
      </c>
      <c r="F927" s="10">
        <v>2</v>
      </c>
    </row>
    <row r="928" spans="2:6" x14ac:dyDescent="0.25">
      <c r="B928" s="9">
        <v>2002</v>
      </c>
      <c r="C928" s="10">
        <v>1375</v>
      </c>
      <c r="E928" s="9">
        <v>2501</v>
      </c>
      <c r="F928" s="10">
        <v>7</v>
      </c>
    </row>
    <row r="929" spans="2:6" x14ac:dyDescent="0.25">
      <c r="B929" s="9">
        <v>2003</v>
      </c>
      <c r="C929" s="10">
        <v>17</v>
      </c>
      <c r="E929" s="9">
        <v>2502</v>
      </c>
      <c r="F929" s="10">
        <v>5</v>
      </c>
    </row>
    <row r="930" spans="2:6" x14ac:dyDescent="0.25">
      <c r="B930" s="9">
        <v>2004</v>
      </c>
      <c r="C930" s="10">
        <v>354</v>
      </c>
      <c r="E930" s="9">
        <v>2503</v>
      </c>
      <c r="F930" s="10">
        <v>0</v>
      </c>
    </row>
    <row r="931" spans="2:6" x14ac:dyDescent="0.25">
      <c r="B931" s="9">
        <v>2005</v>
      </c>
      <c r="C931" s="10">
        <v>191</v>
      </c>
      <c r="E931" s="9">
        <v>2504</v>
      </c>
      <c r="F931" s="10">
        <v>0</v>
      </c>
    </row>
    <row r="932" spans="2:6" x14ac:dyDescent="0.25">
      <c r="B932" s="9">
        <v>2006</v>
      </c>
      <c r="C932" s="10">
        <v>303</v>
      </c>
      <c r="E932" s="9">
        <v>2505</v>
      </c>
      <c r="F932" s="10">
        <v>0</v>
      </c>
    </row>
    <row r="933" spans="2:6" x14ac:dyDescent="0.25">
      <c r="B933" s="9">
        <v>2007</v>
      </c>
      <c r="C933" s="10">
        <v>137</v>
      </c>
      <c r="E933" s="9">
        <v>2506</v>
      </c>
      <c r="F933" s="10">
        <v>2</v>
      </c>
    </row>
    <row r="934" spans="2:6" x14ac:dyDescent="0.25">
      <c r="B934" s="9">
        <v>2008</v>
      </c>
      <c r="C934" s="10">
        <v>41</v>
      </c>
      <c r="E934" s="9">
        <v>2507</v>
      </c>
      <c r="F934" s="10">
        <v>0</v>
      </c>
    </row>
    <row r="935" spans="2:6" x14ac:dyDescent="0.25">
      <c r="B935" s="9">
        <v>2009</v>
      </c>
      <c r="C935" s="10">
        <v>398</v>
      </c>
      <c r="E935" s="9">
        <v>2508</v>
      </c>
      <c r="F935" s="10">
        <v>0</v>
      </c>
    </row>
    <row r="936" spans="2:6" x14ac:dyDescent="0.25">
      <c r="B936" s="9">
        <v>2010</v>
      </c>
      <c r="C936" s="10">
        <v>1737</v>
      </c>
      <c r="E936" s="9">
        <v>2509</v>
      </c>
      <c r="F936" s="10">
        <v>28</v>
      </c>
    </row>
    <row r="937" spans="2:6" x14ac:dyDescent="0.25">
      <c r="B937" s="9">
        <v>2011</v>
      </c>
      <c r="C937" s="10">
        <v>971</v>
      </c>
      <c r="E937" s="9">
        <v>2510</v>
      </c>
      <c r="F937" s="10">
        <v>2</v>
      </c>
    </row>
    <row r="938" spans="2:6" x14ac:dyDescent="0.25">
      <c r="B938" s="9">
        <v>2012</v>
      </c>
      <c r="C938" s="10">
        <v>183</v>
      </c>
      <c r="E938" s="9">
        <v>2511</v>
      </c>
      <c r="F938" s="10">
        <v>0</v>
      </c>
    </row>
    <row r="939" spans="2:6" x14ac:dyDescent="0.25">
      <c r="B939" s="9">
        <v>2013</v>
      </c>
      <c r="C939" s="10">
        <v>4562</v>
      </c>
      <c r="E939" s="9">
        <v>2512</v>
      </c>
      <c r="F939" s="10">
        <v>0</v>
      </c>
    </row>
    <row r="940" spans="2:6" x14ac:dyDescent="0.25">
      <c r="B940" s="9">
        <v>2014</v>
      </c>
      <c r="C940" s="10">
        <v>26457</v>
      </c>
      <c r="E940" s="9">
        <v>2513</v>
      </c>
      <c r="F940" s="10">
        <v>0</v>
      </c>
    </row>
    <row r="941" spans="2:6" x14ac:dyDescent="0.25">
      <c r="B941" s="9">
        <v>2015</v>
      </c>
      <c r="C941" s="10">
        <v>162</v>
      </c>
      <c r="E941" s="9">
        <v>2514</v>
      </c>
      <c r="F941" s="10">
        <v>4</v>
      </c>
    </row>
    <row r="942" spans="2:6" x14ac:dyDescent="0.25">
      <c r="B942" s="9">
        <v>2016</v>
      </c>
      <c r="C942" s="10">
        <v>479</v>
      </c>
      <c r="E942" s="9">
        <v>2515</v>
      </c>
      <c r="F942" s="10">
        <v>12</v>
      </c>
    </row>
    <row r="943" spans="2:6" x14ac:dyDescent="0.25">
      <c r="B943" s="9">
        <v>2017</v>
      </c>
      <c r="C943" s="10">
        <v>426</v>
      </c>
      <c r="E943" s="9">
        <v>2516</v>
      </c>
      <c r="F943" s="10">
        <v>0</v>
      </c>
    </row>
    <row r="944" spans="2:6" x14ac:dyDescent="0.25">
      <c r="B944" s="9">
        <v>2018</v>
      </c>
      <c r="C944" s="10">
        <v>450</v>
      </c>
      <c r="E944" s="9">
        <v>2517</v>
      </c>
      <c r="F944" s="10">
        <v>33</v>
      </c>
    </row>
    <row r="945" spans="2:6" x14ac:dyDescent="0.25">
      <c r="B945" s="9">
        <v>2019</v>
      </c>
      <c r="C945" s="10">
        <v>1780</v>
      </c>
      <c r="E945" s="9">
        <v>2518</v>
      </c>
      <c r="F945" s="10">
        <v>0</v>
      </c>
    </row>
    <row r="946" spans="2:6" x14ac:dyDescent="0.25">
      <c r="B946" s="9">
        <v>2020</v>
      </c>
      <c r="C946" s="10">
        <v>122</v>
      </c>
      <c r="E946" s="9">
        <v>2519</v>
      </c>
      <c r="F946" s="10">
        <v>4</v>
      </c>
    </row>
    <row r="947" spans="2:6" x14ac:dyDescent="0.25">
      <c r="B947" s="9">
        <v>2021</v>
      </c>
      <c r="C947" s="10">
        <v>95</v>
      </c>
      <c r="E947" s="9">
        <v>2520</v>
      </c>
      <c r="F947" s="10">
        <v>0</v>
      </c>
    </row>
    <row r="948" spans="2:6" x14ac:dyDescent="0.25">
      <c r="B948" s="9">
        <v>2022</v>
      </c>
      <c r="C948" s="10">
        <v>325</v>
      </c>
      <c r="E948" s="9">
        <v>2581</v>
      </c>
      <c r="F948" s="10">
        <v>11</v>
      </c>
    </row>
    <row r="949" spans="2:6" x14ac:dyDescent="0.25">
      <c r="B949" s="9">
        <v>2023</v>
      </c>
      <c r="C949" s="10">
        <v>353</v>
      </c>
      <c r="E949" s="9">
        <v>2582</v>
      </c>
      <c r="F949" s="10">
        <v>1</v>
      </c>
    </row>
    <row r="950" spans="2:6" x14ac:dyDescent="0.25">
      <c r="B950" s="9">
        <v>2024</v>
      </c>
      <c r="C950" s="10">
        <v>105</v>
      </c>
      <c r="E950" s="9">
        <v>2583</v>
      </c>
      <c r="F950" s="10">
        <v>5</v>
      </c>
    </row>
    <row r="951" spans="2:6" x14ac:dyDescent="0.25">
      <c r="B951" s="9">
        <v>2025</v>
      </c>
      <c r="C951" s="10">
        <v>729</v>
      </c>
      <c r="E951" s="9">
        <v>2584</v>
      </c>
      <c r="F951" s="10">
        <v>0</v>
      </c>
    </row>
    <row r="952" spans="2:6" x14ac:dyDescent="0.25">
      <c r="B952" s="9">
        <v>2026</v>
      </c>
      <c r="C952" s="10">
        <v>454</v>
      </c>
      <c r="E952" s="9">
        <v>2585</v>
      </c>
      <c r="F952" s="10">
        <v>1</v>
      </c>
    </row>
    <row r="953" spans="2:6" x14ac:dyDescent="0.25">
      <c r="B953" s="9">
        <v>2027</v>
      </c>
      <c r="C953" s="10">
        <v>539</v>
      </c>
      <c r="E953" s="9">
        <v>2586</v>
      </c>
      <c r="F953" s="10">
        <v>1</v>
      </c>
    </row>
    <row r="954" spans="2:6" x14ac:dyDescent="0.25">
      <c r="B954" s="9">
        <v>2028</v>
      </c>
      <c r="C954" s="10">
        <v>79</v>
      </c>
      <c r="E954" s="9">
        <v>2587</v>
      </c>
      <c r="F954" s="10">
        <v>6</v>
      </c>
    </row>
    <row r="955" spans="2:6" x14ac:dyDescent="0.25">
      <c r="B955" s="9">
        <v>2029</v>
      </c>
      <c r="C955" s="10">
        <v>94</v>
      </c>
      <c r="E955" s="9">
        <v>2588</v>
      </c>
      <c r="F955" s="10">
        <v>8</v>
      </c>
    </row>
    <row r="956" spans="2:6" x14ac:dyDescent="0.25">
      <c r="B956" s="9">
        <v>2030</v>
      </c>
      <c r="C956" s="10">
        <v>625</v>
      </c>
      <c r="E956" s="9">
        <v>2589</v>
      </c>
      <c r="F956" s="10">
        <v>1</v>
      </c>
    </row>
    <row r="957" spans="2:6" x14ac:dyDescent="0.25">
      <c r="B957" s="9">
        <v>2031</v>
      </c>
      <c r="C957" s="10">
        <v>508</v>
      </c>
      <c r="E957" s="9">
        <v>2590</v>
      </c>
      <c r="F957" s="10">
        <v>0</v>
      </c>
    </row>
    <row r="958" spans="2:6" x14ac:dyDescent="0.25">
      <c r="B958" s="9">
        <v>2032</v>
      </c>
      <c r="C958" s="10">
        <v>531</v>
      </c>
      <c r="E958" s="9">
        <v>2591</v>
      </c>
      <c r="F958" s="10">
        <v>2</v>
      </c>
    </row>
    <row r="959" spans="2:6" x14ac:dyDescent="0.25">
      <c r="B959" s="9">
        <v>2033</v>
      </c>
      <c r="C959" s="10">
        <v>158</v>
      </c>
      <c r="E959" s="9">
        <v>2592</v>
      </c>
      <c r="F959" s="10">
        <v>1</v>
      </c>
    </row>
    <row r="960" spans="2:6" x14ac:dyDescent="0.25">
      <c r="B960" s="9">
        <v>2034</v>
      </c>
      <c r="C960" s="10">
        <v>508</v>
      </c>
      <c r="E960" s="9">
        <v>2593</v>
      </c>
      <c r="F960" s="10">
        <v>0</v>
      </c>
    </row>
    <row r="961" spans="2:6" x14ac:dyDescent="0.25">
      <c r="B961" s="9">
        <v>2035</v>
      </c>
      <c r="C961" s="10">
        <v>644</v>
      </c>
      <c r="E961" s="9">
        <v>2594</v>
      </c>
      <c r="F961" s="10">
        <v>1</v>
      </c>
    </row>
    <row r="962" spans="2:6" x14ac:dyDescent="0.25">
      <c r="B962" s="9">
        <v>2036</v>
      </c>
      <c r="C962" s="10">
        <v>848</v>
      </c>
      <c r="E962" s="9">
        <v>2595</v>
      </c>
      <c r="F962" s="10">
        <v>19</v>
      </c>
    </row>
    <row r="963" spans="2:6" x14ac:dyDescent="0.25">
      <c r="B963" s="9">
        <v>2037</v>
      </c>
      <c r="C963" s="10">
        <v>429</v>
      </c>
      <c r="E963" s="9">
        <v>2596</v>
      </c>
      <c r="F963" s="10">
        <v>27</v>
      </c>
    </row>
    <row r="964" spans="2:6" x14ac:dyDescent="0.25">
      <c r="B964" s="9">
        <v>2038</v>
      </c>
      <c r="C964" s="10">
        <v>204</v>
      </c>
      <c r="E964" s="9">
        <v>2597</v>
      </c>
      <c r="F964" s="10">
        <v>7</v>
      </c>
    </row>
    <row r="965" spans="2:6" x14ac:dyDescent="0.25">
      <c r="B965" s="9">
        <v>2039</v>
      </c>
      <c r="C965" s="10">
        <v>379</v>
      </c>
      <c r="E965" s="9">
        <v>2598</v>
      </c>
      <c r="F965" s="10">
        <v>14</v>
      </c>
    </row>
    <row r="966" spans="2:6" x14ac:dyDescent="0.25">
      <c r="B966" s="9">
        <v>2040</v>
      </c>
      <c r="C966" s="10">
        <v>271</v>
      </c>
      <c r="E966" s="9">
        <v>2599</v>
      </c>
      <c r="F966" s="10">
        <v>5</v>
      </c>
    </row>
    <row r="967" spans="2:6" x14ac:dyDescent="0.25">
      <c r="B967" s="9">
        <v>2041</v>
      </c>
      <c r="C967" s="10">
        <v>120</v>
      </c>
      <c r="E967" s="9">
        <v>2600</v>
      </c>
      <c r="F967" s="10">
        <v>30</v>
      </c>
    </row>
    <row r="968" spans="2:6" x14ac:dyDescent="0.25">
      <c r="B968" s="9">
        <v>2042</v>
      </c>
      <c r="C968" s="10">
        <v>140</v>
      </c>
      <c r="E968" s="9">
        <v>2641</v>
      </c>
      <c r="F968" s="10">
        <v>1</v>
      </c>
    </row>
    <row r="969" spans="2:6" x14ac:dyDescent="0.25">
      <c r="B969" s="9">
        <v>2043</v>
      </c>
      <c r="C969" s="10">
        <v>193</v>
      </c>
      <c r="E969" s="9">
        <v>2642</v>
      </c>
      <c r="F969" s="10">
        <v>0</v>
      </c>
    </row>
    <row r="970" spans="2:6" x14ac:dyDescent="0.25">
      <c r="B970" s="9">
        <v>2044</v>
      </c>
      <c r="C970" s="10">
        <v>180</v>
      </c>
      <c r="E970" s="9">
        <v>2670</v>
      </c>
      <c r="F970" s="10">
        <v>60</v>
      </c>
    </row>
    <row r="971" spans="2:6" x14ac:dyDescent="0.25">
      <c r="B971" s="9">
        <v>2045</v>
      </c>
      <c r="C971" s="10">
        <v>263</v>
      </c>
      <c r="E971" s="9">
        <v>2671</v>
      </c>
      <c r="F971" s="10">
        <v>84</v>
      </c>
    </row>
    <row r="972" spans="2:6" x14ac:dyDescent="0.25">
      <c r="B972" s="9">
        <v>2046</v>
      </c>
      <c r="C972" s="10">
        <v>217</v>
      </c>
      <c r="E972" s="9">
        <v>2672</v>
      </c>
      <c r="F972" s="10">
        <v>47</v>
      </c>
    </row>
    <row r="973" spans="2:6" x14ac:dyDescent="0.25">
      <c r="B973" s="9">
        <v>2047</v>
      </c>
      <c r="C973" s="10">
        <v>443</v>
      </c>
      <c r="E973" s="9">
        <v>2673</v>
      </c>
      <c r="F973" s="10">
        <v>66</v>
      </c>
    </row>
    <row r="974" spans="2:6" x14ac:dyDescent="0.25">
      <c r="B974" s="9">
        <v>2048</v>
      </c>
      <c r="C974" s="10">
        <v>1373</v>
      </c>
      <c r="E974" s="9">
        <v>2674</v>
      </c>
      <c r="F974" s="10">
        <v>171</v>
      </c>
    </row>
    <row r="975" spans="2:6" x14ac:dyDescent="0.25">
      <c r="B975" s="9">
        <v>2049</v>
      </c>
      <c r="C975" s="10">
        <v>742</v>
      </c>
      <c r="E975" s="9">
        <v>2675</v>
      </c>
      <c r="F975" s="10">
        <v>29</v>
      </c>
    </row>
    <row r="976" spans="2:6" x14ac:dyDescent="0.25">
      <c r="B976" s="9">
        <v>2050</v>
      </c>
      <c r="C976" s="10">
        <v>170</v>
      </c>
      <c r="E976" s="9">
        <v>2676</v>
      </c>
      <c r="F976" s="10">
        <v>9</v>
      </c>
    </row>
    <row r="977" spans="2:6" x14ac:dyDescent="0.25">
      <c r="B977" s="9">
        <v>2051</v>
      </c>
      <c r="C977" s="10">
        <v>242</v>
      </c>
      <c r="E977" s="9">
        <v>2677</v>
      </c>
      <c r="F977" s="10">
        <v>27</v>
      </c>
    </row>
    <row r="978" spans="2:6" x14ac:dyDescent="0.25">
      <c r="B978" s="9">
        <v>2052</v>
      </c>
      <c r="C978" s="10">
        <v>541</v>
      </c>
      <c r="E978" s="9">
        <v>2678</v>
      </c>
      <c r="F978" s="10">
        <v>2</v>
      </c>
    </row>
    <row r="979" spans="2:6" x14ac:dyDescent="0.25">
      <c r="B979" s="9">
        <v>2053</v>
      </c>
      <c r="C979" s="10">
        <v>121</v>
      </c>
      <c r="E979" s="9">
        <v>2679</v>
      </c>
      <c r="F979" s="10">
        <v>3</v>
      </c>
    </row>
    <row r="980" spans="2:6" x14ac:dyDescent="0.25">
      <c r="B980" s="9">
        <v>2054</v>
      </c>
      <c r="C980" s="10">
        <v>621</v>
      </c>
      <c r="E980" s="9">
        <v>2680</v>
      </c>
      <c r="F980" s="10">
        <v>4</v>
      </c>
    </row>
    <row r="981" spans="2:6" x14ac:dyDescent="0.25">
      <c r="B981" s="9">
        <v>2055</v>
      </c>
      <c r="C981" s="10">
        <v>101</v>
      </c>
      <c r="E981" s="9">
        <v>2681</v>
      </c>
      <c r="F981" s="10">
        <v>2</v>
      </c>
    </row>
    <row r="982" spans="2:6" x14ac:dyDescent="0.25">
      <c r="B982" s="9">
        <v>2056</v>
      </c>
      <c r="C982" s="10">
        <v>554</v>
      </c>
      <c r="E982" s="9">
        <v>2682</v>
      </c>
      <c r="F982" s="10">
        <v>20</v>
      </c>
    </row>
    <row r="983" spans="2:6" x14ac:dyDescent="0.25">
      <c r="B983" s="9">
        <v>2057</v>
      </c>
      <c r="C983" s="10">
        <v>666</v>
      </c>
      <c r="E983" s="9">
        <v>2683</v>
      </c>
      <c r="F983" s="10">
        <v>3</v>
      </c>
    </row>
    <row r="984" spans="2:6" x14ac:dyDescent="0.25">
      <c r="B984" s="9">
        <v>2058</v>
      </c>
      <c r="C984" s="10">
        <v>410</v>
      </c>
      <c r="E984" s="9">
        <v>2684</v>
      </c>
      <c r="F984" s="10">
        <v>4</v>
      </c>
    </row>
    <row r="985" spans="2:6" x14ac:dyDescent="0.25">
      <c r="B985" s="9">
        <v>2059</v>
      </c>
      <c r="C985" s="10">
        <v>375</v>
      </c>
      <c r="E985" s="9">
        <v>2685</v>
      </c>
      <c r="F985" s="10">
        <v>1</v>
      </c>
    </row>
    <row r="986" spans="2:6" x14ac:dyDescent="0.25">
      <c r="B986" s="9">
        <v>2060</v>
      </c>
      <c r="C986" s="10">
        <v>1364</v>
      </c>
      <c r="E986" s="9">
        <v>2686</v>
      </c>
      <c r="F986" s="10">
        <v>0</v>
      </c>
    </row>
    <row r="987" spans="2:6" x14ac:dyDescent="0.25">
      <c r="B987" s="9">
        <v>2061</v>
      </c>
      <c r="C987" s="10">
        <v>35</v>
      </c>
      <c r="E987" s="9">
        <v>2687</v>
      </c>
      <c r="F987" s="10">
        <v>0</v>
      </c>
    </row>
    <row r="988" spans="2:6" x14ac:dyDescent="0.25">
      <c r="B988" s="9">
        <v>2062</v>
      </c>
      <c r="C988" s="10">
        <v>203</v>
      </c>
      <c r="E988" s="9">
        <v>2688</v>
      </c>
      <c r="F988" s="10">
        <v>14</v>
      </c>
    </row>
    <row r="989" spans="2:6" x14ac:dyDescent="0.25">
      <c r="B989" s="9">
        <v>2063</v>
      </c>
      <c r="C989" s="10">
        <v>49</v>
      </c>
      <c r="E989" s="9">
        <v>2689</v>
      </c>
      <c r="F989" s="10">
        <v>1</v>
      </c>
    </row>
    <row r="990" spans="2:6" x14ac:dyDescent="0.25">
      <c r="B990" s="9">
        <v>2064</v>
      </c>
      <c r="C990" s="10">
        <v>5812</v>
      </c>
      <c r="E990" s="9">
        <v>2690</v>
      </c>
      <c r="F990" s="10">
        <v>118</v>
      </c>
    </row>
    <row r="991" spans="2:6" x14ac:dyDescent="0.25">
      <c r="B991" s="9">
        <v>2065</v>
      </c>
      <c r="C991" s="10">
        <v>1556</v>
      </c>
      <c r="E991" s="9">
        <v>2691</v>
      </c>
      <c r="F991" s="10">
        <v>2</v>
      </c>
    </row>
    <row r="992" spans="2:6" x14ac:dyDescent="0.25">
      <c r="B992" s="9">
        <v>2066</v>
      </c>
      <c r="C992" s="10">
        <v>65</v>
      </c>
      <c r="E992" s="9">
        <v>2692</v>
      </c>
      <c r="F992" s="10">
        <v>1</v>
      </c>
    </row>
    <row r="993" spans="2:6" x14ac:dyDescent="0.25">
      <c r="B993" s="9">
        <v>2067</v>
      </c>
      <c r="C993" s="10">
        <v>10</v>
      </c>
      <c r="E993" s="9">
        <v>2693</v>
      </c>
      <c r="F993" s="10">
        <v>3</v>
      </c>
    </row>
    <row r="994" spans="2:6" x14ac:dyDescent="0.25">
      <c r="B994" s="9">
        <v>2068</v>
      </c>
      <c r="C994" s="10">
        <v>76</v>
      </c>
      <c r="E994" s="9">
        <v>2694</v>
      </c>
      <c r="F994" s="10">
        <v>1</v>
      </c>
    </row>
    <row r="995" spans="2:6" x14ac:dyDescent="0.25">
      <c r="B995" s="9">
        <v>2069</v>
      </c>
      <c r="C995" s="10">
        <v>263</v>
      </c>
      <c r="E995" s="9">
        <v>2695</v>
      </c>
      <c r="F995" s="10">
        <v>3</v>
      </c>
    </row>
    <row r="996" spans="2:6" x14ac:dyDescent="0.25">
      <c r="B996" s="9">
        <v>2070</v>
      </c>
      <c r="C996" s="10">
        <v>1530</v>
      </c>
      <c r="E996" s="9">
        <v>2696</v>
      </c>
      <c r="F996" s="10">
        <v>38</v>
      </c>
    </row>
    <row r="997" spans="2:6" x14ac:dyDescent="0.25">
      <c r="B997" s="9">
        <v>2071</v>
      </c>
      <c r="C997" s="10">
        <v>278</v>
      </c>
      <c r="E997" s="9">
        <v>2697</v>
      </c>
      <c r="F997" s="10">
        <v>52</v>
      </c>
    </row>
    <row r="998" spans="2:6" x14ac:dyDescent="0.25">
      <c r="B998" s="9">
        <v>2072</v>
      </c>
      <c r="C998" s="10">
        <v>350</v>
      </c>
      <c r="E998" s="9">
        <v>2698</v>
      </c>
      <c r="F998" s="10">
        <v>2</v>
      </c>
    </row>
    <row r="999" spans="2:6" x14ac:dyDescent="0.25">
      <c r="B999" s="9">
        <v>2073</v>
      </c>
      <c r="C999" s="10">
        <v>470</v>
      </c>
      <c r="E999" s="9">
        <v>2699</v>
      </c>
      <c r="F999" s="10">
        <v>0</v>
      </c>
    </row>
    <row r="1000" spans="2:6" x14ac:dyDescent="0.25">
      <c r="B1000" s="9">
        <v>2074</v>
      </c>
      <c r="C1000" s="10">
        <v>3</v>
      </c>
      <c r="E1000" s="9">
        <v>2700</v>
      </c>
      <c r="F1000" s="10">
        <v>4</v>
      </c>
    </row>
    <row r="1001" spans="2:6" x14ac:dyDescent="0.25">
      <c r="B1001" s="9">
        <v>2075</v>
      </c>
      <c r="C1001" s="10">
        <v>8200</v>
      </c>
      <c r="E1001" s="9">
        <v>2741</v>
      </c>
      <c r="F1001" s="10">
        <v>4</v>
      </c>
    </row>
    <row r="1002" spans="2:6" x14ac:dyDescent="0.25">
      <c r="B1002" s="9">
        <v>2076</v>
      </c>
      <c r="C1002" s="10">
        <v>8359</v>
      </c>
      <c r="E1002" s="9">
        <v>2742</v>
      </c>
      <c r="F1002" s="10">
        <v>18</v>
      </c>
    </row>
    <row r="1003" spans="2:6" x14ac:dyDescent="0.25">
      <c r="B1003" s="9">
        <v>2077</v>
      </c>
      <c r="C1003" s="10">
        <v>188</v>
      </c>
      <c r="E1003" s="9">
        <v>2743</v>
      </c>
      <c r="F1003" s="10">
        <v>0</v>
      </c>
    </row>
    <row r="1004" spans="2:6" x14ac:dyDescent="0.25">
      <c r="B1004" s="9">
        <v>2078</v>
      </c>
      <c r="C1004" s="10">
        <v>48</v>
      </c>
      <c r="E1004" s="9">
        <v>2744</v>
      </c>
      <c r="F1004" s="10">
        <v>22</v>
      </c>
    </row>
    <row r="1005" spans="2:6" x14ac:dyDescent="0.25">
      <c r="B1005" s="9">
        <v>2079</v>
      </c>
      <c r="C1005" s="10">
        <v>607</v>
      </c>
      <c r="E1005" s="9">
        <v>2745</v>
      </c>
      <c r="F1005" s="10">
        <v>49</v>
      </c>
    </row>
    <row r="1006" spans="2:6" x14ac:dyDescent="0.25">
      <c r="B1006" s="9">
        <v>2080</v>
      </c>
      <c r="C1006" s="10">
        <v>50</v>
      </c>
      <c r="E1006" s="9">
        <v>2746</v>
      </c>
      <c r="F1006" s="10">
        <v>19</v>
      </c>
    </row>
    <row r="1007" spans="2:6" x14ac:dyDescent="0.25">
      <c r="B1007" s="9">
        <v>2081</v>
      </c>
      <c r="C1007" s="10">
        <v>55</v>
      </c>
      <c r="E1007" s="9">
        <v>2747</v>
      </c>
      <c r="F1007" s="10">
        <v>4</v>
      </c>
    </row>
    <row r="1008" spans="2:6" x14ac:dyDescent="0.25">
      <c r="B1008" s="9">
        <v>2082</v>
      </c>
      <c r="C1008" s="10">
        <v>38</v>
      </c>
      <c r="E1008" s="9">
        <v>2748</v>
      </c>
      <c r="F1008" s="10">
        <v>4</v>
      </c>
    </row>
    <row r="1009" spans="2:6" x14ac:dyDescent="0.25">
      <c r="B1009" s="9">
        <v>2083</v>
      </c>
      <c r="C1009" s="10">
        <v>25</v>
      </c>
      <c r="E1009" s="9">
        <v>2749</v>
      </c>
      <c r="F1009" s="10">
        <v>2</v>
      </c>
    </row>
    <row r="1010" spans="2:6" x14ac:dyDescent="0.25">
      <c r="B1010" s="9">
        <v>2084</v>
      </c>
      <c r="C1010" s="10">
        <v>46</v>
      </c>
      <c r="E1010" s="9">
        <v>2750</v>
      </c>
      <c r="F1010" s="10">
        <v>0</v>
      </c>
    </row>
    <row r="1011" spans="2:6" x14ac:dyDescent="0.25">
      <c r="B1011" s="9">
        <v>2085</v>
      </c>
      <c r="C1011" s="10">
        <v>83</v>
      </c>
      <c r="E1011" s="9">
        <v>2751</v>
      </c>
      <c r="F1011" s="10">
        <v>0</v>
      </c>
    </row>
    <row r="1012" spans="2:6" x14ac:dyDescent="0.25">
      <c r="B1012" s="9">
        <v>2086</v>
      </c>
      <c r="C1012" s="10">
        <v>35</v>
      </c>
      <c r="E1012" s="9">
        <v>2752</v>
      </c>
      <c r="F1012" s="10">
        <v>14</v>
      </c>
    </row>
    <row r="1013" spans="2:6" x14ac:dyDescent="0.25">
      <c r="B1013" s="9">
        <v>2087</v>
      </c>
      <c r="C1013" s="10">
        <v>25</v>
      </c>
      <c r="E1013" s="9">
        <v>2753</v>
      </c>
      <c r="F1013" s="10">
        <v>8</v>
      </c>
    </row>
    <row r="1014" spans="2:6" x14ac:dyDescent="0.25">
      <c r="B1014" s="9">
        <v>2088</v>
      </c>
      <c r="C1014" s="10">
        <v>75</v>
      </c>
      <c r="E1014" s="9">
        <v>2754</v>
      </c>
      <c r="F1014" s="10">
        <v>0</v>
      </c>
    </row>
    <row r="1015" spans="2:6" x14ac:dyDescent="0.25">
      <c r="B1015" s="9">
        <v>2089</v>
      </c>
      <c r="C1015" s="10">
        <v>62</v>
      </c>
      <c r="E1015" s="9">
        <v>2755</v>
      </c>
      <c r="F1015" s="10">
        <v>15</v>
      </c>
    </row>
    <row r="1016" spans="2:6" x14ac:dyDescent="0.25">
      <c r="B1016" s="9">
        <v>2090</v>
      </c>
      <c r="C1016" s="10">
        <v>160</v>
      </c>
      <c r="E1016" s="9">
        <v>2756</v>
      </c>
      <c r="F1016" s="10">
        <v>33</v>
      </c>
    </row>
    <row r="1017" spans="2:6" x14ac:dyDescent="0.25">
      <c r="B1017" s="9">
        <v>2091</v>
      </c>
      <c r="C1017" s="10">
        <v>246</v>
      </c>
      <c r="E1017" s="9">
        <v>2757</v>
      </c>
      <c r="F1017" s="10">
        <v>2</v>
      </c>
    </row>
    <row r="1018" spans="2:6" x14ac:dyDescent="0.25">
      <c r="B1018" s="9">
        <v>2092</v>
      </c>
      <c r="C1018" s="10">
        <v>55</v>
      </c>
      <c r="E1018" s="9">
        <v>2758</v>
      </c>
      <c r="F1018" s="10">
        <v>6</v>
      </c>
    </row>
    <row r="1019" spans="2:6" x14ac:dyDescent="0.25">
      <c r="B1019" s="9">
        <v>2093</v>
      </c>
      <c r="C1019" s="10">
        <v>23</v>
      </c>
      <c r="E1019" s="9">
        <v>2759</v>
      </c>
      <c r="F1019" s="10">
        <v>2</v>
      </c>
    </row>
    <row r="1020" spans="2:6" x14ac:dyDescent="0.25">
      <c r="B1020" s="9">
        <v>2094</v>
      </c>
      <c r="C1020" s="10">
        <v>72</v>
      </c>
      <c r="E1020" s="9">
        <v>2760</v>
      </c>
      <c r="F1020" s="10">
        <v>0</v>
      </c>
    </row>
    <row r="1021" spans="2:6" x14ac:dyDescent="0.25">
      <c r="B1021" s="9">
        <v>2095</v>
      </c>
      <c r="C1021" s="10">
        <v>22</v>
      </c>
      <c r="E1021" s="9">
        <v>2761</v>
      </c>
      <c r="F1021" s="10">
        <v>4</v>
      </c>
    </row>
    <row r="1022" spans="2:6" x14ac:dyDescent="0.25">
      <c r="B1022" s="9">
        <v>2096</v>
      </c>
      <c r="C1022" s="10">
        <v>14</v>
      </c>
      <c r="E1022" s="9">
        <v>2762</v>
      </c>
      <c r="F1022" s="10">
        <v>1</v>
      </c>
    </row>
    <row r="1023" spans="2:6" x14ac:dyDescent="0.25">
      <c r="B1023" s="9">
        <v>2097</v>
      </c>
      <c r="C1023" s="10">
        <v>38</v>
      </c>
      <c r="E1023" s="9">
        <v>2763</v>
      </c>
      <c r="F1023" s="10">
        <v>3</v>
      </c>
    </row>
    <row r="1024" spans="2:6" x14ac:dyDescent="0.25">
      <c r="B1024" s="9">
        <v>2098</v>
      </c>
      <c r="C1024" s="10">
        <v>32</v>
      </c>
      <c r="E1024" s="9">
        <v>2764</v>
      </c>
      <c r="F1024" s="10">
        <v>4</v>
      </c>
    </row>
    <row r="1025" spans="2:6" x14ac:dyDescent="0.25">
      <c r="B1025" s="9">
        <v>2099</v>
      </c>
      <c r="C1025" s="10">
        <v>63</v>
      </c>
      <c r="E1025" s="9">
        <v>2765</v>
      </c>
      <c r="F1025" s="10">
        <v>0</v>
      </c>
    </row>
    <row r="1026" spans="2:6" x14ac:dyDescent="0.25">
      <c r="B1026" s="9">
        <v>2100</v>
      </c>
      <c r="C1026" s="10">
        <v>27</v>
      </c>
      <c r="E1026" s="9">
        <v>2766</v>
      </c>
      <c r="F1026" s="10">
        <v>4</v>
      </c>
    </row>
    <row r="1027" spans="2:6" x14ac:dyDescent="0.25">
      <c r="B1027" s="9">
        <v>2101</v>
      </c>
      <c r="C1027" s="10">
        <v>44</v>
      </c>
      <c r="E1027" s="9">
        <v>2767</v>
      </c>
      <c r="F1027" s="10">
        <v>3</v>
      </c>
    </row>
    <row r="1028" spans="2:6" x14ac:dyDescent="0.25">
      <c r="B1028" s="9">
        <v>2102</v>
      </c>
      <c r="C1028" s="10">
        <v>38</v>
      </c>
      <c r="E1028" s="9">
        <v>2768</v>
      </c>
      <c r="F1028" s="10">
        <v>34</v>
      </c>
    </row>
    <row r="1029" spans="2:6" x14ac:dyDescent="0.25">
      <c r="B1029" s="9">
        <v>2103</v>
      </c>
      <c r="C1029" s="10">
        <v>115</v>
      </c>
      <c r="E1029" s="9">
        <v>2769</v>
      </c>
      <c r="F1029" s="10">
        <v>2</v>
      </c>
    </row>
    <row r="1030" spans="2:6" x14ac:dyDescent="0.25">
      <c r="B1030" s="9">
        <v>2104</v>
      </c>
      <c r="C1030" s="10">
        <v>37</v>
      </c>
      <c r="E1030" s="9">
        <v>2770</v>
      </c>
      <c r="F1030" s="10">
        <v>33</v>
      </c>
    </row>
    <row r="1031" spans="2:6" x14ac:dyDescent="0.25">
      <c r="B1031" s="9">
        <v>2105</v>
      </c>
      <c r="C1031" s="10">
        <v>99</v>
      </c>
      <c r="E1031" s="9">
        <v>2771</v>
      </c>
      <c r="F1031" s="10">
        <v>0</v>
      </c>
    </row>
    <row r="1032" spans="2:6" x14ac:dyDescent="0.25">
      <c r="B1032" s="9">
        <v>2106</v>
      </c>
      <c r="C1032" s="10">
        <v>44</v>
      </c>
      <c r="E1032" s="9">
        <v>2772</v>
      </c>
      <c r="F1032" s="10">
        <v>0</v>
      </c>
    </row>
    <row r="1033" spans="2:6" x14ac:dyDescent="0.25">
      <c r="B1033" s="9">
        <v>2107</v>
      </c>
      <c r="C1033" s="10">
        <v>58</v>
      </c>
      <c r="E1033" s="9">
        <v>2773</v>
      </c>
      <c r="F1033" s="10">
        <v>1</v>
      </c>
    </row>
    <row r="1034" spans="2:6" x14ac:dyDescent="0.25">
      <c r="B1034" s="9">
        <v>2108</v>
      </c>
      <c r="C1034" s="10">
        <v>191</v>
      </c>
      <c r="E1034" s="9">
        <v>2774</v>
      </c>
      <c r="F1034" s="10">
        <v>13</v>
      </c>
    </row>
    <row r="1035" spans="2:6" x14ac:dyDescent="0.25">
      <c r="B1035" s="9">
        <v>2109</v>
      </c>
      <c r="C1035" s="10">
        <v>40</v>
      </c>
      <c r="E1035" s="9">
        <v>2775</v>
      </c>
      <c r="F1035" s="10">
        <v>2</v>
      </c>
    </row>
    <row r="1036" spans="2:6" x14ac:dyDescent="0.25">
      <c r="B1036" s="9">
        <v>2110</v>
      </c>
      <c r="C1036" s="10">
        <v>38</v>
      </c>
      <c r="E1036" s="9">
        <v>2776</v>
      </c>
      <c r="F1036" s="10">
        <v>36</v>
      </c>
    </row>
    <row r="1037" spans="2:6" x14ac:dyDescent="0.25">
      <c r="B1037" s="9">
        <v>2111</v>
      </c>
      <c r="C1037" s="10">
        <v>39</v>
      </c>
      <c r="E1037" s="9">
        <v>2777</v>
      </c>
      <c r="F1037" s="10">
        <v>1</v>
      </c>
    </row>
    <row r="1038" spans="2:6" x14ac:dyDescent="0.25">
      <c r="B1038" s="9">
        <v>2112</v>
      </c>
      <c r="C1038" s="10">
        <v>11</v>
      </c>
      <c r="E1038" s="9">
        <v>2778</v>
      </c>
      <c r="F1038" s="10">
        <v>15</v>
      </c>
    </row>
    <row r="1039" spans="2:6" x14ac:dyDescent="0.25">
      <c r="B1039" s="9">
        <v>2113</v>
      </c>
      <c r="C1039" s="10">
        <v>107</v>
      </c>
      <c r="E1039" s="9">
        <v>2779</v>
      </c>
      <c r="F1039" s="10">
        <v>1</v>
      </c>
    </row>
    <row r="1040" spans="2:6" x14ac:dyDescent="0.25">
      <c r="B1040" s="9">
        <v>2114</v>
      </c>
      <c r="C1040" s="10">
        <v>147</v>
      </c>
      <c r="E1040" s="9">
        <v>2780</v>
      </c>
      <c r="F1040" s="10">
        <v>0</v>
      </c>
    </row>
    <row r="1041" spans="2:6" x14ac:dyDescent="0.25">
      <c r="B1041" s="9">
        <v>2115</v>
      </c>
      <c r="C1041" s="10">
        <v>36</v>
      </c>
      <c r="E1041" s="9">
        <v>2841</v>
      </c>
      <c r="F1041" s="10">
        <v>1</v>
      </c>
    </row>
    <row r="1042" spans="2:6" x14ac:dyDescent="0.25">
      <c r="B1042" s="9">
        <v>2116</v>
      </c>
      <c r="C1042" s="10">
        <v>92</v>
      </c>
      <c r="E1042" s="9">
        <v>2842</v>
      </c>
      <c r="F1042" s="10">
        <v>0</v>
      </c>
    </row>
    <row r="1043" spans="2:6" x14ac:dyDescent="0.25">
      <c r="B1043" s="9">
        <v>2117</v>
      </c>
      <c r="C1043" s="10">
        <v>35</v>
      </c>
      <c r="E1043" s="9">
        <v>2843</v>
      </c>
      <c r="F1043" s="10">
        <v>0</v>
      </c>
    </row>
    <row r="1044" spans="2:6" x14ac:dyDescent="0.25">
      <c r="B1044" s="9">
        <v>2118</v>
      </c>
      <c r="C1044" s="10">
        <v>17</v>
      </c>
      <c r="E1044" s="9">
        <v>2844</v>
      </c>
      <c r="F1044" s="10">
        <v>1</v>
      </c>
    </row>
    <row r="1045" spans="2:6" x14ac:dyDescent="0.25">
      <c r="B1045" s="9">
        <v>2119</v>
      </c>
      <c r="C1045" s="10">
        <v>22</v>
      </c>
      <c r="E1045" s="9">
        <v>2845</v>
      </c>
      <c r="F1045" s="10">
        <v>39</v>
      </c>
    </row>
    <row r="1046" spans="2:6" x14ac:dyDescent="0.25">
      <c r="B1046" s="9">
        <v>2120</v>
      </c>
      <c r="C1046" s="10">
        <v>69</v>
      </c>
      <c r="E1046" s="9">
        <v>2846</v>
      </c>
      <c r="F1046" s="10">
        <v>0</v>
      </c>
    </row>
    <row r="1047" spans="2:6" x14ac:dyDescent="0.25">
      <c r="B1047" s="9">
        <v>2161</v>
      </c>
      <c r="C1047" s="10">
        <v>13</v>
      </c>
      <c r="E1047" s="9">
        <v>2847</v>
      </c>
      <c r="F1047" s="10">
        <v>0</v>
      </c>
    </row>
    <row r="1048" spans="2:6" x14ac:dyDescent="0.25">
      <c r="B1048" s="9">
        <v>2162</v>
      </c>
      <c r="C1048" s="10">
        <v>58</v>
      </c>
      <c r="E1048" s="9">
        <v>2848</v>
      </c>
      <c r="F1048" s="10">
        <v>3</v>
      </c>
    </row>
    <row r="1049" spans="2:6" x14ac:dyDescent="0.25">
      <c r="B1049" s="9">
        <v>2163</v>
      </c>
      <c r="C1049" s="10">
        <v>44</v>
      </c>
      <c r="E1049" s="9">
        <v>2849</v>
      </c>
      <c r="F1049" s="10">
        <v>1</v>
      </c>
    </row>
    <row r="1050" spans="2:6" x14ac:dyDescent="0.25">
      <c r="B1050" s="9">
        <v>2164</v>
      </c>
      <c r="C1050" s="10">
        <v>83</v>
      </c>
      <c r="E1050" s="9">
        <v>2850</v>
      </c>
      <c r="F1050" s="10">
        <v>13</v>
      </c>
    </row>
    <row r="1051" spans="2:6" x14ac:dyDescent="0.25">
      <c r="B1051" s="9">
        <v>2165</v>
      </c>
      <c r="C1051" s="10">
        <v>117</v>
      </c>
      <c r="E1051" s="9">
        <v>2851</v>
      </c>
      <c r="F1051" s="10">
        <v>0</v>
      </c>
    </row>
    <row r="1052" spans="2:6" x14ac:dyDescent="0.25">
      <c r="B1052" s="9">
        <v>2166</v>
      </c>
      <c r="C1052" s="10">
        <v>32</v>
      </c>
      <c r="E1052" s="9">
        <v>2852</v>
      </c>
      <c r="F1052" s="10">
        <v>6</v>
      </c>
    </row>
    <row r="1053" spans="2:6" x14ac:dyDescent="0.25">
      <c r="B1053" s="9">
        <v>2167</v>
      </c>
      <c r="C1053" s="10">
        <v>8</v>
      </c>
      <c r="E1053" s="9">
        <v>2853</v>
      </c>
      <c r="F1053" s="10">
        <v>0</v>
      </c>
    </row>
    <row r="1054" spans="2:6" x14ac:dyDescent="0.25">
      <c r="B1054" s="9">
        <v>2168</v>
      </c>
      <c r="C1054" s="10">
        <v>340</v>
      </c>
      <c r="E1054" s="9">
        <v>2854</v>
      </c>
      <c r="F1054" s="10">
        <v>14</v>
      </c>
    </row>
    <row r="1055" spans="2:6" x14ac:dyDescent="0.25">
      <c r="B1055" s="9">
        <v>2169</v>
      </c>
      <c r="C1055" s="10">
        <v>7</v>
      </c>
      <c r="E1055" s="9">
        <v>2855</v>
      </c>
      <c r="F1055" s="10">
        <v>5</v>
      </c>
    </row>
    <row r="1056" spans="2:6" x14ac:dyDescent="0.25">
      <c r="B1056" s="9">
        <v>2170</v>
      </c>
      <c r="C1056" s="10">
        <v>19</v>
      </c>
      <c r="E1056" s="9">
        <v>2856</v>
      </c>
      <c r="F1056" s="10">
        <v>6</v>
      </c>
    </row>
    <row r="1057" spans="2:6" x14ac:dyDescent="0.25">
      <c r="B1057" s="9">
        <v>2171</v>
      </c>
      <c r="C1057" s="10">
        <v>47</v>
      </c>
      <c r="E1057" s="9">
        <v>2857</v>
      </c>
      <c r="F1057" s="10">
        <v>15</v>
      </c>
    </row>
    <row r="1058" spans="2:6" x14ac:dyDescent="0.25">
      <c r="B1058" s="9">
        <v>2172</v>
      </c>
      <c r="C1058" s="10">
        <v>13</v>
      </c>
      <c r="E1058" s="9">
        <v>2858</v>
      </c>
      <c r="F1058" s="10">
        <v>0</v>
      </c>
    </row>
    <row r="1059" spans="2:6" x14ac:dyDescent="0.25">
      <c r="B1059" s="9">
        <v>2173</v>
      </c>
      <c r="C1059" s="10">
        <v>90</v>
      </c>
      <c r="E1059" s="9">
        <v>2859</v>
      </c>
      <c r="F1059" s="10">
        <v>1</v>
      </c>
    </row>
    <row r="1060" spans="2:6" x14ac:dyDescent="0.25">
      <c r="B1060" s="9">
        <v>2174</v>
      </c>
      <c r="C1060" s="10">
        <v>63</v>
      </c>
      <c r="E1060" s="9">
        <v>2860</v>
      </c>
      <c r="F1060" s="10">
        <v>9</v>
      </c>
    </row>
    <row r="1061" spans="2:6" x14ac:dyDescent="0.25">
      <c r="B1061" s="9">
        <v>2175</v>
      </c>
      <c r="C1061" s="10">
        <v>26</v>
      </c>
      <c r="E1061" s="9">
        <v>2861</v>
      </c>
      <c r="F1061" s="10">
        <v>3</v>
      </c>
    </row>
    <row r="1062" spans="2:6" x14ac:dyDescent="0.25">
      <c r="B1062" s="9">
        <v>2176</v>
      </c>
      <c r="C1062" s="10">
        <v>71</v>
      </c>
      <c r="E1062" s="9">
        <v>2862</v>
      </c>
      <c r="F1062" s="10">
        <v>3</v>
      </c>
    </row>
    <row r="1063" spans="2:6" x14ac:dyDescent="0.25">
      <c r="B1063" s="9">
        <v>2177</v>
      </c>
      <c r="C1063" s="10">
        <v>38</v>
      </c>
      <c r="E1063" s="9">
        <v>2863</v>
      </c>
      <c r="F1063" s="10">
        <v>1</v>
      </c>
    </row>
    <row r="1064" spans="2:6" x14ac:dyDescent="0.25">
      <c r="B1064" s="9">
        <v>2178</v>
      </c>
      <c r="C1064" s="10">
        <v>859</v>
      </c>
      <c r="E1064" s="9">
        <v>2864</v>
      </c>
      <c r="F1064" s="10">
        <v>3</v>
      </c>
    </row>
    <row r="1065" spans="2:6" x14ac:dyDescent="0.25">
      <c r="B1065" s="9">
        <v>2179</v>
      </c>
      <c r="C1065" s="10">
        <v>21</v>
      </c>
      <c r="E1065" s="9">
        <v>2865</v>
      </c>
      <c r="F1065" s="10">
        <v>0</v>
      </c>
    </row>
    <row r="1066" spans="2:6" x14ac:dyDescent="0.25">
      <c r="B1066" s="9">
        <v>2180</v>
      </c>
      <c r="C1066" s="10">
        <v>78</v>
      </c>
      <c r="E1066" s="9">
        <v>2866</v>
      </c>
      <c r="F1066" s="10">
        <v>2</v>
      </c>
    </row>
    <row r="1067" spans="2:6" x14ac:dyDescent="0.25">
      <c r="B1067" s="9">
        <v>2181</v>
      </c>
      <c r="C1067" s="10">
        <v>53</v>
      </c>
      <c r="E1067" s="9">
        <v>2867</v>
      </c>
      <c r="F1067" s="10">
        <v>10</v>
      </c>
    </row>
    <row r="1068" spans="2:6" x14ac:dyDescent="0.25">
      <c r="B1068" s="9">
        <v>2182</v>
      </c>
      <c r="C1068" s="10">
        <v>356</v>
      </c>
      <c r="E1068" s="9">
        <v>2868</v>
      </c>
      <c r="F1068" s="10">
        <v>60</v>
      </c>
    </row>
    <row r="1069" spans="2:6" x14ac:dyDescent="0.25">
      <c r="B1069" s="9">
        <v>2183</v>
      </c>
      <c r="C1069" s="10">
        <v>279</v>
      </c>
      <c r="E1069" s="9">
        <v>2869</v>
      </c>
      <c r="F1069" s="10">
        <v>5</v>
      </c>
    </row>
    <row r="1070" spans="2:6" x14ac:dyDescent="0.25">
      <c r="B1070" s="9">
        <v>2184</v>
      </c>
      <c r="C1070" s="10">
        <v>266</v>
      </c>
      <c r="E1070" s="9">
        <v>2870</v>
      </c>
      <c r="F1070" s="10">
        <v>9</v>
      </c>
    </row>
    <row r="1071" spans="2:6" x14ac:dyDescent="0.25">
      <c r="B1071" s="9">
        <v>2185</v>
      </c>
      <c r="C1071" s="10">
        <v>623</v>
      </c>
      <c r="E1071" s="9">
        <v>2871</v>
      </c>
      <c r="F1071" s="10">
        <v>13</v>
      </c>
    </row>
    <row r="1072" spans="2:6" x14ac:dyDescent="0.25">
      <c r="B1072" s="9">
        <v>2186</v>
      </c>
      <c r="C1072" s="10">
        <v>392</v>
      </c>
      <c r="E1072" s="9">
        <v>2872</v>
      </c>
      <c r="F1072" s="10">
        <v>0</v>
      </c>
    </row>
    <row r="1073" spans="2:6" x14ac:dyDescent="0.25">
      <c r="B1073" s="9">
        <v>2187</v>
      </c>
      <c r="C1073" s="10">
        <v>3562</v>
      </c>
      <c r="E1073" s="9">
        <v>2873</v>
      </c>
      <c r="F1073" s="10">
        <v>8</v>
      </c>
    </row>
    <row r="1074" spans="2:6" x14ac:dyDescent="0.25">
      <c r="B1074" s="9">
        <v>2188</v>
      </c>
      <c r="C1074" s="10">
        <v>514</v>
      </c>
      <c r="E1074" s="9">
        <v>2874</v>
      </c>
      <c r="F1074" s="10">
        <v>3</v>
      </c>
    </row>
    <row r="1075" spans="2:6" x14ac:dyDescent="0.25">
      <c r="B1075" s="9">
        <v>2189</v>
      </c>
      <c r="C1075" s="10">
        <v>88</v>
      </c>
      <c r="E1075" s="9">
        <v>2875</v>
      </c>
      <c r="F1075" s="10">
        <v>3</v>
      </c>
    </row>
    <row r="1076" spans="2:6" x14ac:dyDescent="0.25">
      <c r="B1076" s="9">
        <v>2190</v>
      </c>
      <c r="C1076" s="10">
        <v>537</v>
      </c>
      <c r="E1076" s="9">
        <v>2876</v>
      </c>
      <c r="F1076" s="10">
        <v>0</v>
      </c>
    </row>
    <row r="1077" spans="2:6" x14ac:dyDescent="0.25">
      <c r="B1077" s="9">
        <v>2191</v>
      </c>
      <c r="C1077" s="10">
        <v>25</v>
      </c>
      <c r="E1077" s="9">
        <v>2877</v>
      </c>
      <c r="F1077" s="10">
        <v>6</v>
      </c>
    </row>
    <row r="1078" spans="2:6" x14ac:dyDescent="0.25">
      <c r="B1078" s="9">
        <v>2192</v>
      </c>
      <c r="C1078" s="10">
        <v>3238</v>
      </c>
      <c r="E1078" s="9">
        <v>2878</v>
      </c>
      <c r="F1078" s="10">
        <v>4</v>
      </c>
    </row>
    <row r="1079" spans="2:6" x14ac:dyDescent="0.25">
      <c r="B1079" s="9">
        <v>2193</v>
      </c>
      <c r="C1079" s="10">
        <v>897</v>
      </c>
      <c r="E1079" s="9">
        <v>2879</v>
      </c>
      <c r="F1079" s="10">
        <v>1</v>
      </c>
    </row>
    <row r="1080" spans="2:6" x14ac:dyDescent="0.25">
      <c r="B1080" s="9">
        <v>2194</v>
      </c>
      <c r="C1080" s="10">
        <v>878</v>
      </c>
      <c r="E1080" s="9">
        <v>2880</v>
      </c>
      <c r="F1080" s="10">
        <v>29</v>
      </c>
    </row>
    <row r="1081" spans="2:6" x14ac:dyDescent="0.25">
      <c r="B1081" s="9">
        <v>2195</v>
      </c>
      <c r="C1081" s="10">
        <v>115</v>
      </c>
      <c r="E1081" s="9">
        <v>2881</v>
      </c>
      <c r="F1081" s="10">
        <v>0</v>
      </c>
    </row>
    <row r="1082" spans="2:6" x14ac:dyDescent="0.25">
      <c r="B1082" s="9">
        <v>2196</v>
      </c>
      <c r="C1082" s="10">
        <v>234</v>
      </c>
      <c r="E1082" s="9">
        <v>2882</v>
      </c>
      <c r="F1082" s="10">
        <v>4</v>
      </c>
    </row>
    <row r="1083" spans="2:6" x14ac:dyDescent="0.25">
      <c r="B1083" s="9">
        <v>2197</v>
      </c>
      <c r="C1083" s="10">
        <v>4330</v>
      </c>
      <c r="E1083" s="9">
        <v>2883</v>
      </c>
      <c r="F1083" s="10">
        <v>5</v>
      </c>
    </row>
    <row r="1084" spans="2:6" x14ac:dyDescent="0.25">
      <c r="B1084" s="9">
        <v>2198</v>
      </c>
      <c r="C1084" s="10">
        <v>651</v>
      </c>
      <c r="E1084" s="9">
        <v>2884</v>
      </c>
      <c r="F1084" s="10">
        <v>4</v>
      </c>
    </row>
    <row r="1085" spans="2:6" x14ac:dyDescent="0.25">
      <c r="B1085" s="9">
        <v>2199</v>
      </c>
      <c r="C1085" s="10">
        <v>251</v>
      </c>
      <c r="E1085" s="9">
        <v>2885</v>
      </c>
      <c r="F1085" s="10">
        <v>5</v>
      </c>
    </row>
    <row r="1086" spans="2:6" x14ac:dyDescent="0.25">
      <c r="B1086" s="9">
        <v>2200</v>
      </c>
      <c r="C1086" s="10">
        <v>263</v>
      </c>
      <c r="E1086" s="9">
        <v>2886</v>
      </c>
      <c r="F1086" s="10">
        <v>1</v>
      </c>
    </row>
    <row r="1087" spans="2:6" x14ac:dyDescent="0.25">
      <c r="B1087" s="9">
        <v>2201</v>
      </c>
      <c r="C1087" s="10">
        <v>28</v>
      </c>
      <c r="E1087" s="9">
        <v>2887</v>
      </c>
      <c r="F1087" s="10">
        <v>1</v>
      </c>
    </row>
    <row r="1088" spans="2:6" x14ac:dyDescent="0.25">
      <c r="B1088" s="9">
        <v>2202</v>
      </c>
      <c r="C1088" s="10">
        <v>721</v>
      </c>
      <c r="E1088" s="9">
        <v>2888</v>
      </c>
      <c r="F1088" s="10">
        <v>0</v>
      </c>
    </row>
    <row r="1089" spans="2:6" x14ac:dyDescent="0.25">
      <c r="B1089" s="9">
        <v>2203</v>
      </c>
      <c r="C1089" s="10">
        <v>50</v>
      </c>
      <c r="E1089" s="9">
        <v>2889</v>
      </c>
      <c r="F1089" s="10">
        <v>14</v>
      </c>
    </row>
    <row r="1090" spans="2:6" x14ac:dyDescent="0.25">
      <c r="B1090" s="9">
        <v>2204</v>
      </c>
      <c r="C1090" s="10">
        <v>73</v>
      </c>
      <c r="E1090" s="9">
        <v>2890</v>
      </c>
      <c r="F1090" s="10">
        <v>3</v>
      </c>
    </row>
    <row r="1091" spans="2:6" x14ac:dyDescent="0.25">
      <c r="B1091" s="9">
        <v>2205</v>
      </c>
      <c r="C1091" s="10">
        <v>27</v>
      </c>
      <c r="E1091" s="9">
        <v>2891</v>
      </c>
      <c r="F1091" s="10">
        <v>10</v>
      </c>
    </row>
    <row r="1092" spans="2:6" x14ac:dyDescent="0.25">
      <c r="B1092" s="9">
        <v>2206</v>
      </c>
      <c r="C1092" s="10">
        <v>34</v>
      </c>
      <c r="E1092" s="9">
        <v>2892</v>
      </c>
      <c r="F1092" s="10">
        <v>17</v>
      </c>
    </row>
    <row r="1093" spans="2:6" x14ac:dyDescent="0.25">
      <c r="B1093" s="9">
        <v>2207</v>
      </c>
      <c r="C1093" s="10">
        <v>7</v>
      </c>
      <c r="E1093" s="9">
        <v>2893</v>
      </c>
      <c r="F1093" s="10">
        <v>2</v>
      </c>
    </row>
    <row r="1094" spans="2:6" x14ac:dyDescent="0.25">
      <c r="B1094" s="9">
        <v>2208</v>
      </c>
      <c r="C1094" s="10">
        <v>24</v>
      </c>
      <c r="E1094" s="9">
        <v>2894</v>
      </c>
      <c r="F1094" s="10">
        <v>0</v>
      </c>
    </row>
    <row r="1095" spans="2:6" x14ac:dyDescent="0.25">
      <c r="B1095" s="9">
        <v>2209</v>
      </c>
      <c r="C1095" s="10">
        <v>15</v>
      </c>
      <c r="E1095" s="9">
        <v>2895</v>
      </c>
      <c r="F1095" s="10">
        <v>4</v>
      </c>
    </row>
    <row r="1096" spans="2:6" x14ac:dyDescent="0.25">
      <c r="B1096" s="9">
        <v>2210</v>
      </c>
      <c r="C1096" s="10">
        <v>72</v>
      </c>
      <c r="E1096" s="9">
        <v>2896</v>
      </c>
      <c r="F1096" s="10">
        <v>12</v>
      </c>
    </row>
    <row r="1097" spans="2:6" x14ac:dyDescent="0.25">
      <c r="B1097" s="9">
        <v>2211</v>
      </c>
      <c r="C1097" s="10">
        <v>120</v>
      </c>
      <c r="E1097" s="9">
        <v>2897</v>
      </c>
      <c r="F1097" s="10">
        <v>3</v>
      </c>
    </row>
    <row r="1098" spans="2:6" x14ac:dyDescent="0.25">
      <c r="B1098" s="9">
        <v>2212</v>
      </c>
      <c r="C1098" s="10">
        <v>123</v>
      </c>
      <c r="E1098" s="9">
        <v>2898</v>
      </c>
      <c r="F1098" s="10">
        <v>12</v>
      </c>
    </row>
    <row r="1099" spans="2:6" x14ac:dyDescent="0.25">
      <c r="B1099" s="9">
        <v>2213</v>
      </c>
      <c r="C1099" s="10">
        <v>1</v>
      </c>
      <c r="E1099" s="9">
        <v>2899</v>
      </c>
      <c r="F1099" s="10">
        <v>0</v>
      </c>
    </row>
    <row r="1100" spans="2:6" x14ac:dyDescent="0.25">
      <c r="B1100" s="9">
        <v>2214</v>
      </c>
      <c r="C1100" s="10">
        <v>24</v>
      </c>
      <c r="E1100" s="9">
        <v>2900</v>
      </c>
      <c r="F1100" s="10">
        <v>7</v>
      </c>
    </row>
    <row r="1101" spans="2:6" x14ac:dyDescent="0.25">
      <c r="B1101" s="9">
        <v>2215</v>
      </c>
      <c r="C1101" s="10">
        <v>33</v>
      </c>
      <c r="E1101" s="9">
        <v>2901</v>
      </c>
      <c r="F1101" s="10">
        <v>2</v>
      </c>
    </row>
    <row r="1102" spans="2:6" x14ac:dyDescent="0.25">
      <c r="B1102" s="9">
        <v>2216</v>
      </c>
      <c r="C1102" s="10">
        <v>14</v>
      </c>
      <c r="E1102" s="9">
        <v>2902</v>
      </c>
      <c r="F1102" s="10">
        <v>1</v>
      </c>
    </row>
    <row r="1103" spans="2:6" x14ac:dyDescent="0.25">
      <c r="B1103" s="9">
        <v>2217</v>
      </c>
      <c r="C1103" s="10">
        <v>9</v>
      </c>
      <c r="E1103" s="9">
        <v>2903</v>
      </c>
      <c r="F1103" s="10">
        <v>4</v>
      </c>
    </row>
    <row r="1104" spans="2:6" x14ac:dyDescent="0.25">
      <c r="B1104" s="9">
        <v>2218</v>
      </c>
      <c r="C1104" s="10">
        <v>76</v>
      </c>
      <c r="E1104" s="9">
        <v>2904</v>
      </c>
      <c r="F1104" s="10">
        <v>4</v>
      </c>
    </row>
    <row r="1105" spans="2:6" x14ac:dyDescent="0.25">
      <c r="B1105" s="9">
        <v>2219</v>
      </c>
      <c r="C1105" s="10">
        <v>19</v>
      </c>
      <c r="E1105" s="9">
        <v>2905</v>
      </c>
      <c r="F1105" s="10">
        <v>17</v>
      </c>
    </row>
    <row r="1106" spans="2:6" x14ac:dyDescent="0.25">
      <c r="B1106" s="9">
        <v>2220</v>
      </c>
      <c r="C1106" s="10">
        <v>69</v>
      </c>
      <c r="E1106" s="9">
        <v>2906</v>
      </c>
      <c r="F1106" s="10">
        <v>7</v>
      </c>
    </row>
    <row r="1107" spans="2:6" x14ac:dyDescent="0.25">
      <c r="B1107" s="9">
        <v>2221</v>
      </c>
      <c r="C1107" s="10">
        <v>218</v>
      </c>
      <c r="E1107" s="9">
        <v>2907</v>
      </c>
      <c r="F1107" s="10">
        <v>2</v>
      </c>
    </row>
    <row r="1108" spans="2:6" x14ac:dyDescent="0.25">
      <c r="B1108" s="9">
        <v>2222</v>
      </c>
      <c r="C1108" s="10">
        <v>30</v>
      </c>
      <c r="E1108" s="9">
        <v>2908</v>
      </c>
      <c r="F1108" s="10">
        <v>5</v>
      </c>
    </row>
    <row r="1109" spans="2:6" x14ac:dyDescent="0.25">
      <c r="B1109" s="9">
        <v>2223</v>
      </c>
      <c r="C1109" s="10">
        <v>100</v>
      </c>
      <c r="E1109" s="9">
        <v>2909</v>
      </c>
      <c r="F1109" s="10">
        <v>1</v>
      </c>
    </row>
    <row r="1110" spans="2:6" x14ac:dyDescent="0.25">
      <c r="B1110" s="9">
        <v>2224</v>
      </c>
      <c r="C1110" s="10">
        <v>296</v>
      </c>
      <c r="E1110" s="9">
        <v>2910</v>
      </c>
      <c r="F1110" s="10">
        <v>1</v>
      </c>
    </row>
    <row r="1111" spans="2:6" x14ac:dyDescent="0.25">
      <c r="B1111" s="9">
        <v>2225</v>
      </c>
      <c r="C1111" s="10">
        <v>1204</v>
      </c>
      <c r="E1111" s="9">
        <v>2911</v>
      </c>
      <c r="F1111" s="10">
        <v>14</v>
      </c>
    </row>
    <row r="1112" spans="2:6" x14ac:dyDescent="0.25">
      <c r="B1112" s="9">
        <v>2226</v>
      </c>
      <c r="C1112" s="10">
        <v>321</v>
      </c>
      <c r="E1112" s="9">
        <v>2912</v>
      </c>
      <c r="F1112" s="10">
        <v>26</v>
      </c>
    </row>
    <row r="1113" spans="2:6" x14ac:dyDescent="0.25">
      <c r="B1113" s="9">
        <v>2227</v>
      </c>
      <c r="C1113" s="10">
        <v>301</v>
      </c>
      <c r="E1113" s="9">
        <v>2913</v>
      </c>
      <c r="F1113" s="10">
        <v>2</v>
      </c>
    </row>
    <row r="1114" spans="2:6" x14ac:dyDescent="0.25">
      <c r="B1114" s="9">
        <v>2228</v>
      </c>
      <c r="C1114" s="10">
        <v>144</v>
      </c>
      <c r="E1114" s="9">
        <v>2914</v>
      </c>
      <c r="F1114" s="10">
        <v>1</v>
      </c>
    </row>
    <row r="1115" spans="2:6" x14ac:dyDescent="0.25">
      <c r="B1115" s="9">
        <v>2229</v>
      </c>
      <c r="C1115" s="10">
        <v>539</v>
      </c>
      <c r="E1115" s="9">
        <v>2915</v>
      </c>
      <c r="F1115" s="10">
        <v>3</v>
      </c>
    </row>
    <row r="1116" spans="2:6" x14ac:dyDescent="0.25">
      <c r="B1116" s="9">
        <v>2230</v>
      </c>
      <c r="C1116" s="10">
        <v>498</v>
      </c>
      <c r="E1116" s="9">
        <v>2916</v>
      </c>
      <c r="F1116" s="10">
        <v>7</v>
      </c>
    </row>
    <row r="1117" spans="2:6" x14ac:dyDescent="0.25">
      <c r="B1117" s="9">
        <v>2231</v>
      </c>
      <c r="C1117" s="10">
        <v>1113</v>
      </c>
      <c r="E1117" s="9">
        <v>2917</v>
      </c>
      <c r="F1117" s="10">
        <v>9</v>
      </c>
    </row>
    <row r="1118" spans="2:6" x14ac:dyDescent="0.25">
      <c r="B1118" s="9">
        <v>2232</v>
      </c>
      <c r="C1118" s="10">
        <v>988</v>
      </c>
      <c r="E1118" s="9">
        <v>2918</v>
      </c>
      <c r="F1118" s="10">
        <v>20</v>
      </c>
    </row>
    <row r="1119" spans="2:6" x14ac:dyDescent="0.25">
      <c r="B1119" s="9">
        <v>2233</v>
      </c>
      <c r="C1119" s="10">
        <v>391</v>
      </c>
      <c r="E1119" s="9">
        <v>2919</v>
      </c>
      <c r="F1119" s="10">
        <v>6</v>
      </c>
    </row>
    <row r="1120" spans="2:6" x14ac:dyDescent="0.25">
      <c r="B1120" s="9">
        <v>2234</v>
      </c>
      <c r="C1120" s="10">
        <v>28</v>
      </c>
      <c r="E1120" s="9">
        <v>2920</v>
      </c>
      <c r="F1120" s="10">
        <v>13</v>
      </c>
    </row>
    <row r="1121" spans="2:6" x14ac:dyDescent="0.25">
      <c r="B1121" s="9">
        <v>2235</v>
      </c>
      <c r="C1121" s="10">
        <v>147</v>
      </c>
      <c r="E1121" s="9">
        <v>2941</v>
      </c>
      <c r="F1121" s="10">
        <v>1</v>
      </c>
    </row>
    <row r="1122" spans="2:6" x14ac:dyDescent="0.25">
      <c r="B1122" s="9">
        <v>2236</v>
      </c>
      <c r="C1122" s="10">
        <v>680</v>
      </c>
      <c r="E1122" s="9">
        <v>2942</v>
      </c>
      <c r="F1122" s="10">
        <v>202</v>
      </c>
    </row>
    <row r="1123" spans="2:6" x14ac:dyDescent="0.25">
      <c r="B1123" s="9">
        <v>2237</v>
      </c>
      <c r="C1123" s="10">
        <v>983</v>
      </c>
      <c r="E1123" s="9">
        <v>2943</v>
      </c>
      <c r="F1123" s="10">
        <v>0</v>
      </c>
    </row>
    <row r="1124" spans="2:6" x14ac:dyDescent="0.25">
      <c r="B1124" s="9">
        <v>2238</v>
      </c>
      <c r="C1124" s="10">
        <v>79</v>
      </c>
      <c r="E1124" s="9">
        <v>2944</v>
      </c>
      <c r="F1124" s="10">
        <v>1</v>
      </c>
    </row>
    <row r="1125" spans="2:6" x14ac:dyDescent="0.25">
      <c r="B1125" s="9">
        <v>2239</v>
      </c>
      <c r="C1125" s="10">
        <v>426</v>
      </c>
      <c r="E1125" s="9">
        <v>2945</v>
      </c>
      <c r="F1125" s="10">
        <v>0</v>
      </c>
    </row>
    <row r="1126" spans="2:6" x14ac:dyDescent="0.25">
      <c r="B1126" s="9">
        <v>2240</v>
      </c>
      <c r="C1126" s="10">
        <v>96</v>
      </c>
      <c r="E1126" s="9">
        <v>2946</v>
      </c>
      <c r="F1126" s="10">
        <v>2</v>
      </c>
    </row>
    <row r="1127" spans="2:6" x14ac:dyDescent="0.25">
      <c r="B1127" s="9">
        <v>2241</v>
      </c>
      <c r="C1127" s="10">
        <v>163</v>
      </c>
      <c r="E1127" s="9">
        <v>2947</v>
      </c>
      <c r="F1127" s="10">
        <v>13</v>
      </c>
    </row>
    <row r="1128" spans="2:6" x14ac:dyDescent="0.25">
      <c r="B1128" s="9">
        <v>2242</v>
      </c>
      <c r="C1128" s="10">
        <v>2525</v>
      </c>
      <c r="E1128" s="9">
        <v>2948</v>
      </c>
      <c r="F1128" s="10">
        <v>9</v>
      </c>
    </row>
    <row r="1129" spans="2:6" x14ac:dyDescent="0.25">
      <c r="B1129" s="9">
        <v>2243</v>
      </c>
      <c r="C1129" s="10">
        <v>2035</v>
      </c>
      <c r="E1129" s="9">
        <v>2949</v>
      </c>
      <c r="F1129" s="10">
        <v>2</v>
      </c>
    </row>
    <row r="1130" spans="2:6" x14ac:dyDescent="0.25">
      <c r="B1130" s="9">
        <v>2244</v>
      </c>
      <c r="C1130" s="10">
        <v>290</v>
      </c>
      <c r="E1130" s="9">
        <v>2950</v>
      </c>
      <c r="F1130" s="10">
        <v>0</v>
      </c>
    </row>
    <row r="1131" spans="2:6" x14ac:dyDescent="0.25">
      <c r="B1131" s="9">
        <v>2245</v>
      </c>
      <c r="C1131" s="10">
        <v>1980</v>
      </c>
      <c r="E1131" s="9">
        <v>3051</v>
      </c>
      <c r="F1131" s="10">
        <v>35</v>
      </c>
    </row>
    <row r="1132" spans="2:6" x14ac:dyDescent="0.25">
      <c r="B1132" s="9">
        <v>2246</v>
      </c>
      <c r="C1132" s="10">
        <v>57</v>
      </c>
      <c r="E1132" s="9">
        <v>3052</v>
      </c>
      <c r="F1132" s="10">
        <v>2</v>
      </c>
    </row>
    <row r="1133" spans="2:6" x14ac:dyDescent="0.25">
      <c r="B1133" s="9">
        <v>2247</v>
      </c>
      <c r="C1133" s="10">
        <v>380</v>
      </c>
      <c r="E1133" s="9">
        <v>3053</v>
      </c>
      <c r="F1133" s="10">
        <v>3</v>
      </c>
    </row>
    <row r="1134" spans="2:6" x14ac:dyDescent="0.25">
      <c r="B1134" s="9">
        <v>2248</v>
      </c>
      <c r="C1134" s="10">
        <v>128</v>
      </c>
      <c r="E1134" s="9">
        <v>3054</v>
      </c>
      <c r="F1134" s="10">
        <v>0</v>
      </c>
    </row>
    <row r="1135" spans="2:6" x14ac:dyDescent="0.25">
      <c r="B1135" s="9">
        <v>2249</v>
      </c>
      <c r="C1135" s="10">
        <v>180</v>
      </c>
      <c r="E1135" s="9">
        <v>3055</v>
      </c>
      <c r="F1135" s="10">
        <v>1</v>
      </c>
    </row>
    <row r="1136" spans="2:6" x14ac:dyDescent="0.25">
      <c r="B1136" s="9">
        <v>2250</v>
      </c>
      <c r="C1136" s="10">
        <v>571</v>
      </c>
      <c r="E1136" s="9">
        <v>3056</v>
      </c>
      <c r="F1136" s="10">
        <v>0</v>
      </c>
    </row>
    <row r="1137" spans="2:6" x14ac:dyDescent="0.25">
      <c r="B1137" s="9">
        <v>2251</v>
      </c>
      <c r="C1137" s="10">
        <v>480</v>
      </c>
      <c r="E1137" s="9">
        <v>3057</v>
      </c>
      <c r="F1137" s="10">
        <v>0</v>
      </c>
    </row>
    <row r="1138" spans="2:6" x14ac:dyDescent="0.25">
      <c r="B1138" s="9">
        <v>2252</v>
      </c>
      <c r="C1138" s="10">
        <v>249</v>
      </c>
      <c r="E1138" s="9">
        <v>3058</v>
      </c>
      <c r="F1138" s="10">
        <v>3</v>
      </c>
    </row>
    <row r="1139" spans="2:6" x14ac:dyDescent="0.25">
      <c r="B1139" s="9">
        <v>2253</v>
      </c>
      <c r="C1139" s="10">
        <v>84</v>
      </c>
      <c r="E1139" s="9">
        <v>3059</v>
      </c>
      <c r="F1139" s="10">
        <v>11</v>
      </c>
    </row>
    <row r="1140" spans="2:6" x14ac:dyDescent="0.25">
      <c r="B1140" s="9">
        <v>2254</v>
      </c>
      <c r="C1140" s="10">
        <v>197</v>
      </c>
      <c r="E1140" s="9">
        <v>3060</v>
      </c>
      <c r="F1140" s="10">
        <v>6</v>
      </c>
    </row>
    <row r="1141" spans="2:6" x14ac:dyDescent="0.25">
      <c r="B1141" s="9">
        <v>2255</v>
      </c>
      <c r="C1141" s="10">
        <v>271</v>
      </c>
      <c r="E1141" s="9">
        <v>3061</v>
      </c>
      <c r="F1141" s="10">
        <v>0</v>
      </c>
    </row>
    <row r="1142" spans="2:6" x14ac:dyDescent="0.25">
      <c r="B1142" s="9">
        <v>2256</v>
      </c>
      <c r="C1142" s="10">
        <v>50</v>
      </c>
      <c r="E1142" s="9">
        <v>3062</v>
      </c>
      <c r="F1142" s="10">
        <v>67</v>
      </c>
    </row>
    <row r="1143" spans="2:6" x14ac:dyDescent="0.25">
      <c r="B1143" s="9">
        <v>2257</v>
      </c>
      <c r="C1143" s="10">
        <v>169</v>
      </c>
      <c r="E1143" s="9">
        <v>3063</v>
      </c>
      <c r="F1143" s="10">
        <v>23</v>
      </c>
    </row>
    <row r="1144" spans="2:6" x14ac:dyDescent="0.25">
      <c r="B1144" s="9">
        <v>2258</v>
      </c>
      <c r="C1144" s="10">
        <v>205</v>
      </c>
      <c r="E1144" s="9">
        <v>3064</v>
      </c>
      <c r="F1144" s="10">
        <v>72</v>
      </c>
    </row>
    <row r="1145" spans="2:6" x14ac:dyDescent="0.25">
      <c r="B1145" s="9">
        <v>2259</v>
      </c>
      <c r="C1145" s="10">
        <v>206</v>
      </c>
      <c r="E1145" s="9">
        <v>3065</v>
      </c>
      <c r="F1145" s="10">
        <v>2</v>
      </c>
    </row>
    <row r="1146" spans="2:6" x14ac:dyDescent="0.25">
      <c r="B1146" s="9">
        <v>2260</v>
      </c>
      <c r="C1146" s="10">
        <v>84</v>
      </c>
      <c r="E1146" s="9">
        <v>3066</v>
      </c>
      <c r="F1146" s="10">
        <v>15</v>
      </c>
    </row>
    <row r="1147" spans="2:6" x14ac:dyDescent="0.25">
      <c r="B1147" s="9">
        <v>2261</v>
      </c>
      <c r="C1147" s="10">
        <v>210</v>
      </c>
      <c r="E1147" s="9">
        <v>3067</v>
      </c>
      <c r="F1147" s="10">
        <v>1</v>
      </c>
    </row>
    <row r="1148" spans="2:6" x14ac:dyDescent="0.25">
      <c r="B1148" s="9">
        <v>2262</v>
      </c>
      <c r="C1148" s="10">
        <v>181</v>
      </c>
      <c r="E1148" s="9">
        <v>3068</v>
      </c>
      <c r="F1148" s="10">
        <v>2</v>
      </c>
    </row>
    <row r="1149" spans="2:6" x14ac:dyDescent="0.25">
      <c r="B1149" s="9">
        <v>2263</v>
      </c>
      <c r="C1149" s="10">
        <v>60</v>
      </c>
      <c r="E1149" s="9">
        <v>3069</v>
      </c>
      <c r="F1149" s="10">
        <v>7</v>
      </c>
    </row>
    <row r="1150" spans="2:6" x14ac:dyDescent="0.25">
      <c r="B1150" s="9">
        <v>2264</v>
      </c>
      <c r="C1150" s="10">
        <v>445</v>
      </c>
      <c r="E1150" s="9">
        <v>3070</v>
      </c>
      <c r="F1150" s="10">
        <v>16</v>
      </c>
    </row>
    <row r="1151" spans="2:6" x14ac:dyDescent="0.25">
      <c r="B1151" s="9">
        <v>2265</v>
      </c>
      <c r="C1151" s="10">
        <v>17</v>
      </c>
      <c r="E1151" s="9">
        <v>3071</v>
      </c>
      <c r="F1151" s="10">
        <v>117</v>
      </c>
    </row>
    <row r="1152" spans="2:6" x14ac:dyDescent="0.25">
      <c r="B1152" s="9">
        <v>2266</v>
      </c>
      <c r="C1152" s="10">
        <v>194</v>
      </c>
      <c r="E1152" s="9">
        <v>3072</v>
      </c>
      <c r="F1152" s="10">
        <v>2</v>
      </c>
    </row>
    <row r="1153" spans="2:6" x14ac:dyDescent="0.25">
      <c r="B1153" s="9">
        <v>2267</v>
      </c>
      <c r="C1153" s="10">
        <v>404</v>
      </c>
      <c r="E1153" s="9">
        <v>3073</v>
      </c>
      <c r="F1153" s="10">
        <v>7</v>
      </c>
    </row>
    <row r="1154" spans="2:6" x14ac:dyDescent="0.25">
      <c r="B1154" s="9">
        <v>2268</v>
      </c>
      <c r="C1154" s="10">
        <v>194</v>
      </c>
      <c r="E1154" s="9">
        <v>3074</v>
      </c>
      <c r="F1154" s="10">
        <v>3</v>
      </c>
    </row>
    <row r="1155" spans="2:6" x14ac:dyDescent="0.25">
      <c r="B1155" s="9">
        <v>2269</v>
      </c>
      <c r="C1155" s="10">
        <v>902</v>
      </c>
      <c r="E1155" s="9">
        <v>3075</v>
      </c>
      <c r="F1155" s="10">
        <v>20</v>
      </c>
    </row>
    <row r="1156" spans="2:6" x14ac:dyDescent="0.25">
      <c r="B1156" s="9">
        <v>2270</v>
      </c>
      <c r="C1156" s="10">
        <v>1670</v>
      </c>
      <c r="E1156" s="9">
        <v>3076</v>
      </c>
      <c r="F1156" s="10">
        <v>50</v>
      </c>
    </row>
    <row r="1157" spans="2:6" x14ac:dyDescent="0.25">
      <c r="B1157" s="9">
        <v>2271</v>
      </c>
      <c r="C1157" s="10">
        <v>1328</v>
      </c>
      <c r="E1157" s="9">
        <v>3077</v>
      </c>
      <c r="F1157" s="10">
        <v>2</v>
      </c>
    </row>
    <row r="1158" spans="2:6" x14ac:dyDescent="0.25">
      <c r="B1158" s="9">
        <v>2272</v>
      </c>
      <c r="C1158" s="10">
        <v>944</v>
      </c>
      <c r="E1158" s="9">
        <v>3078</v>
      </c>
      <c r="F1158" s="10">
        <v>3</v>
      </c>
    </row>
    <row r="1159" spans="2:6" x14ac:dyDescent="0.25">
      <c r="B1159" s="9">
        <v>2273</v>
      </c>
      <c r="C1159" s="10">
        <v>147</v>
      </c>
      <c r="E1159" s="9">
        <v>3079</v>
      </c>
      <c r="F1159" s="10">
        <v>27</v>
      </c>
    </row>
    <row r="1160" spans="2:6" x14ac:dyDescent="0.25">
      <c r="B1160" s="9">
        <v>2274</v>
      </c>
      <c r="C1160" s="10">
        <v>99</v>
      </c>
      <c r="E1160" s="9">
        <v>3080</v>
      </c>
      <c r="F1160" s="10">
        <v>7</v>
      </c>
    </row>
    <row r="1161" spans="2:6" x14ac:dyDescent="0.25">
      <c r="B1161" s="9">
        <v>2275</v>
      </c>
      <c r="C1161" s="10">
        <v>79</v>
      </c>
      <c r="E1161" s="9">
        <v>3081</v>
      </c>
      <c r="F1161" s="10">
        <v>5</v>
      </c>
    </row>
    <row r="1162" spans="2:6" x14ac:dyDescent="0.25">
      <c r="B1162" s="9">
        <v>2276</v>
      </c>
      <c r="C1162" s="10">
        <v>75</v>
      </c>
      <c r="E1162" s="9">
        <v>3082</v>
      </c>
      <c r="F1162" s="10">
        <v>0</v>
      </c>
    </row>
    <row r="1163" spans="2:6" x14ac:dyDescent="0.25">
      <c r="B1163" s="9">
        <v>2277</v>
      </c>
      <c r="C1163" s="10">
        <v>207</v>
      </c>
      <c r="E1163" s="9">
        <v>3083</v>
      </c>
      <c r="F1163" s="10">
        <v>3</v>
      </c>
    </row>
    <row r="1164" spans="2:6" x14ac:dyDescent="0.25">
      <c r="B1164" s="9">
        <v>2278</v>
      </c>
      <c r="C1164" s="10">
        <v>102</v>
      </c>
      <c r="E1164" s="9">
        <v>3084</v>
      </c>
      <c r="F1164" s="10">
        <v>6</v>
      </c>
    </row>
    <row r="1165" spans="2:6" x14ac:dyDescent="0.25">
      <c r="B1165" s="9">
        <v>2279</v>
      </c>
      <c r="C1165" s="10">
        <v>32</v>
      </c>
      <c r="E1165" s="9">
        <v>3085</v>
      </c>
      <c r="F1165" s="10">
        <v>9</v>
      </c>
    </row>
    <row r="1166" spans="2:6" x14ac:dyDescent="0.25">
      <c r="B1166" s="9">
        <v>2280</v>
      </c>
      <c r="C1166" s="10">
        <v>480</v>
      </c>
      <c r="E1166" s="9">
        <v>3086</v>
      </c>
      <c r="F1166" s="10">
        <v>3</v>
      </c>
    </row>
    <row r="1167" spans="2:6" x14ac:dyDescent="0.25">
      <c r="B1167" s="9">
        <v>2281</v>
      </c>
      <c r="C1167" s="10">
        <v>11</v>
      </c>
      <c r="E1167" s="9">
        <v>3087</v>
      </c>
      <c r="F1167" s="10">
        <v>2</v>
      </c>
    </row>
    <row r="1168" spans="2:6" x14ac:dyDescent="0.25">
      <c r="B1168" s="9">
        <v>2282</v>
      </c>
      <c r="C1168" s="10">
        <v>12</v>
      </c>
      <c r="E1168" s="9">
        <v>3088</v>
      </c>
      <c r="F1168" s="10">
        <v>3</v>
      </c>
    </row>
    <row r="1169" spans="2:6" x14ac:dyDescent="0.25">
      <c r="B1169" s="9">
        <v>2283</v>
      </c>
      <c r="C1169" s="10">
        <v>48</v>
      </c>
      <c r="E1169" s="9">
        <v>3089</v>
      </c>
      <c r="F1169" s="10">
        <v>45</v>
      </c>
    </row>
    <row r="1170" spans="2:6" x14ac:dyDescent="0.25">
      <c r="B1170" s="9">
        <v>2284</v>
      </c>
      <c r="C1170" s="10">
        <v>59</v>
      </c>
      <c r="E1170" s="9">
        <v>3090</v>
      </c>
      <c r="F1170" s="10">
        <v>9</v>
      </c>
    </row>
    <row r="1171" spans="2:6" x14ac:dyDescent="0.25">
      <c r="B1171" s="9">
        <v>2285</v>
      </c>
      <c r="C1171" s="10">
        <v>79</v>
      </c>
      <c r="E1171" s="9">
        <v>3091</v>
      </c>
      <c r="F1171" s="10">
        <v>9</v>
      </c>
    </row>
    <row r="1172" spans="2:6" x14ac:dyDescent="0.25">
      <c r="B1172" s="9">
        <v>2286</v>
      </c>
      <c r="C1172" s="10">
        <v>14</v>
      </c>
      <c r="E1172" s="9">
        <v>3092</v>
      </c>
      <c r="F1172" s="10">
        <v>21</v>
      </c>
    </row>
    <row r="1173" spans="2:6" x14ac:dyDescent="0.25">
      <c r="B1173" s="9">
        <v>2287</v>
      </c>
      <c r="C1173" s="10">
        <v>106</v>
      </c>
      <c r="E1173" s="9">
        <v>3093</v>
      </c>
      <c r="F1173" s="10">
        <v>17</v>
      </c>
    </row>
    <row r="1174" spans="2:6" x14ac:dyDescent="0.25">
      <c r="B1174" s="9">
        <v>2288</v>
      </c>
      <c r="C1174" s="10">
        <v>25</v>
      </c>
      <c r="E1174" s="9">
        <v>3094</v>
      </c>
      <c r="F1174" s="10">
        <v>1</v>
      </c>
    </row>
    <row r="1175" spans="2:6" x14ac:dyDescent="0.25">
      <c r="B1175" s="9">
        <v>2289</v>
      </c>
      <c r="C1175" s="10">
        <v>25</v>
      </c>
      <c r="E1175" s="9">
        <v>3095</v>
      </c>
      <c r="F1175" s="10">
        <v>1</v>
      </c>
    </row>
    <row r="1176" spans="2:6" x14ac:dyDescent="0.25">
      <c r="B1176" s="9">
        <v>2290</v>
      </c>
      <c r="C1176" s="10">
        <v>29</v>
      </c>
      <c r="E1176" s="9">
        <v>3096</v>
      </c>
      <c r="F1176" s="10">
        <v>14</v>
      </c>
    </row>
    <row r="1177" spans="2:6" x14ac:dyDescent="0.25">
      <c r="B1177" s="9">
        <v>2291</v>
      </c>
      <c r="C1177" s="10">
        <v>43</v>
      </c>
      <c r="E1177" s="9">
        <v>3097</v>
      </c>
      <c r="F1177" s="10">
        <v>42</v>
      </c>
    </row>
    <row r="1178" spans="2:6" x14ac:dyDescent="0.25">
      <c r="B1178" s="9">
        <v>2292</v>
      </c>
      <c r="C1178" s="10">
        <v>46</v>
      </c>
      <c r="E1178" s="9">
        <v>3098</v>
      </c>
      <c r="F1178" s="10">
        <v>27</v>
      </c>
    </row>
    <row r="1179" spans="2:6" x14ac:dyDescent="0.25">
      <c r="B1179" s="9">
        <v>2293</v>
      </c>
      <c r="C1179" s="10">
        <v>27</v>
      </c>
      <c r="E1179" s="9">
        <v>3099</v>
      </c>
      <c r="F1179" s="10">
        <v>5</v>
      </c>
    </row>
    <row r="1180" spans="2:6" x14ac:dyDescent="0.25">
      <c r="B1180" s="9">
        <v>2294</v>
      </c>
      <c r="C1180" s="10">
        <v>112</v>
      </c>
      <c r="E1180" s="9">
        <v>3100</v>
      </c>
      <c r="F1180" s="10">
        <v>13</v>
      </c>
    </row>
    <row r="1181" spans="2:6" x14ac:dyDescent="0.25">
      <c r="B1181" s="9">
        <v>2295</v>
      </c>
      <c r="C1181" s="10">
        <v>34</v>
      </c>
      <c r="E1181" s="9">
        <v>3101</v>
      </c>
      <c r="F1181" s="10">
        <v>12</v>
      </c>
    </row>
    <row r="1182" spans="2:6" x14ac:dyDescent="0.25">
      <c r="B1182" s="9">
        <v>2296</v>
      </c>
      <c r="C1182" s="10">
        <v>145</v>
      </c>
      <c r="E1182" s="9">
        <v>3102</v>
      </c>
      <c r="F1182" s="10">
        <v>90</v>
      </c>
    </row>
    <row r="1183" spans="2:6" x14ac:dyDescent="0.25">
      <c r="B1183" s="9">
        <v>2297</v>
      </c>
      <c r="C1183" s="10">
        <v>19</v>
      </c>
      <c r="E1183" s="9">
        <v>3103</v>
      </c>
      <c r="F1183" s="10">
        <v>2</v>
      </c>
    </row>
    <row r="1184" spans="2:6" x14ac:dyDescent="0.25">
      <c r="B1184" s="9">
        <v>2298</v>
      </c>
      <c r="C1184" s="10">
        <v>288</v>
      </c>
      <c r="E1184" s="9">
        <v>3104</v>
      </c>
      <c r="F1184" s="10">
        <v>5</v>
      </c>
    </row>
    <row r="1185" spans="2:6" x14ac:dyDescent="0.25">
      <c r="B1185" s="9">
        <v>2299</v>
      </c>
      <c r="C1185" s="10">
        <v>14</v>
      </c>
      <c r="E1185" s="9">
        <v>3105</v>
      </c>
      <c r="F1185" s="10">
        <v>31</v>
      </c>
    </row>
    <row r="1186" spans="2:6" x14ac:dyDescent="0.25">
      <c r="B1186" s="9">
        <v>2300</v>
      </c>
      <c r="C1186" s="10">
        <v>7</v>
      </c>
      <c r="E1186" s="9">
        <v>3106</v>
      </c>
      <c r="F1186" s="10">
        <v>4</v>
      </c>
    </row>
    <row r="1187" spans="2:6" x14ac:dyDescent="0.25">
      <c r="B1187" s="9">
        <v>2301</v>
      </c>
      <c r="C1187" s="10">
        <v>211</v>
      </c>
      <c r="E1187" s="9">
        <v>3107</v>
      </c>
      <c r="F1187" s="10">
        <v>29</v>
      </c>
    </row>
    <row r="1188" spans="2:6" x14ac:dyDescent="0.25">
      <c r="B1188" s="9">
        <v>2302</v>
      </c>
      <c r="C1188" s="10">
        <v>85</v>
      </c>
      <c r="E1188" s="9">
        <v>3108</v>
      </c>
      <c r="F1188" s="10">
        <v>2</v>
      </c>
    </row>
    <row r="1189" spans="2:6" x14ac:dyDescent="0.25">
      <c r="B1189" s="9">
        <v>2303</v>
      </c>
      <c r="C1189" s="10">
        <v>103</v>
      </c>
      <c r="E1189" s="9">
        <v>3109</v>
      </c>
      <c r="F1189" s="10">
        <v>114</v>
      </c>
    </row>
    <row r="1190" spans="2:6" x14ac:dyDescent="0.25">
      <c r="B1190" s="9">
        <v>2304</v>
      </c>
      <c r="C1190" s="10">
        <v>113</v>
      </c>
      <c r="E1190" s="9">
        <v>3110</v>
      </c>
      <c r="F1190" s="10">
        <v>1</v>
      </c>
    </row>
    <row r="1191" spans="2:6" x14ac:dyDescent="0.25">
      <c r="B1191" s="9">
        <v>2305</v>
      </c>
      <c r="C1191" s="10">
        <v>167</v>
      </c>
      <c r="E1191" s="9">
        <v>3111</v>
      </c>
      <c r="F1191" s="10">
        <v>76</v>
      </c>
    </row>
    <row r="1192" spans="2:6" x14ac:dyDescent="0.25">
      <c r="B1192" s="9">
        <v>2306</v>
      </c>
      <c r="C1192" s="10">
        <v>73</v>
      </c>
      <c r="E1192" s="9">
        <v>3112</v>
      </c>
      <c r="F1192" s="10">
        <v>9</v>
      </c>
    </row>
    <row r="1193" spans="2:6" x14ac:dyDescent="0.25">
      <c r="B1193" s="9">
        <v>2307</v>
      </c>
      <c r="C1193" s="10">
        <v>75</v>
      </c>
      <c r="E1193" s="9">
        <v>3113</v>
      </c>
      <c r="F1193" s="10">
        <v>37</v>
      </c>
    </row>
    <row r="1194" spans="2:6" x14ac:dyDescent="0.25">
      <c r="B1194" s="9">
        <v>2308</v>
      </c>
      <c r="C1194" s="10">
        <v>614</v>
      </c>
      <c r="E1194" s="9">
        <v>3114</v>
      </c>
      <c r="F1194" s="10">
        <v>0</v>
      </c>
    </row>
    <row r="1195" spans="2:6" x14ac:dyDescent="0.25">
      <c r="B1195" s="9">
        <v>2309</v>
      </c>
      <c r="C1195" s="10">
        <v>107</v>
      </c>
      <c r="E1195" s="9">
        <v>3115</v>
      </c>
      <c r="F1195" s="10">
        <v>1</v>
      </c>
    </row>
    <row r="1196" spans="2:6" x14ac:dyDescent="0.25">
      <c r="B1196" s="9">
        <v>2310</v>
      </c>
      <c r="C1196" s="10">
        <v>1224</v>
      </c>
      <c r="E1196" s="9">
        <v>3116</v>
      </c>
      <c r="F1196" s="10">
        <v>10</v>
      </c>
    </row>
    <row r="1197" spans="2:6" x14ac:dyDescent="0.25">
      <c r="B1197" s="9">
        <v>2311</v>
      </c>
      <c r="C1197" s="10">
        <v>104</v>
      </c>
      <c r="E1197" s="9">
        <v>3117</v>
      </c>
      <c r="F1197" s="10">
        <v>1</v>
      </c>
    </row>
    <row r="1198" spans="2:6" x14ac:dyDescent="0.25">
      <c r="B1198" s="9">
        <v>2312</v>
      </c>
      <c r="C1198" s="10">
        <v>79</v>
      </c>
      <c r="E1198" s="9">
        <v>3118</v>
      </c>
      <c r="F1198" s="10">
        <v>2</v>
      </c>
    </row>
    <row r="1199" spans="2:6" x14ac:dyDescent="0.25">
      <c r="B1199" s="9">
        <v>2313</v>
      </c>
      <c r="C1199" s="10">
        <v>157</v>
      </c>
      <c r="E1199" s="9">
        <v>3119</v>
      </c>
      <c r="F1199" s="10">
        <v>1</v>
      </c>
    </row>
    <row r="1200" spans="2:6" x14ac:dyDescent="0.25">
      <c r="B1200" s="9">
        <v>2314</v>
      </c>
      <c r="C1200" s="10">
        <v>50</v>
      </c>
      <c r="E1200" s="9">
        <v>3120</v>
      </c>
      <c r="F1200" s="10">
        <v>10</v>
      </c>
    </row>
    <row r="1201" spans="2:6" x14ac:dyDescent="0.25">
      <c r="B1201" s="9">
        <v>2315</v>
      </c>
      <c r="C1201" s="10">
        <v>64</v>
      </c>
      <c r="E1201" s="9">
        <v>3188</v>
      </c>
      <c r="F1201" s="10">
        <v>9</v>
      </c>
    </row>
    <row r="1202" spans="2:6" x14ac:dyDescent="0.25">
      <c r="B1202" s="9">
        <v>2316</v>
      </c>
      <c r="C1202" s="10">
        <v>200</v>
      </c>
      <c r="E1202" s="9">
        <v>3189</v>
      </c>
      <c r="F1202" s="10">
        <v>19</v>
      </c>
    </row>
    <row r="1203" spans="2:6" x14ac:dyDescent="0.25">
      <c r="B1203" s="9">
        <v>2317</v>
      </c>
      <c r="C1203" s="10">
        <v>22</v>
      </c>
      <c r="E1203" s="9">
        <v>3190</v>
      </c>
      <c r="F1203" s="10">
        <v>0</v>
      </c>
    </row>
    <row r="1204" spans="2:6" x14ac:dyDescent="0.25">
      <c r="B1204" s="9">
        <v>2318</v>
      </c>
      <c r="C1204" s="10">
        <v>163</v>
      </c>
      <c r="E1204" s="9">
        <v>3191</v>
      </c>
      <c r="F1204" s="10">
        <v>4</v>
      </c>
    </row>
    <row r="1205" spans="2:6" x14ac:dyDescent="0.25">
      <c r="B1205" s="9">
        <v>2319</v>
      </c>
      <c r="C1205" s="10">
        <v>77</v>
      </c>
      <c r="E1205" s="9">
        <v>3192</v>
      </c>
      <c r="F1205" s="10">
        <v>8</v>
      </c>
    </row>
    <row r="1206" spans="2:6" x14ac:dyDescent="0.25">
      <c r="B1206" s="9">
        <v>2320</v>
      </c>
      <c r="C1206" s="10">
        <v>89</v>
      </c>
      <c r="E1206" s="9">
        <v>3193</v>
      </c>
      <c r="F1206" s="10">
        <v>24</v>
      </c>
    </row>
    <row r="1207" spans="2:6" x14ac:dyDescent="0.25">
      <c r="B1207" s="9">
        <v>2327</v>
      </c>
      <c r="C1207" s="10">
        <v>3355</v>
      </c>
      <c r="E1207" s="9">
        <v>3194</v>
      </c>
      <c r="F1207" s="10">
        <v>0</v>
      </c>
    </row>
    <row r="1208" spans="2:6" x14ac:dyDescent="0.25">
      <c r="B1208" s="9">
        <v>2328</v>
      </c>
      <c r="C1208" s="10">
        <v>537</v>
      </c>
      <c r="E1208" s="9">
        <v>3195</v>
      </c>
      <c r="F1208" s="10">
        <v>39</v>
      </c>
    </row>
    <row r="1209" spans="2:6" x14ac:dyDescent="0.25">
      <c r="B1209" s="9">
        <v>2329</v>
      </c>
      <c r="C1209" s="10">
        <v>125</v>
      </c>
      <c r="E1209" s="9">
        <v>3196</v>
      </c>
      <c r="F1209" s="10">
        <v>6</v>
      </c>
    </row>
    <row r="1210" spans="2:6" x14ac:dyDescent="0.25">
      <c r="B1210" s="9">
        <v>2330</v>
      </c>
      <c r="C1210" s="10">
        <v>163</v>
      </c>
      <c r="E1210" s="9">
        <v>3197</v>
      </c>
      <c r="F1210" s="10">
        <v>4</v>
      </c>
    </row>
    <row r="1211" spans="2:6" x14ac:dyDescent="0.25">
      <c r="B1211" s="9">
        <v>2331</v>
      </c>
      <c r="C1211" s="10">
        <v>283</v>
      </c>
      <c r="E1211" s="9">
        <v>3198</v>
      </c>
      <c r="F1211" s="10">
        <v>3</v>
      </c>
    </row>
    <row r="1212" spans="2:6" x14ac:dyDescent="0.25">
      <c r="B1212" s="9">
        <v>2332</v>
      </c>
      <c r="C1212" s="10">
        <v>352</v>
      </c>
      <c r="E1212" s="9">
        <v>3199</v>
      </c>
      <c r="F1212" s="10">
        <v>53</v>
      </c>
    </row>
    <row r="1213" spans="2:6" x14ac:dyDescent="0.25">
      <c r="B1213" s="9">
        <v>2333</v>
      </c>
      <c r="C1213" s="10">
        <v>94</v>
      </c>
      <c r="E1213" s="9">
        <v>3200</v>
      </c>
      <c r="F1213" s="10">
        <v>1</v>
      </c>
    </row>
    <row r="1214" spans="2:6" x14ac:dyDescent="0.25">
      <c r="B1214" s="9">
        <v>2334</v>
      </c>
      <c r="C1214" s="10">
        <v>67</v>
      </c>
      <c r="E1214" s="9">
        <v>3201</v>
      </c>
      <c r="F1214" s="10">
        <v>2</v>
      </c>
    </row>
    <row r="1215" spans="2:6" x14ac:dyDescent="0.25">
      <c r="B1215" s="9">
        <v>2335</v>
      </c>
      <c r="C1215" s="10">
        <v>221</v>
      </c>
      <c r="E1215" s="9">
        <v>3202</v>
      </c>
      <c r="F1215" s="10">
        <v>25</v>
      </c>
    </row>
    <row r="1216" spans="2:6" x14ac:dyDescent="0.25">
      <c r="B1216" s="9">
        <v>2336</v>
      </c>
      <c r="C1216" s="10">
        <v>2165</v>
      </c>
      <c r="E1216" s="9">
        <v>3203</v>
      </c>
      <c r="F1216" s="10">
        <v>6</v>
      </c>
    </row>
    <row r="1217" spans="2:6" x14ac:dyDescent="0.25">
      <c r="B1217" s="9">
        <v>2337</v>
      </c>
      <c r="C1217" s="10">
        <v>179</v>
      </c>
      <c r="E1217" s="9">
        <v>3204</v>
      </c>
      <c r="F1217" s="10">
        <v>0</v>
      </c>
    </row>
    <row r="1218" spans="2:6" x14ac:dyDescent="0.25">
      <c r="B1218" s="9">
        <v>2338</v>
      </c>
      <c r="C1218" s="10">
        <v>123</v>
      </c>
      <c r="E1218" s="9">
        <v>3205</v>
      </c>
      <c r="F1218" s="10">
        <v>12</v>
      </c>
    </row>
    <row r="1219" spans="2:6" x14ac:dyDescent="0.25">
      <c r="B1219" s="9">
        <v>2339</v>
      </c>
      <c r="C1219" s="10">
        <v>1104</v>
      </c>
      <c r="E1219" s="9">
        <v>3206</v>
      </c>
      <c r="F1219" s="10">
        <v>0</v>
      </c>
    </row>
    <row r="1220" spans="2:6" x14ac:dyDescent="0.25">
      <c r="B1220" s="9">
        <v>2340</v>
      </c>
      <c r="C1220" s="10">
        <v>403</v>
      </c>
      <c r="E1220" s="9">
        <v>3207</v>
      </c>
      <c r="F1220" s="10">
        <v>36</v>
      </c>
    </row>
    <row r="1221" spans="2:6" x14ac:dyDescent="0.25">
      <c r="B1221" s="9">
        <v>2441</v>
      </c>
      <c r="C1221" s="10">
        <v>109</v>
      </c>
      <c r="E1221" s="9">
        <v>3628</v>
      </c>
      <c r="F1221" s="10">
        <v>0</v>
      </c>
    </row>
    <row r="1222" spans="2:6" x14ac:dyDescent="0.25">
      <c r="B1222" s="9">
        <v>2442</v>
      </c>
      <c r="C1222" s="10">
        <v>372</v>
      </c>
      <c r="E1222" s="9">
        <v>3629</v>
      </c>
      <c r="F1222" s="10">
        <v>2</v>
      </c>
    </row>
    <row r="1223" spans="2:6" x14ac:dyDescent="0.25">
      <c r="B1223" s="9">
        <v>2443</v>
      </c>
      <c r="C1223" s="10">
        <v>311</v>
      </c>
      <c r="E1223" s="9">
        <v>3630</v>
      </c>
      <c r="F1223" s="10">
        <v>1</v>
      </c>
    </row>
    <row r="1224" spans="2:6" x14ac:dyDescent="0.25">
      <c r="B1224" s="9">
        <v>2444</v>
      </c>
      <c r="C1224" s="10">
        <v>61</v>
      </c>
      <c r="E1224" s="9">
        <v>3631</v>
      </c>
      <c r="F1224" s="10">
        <v>59</v>
      </c>
    </row>
    <row r="1225" spans="2:6" x14ac:dyDescent="0.25">
      <c r="B1225" s="9">
        <v>2445</v>
      </c>
      <c r="C1225" s="10">
        <v>115</v>
      </c>
      <c r="E1225" s="9">
        <v>3632</v>
      </c>
      <c r="F1225" s="10">
        <v>1</v>
      </c>
    </row>
    <row r="1226" spans="2:6" x14ac:dyDescent="0.25">
      <c r="B1226" s="9">
        <v>2446</v>
      </c>
      <c r="C1226" s="10">
        <v>111</v>
      </c>
      <c r="E1226" s="9">
        <v>3633</v>
      </c>
      <c r="F1226" s="10">
        <v>31</v>
      </c>
    </row>
    <row r="1227" spans="2:6" x14ac:dyDescent="0.25">
      <c r="B1227" s="9">
        <v>2447</v>
      </c>
      <c r="C1227" s="10">
        <v>337</v>
      </c>
      <c r="E1227" s="9">
        <v>3634</v>
      </c>
      <c r="F1227" s="10">
        <v>18</v>
      </c>
    </row>
    <row r="1228" spans="2:6" x14ac:dyDescent="0.25">
      <c r="B1228" s="9">
        <v>2448</v>
      </c>
      <c r="C1228" s="10">
        <v>9</v>
      </c>
      <c r="E1228" s="9">
        <v>3635</v>
      </c>
      <c r="F1228" s="10">
        <v>10</v>
      </c>
    </row>
    <row r="1229" spans="2:6" x14ac:dyDescent="0.25">
      <c r="B1229" s="9">
        <v>2449</v>
      </c>
      <c r="C1229" s="10">
        <v>120</v>
      </c>
      <c r="E1229" s="9">
        <v>3636</v>
      </c>
      <c r="F1229" s="10">
        <v>0</v>
      </c>
    </row>
    <row r="1230" spans="2:6" x14ac:dyDescent="0.25">
      <c r="B1230" s="9">
        <v>2450</v>
      </c>
      <c r="C1230" s="10">
        <v>102</v>
      </c>
      <c r="E1230" s="9">
        <v>3637</v>
      </c>
      <c r="F1230" s="10">
        <v>14</v>
      </c>
    </row>
    <row r="1231" spans="2:6" x14ac:dyDescent="0.25">
      <c r="B1231" s="9">
        <v>2451</v>
      </c>
      <c r="C1231" s="10">
        <v>186</v>
      </c>
      <c r="E1231" s="9">
        <v>3638</v>
      </c>
      <c r="F1231" s="10">
        <v>2</v>
      </c>
    </row>
    <row r="1232" spans="2:6" x14ac:dyDescent="0.25">
      <c r="B1232" s="9">
        <v>2452</v>
      </c>
      <c r="C1232" s="10">
        <v>15</v>
      </c>
      <c r="E1232" s="9">
        <v>3639</v>
      </c>
      <c r="F1232" s="10">
        <v>1</v>
      </c>
    </row>
    <row r="1233" spans="2:6" x14ac:dyDescent="0.25">
      <c r="B1233" s="9">
        <v>2453</v>
      </c>
      <c r="C1233" s="10">
        <v>67</v>
      </c>
      <c r="E1233" s="9">
        <v>3640</v>
      </c>
      <c r="F1233" s="10">
        <v>3</v>
      </c>
    </row>
    <row r="1234" spans="2:6" x14ac:dyDescent="0.25">
      <c r="B1234" s="9">
        <v>2454</v>
      </c>
      <c r="C1234" s="10">
        <v>130</v>
      </c>
      <c r="E1234" s="9">
        <v>3641</v>
      </c>
      <c r="F1234" s="10">
        <v>0</v>
      </c>
    </row>
    <row r="1235" spans="2:6" x14ac:dyDescent="0.25">
      <c r="B1235" s="9">
        <v>2455</v>
      </c>
      <c r="C1235" s="10">
        <v>16</v>
      </c>
      <c r="E1235" s="9">
        <v>3642</v>
      </c>
      <c r="F1235" s="10">
        <v>2</v>
      </c>
    </row>
    <row r="1236" spans="2:6" x14ac:dyDescent="0.25">
      <c r="B1236" s="9">
        <v>2456</v>
      </c>
      <c r="C1236" s="10">
        <v>67</v>
      </c>
      <c r="E1236" s="9">
        <v>3643</v>
      </c>
      <c r="F1236" s="10">
        <v>0</v>
      </c>
    </row>
    <row r="1237" spans="2:6" x14ac:dyDescent="0.25">
      <c r="B1237" s="9">
        <v>2457</v>
      </c>
      <c r="C1237" s="10">
        <v>124</v>
      </c>
      <c r="E1237" s="9">
        <v>3644</v>
      </c>
      <c r="F1237" s="10">
        <v>12</v>
      </c>
    </row>
    <row r="1238" spans="2:6" x14ac:dyDescent="0.25">
      <c r="B1238" s="9">
        <v>2458</v>
      </c>
      <c r="C1238" s="10">
        <v>80</v>
      </c>
      <c r="E1238" s="9">
        <v>3645</v>
      </c>
      <c r="F1238" s="10">
        <v>1</v>
      </c>
    </row>
    <row r="1239" spans="2:6" x14ac:dyDescent="0.25">
      <c r="B1239" s="9">
        <v>2459</v>
      </c>
      <c r="C1239" s="10">
        <v>282</v>
      </c>
      <c r="E1239" s="9">
        <v>3646</v>
      </c>
      <c r="F1239" s="10">
        <v>8</v>
      </c>
    </row>
    <row r="1240" spans="2:6" x14ac:dyDescent="0.25">
      <c r="B1240" s="9">
        <v>2460</v>
      </c>
      <c r="C1240" s="10">
        <v>68</v>
      </c>
      <c r="E1240" s="9">
        <v>3647</v>
      </c>
      <c r="F1240" s="10">
        <v>2</v>
      </c>
    </row>
    <row r="1241" spans="2:6" x14ac:dyDescent="0.25">
      <c r="B1241" s="9">
        <v>2461</v>
      </c>
      <c r="C1241" s="10">
        <v>86</v>
      </c>
      <c r="E1241" s="9">
        <v>3728</v>
      </c>
      <c r="F1241" s="10">
        <v>31</v>
      </c>
    </row>
    <row r="1242" spans="2:6" x14ac:dyDescent="0.25">
      <c r="B1242" s="9">
        <v>2462</v>
      </c>
      <c r="C1242" s="10">
        <v>115</v>
      </c>
      <c r="E1242" s="9">
        <v>3729</v>
      </c>
      <c r="F1242" s="10">
        <v>5</v>
      </c>
    </row>
    <row r="1243" spans="2:6" x14ac:dyDescent="0.25">
      <c r="B1243" s="9">
        <v>2463</v>
      </c>
      <c r="C1243" s="10">
        <v>75</v>
      </c>
      <c r="E1243" s="9">
        <v>3730</v>
      </c>
      <c r="F1243" s="10">
        <v>1</v>
      </c>
    </row>
    <row r="1244" spans="2:6" x14ac:dyDescent="0.25">
      <c r="B1244" s="9">
        <v>2464</v>
      </c>
      <c r="C1244" s="10">
        <v>43</v>
      </c>
      <c r="E1244" s="9">
        <v>3731</v>
      </c>
      <c r="F1244" s="10">
        <v>12</v>
      </c>
    </row>
    <row r="1245" spans="2:6" x14ac:dyDescent="0.25">
      <c r="B1245" s="9">
        <v>2465</v>
      </c>
      <c r="C1245" s="10">
        <v>48</v>
      </c>
      <c r="E1245" s="9">
        <v>3732</v>
      </c>
      <c r="F1245" s="10">
        <v>4</v>
      </c>
    </row>
    <row r="1246" spans="2:6" x14ac:dyDescent="0.25">
      <c r="B1246" s="9">
        <v>2466</v>
      </c>
      <c r="C1246" s="10">
        <v>52</v>
      </c>
      <c r="E1246" s="9">
        <v>3733</v>
      </c>
      <c r="F1246" s="10">
        <v>0</v>
      </c>
    </row>
    <row r="1247" spans="2:6" x14ac:dyDescent="0.25">
      <c r="B1247" s="9">
        <v>2467</v>
      </c>
      <c r="C1247" s="10">
        <v>43</v>
      </c>
      <c r="E1247" s="9">
        <v>3734</v>
      </c>
      <c r="F1247" s="10">
        <v>7</v>
      </c>
    </row>
    <row r="1248" spans="2:6" x14ac:dyDescent="0.25">
      <c r="B1248" s="9">
        <v>2468</v>
      </c>
      <c r="C1248" s="10">
        <v>58</v>
      </c>
      <c r="E1248" s="9">
        <v>3735</v>
      </c>
      <c r="F1248" s="10">
        <v>2</v>
      </c>
    </row>
    <row r="1249" spans="2:6" x14ac:dyDescent="0.25">
      <c r="B1249" s="9">
        <v>2469</v>
      </c>
      <c r="C1249" s="10">
        <v>47</v>
      </c>
      <c r="E1249" s="9">
        <v>3736</v>
      </c>
      <c r="F1249" s="10">
        <v>1</v>
      </c>
    </row>
    <row r="1250" spans="2:6" x14ac:dyDescent="0.25">
      <c r="B1250" s="9">
        <v>2470</v>
      </c>
      <c r="C1250" s="10">
        <v>36</v>
      </c>
      <c r="E1250" s="9">
        <v>3737</v>
      </c>
      <c r="F1250" s="10">
        <v>4</v>
      </c>
    </row>
    <row r="1251" spans="2:6" x14ac:dyDescent="0.25">
      <c r="B1251" s="9">
        <v>2471</v>
      </c>
      <c r="C1251" s="10">
        <v>17</v>
      </c>
      <c r="E1251" s="9">
        <v>3738</v>
      </c>
      <c r="F1251" s="10">
        <v>6</v>
      </c>
    </row>
    <row r="1252" spans="2:6" x14ac:dyDescent="0.25">
      <c r="B1252" s="9">
        <v>2472</v>
      </c>
      <c r="C1252" s="10">
        <v>104</v>
      </c>
      <c r="E1252" s="9">
        <v>3739</v>
      </c>
      <c r="F1252" s="10">
        <v>8</v>
      </c>
    </row>
    <row r="1253" spans="2:6" x14ac:dyDescent="0.25">
      <c r="B1253" s="9">
        <v>2473</v>
      </c>
      <c r="C1253" s="10">
        <v>47</v>
      </c>
      <c r="E1253" s="9">
        <v>3740</v>
      </c>
      <c r="F1253" s="10">
        <v>14</v>
      </c>
    </row>
    <row r="1254" spans="2:6" x14ac:dyDescent="0.25">
      <c r="B1254" s="9">
        <v>2474</v>
      </c>
      <c r="C1254" s="10">
        <v>38</v>
      </c>
      <c r="E1254" s="9">
        <v>3741</v>
      </c>
      <c r="F1254" s="10">
        <v>0</v>
      </c>
    </row>
    <row r="1255" spans="2:6" x14ac:dyDescent="0.25">
      <c r="B1255" s="9">
        <v>2475</v>
      </c>
      <c r="C1255" s="10">
        <v>81</v>
      </c>
      <c r="E1255" s="9">
        <v>3742</v>
      </c>
      <c r="F1255" s="10">
        <v>4</v>
      </c>
    </row>
    <row r="1256" spans="2:6" x14ac:dyDescent="0.25">
      <c r="B1256" s="9">
        <v>2476</v>
      </c>
      <c r="C1256" s="10">
        <v>55</v>
      </c>
      <c r="E1256" s="9">
        <v>3743</v>
      </c>
      <c r="F1256" s="10">
        <v>0</v>
      </c>
    </row>
    <row r="1257" spans="2:6" x14ac:dyDescent="0.25">
      <c r="B1257" s="9">
        <v>2477</v>
      </c>
      <c r="C1257" s="10">
        <v>41</v>
      </c>
      <c r="E1257" s="9">
        <v>3744</v>
      </c>
      <c r="F1257" s="10">
        <v>0</v>
      </c>
    </row>
    <row r="1258" spans="2:6" x14ac:dyDescent="0.25">
      <c r="B1258" s="9">
        <v>2478</v>
      </c>
      <c r="C1258" s="10">
        <v>79</v>
      </c>
      <c r="E1258" s="9">
        <v>3745</v>
      </c>
      <c r="F1258" s="10">
        <v>1</v>
      </c>
    </row>
    <row r="1259" spans="2:6" x14ac:dyDescent="0.25">
      <c r="B1259" s="9">
        <v>2479</v>
      </c>
      <c r="C1259" s="10">
        <v>16</v>
      </c>
      <c r="E1259" s="9">
        <v>3746</v>
      </c>
      <c r="F1259" s="10">
        <v>1</v>
      </c>
    </row>
    <row r="1260" spans="2:6" x14ac:dyDescent="0.25">
      <c r="B1260" s="9">
        <v>2480</v>
      </c>
      <c r="C1260" s="10">
        <v>8</v>
      </c>
      <c r="E1260" s="9">
        <v>3747</v>
      </c>
      <c r="F1260" s="10">
        <v>1</v>
      </c>
    </row>
    <row r="1261" spans="2:6" x14ac:dyDescent="0.25">
      <c r="B1261" s="9">
        <v>2481</v>
      </c>
      <c r="C1261" s="10">
        <v>95</v>
      </c>
      <c r="E1261" s="9">
        <v>3788</v>
      </c>
      <c r="F1261" s="10">
        <v>1</v>
      </c>
    </row>
    <row r="1262" spans="2:6" x14ac:dyDescent="0.25">
      <c r="B1262" s="9">
        <v>2482</v>
      </c>
      <c r="C1262" s="10">
        <v>25</v>
      </c>
      <c r="E1262" s="9">
        <v>3789</v>
      </c>
      <c r="F1262" s="10">
        <v>4</v>
      </c>
    </row>
    <row r="1263" spans="2:6" x14ac:dyDescent="0.25">
      <c r="B1263" s="9">
        <v>2483</v>
      </c>
      <c r="C1263" s="10">
        <v>19</v>
      </c>
      <c r="E1263" s="9">
        <v>3790</v>
      </c>
      <c r="F1263" s="10">
        <v>0</v>
      </c>
    </row>
    <row r="1264" spans="2:6" x14ac:dyDescent="0.25">
      <c r="B1264" s="9">
        <v>2484</v>
      </c>
      <c r="C1264" s="10">
        <v>90</v>
      </c>
      <c r="E1264" s="9">
        <v>3791</v>
      </c>
      <c r="F1264" s="10">
        <v>0</v>
      </c>
    </row>
    <row r="1265" spans="2:6" x14ac:dyDescent="0.25">
      <c r="B1265" s="9">
        <v>2485</v>
      </c>
      <c r="C1265" s="10">
        <v>41</v>
      </c>
      <c r="E1265" s="9">
        <v>3792</v>
      </c>
      <c r="F1265" s="10">
        <v>2</v>
      </c>
    </row>
    <row r="1266" spans="2:6" x14ac:dyDescent="0.25">
      <c r="B1266" s="9">
        <v>2486</v>
      </c>
      <c r="C1266" s="10">
        <v>30</v>
      </c>
      <c r="E1266" s="9">
        <v>3793</v>
      </c>
      <c r="F1266" s="10">
        <v>24</v>
      </c>
    </row>
    <row r="1267" spans="2:6" x14ac:dyDescent="0.25">
      <c r="B1267" s="9">
        <v>2487</v>
      </c>
      <c r="C1267" s="10">
        <v>38</v>
      </c>
      <c r="E1267" s="9">
        <v>3794</v>
      </c>
      <c r="F1267" s="10">
        <v>1</v>
      </c>
    </row>
    <row r="1268" spans="2:6" x14ac:dyDescent="0.25">
      <c r="B1268" s="9">
        <v>2488</v>
      </c>
      <c r="C1268" s="10">
        <v>65</v>
      </c>
      <c r="E1268" s="9">
        <v>3795</v>
      </c>
      <c r="F1268" s="10">
        <v>2</v>
      </c>
    </row>
    <row r="1269" spans="2:6" x14ac:dyDescent="0.25">
      <c r="B1269" s="9">
        <v>2489</v>
      </c>
      <c r="C1269" s="10">
        <v>75</v>
      </c>
      <c r="E1269" s="9">
        <v>3796</v>
      </c>
      <c r="F1269" s="10">
        <v>1</v>
      </c>
    </row>
    <row r="1270" spans="2:6" x14ac:dyDescent="0.25">
      <c r="B1270" s="9">
        <v>2490</v>
      </c>
      <c r="C1270" s="10">
        <v>16</v>
      </c>
      <c r="E1270" s="9">
        <v>3797</v>
      </c>
      <c r="F1270" s="10">
        <v>37</v>
      </c>
    </row>
    <row r="1271" spans="2:6" x14ac:dyDescent="0.25">
      <c r="B1271" s="9">
        <v>2491</v>
      </c>
      <c r="C1271" s="10">
        <v>10</v>
      </c>
      <c r="E1271" s="9">
        <v>3798</v>
      </c>
      <c r="F1271" s="10">
        <v>5</v>
      </c>
    </row>
    <row r="1272" spans="2:6" x14ac:dyDescent="0.25">
      <c r="B1272" s="9">
        <v>2492</v>
      </c>
      <c r="C1272" s="10">
        <v>27</v>
      </c>
      <c r="E1272" s="9">
        <v>3799</v>
      </c>
      <c r="F1272" s="10">
        <v>4</v>
      </c>
    </row>
    <row r="1273" spans="2:6" x14ac:dyDescent="0.25">
      <c r="B1273" s="9">
        <v>2493</v>
      </c>
      <c r="C1273" s="10">
        <v>259</v>
      </c>
      <c r="E1273" s="9">
        <v>3800</v>
      </c>
      <c r="F1273" s="10">
        <v>16</v>
      </c>
    </row>
    <row r="1274" spans="2:6" x14ac:dyDescent="0.25">
      <c r="B1274" s="9">
        <v>2494</v>
      </c>
      <c r="C1274" s="10">
        <v>39</v>
      </c>
      <c r="E1274" s="9">
        <v>3801</v>
      </c>
      <c r="F1274" s="10">
        <v>9</v>
      </c>
    </row>
    <row r="1275" spans="2:6" x14ac:dyDescent="0.25">
      <c r="B1275" s="9">
        <v>2495</v>
      </c>
      <c r="C1275" s="10">
        <v>42</v>
      </c>
      <c r="E1275" s="9">
        <v>3802</v>
      </c>
      <c r="F1275" s="10">
        <v>0</v>
      </c>
    </row>
    <row r="1276" spans="2:6" x14ac:dyDescent="0.25">
      <c r="B1276" s="9">
        <v>2496</v>
      </c>
      <c r="C1276" s="10">
        <v>10</v>
      </c>
      <c r="E1276" s="9">
        <v>3803</v>
      </c>
      <c r="F1276" s="10">
        <v>40</v>
      </c>
    </row>
    <row r="1277" spans="2:6" x14ac:dyDescent="0.25">
      <c r="B1277" s="9">
        <v>2497</v>
      </c>
      <c r="C1277" s="10">
        <v>56</v>
      </c>
      <c r="E1277" s="9">
        <v>3804</v>
      </c>
      <c r="F1277" s="10">
        <v>0</v>
      </c>
    </row>
    <row r="1278" spans="2:6" x14ac:dyDescent="0.25">
      <c r="B1278" s="9">
        <v>2498</v>
      </c>
      <c r="C1278" s="10">
        <v>20</v>
      </c>
      <c r="E1278" s="9">
        <v>3805</v>
      </c>
      <c r="F1278" s="10">
        <v>2</v>
      </c>
    </row>
    <row r="1279" spans="2:6" x14ac:dyDescent="0.25">
      <c r="B1279" s="9">
        <v>2499</v>
      </c>
      <c r="C1279" s="10">
        <v>170</v>
      </c>
      <c r="E1279" s="9">
        <v>3806</v>
      </c>
      <c r="F1279" s="10">
        <v>1</v>
      </c>
    </row>
    <row r="1280" spans="2:6" x14ac:dyDescent="0.25">
      <c r="B1280" s="9">
        <v>2500</v>
      </c>
      <c r="C1280" s="10">
        <v>29</v>
      </c>
      <c r="E1280" s="9">
        <v>3807</v>
      </c>
      <c r="F1280" s="10">
        <v>9</v>
      </c>
    </row>
    <row r="1281" spans="2:6" x14ac:dyDescent="0.25">
      <c r="B1281" s="9">
        <v>2521</v>
      </c>
      <c r="C1281" s="10">
        <v>132</v>
      </c>
      <c r="E1281" s="9">
        <v>3841</v>
      </c>
      <c r="F1281" s="10">
        <v>34</v>
      </c>
    </row>
    <row r="1282" spans="2:6" x14ac:dyDescent="0.25">
      <c r="B1282" s="9">
        <v>2522</v>
      </c>
      <c r="C1282" s="10">
        <v>27</v>
      </c>
      <c r="E1282" s="9">
        <v>3842</v>
      </c>
      <c r="F1282" s="10">
        <v>23</v>
      </c>
    </row>
    <row r="1283" spans="2:6" x14ac:dyDescent="0.25">
      <c r="B1283" s="9">
        <v>2523</v>
      </c>
      <c r="C1283" s="10">
        <v>26</v>
      </c>
      <c r="E1283" s="9">
        <v>3843</v>
      </c>
      <c r="F1283" s="10">
        <v>19</v>
      </c>
    </row>
    <row r="1284" spans="2:6" x14ac:dyDescent="0.25">
      <c r="B1284" s="9">
        <v>2524</v>
      </c>
      <c r="C1284" s="10">
        <v>43</v>
      </c>
      <c r="E1284" s="9">
        <v>3844</v>
      </c>
      <c r="F1284" s="10">
        <v>50</v>
      </c>
    </row>
    <row r="1285" spans="2:6" x14ac:dyDescent="0.25">
      <c r="B1285" s="9">
        <v>2525</v>
      </c>
      <c r="C1285" s="10">
        <v>80</v>
      </c>
      <c r="E1285" s="9">
        <v>3845</v>
      </c>
      <c r="F1285" s="10">
        <v>12</v>
      </c>
    </row>
    <row r="1286" spans="2:6" x14ac:dyDescent="0.25">
      <c r="B1286" s="9">
        <v>2526</v>
      </c>
      <c r="C1286" s="10">
        <v>33</v>
      </c>
      <c r="E1286" s="9">
        <v>3846</v>
      </c>
      <c r="F1286" s="10">
        <v>8</v>
      </c>
    </row>
    <row r="1287" spans="2:6" x14ac:dyDescent="0.25">
      <c r="B1287" s="9">
        <v>2527</v>
      </c>
      <c r="C1287" s="10">
        <v>71</v>
      </c>
      <c r="E1287" s="9">
        <v>3847</v>
      </c>
      <c r="F1287" s="10">
        <v>9</v>
      </c>
    </row>
    <row r="1288" spans="2:6" x14ac:dyDescent="0.25">
      <c r="B1288" s="9">
        <v>2528</v>
      </c>
      <c r="C1288" s="10">
        <v>81</v>
      </c>
      <c r="E1288" s="9">
        <v>3848</v>
      </c>
      <c r="F1288" s="10">
        <v>43</v>
      </c>
    </row>
    <row r="1289" spans="2:6" x14ac:dyDescent="0.25">
      <c r="B1289" s="9">
        <v>2529</v>
      </c>
      <c r="C1289" s="10">
        <v>76</v>
      </c>
      <c r="E1289" s="9">
        <v>3849</v>
      </c>
      <c r="F1289" s="10">
        <v>28</v>
      </c>
    </row>
    <row r="1290" spans="2:6" x14ac:dyDescent="0.25">
      <c r="B1290" s="9">
        <v>2530</v>
      </c>
      <c r="C1290" s="10">
        <v>48</v>
      </c>
      <c r="E1290" s="9">
        <v>3850</v>
      </c>
      <c r="F1290" s="10">
        <v>4</v>
      </c>
    </row>
    <row r="1291" spans="2:6" x14ac:dyDescent="0.25">
      <c r="B1291" s="9">
        <v>2531</v>
      </c>
      <c r="C1291" s="10">
        <v>61</v>
      </c>
      <c r="E1291" s="9">
        <v>3851</v>
      </c>
      <c r="F1291" s="10">
        <v>24</v>
      </c>
    </row>
    <row r="1292" spans="2:6" x14ac:dyDescent="0.25">
      <c r="B1292" s="9">
        <v>2532</v>
      </c>
      <c r="C1292" s="10">
        <v>60</v>
      </c>
      <c r="E1292" s="9">
        <v>3852</v>
      </c>
      <c r="F1292" s="10">
        <v>2</v>
      </c>
    </row>
    <row r="1293" spans="2:6" x14ac:dyDescent="0.25">
      <c r="B1293" s="9">
        <v>2533</v>
      </c>
      <c r="C1293" s="10">
        <v>136</v>
      </c>
      <c r="E1293" s="9">
        <v>3853</v>
      </c>
      <c r="F1293" s="10">
        <v>2</v>
      </c>
    </row>
    <row r="1294" spans="2:6" x14ac:dyDescent="0.25">
      <c r="B1294" s="9">
        <v>2534</v>
      </c>
      <c r="C1294" s="10">
        <v>14</v>
      </c>
      <c r="E1294" s="9">
        <v>3854</v>
      </c>
      <c r="F1294" s="10">
        <v>20</v>
      </c>
    </row>
    <row r="1295" spans="2:6" x14ac:dyDescent="0.25">
      <c r="B1295" s="9">
        <v>2535</v>
      </c>
      <c r="C1295" s="10">
        <v>78</v>
      </c>
      <c r="E1295" s="9">
        <v>3855</v>
      </c>
      <c r="F1295" s="10">
        <v>1</v>
      </c>
    </row>
    <row r="1296" spans="2:6" x14ac:dyDescent="0.25">
      <c r="B1296" s="9">
        <v>2536</v>
      </c>
      <c r="C1296" s="10">
        <v>4</v>
      </c>
      <c r="E1296" s="9">
        <v>3856</v>
      </c>
      <c r="F1296" s="10">
        <v>1</v>
      </c>
    </row>
    <row r="1297" spans="2:6" x14ac:dyDescent="0.25">
      <c r="B1297" s="9">
        <v>2537</v>
      </c>
      <c r="C1297" s="10">
        <v>11</v>
      </c>
      <c r="E1297" s="9">
        <v>3857</v>
      </c>
      <c r="F1297" s="10">
        <v>4</v>
      </c>
    </row>
    <row r="1298" spans="2:6" x14ac:dyDescent="0.25">
      <c r="B1298" s="9">
        <v>2538</v>
      </c>
      <c r="C1298" s="10">
        <v>185</v>
      </c>
      <c r="E1298" s="9">
        <v>3858</v>
      </c>
      <c r="F1298" s="10">
        <v>1</v>
      </c>
    </row>
    <row r="1299" spans="2:6" x14ac:dyDescent="0.25">
      <c r="B1299" s="9">
        <v>2539</v>
      </c>
      <c r="C1299" s="10">
        <v>59</v>
      </c>
      <c r="E1299" s="9">
        <v>3859</v>
      </c>
      <c r="F1299" s="10">
        <v>1</v>
      </c>
    </row>
    <row r="1300" spans="2:6" x14ac:dyDescent="0.25">
      <c r="B1300" s="9">
        <v>2540</v>
      </c>
      <c r="C1300" s="10">
        <v>27</v>
      </c>
      <c r="E1300" s="9">
        <v>3860</v>
      </c>
      <c r="F1300" s="10">
        <v>13</v>
      </c>
    </row>
    <row r="1301" spans="2:6" x14ac:dyDescent="0.25">
      <c r="B1301" s="9">
        <v>2541</v>
      </c>
      <c r="C1301" s="10">
        <v>63</v>
      </c>
      <c r="E1301" s="9">
        <v>3861</v>
      </c>
      <c r="F1301" s="10">
        <v>1</v>
      </c>
    </row>
    <row r="1302" spans="2:6" x14ac:dyDescent="0.25">
      <c r="B1302" s="9">
        <v>2542</v>
      </c>
      <c r="C1302" s="10">
        <v>13</v>
      </c>
      <c r="E1302" s="9">
        <v>3862</v>
      </c>
      <c r="F1302" s="10">
        <v>1</v>
      </c>
    </row>
    <row r="1303" spans="2:6" x14ac:dyDescent="0.25">
      <c r="B1303" s="9">
        <v>2543</v>
      </c>
      <c r="C1303" s="10">
        <v>13</v>
      </c>
      <c r="E1303" s="9">
        <v>3863</v>
      </c>
      <c r="F1303" s="10">
        <v>0</v>
      </c>
    </row>
    <row r="1304" spans="2:6" x14ac:dyDescent="0.25">
      <c r="B1304" s="9">
        <v>2544</v>
      </c>
      <c r="C1304" s="10">
        <v>57</v>
      </c>
      <c r="E1304" s="9">
        <v>3864</v>
      </c>
      <c r="F1304" s="10">
        <v>3</v>
      </c>
    </row>
    <row r="1305" spans="2:6" x14ac:dyDescent="0.25">
      <c r="B1305" s="9">
        <v>2545</v>
      </c>
      <c r="C1305" s="10">
        <v>61</v>
      </c>
      <c r="E1305" s="9">
        <v>3865</v>
      </c>
      <c r="F1305" s="10">
        <v>14</v>
      </c>
    </row>
    <row r="1306" spans="2:6" x14ac:dyDescent="0.25">
      <c r="B1306" s="9">
        <v>2546</v>
      </c>
      <c r="C1306" s="10">
        <v>65</v>
      </c>
      <c r="E1306" s="9">
        <v>3866</v>
      </c>
      <c r="F1306" s="10">
        <v>2</v>
      </c>
    </row>
    <row r="1307" spans="2:6" x14ac:dyDescent="0.25">
      <c r="B1307" s="9">
        <v>2547</v>
      </c>
      <c r="C1307" s="10">
        <v>134</v>
      </c>
      <c r="E1307" s="9">
        <v>3867</v>
      </c>
      <c r="F1307" s="10">
        <v>5</v>
      </c>
    </row>
    <row r="1308" spans="2:6" x14ac:dyDescent="0.25">
      <c r="B1308" s="9">
        <v>2548</v>
      </c>
      <c r="C1308" s="10">
        <v>37</v>
      </c>
      <c r="E1308" s="9">
        <v>3888</v>
      </c>
      <c r="F1308" s="10">
        <v>14</v>
      </c>
    </row>
    <row r="1309" spans="2:6" x14ac:dyDescent="0.25">
      <c r="B1309" s="9">
        <v>2549</v>
      </c>
      <c r="C1309" s="10">
        <v>37</v>
      </c>
      <c r="E1309" s="9">
        <v>3889</v>
      </c>
      <c r="F1309" s="10">
        <v>9</v>
      </c>
    </row>
    <row r="1310" spans="2:6" x14ac:dyDescent="0.25">
      <c r="B1310" s="9">
        <v>2550</v>
      </c>
      <c r="C1310" s="10">
        <v>150</v>
      </c>
      <c r="E1310" s="9">
        <v>3890</v>
      </c>
      <c r="F1310" s="10">
        <v>8</v>
      </c>
    </row>
    <row r="1311" spans="2:6" x14ac:dyDescent="0.25">
      <c r="B1311" s="9">
        <v>2551</v>
      </c>
      <c r="C1311" s="10">
        <v>56</v>
      </c>
      <c r="E1311" s="9">
        <v>3891</v>
      </c>
      <c r="F1311" s="10">
        <v>7</v>
      </c>
    </row>
    <row r="1312" spans="2:6" x14ac:dyDescent="0.25">
      <c r="B1312" s="9">
        <v>2552</v>
      </c>
      <c r="C1312" s="10">
        <v>18</v>
      </c>
      <c r="E1312" s="9">
        <v>3892</v>
      </c>
      <c r="F1312" s="10">
        <v>0</v>
      </c>
    </row>
    <row r="1313" spans="2:6" x14ac:dyDescent="0.25">
      <c r="B1313" s="9">
        <v>2553</v>
      </c>
      <c r="C1313" s="10">
        <v>60</v>
      </c>
      <c r="E1313" s="9">
        <v>3893</v>
      </c>
      <c r="F1313" s="10">
        <v>84</v>
      </c>
    </row>
    <row r="1314" spans="2:6" x14ac:dyDescent="0.25">
      <c r="B1314" s="9">
        <v>2554</v>
      </c>
      <c r="C1314" s="10">
        <v>67</v>
      </c>
      <c r="E1314" s="9">
        <v>3894</v>
      </c>
      <c r="F1314" s="10">
        <v>11</v>
      </c>
    </row>
    <row r="1315" spans="2:6" x14ac:dyDescent="0.25">
      <c r="B1315" s="9">
        <v>2555</v>
      </c>
      <c r="C1315" s="10">
        <v>35</v>
      </c>
      <c r="E1315" s="9">
        <v>3895</v>
      </c>
      <c r="F1315" s="10">
        <v>1</v>
      </c>
    </row>
    <row r="1316" spans="2:6" x14ac:dyDescent="0.25">
      <c r="B1316" s="9">
        <v>2556</v>
      </c>
      <c r="C1316" s="10">
        <v>34</v>
      </c>
      <c r="E1316" s="9">
        <v>3896</v>
      </c>
      <c r="F1316" s="10">
        <v>4</v>
      </c>
    </row>
    <row r="1317" spans="2:6" x14ac:dyDescent="0.25">
      <c r="B1317" s="9">
        <v>2557</v>
      </c>
      <c r="C1317" s="10">
        <v>36</v>
      </c>
      <c r="E1317" s="9">
        <v>3897</v>
      </c>
      <c r="F1317" s="10">
        <v>10</v>
      </c>
    </row>
    <row r="1318" spans="2:6" x14ac:dyDescent="0.25">
      <c r="B1318" s="9">
        <v>2558</v>
      </c>
      <c r="C1318" s="10">
        <v>18</v>
      </c>
      <c r="E1318" s="9">
        <v>3898</v>
      </c>
      <c r="F1318" s="10">
        <v>16</v>
      </c>
    </row>
    <row r="1319" spans="2:6" x14ac:dyDescent="0.25">
      <c r="B1319" s="9">
        <v>2559</v>
      </c>
      <c r="C1319" s="10">
        <v>25</v>
      </c>
      <c r="E1319" s="9">
        <v>3899</v>
      </c>
      <c r="F1319" s="10">
        <v>2</v>
      </c>
    </row>
    <row r="1320" spans="2:6" x14ac:dyDescent="0.25">
      <c r="B1320" s="9">
        <v>2560</v>
      </c>
      <c r="C1320" s="10">
        <v>21</v>
      </c>
      <c r="E1320" s="9">
        <v>3900</v>
      </c>
      <c r="F1320" s="10">
        <v>5</v>
      </c>
    </row>
    <row r="1321" spans="2:6" x14ac:dyDescent="0.25">
      <c r="B1321" s="9">
        <v>2601</v>
      </c>
      <c r="C1321" s="10">
        <v>151</v>
      </c>
      <c r="E1321" s="9">
        <v>3901</v>
      </c>
      <c r="F1321" s="10">
        <v>1</v>
      </c>
    </row>
    <row r="1322" spans="2:6" x14ac:dyDescent="0.25">
      <c r="B1322" s="9">
        <v>2602</v>
      </c>
      <c r="C1322" s="10">
        <v>489</v>
      </c>
      <c r="E1322" s="9">
        <v>3902</v>
      </c>
      <c r="F1322" s="10">
        <v>31</v>
      </c>
    </row>
    <row r="1323" spans="2:6" x14ac:dyDescent="0.25">
      <c r="B1323" s="9">
        <v>2603</v>
      </c>
      <c r="C1323" s="10">
        <v>50</v>
      </c>
      <c r="E1323" s="9">
        <v>3903</v>
      </c>
      <c r="F1323" s="10">
        <v>0</v>
      </c>
    </row>
    <row r="1324" spans="2:6" x14ac:dyDescent="0.25">
      <c r="B1324" s="9">
        <v>2604</v>
      </c>
      <c r="C1324" s="10">
        <v>321</v>
      </c>
      <c r="E1324" s="9">
        <v>3904</v>
      </c>
      <c r="F1324" s="10">
        <v>2</v>
      </c>
    </row>
    <row r="1325" spans="2:6" x14ac:dyDescent="0.25">
      <c r="B1325" s="9">
        <v>2605</v>
      </c>
      <c r="C1325" s="10">
        <v>1762</v>
      </c>
      <c r="E1325" s="9">
        <v>3905</v>
      </c>
      <c r="F1325" s="10">
        <v>7</v>
      </c>
    </row>
    <row r="1326" spans="2:6" x14ac:dyDescent="0.25">
      <c r="B1326" s="9">
        <v>2606</v>
      </c>
      <c r="C1326" s="10">
        <v>385</v>
      </c>
      <c r="E1326" s="9">
        <v>3906</v>
      </c>
      <c r="F1326" s="10">
        <v>16</v>
      </c>
    </row>
    <row r="1327" spans="2:6" x14ac:dyDescent="0.25">
      <c r="B1327" s="9">
        <v>2607</v>
      </c>
      <c r="C1327" s="10">
        <v>398</v>
      </c>
      <c r="E1327" s="9">
        <v>3907</v>
      </c>
      <c r="F1327" s="10">
        <v>4</v>
      </c>
    </row>
    <row r="1328" spans="2:6" x14ac:dyDescent="0.25">
      <c r="B1328" s="9">
        <v>2608</v>
      </c>
      <c r="C1328" s="10">
        <v>304</v>
      </c>
      <c r="E1328" s="9">
        <v>3908</v>
      </c>
      <c r="F1328" s="10">
        <v>4</v>
      </c>
    </row>
    <row r="1329" spans="2:6" x14ac:dyDescent="0.25">
      <c r="B1329" s="9">
        <v>2609</v>
      </c>
      <c r="C1329" s="10">
        <v>676</v>
      </c>
      <c r="E1329" s="9">
        <v>3909</v>
      </c>
      <c r="F1329" s="10">
        <v>4</v>
      </c>
    </row>
    <row r="1330" spans="2:6" x14ac:dyDescent="0.25">
      <c r="B1330" s="9">
        <v>2610</v>
      </c>
      <c r="C1330" s="10">
        <v>577</v>
      </c>
      <c r="E1330" s="9">
        <v>3910</v>
      </c>
      <c r="F1330" s="10">
        <v>3</v>
      </c>
    </row>
    <row r="1331" spans="2:6" x14ac:dyDescent="0.25">
      <c r="B1331" s="9">
        <v>2611</v>
      </c>
      <c r="C1331" s="10">
        <v>3663</v>
      </c>
      <c r="E1331" s="9">
        <v>3911</v>
      </c>
      <c r="F1331" s="10">
        <v>36</v>
      </c>
    </row>
    <row r="1332" spans="2:6" x14ac:dyDescent="0.25">
      <c r="B1332" s="9">
        <v>2612</v>
      </c>
      <c r="C1332" s="10">
        <v>294</v>
      </c>
      <c r="E1332" s="9">
        <v>3912</v>
      </c>
      <c r="F1332" s="10">
        <v>1</v>
      </c>
    </row>
    <row r="1333" spans="2:6" x14ac:dyDescent="0.25">
      <c r="B1333" s="9">
        <v>2613</v>
      </c>
      <c r="C1333" s="10">
        <v>28</v>
      </c>
      <c r="E1333" s="9">
        <v>3913</v>
      </c>
      <c r="F1333" s="10">
        <v>7</v>
      </c>
    </row>
    <row r="1334" spans="2:6" x14ac:dyDescent="0.25">
      <c r="B1334" s="9">
        <v>2614</v>
      </c>
      <c r="C1334" s="10">
        <v>100</v>
      </c>
      <c r="E1334" s="9">
        <v>3914</v>
      </c>
      <c r="F1334" s="10">
        <v>27</v>
      </c>
    </row>
    <row r="1335" spans="2:6" x14ac:dyDescent="0.25">
      <c r="B1335" s="9">
        <v>2615</v>
      </c>
      <c r="C1335" s="10">
        <v>72</v>
      </c>
      <c r="E1335" s="9">
        <v>3915</v>
      </c>
      <c r="F1335" s="10">
        <v>1</v>
      </c>
    </row>
    <row r="1336" spans="2:6" x14ac:dyDescent="0.25">
      <c r="B1336" s="9">
        <v>2616</v>
      </c>
      <c r="C1336" s="10">
        <v>238</v>
      </c>
      <c r="E1336" s="9">
        <v>3916</v>
      </c>
      <c r="F1336" s="10">
        <v>0</v>
      </c>
    </row>
    <row r="1337" spans="2:6" x14ac:dyDescent="0.25">
      <c r="B1337" s="9">
        <v>2617</v>
      </c>
      <c r="C1337" s="10">
        <v>159</v>
      </c>
      <c r="E1337" s="9">
        <v>3917</v>
      </c>
      <c r="F1337" s="10">
        <v>1</v>
      </c>
    </row>
    <row r="1338" spans="2:6" x14ac:dyDescent="0.25">
      <c r="B1338" s="9">
        <v>2618</v>
      </c>
      <c r="C1338" s="10">
        <v>77</v>
      </c>
      <c r="E1338" s="9">
        <v>3918</v>
      </c>
      <c r="F1338" s="10">
        <v>3</v>
      </c>
    </row>
    <row r="1339" spans="2:6" x14ac:dyDescent="0.25">
      <c r="B1339" s="9">
        <v>2619</v>
      </c>
      <c r="C1339" s="10">
        <v>53</v>
      </c>
      <c r="E1339" s="9">
        <v>3919</v>
      </c>
      <c r="F1339" s="10">
        <v>3</v>
      </c>
    </row>
    <row r="1340" spans="2:6" x14ac:dyDescent="0.25">
      <c r="B1340" s="9">
        <v>2620</v>
      </c>
      <c r="C1340" s="10">
        <v>1251</v>
      </c>
      <c r="E1340" s="9">
        <v>3920</v>
      </c>
      <c r="F1340" s="10">
        <v>3</v>
      </c>
    </row>
    <row r="1341" spans="2:6" x14ac:dyDescent="0.25">
      <c r="B1341" s="9">
        <v>2621</v>
      </c>
      <c r="C1341" s="10">
        <v>465</v>
      </c>
      <c r="E1341" s="9">
        <v>3921</v>
      </c>
      <c r="F1341" s="10">
        <v>0</v>
      </c>
    </row>
    <row r="1342" spans="2:6" x14ac:dyDescent="0.25">
      <c r="B1342" s="9">
        <v>2622</v>
      </c>
      <c r="C1342" s="10">
        <v>74</v>
      </c>
      <c r="E1342" s="9">
        <v>3922</v>
      </c>
      <c r="F1342" s="10">
        <v>6</v>
      </c>
    </row>
    <row r="1343" spans="2:6" x14ac:dyDescent="0.25">
      <c r="B1343" s="9">
        <v>2623</v>
      </c>
      <c r="C1343" s="10">
        <v>62</v>
      </c>
      <c r="E1343" s="9">
        <v>3923</v>
      </c>
      <c r="F1343" s="10">
        <v>17</v>
      </c>
    </row>
    <row r="1344" spans="2:6" x14ac:dyDescent="0.25">
      <c r="B1344" s="9">
        <v>2624</v>
      </c>
      <c r="C1344" s="10">
        <v>3468</v>
      </c>
      <c r="E1344" s="9">
        <v>3924</v>
      </c>
      <c r="F1344" s="10">
        <v>40</v>
      </c>
    </row>
    <row r="1345" spans="2:6" x14ac:dyDescent="0.25">
      <c r="B1345" s="9">
        <v>2625</v>
      </c>
      <c r="C1345" s="10">
        <v>52</v>
      </c>
      <c r="E1345" s="9">
        <v>3925</v>
      </c>
      <c r="F1345" s="10">
        <v>3</v>
      </c>
    </row>
    <row r="1346" spans="2:6" x14ac:dyDescent="0.25">
      <c r="B1346" s="9">
        <v>2626</v>
      </c>
      <c r="C1346" s="10">
        <v>50</v>
      </c>
      <c r="E1346" s="9">
        <v>3926</v>
      </c>
      <c r="F1346" s="10">
        <v>1</v>
      </c>
    </row>
    <row r="1347" spans="2:6" x14ac:dyDescent="0.25">
      <c r="B1347" s="9">
        <v>2627</v>
      </c>
      <c r="C1347" s="10">
        <v>45</v>
      </c>
      <c r="E1347" s="9">
        <v>3927</v>
      </c>
      <c r="F1347" s="10">
        <v>2</v>
      </c>
    </row>
    <row r="1348" spans="2:6" x14ac:dyDescent="0.25">
      <c r="B1348" s="9">
        <v>2628</v>
      </c>
      <c r="C1348" s="10">
        <v>21</v>
      </c>
      <c r="E1348" s="9">
        <v>3928</v>
      </c>
      <c r="F1348" s="10">
        <v>7</v>
      </c>
    </row>
    <row r="1349" spans="2:6" x14ac:dyDescent="0.25">
      <c r="B1349" s="9">
        <v>2629</v>
      </c>
      <c r="C1349" s="10">
        <v>100</v>
      </c>
      <c r="E1349" s="9">
        <v>3929</v>
      </c>
      <c r="F1349" s="10">
        <v>14</v>
      </c>
    </row>
    <row r="1350" spans="2:6" x14ac:dyDescent="0.25">
      <c r="B1350" s="9">
        <v>2630</v>
      </c>
      <c r="C1350" s="10">
        <v>81</v>
      </c>
      <c r="E1350" s="9">
        <v>3930</v>
      </c>
      <c r="F1350" s="10">
        <v>0</v>
      </c>
    </row>
    <row r="1351" spans="2:6" x14ac:dyDescent="0.25">
      <c r="B1351" s="9">
        <v>2631</v>
      </c>
      <c r="C1351" s="10">
        <v>286</v>
      </c>
      <c r="E1351" s="9">
        <v>3931</v>
      </c>
      <c r="F1351" s="10">
        <v>0</v>
      </c>
    </row>
    <row r="1352" spans="2:6" x14ac:dyDescent="0.25">
      <c r="B1352" s="9">
        <v>2632</v>
      </c>
      <c r="C1352" s="10">
        <v>42</v>
      </c>
      <c r="E1352" s="9">
        <v>3932</v>
      </c>
      <c r="F1352" s="10">
        <v>1</v>
      </c>
    </row>
    <row r="1353" spans="2:6" x14ac:dyDescent="0.25">
      <c r="B1353" s="9">
        <v>2633</v>
      </c>
      <c r="C1353" s="10">
        <v>199</v>
      </c>
      <c r="E1353" s="9">
        <v>3933</v>
      </c>
      <c r="F1353" s="10">
        <v>12</v>
      </c>
    </row>
    <row r="1354" spans="2:6" x14ac:dyDescent="0.25">
      <c r="B1354" s="9">
        <v>2634</v>
      </c>
      <c r="C1354" s="10">
        <v>25</v>
      </c>
      <c r="E1354" s="9">
        <v>3934</v>
      </c>
      <c r="F1354" s="10">
        <v>12</v>
      </c>
    </row>
    <row r="1355" spans="2:6" x14ac:dyDescent="0.25">
      <c r="B1355" s="9">
        <v>2635</v>
      </c>
      <c r="C1355" s="10">
        <v>84</v>
      </c>
      <c r="E1355" s="9">
        <v>3935</v>
      </c>
      <c r="F1355" s="10">
        <v>23</v>
      </c>
    </row>
    <row r="1356" spans="2:6" x14ac:dyDescent="0.25">
      <c r="B1356" s="9">
        <v>2636</v>
      </c>
      <c r="C1356" s="10">
        <v>50</v>
      </c>
      <c r="E1356" s="9">
        <v>3936</v>
      </c>
      <c r="F1356" s="10">
        <v>0</v>
      </c>
    </row>
    <row r="1357" spans="2:6" x14ac:dyDescent="0.25">
      <c r="B1357" s="9">
        <v>2637</v>
      </c>
      <c r="C1357" s="10">
        <v>26</v>
      </c>
      <c r="E1357" s="9">
        <v>3937</v>
      </c>
      <c r="F1357" s="10">
        <v>10</v>
      </c>
    </row>
    <row r="1358" spans="2:6" x14ac:dyDescent="0.25">
      <c r="B1358" s="9">
        <v>2638</v>
      </c>
      <c r="C1358" s="10">
        <v>14</v>
      </c>
      <c r="E1358" s="9">
        <v>3938</v>
      </c>
      <c r="F1358" s="10">
        <v>5</v>
      </c>
    </row>
    <row r="1359" spans="2:6" x14ac:dyDescent="0.25">
      <c r="B1359" s="9">
        <v>2639</v>
      </c>
      <c r="C1359" s="10">
        <v>49</v>
      </c>
      <c r="E1359" s="9">
        <v>3939</v>
      </c>
      <c r="F1359" s="10">
        <v>1</v>
      </c>
    </row>
    <row r="1360" spans="2:6" x14ac:dyDescent="0.25">
      <c r="B1360" s="9">
        <v>2640</v>
      </c>
      <c r="C1360" s="10">
        <v>69</v>
      </c>
      <c r="E1360" s="9">
        <v>3940</v>
      </c>
      <c r="F1360" s="10">
        <v>2</v>
      </c>
    </row>
    <row r="1361" spans="2:6" x14ac:dyDescent="0.25">
      <c r="B1361" s="9">
        <v>2661</v>
      </c>
      <c r="C1361" s="10">
        <v>60</v>
      </c>
      <c r="E1361" s="9">
        <v>3941</v>
      </c>
      <c r="F1361" s="10">
        <v>2</v>
      </c>
    </row>
    <row r="1362" spans="2:6" x14ac:dyDescent="0.25">
      <c r="B1362" s="9">
        <v>2662</v>
      </c>
      <c r="C1362" s="10">
        <v>80</v>
      </c>
      <c r="E1362" s="9">
        <v>3942</v>
      </c>
      <c r="F1362" s="10">
        <v>0</v>
      </c>
    </row>
    <row r="1363" spans="2:6" x14ac:dyDescent="0.25">
      <c r="B1363" s="9">
        <v>2663</v>
      </c>
      <c r="C1363" s="10">
        <v>56</v>
      </c>
      <c r="E1363" s="9">
        <v>3943</v>
      </c>
      <c r="F1363" s="10">
        <v>13</v>
      </c>
    </row>
    <row r="1364" spans="2:6" x14ac:dyDescent="0.25">
      <c r="B1364" s="9">
        <v>2664</v>
      </c>
      <c r="C1364" s="10">
        <v>104</v>
      </c>
      <c r="E1364" s="9">
        <v>3944</v>
      </c>
      <c r="F1364" s="10">
        <v>0</v>
      </c>
    </row>
    <row r="1365" spans="2:6" x14ac:dyDescent="0.25">
      <c r="B1365" s="9">
        <v>2665</v>
      </c>
      <c r="C1365" s="10">
        <v>46</v>
      </c>
      <c r="E1365" s="9">
        <v>3945</v>
      </c>
      <c r="F1365" s="10">
        <v>1</v>
      </c>
    </row>
    <row r="1366" spans="2:6" x14ac:dyDescent="0.25">
      <c r="B1366" s="9">
        <v>2666</v>
      </c>
      <c r="C1366" s="10">
        <v>206</v>
      </c>
      <c r="E1366" s="9">
        <v>3946</v>
      </c>
      <c r="F1366" s="10">
        <v>5</v>
      </c>
    </row>
    <row r="1367" spans="2:6" x14ac:dyDescent="0.25">
      <c r="B1367" s="9">
        <v>2667</v>
      </c>
      <c r="C1367" s="10">
        <v>18</v>
      </c>
      <c r="E1367" s="9">
        <v>3947</v>
      </c>
      <c r="F1367" s="10">
        <v>2</v>
      </c>
    </row>
    <row r="1368" spans="2:6" x14ac:dyDescent="0.25">
      <c r="B1368" s="9">
        <v>2668</v>
      </c>
      <c r="C1368" s="10">
        <v>28</v>
      </c>
      <c r="E1368" s="9">
        <v>3948</v>
      </c>
      <c r="F1368" s="10">
        <v>0</v>
      </c>
    </row>
    <row r="1369" spans="2:6" x14ac:dyDescent="0.25">
      <c r="B1369" s="9">
        <v>2669</v>
      </c>
      <c r="C1369" s="10">
        <v>11</v>
      </c>
      <c r="E1369" s="9">
        <v>3949</v>
      </c>
      <c r="F1369" s="10">
        <v>32</v>
      </c>
    </row>
    <row r="1370" spans="2:6" x14ac:dyDescent="0.25">
      <c r="B1370" s="9">
        <v>2706</v>
      </c>
      <c r="C1370" s="10">
        <v>263</v>
      </c>
      <c r="E1370" s="9">
        <v>3950</v>
      </c>
      <c r="F1370" s="10">
        <v>1</v>
      </c>
    </row>
    <row r="1371" spans="2:6" x14ac:dyDescent="0.25">
      <c r="B1371" s="9">
        <v>2707</v>
      </c>
      <c r="C1371" s="10">
        <v>394</v>
      </c>
      <c r="E1371" s="9">
        <v>3951</v>
      </c>
      <c r="F1371" s="10">
        <v>1</v>
      </c>
    </row>
    <row r="1372" spans="2:6" x14ac:dyDescent="0.25">
      <c r="B1372" s="9">
        <v>2708</v>
      </c>
      <c r="C1372" s="10">
        <v>1049</v>
      </c>
      <c r="E1372" s="9">
        <v>3952</v>
      </c>
      <c r="F1372" s="10">
        <v>1</v>
      </c>
    </row>
    <row r="1373" spans="2:6" x14ac:dyDescent="0.25">
      <c r="B1373" s="9">
        <v>2709</v>
      </c>
      <c r="C1373" s="10">
        <v>308</v>
      </c>
      <c r="E1373" s="9">
        <v>3953</v>
      </c>
      <c r="F1373" s="10">
        <v>0</v>
      </c>
    </row>
    <row r="1374" spans="2:6" x14ac:dyDescent="0.25">
      <c r="B1374" s="9">
        <v>2710</v>
      </c>
      <c r="C1374" s="10">
        <v>1088</v>
      </c>
      <c r="E1374" s="9">
        <v>3954</v>
      </c>
      <c r="F1374" s="10">
        <v>0</v>
      </c>
    </row>
    <row r="1375" spans="2:6" x14ac:dyDescent="0.25">
      <c r="B1375" s="9">
        <v>2711</v>
      </c>
      <c r="C1375" s="10">
        <v>73</v>
      </c>
      <c r="E1375" s="9">
        <v>3955</v>
      </c>
      <c r="F1375" s="10">
        <v>8</v>
      </c>
    </row>
    <row r="1376" spans="2:6" x14ac:dyDescent="0.25">
      <c r="B1376" s="9">
        <v>2712</v>
      </c>
      <c r="C1376" s="10">
        <v>143</v>
      </c>
      <c r="E1376" s="9">
        <v>3956</v>
      </c>
      <c r="F1376" s="10">
        <v>0</v>
      </c>
    </row>
    <row r="1377" spans="2:6" x14ac:dyDescent="0.25">
      <c r="B1377" s="9">
        <v>2713</v>
      </c>
      <c r="C1377" s="10">
        <v>1420</v>
      </c>
      <c r="E1377" s="9">
        <v>3957</v>
      </c>
      <c r="F1377" s="10">
        <v>1</v>
      </c>
    </row>
    <row r="1378" spans="2:6" x14ac:dyDescent="0.25">
      <c r="B1378" s="9">
        <v>2714</v>
      </c>
      <c r="C1378" s="10">
        <v>305</v>
      </c>
      <c r="E1378" s="9">
        <v>3958</v>
      </c>
      <c r="F1378" s="10">
        <v>16</v>
      </c>
    </row>
    <row r="1379" spans="2:6" x14ac:dyDescent="0.25">
      <c r="B1379" s="9">
        <v>2715</v>
      </c>
      <c r="C1379" s="10">
        <v>551</v>
      </c>
      <c r="E1379" s="9">
        <v>3959</v>
      </c>
      <c r="F1379" s="10">
        <v>12</v>
      </c>
    </row>
    <row r="1380" spans="2:6" x14ac:dyDescent="0.25">
      <c r="B1380" s="9">
        <v>2716</v>
      </c>
      <c r="C1380" s="10">
        <v>187</v>
      </c>
      <c r="E1380" s="9">
        <v>3960</v>
      </c>
      <c r="F1380" s="10">
        <v>4</v>
      </c>
    </row>
    <row r="1381" spans="2:6" x14ac:dyDescent="0.25">
      <c r="B1381" s="9">
        <v>2717</v>
      </c>
      <c r="C1381" s="10">
        <v>325</v>
      </c>
      <c r="E1381" s="9">
        <v>3961</v>
      </c>
      <c r="F1381" s="10">
        <v>2</v>
      </c>
    </row>
    <row r="1382" spans="2:6" x14ac:dyDescent="0.25">
      <c r="B1382" s="9">
        <v>2718</v>
      </c>
      <c r="C1382" s="10">
        <v>148</v>
      </c>
      <c r="E1382" s="9">
        <v>3962</v>
      </c>
      <c r="F1382" s="10">
        <v>3</v>
      </c>
    </row>
    <row r="1383" spans="2:6" x14ac:dyDescent="0.25">
      <c r="B1383" s="9">
        <v>2719</v>
      </c>
      <c r="C1383" s="10">
        <v>69</v>
      </c>
      <c r="E1383" s="9">
        <v>3963</v>
      </c>
      <c r="F1383" s="10">
        <v>0</v>
      </c>
    </row>
    <row r="1384" spans="2:6" x14ac:dyDescent="0.25">
      <c r="B1384" s="9">
        <v>2720</v>
      </c>
      <c r="C1384" s="10">
        <v>173</v>
      </c>
      <c r="E1384" s="9">
        <v>3964</v>
      </c>
      <c r="F1384" s="10">
        <v>3</v>
      </c>
    </row>
    <row r="1385" spans="2:6" x14ac:dyDescent="0.25">
      <c r="B1385" s="9">
        <v>2721</v>
      </c>
      <c r="C1385" s="10">
        <v>269</v>
      </c>
      <c r="E1385" s="9">
        <v>3965</v>
      </c>
      <c r="F1385" s="10">
        <v>4</v>
      </c>
    </row>
    <row r="1386" spans="2:6" x14ac:dyDescent="0.25">
      <c r="B1386" s="9">
        <v>2722</v>
      </c>
      <c r="C1386" s="10">
        <v>185</v>
      </c>
      <c r="E1386" s="9">
        <v>3966</v>
      </c>
      <c r="F1386" s="10">
        <v>2</v>
      </c>
    </row>
    <row r="1387" spans="2:6" x14ac:dyDescent="0.25">
      <c r="B1387" s="9">
        <v>2723</v>
      </c>
      <c r="C1387" s="10">
        <v>176</v>
      </c>
      <c r="E1387" s="9">
        <v>3967</v>
      </c>
      <c r="F1387" s="10">
        <v>10</v>
      </c>
    </row>
    <row r="1388" spans="2:6" x14ac:dyDescent="0.25">
      <c r="B1388" s="9">
        <v>2724</v>
      </c>
      <c r="C1388" s="10">
        <v>1019</v>
      </c>
      <c r="E1388" s="9">
        <v>3968</v>
      </c>
      <c r="F1388" s="10">
        <v>11</v>
      </c>
    </row>
    <row r="1389" spans="2:6" x14ac:dyDescent="0.25">
      <c r="B1389" s="9">
        <v>2725</v>
      </c>
      <c r="C1389" s="10">
        <v>113</v>
      </c>
      <c r="E1389" s="9">
        <v>3969</v>
      </c>
      <c r="F1389" s="10">
        <v>6</v>
      </c>
    </row>
    <row r="1390" spans="2:6" x14ac:dyDescent="0.25">
      <c r="B1390" s="9">
        <v>2726</v>
      </c>
      <c r="C1390" s="10">
        <v>404</v>
      </c>
      <c r="E1390" s="9">
        <v>3970</v>
      </c>
      <c r="F1390" s="10">
        <v>2</v>
      </c>
    </row>
    <row r="1391" spans="2:6" x14ac:dyDescent="0.25">
      <c r="B1391" s="9">
        <v>2727</v>
      </c>
      <c r="C1391" s="10">
        <v>707</v>
      </c>
      <c r="E1391" s="9">
        <v>3971</v>
      </c>
      <c r="F1391" s="10">
        <v>6</v>
      </c>
    </row>
    <row r="1392" spans="2:6" x14ac:dyDescent="0.25">
      <c r="B1392" s="9">
        <v>2728</v>
      </c>
      <c r="C1392" s="10">
        <v>392</v>
      </c>
      <c r="E1392" s="9">
        <v>3972</v>
      </c>
      <c r="F1392" s="10">
        <v>8</v>
      </c>
    </row>
    <row r="1393" spans="2:6" x14ac:dyDescent="0.25">
      <c r="B1393" s="9">
        <v>2729</v>
      </c>
      <c r="C1393" s="10">
        <v>23</v>
      </c>
      <c r="E1393" s="9">
        <v>3973</v>
      </c>
      <c r="F1393" s="10">
        <v>37</v>
      </c>
    </row>
    <row r="1394" spans="2:6" x14ac:dyDescent="0.25">
      <c r="B1394" s="9">
        <v>2730</v>
      </c>
      <c r="C1394" s="10">
        <v>682</v>
      </c>
      <c r="E1394" s="9">
        <v>3974</v>
      </c>
      <c r="F1394" s="10">
        <v>11</v>
      </c>
    </row>
    <row r="1395" spans="2:6" x14ac:dyDescent="0.25">
      <c r="B1395" s="9">
        <v>2731</v>
      </c>
      <c r="C1395" s="10">
        <v>37</v>
      </c>
      <c r="E1395" s="9">
        <v>3975</v>
      </c>
      <c r="F1395" s="10">
        <v>0</v>
      </c>
    </row>
    <row r="1396" spans="2:6" x14ac:dyDescent="0.25">
      <c r="B1396" s="9">
        <v>2732</v>
      </c>
      <c r="C1396" s="10">
        <v>146</v>
      </c>
      <c r="E1396" s="9">
        <v>3976</v>
      </c>
      <c r="F1396" s="10">
        <v>10</v>
      </c>
    </row>
    <row r="1397" spans="2:6" x14ac:dyDescent="0.25">
      <c r="B1397" s="9">
        <v>2733</v>
      </c>
      <c r="C1397" s="10">
        <v>119</v>
      </c>
      <c r="E1397" s="9">
        <v>3977</v>
      </c>
      <c r="F1397" s="10">
        <v>6</v>
      </c>
    </row>
    <row r="1398" spans="2:6" x14ac:dyDescent="0.25">
      <c r="B1398" s="9">
        <v>2734</v>
      </c>
      <c r="C1398" s="10">
        <v>163</v>
      </c>
      <c r="E1398" s="9">
        <v>3978</v>
      </c>
      <c r="F1398" s="10">
        <v>8</v>
      </c>
    </row>
    <row r="1399" spans="2:6" x14ac:dyDescent="0.25">
      <c r="B1399" s="9">
        <v>2735</v>
      </c>
      <c r="C1399" s="10">
        <v>339</v>
      </c>
      <c r="E1399" s="9">
        <v>3979</v>
      </c>
      <c r="F1399" s="10">
        <v>6</v>
      </c>
    </row>
    <row r="1400" spans="2:6" x14ac:dyDescent="0.25">
      <c r="B1400" s="9">
        <v>2736</v>
      </c>
      <c r="C1400" s="10">
        <v>58</v>
      </c>
      <c r="E1400" s="9">
        <v>3980</v>
      </c>
      <c r="F1400" s="10">
        <v>7</v>
      </c>
    </row>
    <row r="1401" spans="2:6" x14ac:dyDescent="0.25">
      <c r="B1401" s="9">
        <v>2737</v>
      </c>
      <c r="C1401" s="10">
        <v>456</v>
      </c>
      <c r="E1401" s="9">
        <v>3981</v>
      </c>
      <c r="F1401" s="10">
        <v>7</v>
      </c>
    </row>
    <row r="1402" spans="2:6" x14ac:dyDescent="0.25">
      <c r="B1402" s="9">
        <v>2738</v>
      </c>
      <c r="C1402" s="10">
        <v>15</v>
      </c>
      <c r="E1402" s="9">
        <v>3982</v>
      </c>
      <c r="F1402" s="10">
        <v>5</v>
      </c>
    </row>
    <row r="1403" spans="2:6" x14ac:dyDescent="0.25">
      <c r="B1403" s="9">
        <v>2739</v>
      </c>
      <c r="C1403" s="10">
        <v>191</v>
      </c>
      <c r="E1403" s="9">
        <v>3983</v>
      </c>
      <c r="F1403" s="10">
        <v>46</v>
      </c>
    </row>
    <row r="1404" spans="2:6" x14ac:dyDescent="0.25">
      <c r="B1404" s="9">
        <v>2740</v>
      </c>
      <c r="C1404" s="10">
        <v>17</v>
      </c>
      <c r="E1404" s="9">
        <v>3984</v>
      </c>
      <c r="F1404" s="10">
        <v>10</v>
      </c>
    </row>
    <row r="1405" spans="2:6" x14ac:dyDescent="0.25">
      <c r="B1405" s="9">
        <v>2781</v>
      </c>
      <c r="C1405" s="10">
        <v>28</v>
      </c>
      <c r="E1405" s="9">
        <v>3985</v>
      </c>
      <c r="F1405" s="10">
        <v>19</v>
      </c>
    </row>
    <row r="1406" spans="2:6" x14ac:dyDescent="0.25">
      <c r="B1406" s="9">
        <v>2782</v>
      </c>
      <c r="C1406" s="10">
        <v>18</v>
      </c>
      <c r="E1406" s="9">
        <v>3986</v>
      </c>
      <c r="F1406" s="10">
        <v>13</v>
      </c>
    </row>
    <row r="1407" spans="2:6" x14ac:dyDescent="0.25">
      <c r="B1407" s="9">
        <v>2783</v>
      </c>
      <c r="C1407" s="10">
        <v>61</v>
      </c>
      <c r="E1407" s="9">
        <v>3987</v>
      </c>
      <c r="F1407" s="10">
        <v>13</v>
      </c>
    </row>
    <row r="1408" spans="2:6" x14ac:dyDescent="0.25">
      <c r="B1408" s="9">
        <v>2784</v>
      </c>
      <c r="C1408" s="10">
        <v>108</v>
      </c>
      <c r="E1408" s="9">
        <v>3988</v>
      </c>
      <c r="F1408" s="10">
        <v>4</v>
      </c>
    </row>
    <row r="1409" spans="2:6" x14ac:dyDescent="0.25">
      <c r="B1409" s="9">
        <v>2785</v>
      </c>
      <c r="C1409" s="10">
        <v>142</v>
      </c>
      <c r="E1409" s="9">
        <v>3989</v>
      </c>
      <c r="F1409" s="10">
        <v>0</v>
      </c>
    </row>
    <row r="1410" spans="2:6" x14ac:dyDescent="0.25">
      <c r="B1410" s="9">
        <v>2786</v>
      </c>
      <c r="C1410" s="10">
        <v>74</v>
      </c>
      <c r="E1410" s="9">
        <v>3990</v>
      </c>
      <c r="F1410" s="10">
        <v>3</v>
      </c>
    </row>
    <row r="1411" spans="2:6" x14ac:dyDescent="0.25">
      <c r="B1411" s="9">
        <v>2787</v>
      </c>
      <c r="C1411" s="10">
        <v>38</v>
      </c>
      <c r="E1411" s="9">
        <v>3991</v>
      </c>
      <c r="F1411" s="10">
        <v>1</v>
      </c>
    </row>
    <row r="1412" spans="2:6" x14ac:dyDescent="0.25">
      <c r="B1412" s="9">
        <v>2788</v>
      </c>
      <c r="C1412" s="10">
        <v>20</v>
      </c>
      <c r="E1412" s="9">
        <v>3992</v>
      </c>
      <c r="F1412" s="10">
        <v>9</v>
      </c>
    </row>
    <row r="1413" spans="2:6" x14ac:dyDescent="0.25">
      <c r="B1413" s="9">
        <v>2789</v>
      </c>
      <c r="C1413" s="10">
        <v>24</v>
      </c>
      <c r="E1413" s="9">
        <v>3993</v>
      </c>
      <c r="F1413" s="10">
        <v>1</v>
      </c>
    </row>
    <row r="1414" spans="2:6" x14ac:dyDescent="0.25">
      <c r="B1414" s="9">
        <v>2790</v>
      </c>
      <c r="C1414" s="10">
        <v>66</v>
      </c>
      <c r="E1414" s="9">
        <v>3994</v>
      </c>
      <c r="F1414" s="10">
        <v>1</v>
      </c>
    </row>
    <row r="1415" spans="2:6" x14ac:dyDescent="0.25">
      <c r="B1415" s="9">
        <v>2791</v>
      </c>
      <c r="C1415" s="10">
        <v>28</v>
      </c>
      <c r="E1415" s="9">
        <v>3995</v>
      </c>
      <c r="F1415" s="10">
        <v>4</v>
      </c>
    </row>
    <row r="1416" spans="2:6" x14ac:dyDescent="0.25">
      <c r="B1416" s="9">
        <v>2792</v>
      </c>
      <c r="C1416" s="10">
        <v>24</v>
      </c>
      <c r="E1416" s="9">
        <v>3996</v>
      </c>
      <c r="F1416" s="10">
        <v>17</v>
      </c>
    </row>
    <row r="1417" spans="2:6" x14ac:dyDescent="0.25">
      <c r="B1417" s="9">
        <v>2793</v>
      </c>
      <c r="C1417" s="10">
        <v>73</v>
      </c>
      <c r="E1417" s="9">
        <v>3997</v>
      </c>
      <c r="F1417" s="10">
        <v>0</v>
      </c>
    </row>
    <row r="1418" spans="2:6" x14ac:dyDescent="0.25">
      <c r="B1418" s="9">
        <v>2794</v>
      </c>
      <c r="C1418" s="10">
        <v>3</v>
      </c>
      <c r="E1418" s="9">
        <v>3998</v>
      </c>
      <c r="F1418" s="10">
        <v>12</v>
      </c>
    </row>
    <row r="1419" spans="2:6" x14ac:dyDescent="0.25">
      <c r="B1419" s="9">
        <v>2795</v>
      </c>
      <c r="C1419" s="10">
        <v>20</v>
      </c>
      <c r="E1419" s="9">
        <v>3999</v>
      </c>
      <c r="F1419" s="10">
        <v>14</v>
      </c>
    </row>
    <row r="1420" spans="2:6" x14ac:dyDescent="0.25">
      <c r="B1420" s="9">
        <v>2796</v>
      </c>
      <c r="C1420" s="10">
        <v>21</v>
      </c>
      <c r="E1420" s="9">
        <v>4000</v>
      </c>
      <c r="F1420" s="10">
        <v>1</v>
      </c>
    </row>
    <row r="1421" spans="2:6" x14ac:dyDescent="0.25">
      <c r="B1421" s="9">
        <v>2797</v>
      </c>
      <c r="C1421" s="10">
        <v>94</v>
      </c>
      <c r="E1421" s="9">
        <v>4001</v>
      </c>
      <c r="F1421" s="10">
        <v>14</v>
      </c>
    </row>
    <row r="1422" spans="2:6" x14ac:dyDescent="0.25">
      <c r="B1422" s="9">
        <v>2798</v>
      </c>
      <c r="C1422" s="10">
        <v>139</v>
      </c>
      <c r="E1422" s="9">
        <v>4002</v>
      </c>
      <c r="F1422" s="10">
        <v>4</v>
      </c>
    </row>
    <row r="1423" spans="2:6" x14ac:dyDescent="0.25">
      <c r="B1423" s="9">
        <v>2799</v>
      </c>
      <c r="C1423" s="10">
        <v>130</v>
      </c>
      <c r="E1423" s="9">
        <v>4003</v>
      </c>
      <c r="F1423" s="10">
        <v>2</v>
      </c>
    </row>
    <row r="1424" spans="2:6" x14ac:dyDescent="0.25">
      <c r="B1424" s="9">
        <v>2800</v>
      </c>
      <c r="C1424" s="10">
        <v>31</v>
      </c>
      <c r="E1424" s="9">
        <v>4004</v>
      </c>
      <c r="F1424" s="10">
        <v>1</v>
      </c>
    </row>
    <row r="1425" spans="2:6" x14ac:dyDescent="0.25">
      <c r="B1425" s="9">
        <v>2801</v>
      </c>
      <c r="C1425" s="10">
        <v>13</v>
      </c>
      <c r="E1425" s="9">
        <v>4005</v>
      </c>
      <c r="F1425" s="10">
        <v>2</v>
      </c>
    </row>
    <row r="1426" spans="2:6" x14ac:dyDescent="0.25">
      <c r="B1426" s="9">
        <v>2802</v>
      </c>
      <c r="C1426" s="10">
        <v>90</v>
      </c>
      <c r="E1426" s="9">
        <v>4006</v>
      </c>
      <c r="F1426" s="10">
        <v>1</v>
      </c>
    </row>
    <row r="1427" spans="2:6" x14ac:dyDescent="0.25">
      <c r="B1427" s="9">
        <v>2803</v>
      </c>
      <c r="C1427" s="10">
        <v>141</v>
      </c>
      <c r="E1427" s="9">
        <v>4007</v>
      </c>
      <c r="F1427" s="10">
        <v>1</v>
      </c>
    </row>
    <row r="1428" spans="2:6" x14ac:dyDescent="0.25">
      <c r="B1428" s="9">
        <v>2804</v>
      </c>
      <c r="C1428" s="10">
        <v>23</v>
      </c>
      <c r="E1428" s="9">
        <v>4008</v>
      </c>
      <c r="F1428" s="10">
        <v>4</v>
      </c>
    </row>
    <row r="1429" spans="2:6" x14ac:dyDescent="0.25">
      <c r="B1429" s="9">
        <v>2805</v>
      </c>
      <c r="C1429" s="10">
        <v>18</v>
      </c>
      <c r="E1429" s="9">
        <v>4009</v>
      </c>
      <c r="F1429" s="10">
        <v>3</v>
      </c>
    </row>
    <row r="1430" spans="2:6" x14ac:dyDescent="0.25">
      <c r="B1430" s="9">
        <v>2806</v>
      </c>
      <c r="C1430" s="10">
        <v>76</v>
      </c>
      <c r="E1430" s="9">
        <v>4010</v>
      </c>
      <c r="F1430" s="10">
        <v>38</v>
      </c>
    </row>
    <row r="1431" spans="2:6" x14ac:dyDescent="0.25">
      <c r="B1431" s="9">
        <v>2807</v>
      </c>
      <c r="C1431" s="10">
        <v>93</v>
      </c>
      <c r="E1431" s="9">
        <v>4011</v>
      </c>
      <c r="F1431" s="10">
        <v>4</v>
      </c>
    </row>
    <row r="1432" spans="2:6" x14ac:dyDescent="0.25">
      <c r="B1432" s="9">
        <v>2808</v>
      </c>
      <c r="C1432" s="10">
        <v>69</v>
      </c>
      <c r="E1432" s="9">
        <v>4012</v>
      </c>
      <c r="F1432" s="10">
        <v>0</v>
      </c>
    </row>
    <row r="1433" spans="2:6" x14ac:dyDescent="0.25">
      <c r="B1433" s="9">
        <v>2809</v>
      </c>
      <c r="C1433" s="10">
        <v>21</v>
      </c>
      <c r="E1433" s="9">
        <v>4013</v>
      </c>
      <c r="F1433" s="10">
        <v>2</v>
      </c>
    </row>
    <row r="1434" spans="2:6" x14ac:dyDescent="0.25">
      <c r="B1434" s="9">
        <v>2810</v>
      </c>
      <c r="C1434" s="10">
        <v>57</v>
      </c>
      <c r="E1434" s="9">
        <v>4014</v>
      </c>
      <c r="F1434" s="10">
        <v>0</v>
      </c>
    </row>
    <row r="1435" spans="2:6" x14ac:dyDescent="0.25">
      <c r="B1435" s="9">
        <v>2811</v>
      </c>
      <c r="C1435" s="10">
        <v>108</v>
      </c>
      <c r="E1435" s="9">
        <v>4015</v>
      </c>
      <c r="F1435" s="10">
        <v>1</v>
      </c>
    </row>
    <row r="1436" spans="2:6" x14ac:dyDescent="0.25">
      <c r="B1436" s="9">
        <v>2812</v>
      </c>
      <c r="C1436" s="10">
        <v>83</v>
      </c>
      <c r="E1436" s="9">
        <v>4016</v>
      </c>
      <c r="F1436" s="10">
        <v>7</v>
      </c>
    </row>
    <row r="1437" spans="2:6" x14ac:dyDescent="0.25">
      <c r="B1437" s="9">
        <v>2813</v>
      </c>
      <c r="C1437" s="10">
        <v>96</v>
      </c>
      <c r="E1437" s="9">
        <v>4017</v>
      </c>
      <c r="F1437" s="10">
        <v>2</v>
      </c>
    </row>
    <row r="1438" spans="2:6" x14ac:dyDescent="0.25">
      <c r="B1438" s="9">
        <v>2814</v>
      </c>
      <c r="C1438" s="10">
        <v>64</v>
      </c>
      <c r="E1438" s="9">
        <v>4018</v>
      </c>
      <c r="F1438" s="10">
        <v>4</v>
      </c>
    </row>
    <row r="1439" spans="2:6" x14ac:dyDescent="0.25">
      <c r="B1439" s="9">
        <v>2815</v>
      </c>
      <c r="C1439" s="10">
        <v>14</v>
      </c>
      <c r="E1439" s="9">
        <v>4019</v>
      </c>
      <c r="F1439" s="10">
        <v>4</v>
      </c>
    </row>
    <row r="1440" spans="2:6" x14ac:dyDescent="0.25">
      <c r="B1440" s="9">
        <v>2816</v>
      </c>
      <c r="C1440" s="10">
        <v>169</v>
      </c>
      <c r="E1440" s="9">
        <v>4020</v>
      </c>
      <c r="F1440" s="10">
        <v>3</v>
      </c>
    </row>
    <row r="1441" spans="2:6" x14ac:dyDescent="0.25">
      <c r="B1441" s="9">
        <v>2817</v>
      </c>
      <c r="C1441" s="10">
        <v>33</v>
      </c>
      <c r="E1441" s="9">
        <v>4021</v>
      </c>
      <c r="F1441" s="10">
        <v>2</v>
      </c>
    </row>
    <row r="1442" spans="2:6" x14ac:dyDescent="0.25">
      <c r="B1442" s="9">
        <v>2818</v>
      </c>
      <c r="C1442" s="10">
        <v>102</v>
      </c>
      <c r="E1442" s="9">
        <v>4022</v>
      </c>
      <c r="F1442" s="10">
        <v>197</v>
      </c>
    </row>
    <row r="1443" spans="2:6" x14ac:dyDescent="0.25">
      <c r="B1443" s="9">
        <v>2819</v>
      </c>
      <c r="C1443" s="10">
        <v>104</v>
      </c>
      <c r="E1443" s="9">
        <v>4023</v>
      </c>
      <c r="F1443" s="10">
        <v>0</v>
      </c>
    </row>
    <row r="1444" spans="2:6" x14ac:dyDescent="0.25">
      <c r="B1444" s="9">
        <v>2820</v>
      </c>
      <c r="C1444" s="10">
        <v>20</v>
      </c>
      <c r="E1444" s="9">
        <v>4024</v>
      </c>
      <c r="F1444" s="10">
        <v>1</v>
      </c>
    </row>
    <row r="1445" spans="2:6" x14ac:dyDescent="0.25">
      <c r="B1445" s="9">
        <v>2821</v>
      </c>
      <c r="C1445" s="10">
        <v>35</v>
      </c>
      <c r="E1445" s="9">
        <v>4025</v>
      </c>
      <c r="F1445" s="10">
        <v>4</v>
      </c>
    </row>
    <row r="1446" spans="2:6" x14ac:dyDescent="0.25">
      <c r="B1446" s="9">
        <v>2822</v>
      </c>
      <c r="C1446" s="10">
        <v>94</v>
      </c>
      <c r="E1446" s="9">
        <v>4026</v>
      </c>
      <c r="F1446" s="10">
        <v>0</v>
      </c>
    </row>
    <row r="1447" spans="2:6" x14ac:dyDescent="0.25">
      <c r="B1447" s="9">
        <v>2823</v>
      </c>
      <c r="C1447" s="10">
        <v>14</v>
      </c>
      <c r="E1447" s="9">
        <v>4027</v>
      </c>
      <c r="F1447" s="10">
        <v>7</v>
      </c>
    </row>
    <row r="1448" spans="2:6" x14ac:dyDescent="0.25">
      <c r="B1448" s="9">
        <v>2824</v>
      </c>
      <c r="C1448" s="10">
        <v>15</v>
      </c>
      <c r="E1448" s="9">
        <v>4028</v>
      </c>
      <c r="F1448" s="10">
        <v>11</v>
      </c>
    </row>
    <row r="1449" spans="2:6" x14ac:dyDescent="0.25">
      <c r="B1449" s="9">
        <v>2825</v>
      </c>
      <c r="C1449" s="10">
        <v>51</v>
      </c>
      <c r="E1449" s="9">
        <v>4029</v>
      </c>
      <c r="F1449" s="10">
        <v>0</v>
      </c>
    </row>
    <row r="1450" spans="2:6" x14ac:dyDescent="0.25">
      <c r="B1450" s="9">
        <v>2826</v>
      </c>
      <c r="C1450" s="10">
        <v>19</v>
      </c>
      <c r="E1450" s="9">
        <v>4030</v>
      </c>
      <c r="F1450" s="10">
        <v>6</v>
      </c>
    </row>
    <row r="1451" spans="2:6" x14ac:dyDescent="0.25">
      <c r="B1451" s="9">
        <v>2827</v>
      </c>
      <c r="C1451" s="10">
        <v>23</v>
      </c>
      <c r="E1451" s="9">
        <v>4031</v>
      </c>
      <c r="F1451" s="10">
        <v>0</v>
      </c>
    </row>
    <row r="1452" spans="2:6" x14ac:dyDescent="0.25">
      <c r="B1452" s="9">
        <v>2828</v>
      </c>
      <c r="C1452" s="10">
        <v>97</v>
      </c>
      <c r="E1452" s="9">
        <v>4032</v>
      </c>
      <c r="F1452" s="10">
        <v>7</v>
      </c>
    </row>
    <row r="1453" spans="2:6" x14ac:dyDescent="0.25">
      <c r="B1453" s="9">
        <v>2829</v>
      </c>
      <c r="C1453" s="10">
        <v>76</v>
      </c>
      <c r="E1453" s="9">
        <v>4033</v>
      </c>
      <c r="F1453" s="10">
        <v>94</v>
      </c>
    </row>
    <row r="1454" spans="2:6" x14ac:dyDescent="0.25">
      <c r="B1454" s="9">
        <v>2830</v>
      </c>
      <c r="C1454" s="10">
        <v>11</v>
      </c>
      <c r="E1454" s="9">
        <v>4034</v>
      </c>
      <c r="F1454" s="10">
        <v>2</v>
      </c>
    </row>
    <row r="1455" spans="2:6" x14ac:dyDescent="0.25">
      <c r="B1455" s="9">
        <v>2831</v>
      </c>
      <c r="C1455" s="10">
        <v>52</v>
      </c>
      <c r="E1455" s="9">
        <v>4035</v>
      </c>
      <c r="F1455" s="10">
        <v>25</v>
      </c>
    </row>
    <row r="1456" spans="2:6" x14ac:dyDescent="0.25">
      <c r="B1456" s="9">
        <v>2832</v>
      </c>
      <c r="C1456" s="10">
        <v>95</v>
      </c>
      <c r="E1456" s="9">
        <v>4036</v>
      </c>
      <c r="F1456" s="10">
        <v>17</v>
      </c>
    </row>
    <row r="1457" spans="2:6" x14ac:dyDescent="0.25">
      <c r="B1457" s="9">
        <v>2833</v>
      </c>
      <c r="C1457" s="10">
        <v>35</v>
      </c>
      <c r="E1457" s="9">
        <v>4037</v>
      </c>
      <c r="F1457" s="10">
        <v>2</v>
      </c>
    </row>
    <row r="1458" spans="2:6" x14ac:dyDescent="0.25">
      <c r="B1458" s="9">
        <v>2834</v>
      </c>
      <c r="C1458" s="10">
        <v>21</v>
      </c>
      <c r="E1458" s="9">
        <v>4038</v>
      </c>
      <c r="F1458" s="10">
        <v>4</v>
      </c>
    </row>
    <row r="1459" spans="2:6" x14ac:dyDescent="0.25">
      <c r="B1459" s="9">
        <v>2835</v>
      </c>
      <c r="C1459" s="10">
        <v>93</v>
      </c>
      <c r="E1459" s="9">
        <v>4039</v>
      </c>
      <c r="F1459" s="10">
        <v>5</v>
      </c>
    </row>
    <row r="1460" spans="2:6" x14ac:dyDescent="0.25">
      <c r="B1460" s="9">
        <v>2836</v>
      </c>
      <c r="C1460" s="10">
        <v>11</v>
      </c>
      <c r="E1460" s="9">
        <v>4040</v>
      </c>
      <c r="F1460" s="10">
        <v>2</v>
      </c>
    </row>
    <row r="1461" spans="2:6" x14ac:dyDescent="0.25">
      <c r="B1461" s="9">
        <v>2837</v>
      </c>
      <c r="C1461" s="10">
        <v>21</v>
      </c>
      <c r="E1461" s="9">
        <v>4041</v>
      </c>
      <c r="F1461" s="10">
        <v>2</v>
      </c>
    </row>
    <row r="1462" spans="2:6" x14ac:dyDescent="0.25">
      <c r="B1462" s="9">
        <v>2838</v>
      </c>
      <c r="C1462" s="10">
        <v>54</v>
      </c>
      <c r="E1462" s="9">
        <v>4042</v>
      </c>
      <c r="F1462" s="10">
        <v>3</v>
      </c>
    </row>
    <row r="1463" spans="2:6" x14ac:dyDescent="0.25">
      <c r="B1463" s="9">
        <v>2839</v>
      </c>
      <c r="C1463" s="10">
        <v>31</v>
      </c>
      <c r="E1463" s="9">
        <v>4043</v>
      </c>
      <c r="F1463" s="10">
        <v>0</v>
      </c>
    </row>
    <row r="1464" spans="2:6" x14ac:dyDescent="0.25">
      <c r="B1464" s="9">
        <v>2840</v>
      </c>
      <c r="C1464" s="10">
        <v>132</v>
      </c>
      <c r="E1464" s="9">
        <v>4044</v>
      </c>
      <c r="F1464" s="10">
        <v>4</v>
      </c>
    </row>
    <row r="1465" spans="2:6" x14ac:dyDescent="0.25">
      <c r="B1465" s="9">
        <v>2921</v>
      </c>
      <c r="C1465" s="10">
        <v>3</v>
      </c>
      <c r="E1465" s="9">
        <v>4045</v>
      </c>
      <c r="F1465" s="10">
        <v>1</v>
      </c>
    </row>
    <row r="1466" spans="2:6" x14ac:dyDescent="0.25">
      <c r="B1466" s="9">
        <v>2922</v>
      </c>
      <c r="C1466" s="10">
        <v>6</v>
      </c>
      <c r="E1466" s="9">
        <v>4046</v>
      </c>
      <c r="F1466" s="10">
        <v>12</v>
      </c>
    </row>
    <row r="1467" spans="2:6" x14ac:dyDescent="0.25">
      <c r="B1467" s="9">
        <v>2923</v>
      </c>
      <c r="C1467" s="10">
        <v>10</v>
      </c>
      <c r="E1467" s="9">
        <v>4047</v>
      </c>
      <c r="F1467" s="10">
        <v>4</v>
      </c>
    </row>
    <row r="1468" spans="2:6" x14ac:dyDescent="0.25">
      <c r="B1468" s="9">
        <v>2924</v>
      </c>
      <c r="C1468" s="10">
        <v>147</v>
      </c>
      <c r="E1468" s="9">
        <v>4048</v>
      </c>
      <c r="F1468" s="10">
        <v>91</v>
      </c>
    </row>
    <row r="1469" spans="2:6" x14ac:dyDescent="0.25">
      <c r="B1469" s="9">
        <v>2925</v>
      </c>
      <c r="C1469" s="10">
        <v>199</v>
      </c>
      <c r="E1469" s="9">
        <v>4049</v>
      </c>
      <c r="F1469" s="10">
        <v>1</v>
      </c>
    </row>
    <row r="1470" spans="2:6" x14ac:dyDescent="0.25">
      <c r="B1470" s="9">
        <v>2926</v>
      </c>
      <c r="C1470" s="10">
        <v>50</v>
      </c>
      <c r="E1470" s="9">
        <v>4050</v>
      </c>
      <c r="F1470" s="10">
        <v>1</v>
      </c>
    </row>
    <row r="1471" spans="2:6" x14ac:dyDescent="0.25">
      <c r="B1471" s="9">
        <v>2927</v>
      </c>
      <c r="C1471" s="10">
        <v>21</v>
      </c>
      <c r="E1471" s="9">
        <v>4051</v>
      </c>
      <c r="F1471" s="10">
        <v>0</v>
      </c>
    </row>
    <row r="1472" spans="2:6" x14ac:dyDescent="0.25">
      <c r="B1472" s="9">
        <v>2928</v>
      </c>
      <c r="C1472" s="10">
        <v>24</v>
      </c>
      <c r="E1472" s="9">
        <v>4052</v>
      </c>
      <c r="F1472" s="10">
        <v>13</v>
      </c>
    </row>
    <row r="1473" spans="2:6" x14ac:dyDescent="0.25">
      <c r="B1473" s="9">
        <v>2929</v>
      </c>
      <c r="C1473" s="10">
        <v>32</v>
      </c>
      <c r="E1473" s="9">
        <v>4053</v>
      </c>
      <c r="F1473" s="10">
        <v>2</v>
      </c>
    </row>
    <row r="1474" spans="2:6" x14ac:dyDescent="0.25">
      <c r="B1474" s="9">
        <v>2930</v>
      </c>
      <c r="C1474" s="10">
        <v>62</v>
      </c>
      <c r="E1474" s="9">
        <v>4054</v>
      </c>
      <c r="F1474" s="10">
        <v>0</v>
      </c>
    </row>
    <row r="1475" spans="2:6" x14ac:dyDescent="0.25">
      <c r="B1475" s="9">
        <v>2931</v>
      </c>
      <c r="C1475" s="10">
        <v>9</v>
      </c>
      <c r="E1475" s="9">
        <v>4055</v>
      </c>
      <c r="F1475" s="10">
        <v>21</v>
      </c>
    </row>
    <row r="1476" spans="2:6" x14ac:dyDescent="0.25">
      <c r="B1476" s="9">
        <v>2932</v>
      </c>
      <c r="C1476" s="10">
        <v>38</v>
      </c>
      <c r="E1476" s="9">
        <v>4056</v>
      </c>
      <c r="F1476" s="10">
        <v>9</v>
      </c>
    </row>
    <row r="1477" spans="2:6" x14ac:dyDescent="0.25">
      <c r="B1477" s="9">
        <v>2933</v>
      </c>
      <c r="C1477" s="10">
        <v>54</v>
      </c>
      <c r="E1477" s="9">
        <v>4057</v>
      </c>
      <c r="F1477" s="10">
        <v>6</v>
      </c>
    </row>
    <row r="1478" spans="2:6" x14ac:dyDescent="0.25">
      <c r="B1478" s="9">
        <v>2934</v>
      </c>
      <c r="C1478" s="10">
        <v>37</v>
      </c>
      <c r="E1478" s="9">
        <v>4058</v>
      </c>
      <c r="F1478" s="10">
        <v>4</v>
      </c>
    </row>
    <row r="1479" spans="2:6" x14ac:dyDescent="0.25">
      <c r="B1479" s="9">
        <v>2935</v>
      </c>
      <c r="C1479" s="10">
        <v>39</v>
      </c>
      <c r="E1479" s="9">
        <v>4059</v>
      </c>
      <c r="F1479" s="10">
        <v>7</v>
      </c>
    </row>
    <row r="1480" spans="2:6" x14ac:dyDescent="0.25">
      <c r="B1480" s="9">
        <v>2936</v>
      </c>
      <c r="C1480" s="10">
        <v>34</v>
      </c>
      <c r="E1480" s="9">
        <v>4060</v>
      </c>
      <c r="F1480" s="10">
        <v>5</v>
      </c>
    </row>
    <row r="1481" spans="2:6" x14ac:dyDescent="0.25">
      <c r="B1481" s="9">
        <v>2937</v>
      </c>
      <c r="C1481" s="10">
        <v>55</v>
      </c>
      <c r="E1481" s="9">
        <v>4061</v>
      </c>
      <c r="F1481" s="10">
        <v>0</v>
      </c>
    </row>
    <row r="1482" spans="2:6" x14ac:dyDescent="0.25">
      <c r="B1482" s="9">
        <v>2938</v>
      </c>
      <c r="C1482" s="10">
        <v>32</v>
      </c>
      <c r="E1482" s="9">
        <v>4062</v>
      </c>
      <c r="F1482" s="10">
        <v>3</v>
      </c>
    </row>
    <row r="1483" spans="2:6" x14ac:dyDescent="0.25">
      <c r="B1483" s="9">
        <v>2939</v>
      </c>
      <c r="C1483" s="10">
        <v>25</v>
      </c>
      <c r="E1483" s="9">
        <v>4063</v>
      </c>
      <c r="F1483" s="10">
        <v>9</v>
      </c>
    </row>
    <row r="1484" spans="2:6" x14ac:dyDescent="0.25">
      <c r="B1484" s="9">
        <v>2940</v>
      </c>
      <c r="C1484" s="10">
        <v>33</v>
      </c>
      <c r="E1484" s="9">
        <v>4064</v>
      </c>
      <c r="F1484" s="10">
        <v>6</v>
      </c>
    </row>
    <row r="1485" spans="2:6" x14ac:dyDescent="0.25">
      <c r="B1485" s="9">
        <v>2961</v>
      </c>
      <c r="C1485" s="10">
        <v>108</v>
      </c>
      <c r="E1485" s="9">
        <v>4065</v>
      </c>
      <c r="F1485" s="10">
        <v>4</v>
      </c>
    </row>
    <row r="1486" spans="2:6" x14ac:dyDescent="0.25">
      <c r="B1486" s="9">
        <v>2962</v>
      </c>
      <c r="C1486" s="10">
        <v>20</v>
      </c>
      <c r="E1486" s="9">
        <v>4066</v>
      </c>
      <c r="F1486" s="10">
        <v>1</v>
      </c>
    </row>
    <row r="1487" spans="2:6" x14ac:dyDescent="0.25">
      <c r="B1487" s="9">
        <v>2963</v>
      </c>
      <c r="C1487" s="10">
        <v>98</v>
      </c>
      <c r="E1487" s="9">
        <v>4067</v>
      </c>
      <c r="F1487" s="10">
        <v>17</v>
      </c>
    </row>
    <row r="1488" spans="2:6" x14ac:dyDescent="0.25">
      <c r="B1488" s="9">
        <v>2964</v>
      </c>
      <c r="C1488" s="10">
        <v>196</v>
      </c>
      <c r="E1488" s="9">
        <v>4068</v>
      </c>
      <c r="F1488" s="10">
        <v>1</v>
      </c>
    </row>
    <row r="1489" spans="2:6" x14ac:dyDescent="0.25">
      <c r="B1489" s="9">
        <v>2965</v>
      </c>
      <c r="C1489" s="10">
        <v>39</v>
      </c>
      <c r="E1489" s="9">
        <v>4069</v>
      </c>
      <c r="F1489" s="10">
        <v>13</v>
      </c>
    </row>
    <row r="1490" spans="2:6" x14ac:dyDescent="0.25">
      <c r="B1490" s="9">
        <v>2966</v>
      </c>
      <c r="C1490" s="10">
        <v>128</v>
      </c>
      <c r="E1490" s="9">
        <v>4070</v>
      </c>
      <c r="F1490" s="10">
        <v>6</v>
      </c>
    </row>
    <row r="1491" spans="2:6" x14ac:dyDescent="0.25">
      <c r="B1491" s="9">
        <v>2967</v>
      </c>
      <c r="C1491" s="10">
        <v>71</v>
      </c>
      <c r="E1491" s="9">
        <v>4071</v>
      </c>
      <c r="F1491" s="10">
        <v>0</v>
      </c>
    </row>
    <row r="1492" spans="2:6" x14ac:dyDescent="0.25">
      <c r="B1492" s="9">
        <v>2968</v>
      </c>
      <c r="C1492" s="10">
        <v>47</v>
      </c>
      <c r="E1492" s="9">
        <v>4072</v>
      </c>
      <c r="F1492" s="10">
        <v>2</v>
      </c>
    </row>
    <row r="1493" spans="2:6" x14ac:dyDescent="0.25">
      <c r="B1493" s="9">
        <v>2969</v>
      </c>
      <c r="C1493" s="10">
        <v>17</v>
      </c>
      <c r="E1493" s="9">
        <v>4073</v>
      </c>
      <c r="F1493" s="10">
        <v>2</v>
      </c>
    </row>
    <row r="1494" spans="2:6" x14ac:dyDescent="0.25">
      <c r="B1494" s="9">
        <v>2970</v>
      </c>
      <c r="C1494" s="10">
        <v>91</v>
      </c>
      <c r="E1494" s="9">
        <v>4074</v>
      </c>
      <c r="F1494" s="10">
        <v>21</v>
      </c>
    </row>
    <row r="1495" spans="2:6" x14ac:dyDescent="0.25">
      <c r="B1495" s="9">
        <v>2971</v>
      </c>
      <c r="C1495" s="10">
        <v>43</v>
      </c>
      <c r="E1495" s="9">
        <v>4075</v>
      </c>
      <c r="F1495" s="10">
        <v>13</v>
      </c>
    </row>
    <row r="1496" spans="2:6" x14ac:dyDescent="0.25">
      <c r="B1496" s="9">
        <v>2972</v>
      </c>
      <c r="C1496" s="10">
        <v>17</v>
      </c>
      <c r="E1496" s="9">
        <v>4076</v>
      </c>
      <c r="F1496" s="10">
        <v>0</v>
      </c>
    </row>
    <row r="1497" spans="2:6" x14ac:dyDescent="0.25">
      <c r="B1497" s="9">
        <v>2973</v>
      </c>
      <c r="C1497" s="10">
        <v>33</v>
      </c>
      <c r="E1497" s="9">
        <v>4077</v>
      </c>
      <c r="F1497" s="10">
        <v>6</v>
      </c>
    </row>
    <row r="1498" spans="2:6" x14ac:dyDescent="0.25">
      <c r="B1498" s="9">
        <v>2974</v>
      </c>
      <c r="C1498" s="10">
        <v>87</v>
      </c>
      <c r="E1498" s="9">
        <v>4078</v>
      </c>
      <c r="F1498" s="10">
        <v>0</v>
      </c>
    </row>
    <row r="1499" spans="2:6" x14ac:dyDescent="0.25">
      <c r="B1499" s="9">
        <v>2975</v>
      </c>
      <c r="C1499" s="10">
        <v>113</v>
      </c>
      <c r="E1499" s="9">
        <v>4079</v>
      </c>
      <c r="F1499" s="10">
        <v>1</v>
      </c>
    </row>
    <row r="1500" spans="2:6" x14ac:dyDescent="0.25">
      <c r="B1500" s="9">
        <v>2976</v>
      </c>
      <c r="C1500" s="10">
        <v>14</v>
      </c>
      <c r="E1500" s="9">
        <v>4080</v>
      </c>
      <c r="F1500" s="10">
        <v>0</v>
      </c>
    </row>
    <row r="1501" spans="2:6" x14ac:dyDescent="0.25">
      <c r="B1501" s="9">
        <v>2977</v>
      </c>
      <c r="C1501" s="10">
        <v>30</v>
      </c>
      <c r="E1501" s="9">
        <v>4081</v>
      </c>
      <c r="F1501" s="10">
        <v>12</v>
      </c>
    </row>
    <row r="1502" spans="2:6" x14ac:dyDescent="0.25">
      <c r="B1502" s="9">
        <v>2978</v>
      </c>
      <c r="C1502" s="10">
        <v>16</v>
      </c>
      <c r="E1502" s="9">
        <v>4082</v>
      </c>
      <c r="F1502" s="10">
        <v>2</v>
      </c>
    </row>
    <row r="1503" spans="2:6" x14ac:dyDescent="0.25">
      <c r="B1503" s="9">
        <v>2979</v>
      </c>
      <c r="C1503" s="10">
        <v>46</v>
      </c>
      <c r="E1503" s="9">
        <v>4083</v>
      </c>
      <c r="F1503" s="10">
        <v>6</v>
      </c>
    </row>
    <row r="1504" spans="2:6" x14ac:dyDescent="0.25">
      <c r="B1504" s="9">
        <v>2980</v>
      </c>
      <c r="C1504" s="10">
        <v>24</v>
      </c>
      <c r="E1504" s="9">
        <v>4084</v>
      </c>
      <c r="F1504" s="10">
        <v>1</v>
      </c>
    </row>
    <row r="1505" spans="2:6" x14ac:dyDescent="0.25">
      <c r="B1505" s="9">
        <v>2981</v>
      </c>
      <c r="C1505" s="10">
        <v>97</v>
      </c>
      <c r="E1505" s="9">
        <v>4085</v>
      </c>
      <c r="F1505" s="10">
        <v>1</v>
      </c>
    </row>
    <row r="1506" spans="2:6" x14ac:dyDescent="0.25">
      <c r="B1506" s="9">
        <v>2982</v>
      </c>
      <c r="C1506" s="10">
        <v>59</v>
      </c>
      <c r="E1506" s="9">
        <v>4086</v>
      </c>
      <c r="F1506" s="10">
        <v>5</v>
      </c>
    </row>
    <row r="1507" spans="2:6" x14ac:dyDescent="0.25">
      <c r="B1507" s="9">
        <v>2983</v>
      </c>
      <c r="C1507" s="10">
        <v>1095</v>
      </c>
      <c r="E1507" s="9">
        <v>4087</v>
      </c>
      <c r="F1507" s="10">
        <v>0</v>
      </c>
    </row>
    <row r="1508" spans="2:6" x14ac:dyDescent="0.25">
      <c r="B1508" s="9">
        <v>2984</v>
      </c>
      <c r="C1508" s="10">
        <v>218</v>
      </c>
      <c r="E1508" s="9">
        <v>4088</v>
      </c>
      <c r="F1508" s="10">
        <v>3</v>
      </c>
    </row>
    <row r="1509" spans="2:6" x14ac:dyDescent="0.25">
      <c r="B1509" s="9">
        <v>2985</v>
      </c>
      <c r="C1509" s="10">
        <v>111</v>
      </c>
      <c r="E1509" s="9">
        <v>4089</v>
      </c>
      <c r="F1509" s="10">
        <v>8</v>
      </c>
    </row>
    <row r="1510" spans="2:6" x14ac:dyDescent="0.25">
      <c r="B1510" s="9">
        <v>2986</v>
      </c>
      <c r="C1510" s="10">
        <v>56</v>
      </c>
      <c r="E1510" s="9">
        <v>4090</v>
      </c>
      <c r="F1510" s="10">
        <v>3</v>
      </c>
    </row>
    <row r="1511" spans="2:6" x14ac:dyDescent="0.25">
      <c r="B1511" s="9">
        <v>2987</v>
      </c>
      <c r="C1511" s="10">
        <v>265</v>
      </c>
      <c r="E1511" s="9">
        <v>4091</v>
      </c>
      <c r="F1511" s="10">
        <v>8</v>
      </c>
    </row>
    <row r="1512" spans="2:6" x14ac:dyDescent="0.25">
      <c r="B1512" s="9">
        <v>2988</v>
      </c>
      <c r="C1512" s="10">
        <v>28</v>
      </c>
      <c r="E1512" s="9">
        <v>4092</v>
      </c>
      <c r="F1512" s="10">
        <v>1</v>
      </c>
    </row>
    <row r="1513" spans="2:6" x14ac:dyDescent="0.25">
      <c r="B1513" s="9">
        <v>2989</v>
      </c>
      <c r="C1513" s="10">
        <v>364</v>
      </c>
      <c r="E1513" s="9">
        <v>4093</v>
      </c>
      <c r="F1513" s="10">
        <v>4</v>
      </c>
    </row>
    <row r="1514" spans="2:6" x14ac:dyDescent="0.25">
      <c r="B1514" s="9">
        <v>2990</v>
      </c>
      <c r="C1514" s="10">
        <v>27</v>
      </c>
      <c r="E1514" s="9">
        <v>4094</v>
      </c>
      <c r="F1514" s="10">
        <v>8</v>
      </c>
    </row>
    <row r="1515" spans="2:6" x14ac:dyDescent="0.25">
      <c r="B1515" s="9">
        <v>2991</v>
      </c>
      <c r="C1515" s="10">
        <v>93</v>
      </c>
      <c r="E1515" s="9">
        <v>4095</v>
      </c>
      <c r="F1515" s="10">
        <v>1</v>
      </c>
    </row>
    <row r="1516" spans="2:6" x14ac:dyDescent="0.25">
      <c r="B1516" s="9">
        <v>2992</v>
      </c>
      <c r="C1516" s="10">
        <v>64</v>
      </c>
      <c r="E1516" s="9">
        <v>4096</v>
      </c>
      <c r="F1516" s="10">
        <v>5</v>
      </c>
    </row>
    <row r="1517" spans="2:6" x14ac:dyDescent="0.25">
      <c r="B1517" s="9">
        <v>2993</v>
      </c>
      <c r="C1517" s="10">
        <v>22</v>
      </c>
      <c r="E1517" s="9">
        <v>4097</v>
      </c>
      <c r="F1517" s="10">
        <v>0</v>
      </c>
    </row>
    <row r="1518" spans="2:6" x14ac:dyDescent="0.25">
      <c r="B1518" s="9">
        <v>2994</v>
      </c>
      <c r="C1518" s="10">
        <v>59</v>
      </c>
      <c r="E1518" s="9">
        <v>4098</v>
      </c>
      <c r="F1518" s="10">
        <v>0</v>
      </c>
    </row>
    <row r="1519" spans="2:6" x14ac:dyDescent="0.25">
      <c r="B1519" s="9">
        <v>2995</v>
      </c>
      <c r="C1519" s="10">
        <v>249</v>
      </c>
      <c r="E1519" s="9">
        <v>4099</v>
      </c>
      <c r="F1519" s="10">
        <v>1</v>
      </c>
    </row>
    <row r="1520" spans="2:6" x14ac:dyDescent="0.25">
      <c r="B1520" s="9">
        <v>2996</v>
      </c>
      <c r="C1520" s="10">
        <v>392</v>
      </c>
      <c r="E1520" s="9">
        <v>4100</v>
      </c>
      <c r="F1520" s="10">
        <v>0</v>
      </c>
    </row>
    <row r="1521" spans="2:6" x14ac:dyDescent="0.25">
      <c r="B1521" s="9">
        <v>2997</v>
      </c>
      <c r="C1521" s="10">
        <v>115</v>
      </c>
      <c r="E1521" s="9">
        <v>4101</v>
      </c>
      <c r="F1521" s="10">
        <v>0</v>
      </c>
    </row>
    <row r="1522" spans="2:6" x14ac:dyDescent="0.25">
      <c r="B1522" s="9">
        <v>2998</v>
      </c>
      <c r="C1522" s="10">
        <v>433</v>
      </c>
      <c r="E1522" s="9">
        <v>4102</v>
      </c>
      <c r="F1522" s="10">
        <v>6</v>
      </c>
    </row>
    <row r="1523" spans="2:6" x14ac:dyDescent="0.25">
      <c r="B1523" s="9">
        <v>2999</v>
      </c>
      <c r="C1523" s="10">
        <v>20</v>
      </c>
      <c r="E1523" s="9">
        <v>4103</v>
      </c>
      <c r="F1523" s="10">
        <v>6</v>
      </c>
    </row>
    <row r="1524" spans="2:6" x14ac:dyDescent="0.25">
      <c r="B1524" s="9">
        <v>3000</v>
      </c>
      <c r="C1524" s="10">
        <v>8</v>
      </c>
      <c r="E1524" s="9">
        <v>4104</v>
      </c>
      <c r="F1524" s="10">
        <v>14</v>
      </c>
    </row>
    <row r="1525" spans="2:6" x14ac:dyDescent="0.25">
      <c r="B1525" s="9">
        <v>3001</v>
      </c>
      <c r="C1525" s="10">
        <v>175</v>
      </c>
      <c r="E1525" s="9">
        <v>4105</v>
      </c>
      <c r="F1525" s="10">
        <v>6</v>
      </c>
    </row>
    <row r="1526" spans="2:6" x14ac:dyDescent="0.25">
      <c r="B1526" s="9">
        <v>3002</v>
      </c>
      <c r="C1526" s="10">
        <v>104</v>
      </c>
      <c r="E1526" s="9">
        <v>4106</v>
      </c>
      <c r="F1526" s="10">
        <v>33</v>
      </c>
    </row>
    <row r="1527" spans="2:6" x14ac:dyDescent="0.25">
      <c r="B1527" s="9">
        <v>3003</v>
      </c>
      <c r="C1527" s="10">
        <v>17</v>
      </c>
      <c r="E1527" s="9">
        <v>4107</v>
      </c>
      <c r="F1527" s="10">
        <v>4</v>
      </c>
    </row>
    <row r="1528" spans="2:6" x14ac:dyDescent="0.25">
      <c r="B1528" s="9">
        <v>3004</v>
      </c>
      <c r="C1528" s="10">
        <v>277</v>
      </c>
      <c r="E1528" s="9">
        <v>4108</v>
      </c>
      <c r="F1528" s="10">
        <v>1</v>
      </c>
    </row>
    <row r="1529" spans="2:6" x14ac:dyDescent="0.25">
      <c r="B1529" s="9">
        <v>3005</v>
      </c>
      <c r="C1529" s="10">
        <v>118</v>
      </c>
      <c r="E1529" s="9">
        <v>4109</v>
      </c>
      <c r="F1529" s="10">
        <v>0</v>
      </c>
    </row>
    <row r="1530" spans="2:6" x14ac:dyDescent="0.25">
      <c r="B1530" s="9">
        <v>3006</v>
      </c>
      <c r="C1530" s="10">
        <v>97</v>
      </c>
      <c r="E1530" s="9">
        <v>4110</v>
      </c>
      <c r="F1530" s="10">
        <v>6</v>
      </c>
    </row>
    <row r="1531" spans="2:6" x14ac:dyDescent="0.25">
      <c r="B1531" s="9">
        <v>3007</v>
      </c>
      <c r="C1531" s="10">
        <v>20</v>
      </c>
      <c r="E1531" s="9">
        <v>4111</v>
      </c>
      <c r="F1531" s="10">
        <v>6</v>
      </c>
    </row>
    <row r="1532" spans="2:6" x14ac:dyDescent="0.25">
      <c r="B1532" s="9">
        <v>3008</v>
      </c>
      <c r="C1532" s="10">
        <v>26</v>
      </c>
      <c r="E1532" s="9">
        <v>4112</v>
      </c>
      <c r="F1532" s="10">
        <v>1</v>
      </c>
    </row>
    <row r="1533" spans="2:6" x14ac:dyDescent="0.25">
      <c r="B1533" s="9">
        <v>3009</v>
      </c>
      <c r="C1533" s="10">
        <v>128</v>
      </c>
      <c r="E1533" s="9">
        <v>4113</v>
      </c>
      <c r="F1533" s="10">
        <v>3</v>
      </c>
    </row>
    <row r="1534" spans="2:6" x14ac:dyDescent="0.25">
      <c r="B1534" s="9">
        <v>3010</v>
      </c>
      <c r="C1534" s="10">
        <v>15</v>
      </c>
      <c r="E1534" s="9" t="s">
        <v>8321</v>
      </c>
      <c r="F1534" s="10">
        <v>27096</v>
      </c>
    </row>
    <row r="1535" spans="2:6" x14ac:dyDescent="0.25">
      <c r="B1535" s="9">
        <v>3011</v>
      </c>
      <c r="C1535" s="10">
        <v>25</v>
      </c>
    </row>
    <row r="1536" spans="2:6" x14ac:dyDescent="0.25">
      <c r="B1536" s="9">
        <v>3012</v>
      </c>
      <c r="C1536" s="10">
        <v>55</v>
      </c>
    </row>
    <row r="1537" spans="2:3" x14ac:dyDescent="0.25">
      <c r="B1537" s="9">
        <v>3013</v>
      </c>
      <c r="C1537" s="10">
        <v>107</v>
      </c>
    </row>
    <row r="1538" spans="2:3" x14ac:dyDescent="0.25">
      <c r="B1538" s="9">
        <v>3014</v>
      </c>
      <c r="C1538" s="10">
        <v>557</v>
      </c>
    </row>
    <row r="1539" spans="2:3" x14ac:dyDescent="0.25">
      <c r="B1539" s="9">
        <v>3015</v>
      </c>
      <c r="C1539" s="10">
        <v>40</v>
      </c>
    </row>
    <row r="1540" spans="2:3" x14ac:dyDescent="0.25">
      <c r="B1540" s="9">
        <v>3016</v>
      </c>
      <c r="C1540" s="10">
        <v>36</v>
      </c>
    </row>
    <row r="1541" spans="2:3" x14ac:dyDescent="0.25">
      <c r="B1541" s="9">
        <v>3017</v>
      </c>
      <c r="C1541" s="10">
        <v>159</v>
      </c>
    </row>
    <row r="1542" spans="2:3" x14ac:dyDescent="0.25">
      <c r="B1542" s="9">
        <v>3018</v>
      </c>
      <c r="C1542" s="10">
        <v>41</v>
      </c>
    </row>
    <row r="1543" spans="2:3" x14ac:dyDescent="0.25">
      <c r="B1543" s="9">
        <v>3019</v>
      </c>
      <c r="C1543" s="10">
        <v>226</v>
      </c>
    </row>
    <row r="1544" spans="2:3" x14ac:dyDescent="0.25">
      <c r="B1544" s="9">
        <v>3020</v>
      </c>
      <c r="C1544" s="10">
        <v>30</v>
      </c>
    </row>
    <row r="1545" spans="2:3" x14ac:dyDescent="0.25">
      <c r="B1545" s="9">
        <v>3021</v>
      </c>
      <c r="C1545" s="10">
        <v>103</v>
      </c>
    </row>
    <row r="1546" spans="2:3" x14ac:dyDescent="0.25">
      <c r="B1546" s="9">
        <v>3022</v>
      </c>
      <c r="C1546" s="10">
        <v>62</v>
      </c>
    </row>
    <row r="1547" spans="2:3" x14ac:dyDescent="0.25">
      <c r="B1547" s="9">
        <v>3023</v>
      </c>
      <c r="C1547" s="10">
        <v>6</v>
      </c>
    </row>
    <row r="1548" spans="2:3" x14ac:dyDescent="0.25">
      <c r="B1548" s="9">
        <v>3024</v>
      </c>
      <c r="C1548" s="10">
        <v>182</v>
      </c>
    </row>
    <row r="1549" spans="2:3" x14ac:dyDescent="0.25">
      <c r="B1549" s="9">
        <v>3025</v>
      </c>
      <c r="C1549" s="10">
        <v>145</v>
      </c>
    </row>
    <row r="1550" spans="2:3" x14ac:dyDescent="0.25">
      <c r="B1550" s="9">
        <v>3026</v>
      </c>
      <c r="C1550" s="10">
        <v>25</v>
      </c>
    </row>
    <row r="1551" spans="2:3" x14ac:dyDescent="0.25">
      <c r="B1551" s="9">
        <v>3027</v>
      </c>
      <c r="C1551" s="10">
        <v>320</v>
      </c>
    </row>
    <row r="1552" spans="2:3" x14ac:dyDescent="0.25">
      <c r="B1552" s="9">
        <v>3028</v>
      </c>
      <c r="C1552" s="10">
        <v>99</v>
      </c>
    </row>
    <row r="1553" spans="2:3" x14ac:dyDescent="0.25">
      <c r="B1553" s="9">
        <v>3029</v>
      </c>
      <c r="C1553" s="10">
        <v>348</v>
      </c>
    </row>
    <row r="1554" spans="2:3" x14ac:dyDescent="0.25">
      <c r="B1554" s="9">
        <v>3030</v>
      </c>
      <c r="C1554" s="10">
        <v>41</v>
      </c>
    </row>
    <row r="1555" spans="2:3" x14ac:dyDescent="0.25">
      <c r="B1555" s="9">
        <v>3031</v>
      </c>
      <c r="C1555" s="10">
        <v>29</v>
      </c>
    </row>
    <row r="1556" spans="2:3" x14ac:dyDescent="0.25">
      <c r="B1556" s="9">
        <v>3032</v>
      </c>
      <c r="C1556" s="10">
        <v>25</v>
      </c>
    </row>
    <row r="1557" spans="2:3" x14ac:dyDescent="0.25">
      <c r="B1557" s="9">
        <v>3033</v>
      </c>
      <c r="C1557" s="10">
        <v>23</v>
      </c>
    </row>
    <row r="1558" spans="2:3" x14ac:dyDescent="0.25">
      <c r="B1558" s="9">
        <v>3034</v>
      </c>
      <c r="C1558" s="10">
        <v>1260</v>
      </c>
    </row>
    <row r="1559" spans="2:3" x14ac:dyDescent="0.25">
      <c r="B1559" s="9">
        <v>3035</v>
      </c>
      <c r="C1559" s="10">
        <v>307</v>
      </c>
    </row>
    <row r="1560" spans="2:3" x14ac:dyDescent="0.25">
      <c r="B1560" s="9">
        <v>3036</v>
      </c>
      <c r="C1560" s="10">
        <v>329</v>
      </c>
    </row>
    <row r="1561" spans="2:3" x14ac:dyDescent="0.25">
      <c r="B1561" s="9">
        <v>3037</v>
      </c>
      <c r="C1561" s="10">
        <v>32</v>
      </c>
    </row>
    <row r="1562" spans="2:3" x14ac:dyDescent="0.25">
      <c r="B1562" s="9">
        <v>3038</v>
      </c>
      <c r="C1562" s="10">
        <v>27</v>
      </c>
    </row>
    <row r="1563" spans="2:3" x14ac:dyDescent="0.25">
      <c r="B1563" s="9">
        <v>3039</v>
      </c>
      <c r="C1563" s="10">
        <v>236</v>
      </c>
    </row>
    <row r="1564" spans="2:3" x14ac:dyDescent="0.25">
      <c r="B1564" s="9">
        <v>3040</v>
      </c>
      <c r="C1564" s="10">
        <v>42</v>
      </c>
    </row>
    <row r="1565" spans="2:3" x14ac:dyDescent="0.25">
      <c r="B1565" s="9">
        <v>3041</v>
      </c>
      <c r="C1565" s="10">
        <v>95</v>
      </c>
    </row>
    <row r="1566" spans="2:3" x14ac:dyDescent="0.25">
      <c r="B1566" s="9">
        <v>3042</v>
      </c>
      <c r="C1566" s="10">
        <v>37</v>
      </c>
    </row>
    <row r="1567" spans="2:3" x14ac:dyDescent="0.25">
      <c r="B1567" s="9">
        <v>3043</v>
      </c>
      <c r="C1567" s="10">
        <v>128</v>
      </c>
    </row>
    <row r="1568" spans="2:3" x14ac:dyDescent="0.25">
      <c r="B1568" s="9">
        <v>3044</v>
      </c>
      <c r="C1568" s="10">
        <v>156</v>
      </c>
    </row>
    <row r="1569" spans="2:3" x14ac:dyDescent="0.25">
      <c r="B1569" s="9">
        <v>3045</v>
      </c>
      <c r="C1569" s="10">
        <v>64</v>
      </c>
    </row>
    <row r="1570" spans="2:3" x14ac:dyDescent="0.25">
      <c r="B1570" s="9">
        <v>3046</v>
      </c>
      <c r="C1570" s="10">
        <v>58</v>
      </c>
    </row>
    <row r="1571" spans="2:3" x14ac:dyDescent="0.25">
      <c r="B1571" s="9">
        <v>3047</v>
      </c>
      <c r="C1571" s="10">
        <v>20</v>
      </c>
    </row>
    <row r="1572" spans="2:3" x14ac:dyDescent="0.25">
      <c r="B1572" s="9">
        <v>3048</v>
      </c>
      <c r="C1572" s="10">
        <v>47</v>
      </c>
    </row>
    <row r="1573" spans="2:3" x14ac:dyDescent="0.25">
      <c r="B1573" s="9">
        <v>3049</v>
      </c>
      <c r="C1573" s="10">
        <v>54</v>
      </c>
    </row>
    <row r="1574" spans="2:3" x14ac:dyDescent="0.25">
      <c r="B1574" s="9">
        <v>3050</v>
      </c>
      <c r="C1574" s="10">
        <v>9</v>
      </c>
    </row>
    <row r="1575" spans="2:3" x14ac:dyDescent="0.25">
      <c r="B1575" s="9">
        <v>3147</v>
      </c>
      <c r="C1575" s="10">
        <v>213</v>
      </c>
    </row>
    <row r="1576" spans="2:3" x14ac:dyDescent="0.25">
      <c r="B1576" s="9">
        <v>3148</v>
      </c>
      <c r="C1576" s="10">
        <v>57</v>
      </c>
    </row>
    <row r="1577" spans="2:3" x14ac:dyDescent="0.25">
      <c r="B1577" s="9">
        <v>3149</v>
      </c>
      <c r="C1577" s="10">
        <v>25</v>
      </c>
    </row>
    <row r="1578" spans="2:3" x14ac:dyDescent="0.25">
      <c r="B1578" s="9">
        <v>3150</v>
      </c>
      <c r="C1578" s="10">
        <v>104</v>
      </c>
    </row>
    <row r="1579" spans="2:3" x14ac:dyDescent="0.25">
      <c r="B1579" s="9">
        <v>3151</v>
      </c>
      <c r="C1579" s="10">
        <v>34</v>
      </c>
    </row>
    <row r="1580" spans="2:3" x14ac:dyDescent="0.25">
      <c r="B1580" s="9">
        <v>3152</v>
      </c>
      <c r="C1580" s="10">
        <v>67</v>
      </c>
    </row>
    <row r="1581" spans="2:3" x14ac:dyDescent="0.25">
      <c r="B1581" s="9">
        <v>3153</v>
      </c>
      <c r="C1581" s="10">
        <v>241</v>
      </c>
    </row>
    <row r="1582" spans="2:3" x14ac:dyDescent="0.25">
      <c r="B1582" s="9">
        <v>3154</v>
      </c>
      <c r="C1582" s="10">
        <v>123</v>
      </c>
    </row>
    <row r="1583" spans="2:3" x14ac:dyDescent="0.25">
      <c r="B1583" s="9">
        <v>3155</v>
      </c>
      <c r="C1583" s="10">
        <v>302</v>
      </c>
    </row>
    <row r="1584" spans="2:3" x14ac:dyDescent="0.25">
      <c r="B1584" s="9">
        <v>3156</v>
      </c>
      <c r="C1584" s="10">
        <v>89</v>
      </c>
    </row>
    <row r="1585" spans="2:3" x14ac:dyDescent="0.25">
      <c r="B1585" s="9">
        <v>3157</v>
      </c>
      <c r="C1585" s="10">
        <v>41</v>
      </c>
    </row>
    <row r="1586" spans="2:3" x14ac:dyDescent="0.25">
      <c r="B1586" s="9">
        <v>3158</v>
      </c>
      <c r="C1586" s="10">
        <v>69</v>
      </c>
    </row>
    <row r="1587" spans="2:3" x14ac:dyDescent="0.25">
      <c r="B1587" s="9">
        <v>3159</v>
      </c>
      <c r="C1587" s="10">
        <v>52</v>
      </c>
    </row>
    <row r="1588" spans="2:3" x14ac:dyDescent="0.25">
      <c r="B1588" s="9">
        <v>3160</v>
      </c>
      <c r="C1588" s="10">
        <v>57</v>
      </c>
    </row>
    <row r="1589" spans="2:3" x14ac:dyDescent="0.25">
      <c r="B1589" s="9">
        <v>3161</v>
      </c>
      <c r="C1589" s="10">
        <v>74</v>
      </c>
    </row>
    <row r="1590" spans="2:3" x14ac:dyDescent="0.25">
      <c r="B1590" s="9">
        <v>3162</v>
      </c>
      <c r="C1590" s="10">
        <v>63</v>
      </c>
    </row>
    <row r="1591" spans="2:3" x14ac:dyDescent="0.25">
      <c r="B1591" s="9">
        <v>3163</v>
      </c>
      <c r="C1591" s="10">
        <v>72</v>
      </c>
    </row>
    <row r="1592" spans="2:3" x14ac:dyDescent="0.25">
      <c r="B1592" s="9">
        <v>3164</v>
      </c>
      <c r="C1592" s="10">
        <v>71</v>
      </c>
    </row>
    <row r="1593" spans="2:3" x14ac:dyDescent="0.25">
      <c r="B1593" s="9">
        <v>3165</v>
      </c>
      <c r="C1593" s="10">
        <v>21</v>
      </c>
    </row>
    <row r="1594" spans="2:3" x14ac:dyDescent="0.25">
      <c r="B1594" s="9">
        <v>3166</v>
      </c>
      <c r="C1594" s="10">
        <v>930</v>
      </c>
    </row>
    <row r="1595" spans="2:3" x14ac:dyDescent="0.25">
      <c r="B1595" s="9">
        <v>3167</v>
      </c>
      <c r="C1595" s="10">
        <v>55</v>
      </c>
    </row>
    <row r="1596" spans="2:3" x14ac:dyDescent="0.25">
      <c r="B1596" s="9">
        <v>3168</v>
      </c>
      <c r="C1596" s="10">
        <v>61</v>
      </c>
    </row>
    <row r="1597" spans="2:3" x14ac:dyDescent="0.25">
      <c r="B1597" s="9">
        <v>3169</v>
      </c>
      <c r="C1597" s="10">
        <v>82</v>
      </c>
    </row>
    <row r="1598" spans="2:3" x14ac:dyDescent="0.25">
      <c r="B1598" s="9">
        <v>3170</v>
      </c>
      <c r="C1598" s="10">
        <v>71</v>
      </c>
    </row>
    <row r="1599" spans="2:3" x14ac:dyDescent="0.25">
      <c r="B1599" s="9">
        <v>3171</v>
      </c>
      <c r="C1599" s="10">
        <v>117</v>
      </c>
    </row>
    <row r="1600" spans="2:3" x14ac:dyDescent="0.25">
      <c r="B1600" s="9">
        <v>3172</v>
      </c>
      <c r="C1600" s="10">
        <v>29</v>
      </c>
    </row>
    <row r="1601" spans="2:3" x14ac:dyDescent="0.25">
      <c r="B1601" s="9">
        <v>3173</v>
      </c>
      <c r="C1601" s="10">
        <v>74</v>
      </c>
    </row>
    <row r="1602" spans="2:3" x14ac:dyDescent="0.25">
      <c r="B1602" s="9">
        <v>3174</v>
      </c>
      <c r="C1602" s="10">
        <v>23</v>
      </c>
    </row>
    <row r="1603" spans="2:3" x14ac:dyDescent="0.25">
      <c r="B1603" s="9">
        <v>3175</v>
      </c>
      <c r="C1603" s="10">
        <v>60</v>
      </c>
    </row>
    <row r="1604" spans="2:3" x14ac:dyDescent="0.25">
      <c r="B1604" s="9">
        <v>3176</v>
      </c>
      <c r="C1604" s="10">
        <v>55</v>
      </c>
    </row>
    <row r="1605" spans="2:3" x14ac:dyDescent="0.25">
      <c r="B1605" s="9">
        <v>3177</v>
      </c>
      <c r="C1605" s="10">
        <v>51</v>
      </c>
    </row>
    <row r="1606" spans="2:3" x14ac:dyDescent="0.25">
      <c r="B1606" s="9">
        <v>3178</v>
      </c>
      <c r="C1606" s="10">
        <v>78</v>
      </c>
    </row>
    <row r="1607" spans="2:3" x14ac:dyDescent="0.25">
      <c r="B1607" s="9">
        <v>3179</v>
      </c>
      <c r="C1607" s="10">
        <v>62</v>
      </c>
    </row>
    <row r="1608" spans="2:3" x14ac:dyDescent="0.25">
      <c r="B1608" s="9">
        <v>3180</v>
      </c>
      <c r="C1608" s="10">
        <v>45</v>
      </c>
    </row>
    <row r="1609" spans="2:3" x14ac:dyDescent="0.25">
      <c r="B1609" s="9">
        <v>3181</v>
      </c>
      <c r="C1609" s="10">
        <v>15</v>
      </c>
    </row>
    <row r="1610" spans="2:3" x14ac:dyDescent="0.25">
      <c r="B1610" s="9">
        <v>3182</v>
      </c>
      <c r="C1610" s="10">
        <v>151</v>
      </c>
    </row>
    <row r="1611" spans="2:3" x14ac:dyDescent="0.25">
      <c r="B1611" s="9">
        <v>3183</v>
      </c>
      <c r="C1611" s="10">
        <v>68</v>
      </c>
    </row>
    <row r="1612" spans="2:3" x14ac:dyDescent="0.25">
      <c r="B1612" s="9">
        <v>3184</v>
      </c>
      <c r="C1612" s="10">
        <v>46</v>
      </c>
    </row>
    <row r="1613" spans="2:3" x14ac:dyDescent="0.25">
      <c r="B1613" s="9">
        <v>3185</v>
      </c>
      <c r="C1613" s="10">
        <v>24</v>
      </c>
    </row>
    <row r="1614" spans="2:3" x14ac:dyDescent="0.25">
      <c r="B1614" s="9">
        <v>3186</v>
      </c>
      <c r="C1614" s="10">
        <v>70</v>
      </c>
    </row>
    <row r="1615" spans="2:3" x14ac:dyDescent="0.25">
      <c r="B1615" s="9">
        <v>3187</v>
      </c>
      <c r="C1615" s="10">
        <v>244</v>
      </c>
    </row>
    <row r="1616" spans="2:3" x14ac:dyDescent="0.25">
      <c r="B1616" s="9">
        <v>3208</v>
      </c>
      <c r="C1616" s="10">
        <v>82</v>
      </c>
    </row>
    <row r="1617" spans="2:3" x14ac:dyDescent="0.25">
      <c r="B1617" s="9">
        <v>3209</v>
      </c>
      <c r="C1617" s="10">
        <v>226</v>
      </c>
    </row>
    <row r="1618" spans="2:3" x14ac:dyDescent="0.25">
      <c r="B1618" s="9">
        <v>3210</v>
      </c>
      <c r="C1618" s="10">
        <v>60</v>
      </c>
    </row>
    <row r="1619" spans="2:3" x14ac:dyDescent="0.25">
      <c r="B1619" s="9">
        <v>3211</v>
      </c>
      <c r="C1619" s="10">
        <v>322</v>
      </c>
    </row>
    <row r="1620" spans="2:3" x14ac:dyDescent="0.25">
      <c r="B1620" s="9">
        <v>3212</v>
      </c>
      <c r="C1620" s="10">
        <v>94</v>
      </c>
    </row>
    <row r="1621" spans="2:3" x14ac:dyDescent="0.25">
      <c r="B1621" s="9">
        <v>3213</v>
      </c>
      <c r="C1621" s="10">
        <v>47</v>
      </c>
    </row>
    <row r="1622" spans="2:3" x14ac:dyDescent="0.25">
      <c r="B1622" s="9">
        <v>3214</v>
      </c>
      <c r="C1622" s="10">
        <v>115</v>
      </c>
    </row>
    <row r="1623" spans="2:3" x14ac:dyDescent="0.25">
      <c r="B1623" s="9">
        <v>3215</v>
      </c>
      <c r="C1623" s="10">
        <v>134</v>
      </c>
    </row>
    <row r="1624" spans="2:3" x14ac:dyDescent="0.25">
      <c r="B1624" s="9">
        <v>3216</v>
      </c>
      <c r="C1624" s="10">
        <v>35</v>
      </c>
    </row>
    <row r="1625" spans="2:3" x14ac:dyDescent="0.25">
      <c r="B1625" s="9">
        <v>3217</v>
      </c>
      <c r="C1625" s="10">
        <v>104</v>
      </c>
    </row>
    <row r="1626" spans="2:3" x14ac:dyDescent="0.25">
      <c r="B1626" s="9">
        <v>3218</v>
      </c>
      <c r="C1626" s="10">
        <v>184</v>
      </c>
    </row>
    <row r="1627" spans="2:3" x14ac:dyDescent="0.25">
      <c r="B1627" s="9">
        <v>3219</v>
      </c>
      <c r="C1627" s="10">
        <v>119</v>
      </c>
    </row>
    <row r="1628" spans="2:3" x14ac:dyDescent="0.25">
      <c r="B1628" s="9">
        <v>3220</v>
      </c>
      <c r="C1628" s="10">
        <v>59</v>
      </c>
    </row>
    <row r="1629" spans="2:3" x14ac:dyDescent="0.25">
      <c r="B1629" s="9">
        <v>3221</v>
      </c>
      <c r="C1629" s="10">
        <v>113</v>
      </c>
    </row>
    <row r="1630" spans="2:3" x14ac:dyDescent="0.25">
      <c r="B1630" s="9">
        <v>3222</v>
      </c>
      <c r="C1630" s="10">
        <v>84</v>
      </c>
    </row>
    <row r="1631" spans="2:3" x14ac:dyDescent="0.25">
      <c r="B1631" s="9">
        <v>3223</v>
      </c>
      <c r="C1631" s="10">
        <v>74</v>
      </c>
    </row>
    <row r="1632" spans="2:3" x14ac:dyDescent="0.25">
      <c r="B1632" s="9">
        <v>3224</v>
      </c>
      <c r="C1632" s="10">
        <v>216</v>
      </c>
    </row>
    <row r="1633" spans="2:3" x14ac:dyDescent="0.25">
      <c r="B1633" s="9">
        <v>3225</v>
      </c>
      <c r="C1633" s="10">
        <v>39</v>
      </c>
    </row>
    <row r="1634" spans="2:3" x14ac:dyDescent="0.25">
      <c r="B1634" s="9">
        <v>3226</v>
      </c>
      <c r="C1634" s="10">
        <v>21</v>
      </c>
    </row>
    <row r="1635" spans="2:3" x14ac:dyDescent="0.25">
      <c r="B1635" s="9">
        <v>3227</v>
      </c>
      <c r="C1635" s="10">
        <v>30</v>
      </c>
    </row>
    <row r="1636" spans="2:3" x14ac:dyDescent="0.25">
      <c r="B1636" s="9">
        <v>3228</v>
      </c>
      <c r="C1636" s="10">
        <v>37</v>
      </c>
    </row>
    <row r="1637" spans="2:3" x14ac:dyDescent="0.25">
      <c r="B1637" s="9">
        <v>3229</v>
      </c>
      <c r="C1637" s="10">
        <v>202</v>
      </c>
    </row>
    <row r="1638" spans="2:3" x14ac:dyDescent="0.25">
      <c r="B1638" s="9">
        <v>3230</v>
      </c>
      <c r="C1638" s="10">
        <v>37</v>
      </c>
    </row>
    <row r="1639" spans="2:3" x14ac:dyDescent="0.25">
      <c r="B1639" s="9">
        <v>3231</v>
      </c>
      <c r="C1639" s="10">
        <v>28</v>
      </c>
    </row>
    <row r="1640" spans="2:3" x14ac:dyDescent="0.25">
      <c r="B1640" s="9">
        <v>3232</v>
      </c>
      <c r="C1640" s="10">
        <v>26</v>
      </c>
    </row>
    <row r="1641" spans="2:3" x14ac:dyDescent="0.25">
      <c r="B1641" s="9">
        <v>3233</v>
      </c>
      <c r="C1641" s="10">
        <v>61</v>
      </c>
    </row>
    <row r="1642" spans="2:3" x14ac:dyDescent="0.25">
      <c r="B1642" s="9">
        <v>3234</v>
      </c>
      <c r="C1642" s="10">
        <v>115</v>
      </c>
    </row>
    <row r="1643" spans="2:3" x14ac:dyDescent="0.25">
      <c r="B1643" s="9">
        <v>3235</v>
      </c>
      <c r="C1643" s="10">
        <v>181</v>
      </c>
    </row>
    <row r="1644" spans="2:3" x14ac:dyDescent="0.25">
      <c r="B1644" s="9">
        <v>3236</v>
      </c>
      <c r="C1644" s="10">
        <v>110</v>
      </c>
    </row>
    <row r="1645" spans="2:3" x14ac:dyDescent="0.25">
      <c r="B1645" s="9">
        <v>3237</v>
      </c>
      <c r="C1645" s="10">
        <v>269</v>
      </c>
    </row>
    <row r="1646" spans="2:3" x14ac:dyDescent="0.25">
      <c r="B1646" s="9">
        <v>3238</v>
      </c>
      <c r="C1646" s="10">
        <v>79</v>
      </c>
    </row>
    <row r="1647" spans="2:3" x14ac:dyDescent="0.25">
      <c r="B1647" s="9">
        <v>3239</v>
      </c>
      <c r="C1647" s="10">
        <v>104</v>
      </c>
    </row>
    <row r="1648" spans="2:3" x14ac:dyDescent="0.25">
      <c r="B1648" s="9">
        <v>3240</v>
      </c>
      <c r="C1648" s="10">
        <v>34</v>
      </c>
    </row>
    <row r="1649" spans="2:3" x14ac:dyDescent="0.25">
      <c r="B1649" s="9">
        <v>3241</v>
      </c>
      <c r="C1649" s="10">
        <v>167</v>
      </c>
    </row>
    <row r="1650" spans="2:3" x14ac:dyDescent="0.25">
      <c r="B1650" s="9">
        <v>3242</v>
      </c>
      <c r="C1650" s="10">
        <v>183</v>
      </c>
    </row>
    <row r="1651" spans="2:3" x14ac:dyDescent="0.25">
      <c r="B1651" s="9">
        <v>3243</v>
      </c>
      <c r="C1651" s="10">
        <v>71</v>
      </c>
    </row>
    <row r="1652" spans="2:3" x14ac:dyDescent="0.25">
      <c r="B1652" s="9">
        <v>3244</v>
      </c>
      <c r="C1652" s="10">
        <v>69</v>
      </c>
    </row>
    <row r="1653" spans="2:3" x14ac:dyDescent="0.25">
      <c r="B1653" s="9">
        <v>3245</v>
      </c>
      <c r="C1653" s="10">
        <v>270</v>
      </c>
    </row>
    <row r="1654" spans="2:3" x14ac:dyDescent="0.25">
      <c r="B1654" s="9">
        <v>3246</v>
      </c>
      <c r="C1654" s="10">
        <v>193</v>
      </c>
    </row>
    <row r="1655" spans="2:3" x14ac:dyDescent="0.25">
      <c r="B1655" s="9">
        <v>3247</v>
      </c>
      <c r="C1655" s="10">
        <v>57</v>
      </c>
    </row>
    <row r="1656" spans="2:3" x14ac:dyDescent="0.25">
      <c r="B1656" s="9">
        <v>3248</v>
      </c>
      <c r="C1656" s="10">
        <v>200</v>
      </c>
    </row>
    <row r="1657" spans="2:3" x14ac:dyDescent="0.25">
      <c r="B1657" s="9">
        <v>3249</v>
      </c>
      <c r="C1657" s="10">
        <v>88</v>
      </c>
    </row>
    <row r="1658" spans="2:3" x14ac:dyDescent="0.25">
      <c r="B1658" s="9">
        <v>3250</v>
      </c>
      <c r="C1658" s="10">
        <v>213</v>
      </c>
    </row>
    <row r="1659" spans="2:3" x14ac:dyDescent="0.25">
      <c r="B1659" s="9">
        <v>3251</v>
      </c>
      <c r="C1659" s="10">
        <v>20</v>
      </c>
    </row>
    <row r="1660" spans="2:3" x14ac:dyDescent="0.25">
      <c r="B1660" s="9">
        <v>3252</v>
      </c>
      <c r="C1660" s="10">
        <v>50</v>
      </c>
    </row>
    <row r="1661" spans="2:3" x14ac:dyDescent="0.25">
      <c r="B1661" s="9">
        <v>3253</v>
      </c>
      <c r="C1661" s="10">
        <v>115</v>
      </c>
    </row>
    <row r="1662" spans="2:3" x14ac:dyDescent="0.25">
      <c r="B1662" s="9">
        <v>3254</v>
      </c>
      <c r="C1662" s="10">
        <v>186</v>
      </c>
    </row>
    <row r="1663" spans="2:3" x14ac:dyDescent="0.25">
      <c r="B1663" s="9">
        <v>3255</v>
      </c>
      <c r="C1663" s="10">
        <v>18</v>
      </c>
    </row>
    <row r="1664" spans="2:3" x14ac:dyDescent="0.25">
      <c r="B1664" s="9">
        <v>3256</v>
      </c>
      <c r="C1664" s="10">
        <v>176</v>
      </c>
    </row>
    <row r="1665" spans="2:3" x14ac:dyDescent="0.25">
      <c r="B1665" s="9">
        <v>3257</v>
      </c>
      <c r="C1665" s="10">
        <v>41</v>
      </c>
    </row>
    <row r="1666" spans="2:3" x14ac:dyDescent="0.25">
      <c r="B1666" s="9">
        <v>3258</v>
      </c>
      <c r="C1666" s="10">
        <v>75</v>
      </c>
    </row>
    <row r="1667" spans="2:3" x14ac:dyDescent="0.25">
      <c r="B1667" s="9">
        <v>3259</v>
      </c>
      <c r="C1667" s="10">
        <v>97</v>
      </c>
    </row>
    <row r="1668" spans="2:3" x14ac:dyDescent="0.25">
      <c r="B1668" s="9">
        <v>3260</v>
      </c>
      <c r="C1668" s="10">
        <v>73</v>
      </c>
    </row>
    <row r="1669" spans="2:3" x14ac:dyDescent="0.25">
      <c r="B1669" s="9">
        <v>3261</v>
      </c>
      <c r="C1669" s="10">
        <v>49</v>
      </c>
    </row>
    <row r="1670" spans="2:3" x14ac:dyDescent="0.25">
      <c r="B1670" s="9">
        <v>3262</v>
      </c>
      <c r="C1670" s="10">
        <v>134</v>
      </c>
    </row>
    <row r="1671" spans="2:3" x14ac:dyDescent="0.25">
      <c r="B1671" s="9">
        <v>3263</v>
      </c>
      <c r="C1671" s="10">
        <v>68</v>
      </c>
    </row>
    <row r="1672" spans="2:3" x14ac:dyDescent="0.25">
      <c r="B1672" s="9">
        <v>3264</v>
      </c>
      <c r="C1672" s="10">
        <v>49</v>
      </c>
    </row>
    <row r="1673" spans="2:3" x14ac:dyDescent="0.25">
      <c r="B1673" s="9">
        <v>3265</v>
      </c>
      <c r="C1673" s="10">
        <v>63</v>
      </c>
    </row>
    <row r="1674" spans="2:3" x14ac:dyDescent="0.25">
      <c r="B1674" s="9">
        <v>3266</v>
      </c>
      <c r="C1674" s="10">
        <v>163</v>
      </c>
    </row>
    <row r="1675" spans="2:3" x14ac:dyDescent="0.25">
      <c r="B1675" s="9">
        <v>3267</v>
      </c>
      <c r="C1675" s="10">
        <v>288</v>
      </c>
    </row>
    <row r="1676" spans="2:3" x14ac:dyDescent="0.25">
      <c r="B1676" s="9">
        <v>3268</v>
      </c>
      <c r="C1676" s="10">
        <v>42</v>
      </c>
    </row>
    <row r="1677" spans="2:3" x14ac:dyDescent="0.25">
      <c r="B1677" s="9">
        <v>3269</v>
      </c>
      <c r="C1677" s="10">
        <v>70</v>
      </c>
    </row>
    <row r="1678" spans="2:3" x14ac:dyDescent="0.25">
      <c r="B1678" s="9">
        <v>3270</v>
      </c>
      <c r="C1678" s="10">
        <v>30</v>
      </c>
    </row>
    <row r="1679" spans="2:3" x14ac:dyDescent="0.25">
      <c r="B1679" s="9">
        <v>3271</v>
      </c>
      <c r="C1679" s="10">
        <v>51</v>
      </c>
    </row>
    <row r="1680" spans="2:3" x14ac:dyDescent="0.25">
      <c r="B1680" s="9">
        <v>3272</v>
      </c>
      <c r="C1680" s="10">
        <v>145</v>
      </c>
    </row>
    <row r="1681" spans="2:3" x14ac:dyDescent="0.25">
      <c r="B1681" s="9">
        <v>3273</v>
      </c>
      <c r="C1681" s="10">
        <v>21</v>
      </c>
    </row>
    <row r="1682" spans="2:3" x14ac:dyDescent="0.25">
      <c r="B1682" s="9">
        <v>3274</v>
      </c>
      <c r="C1682" s="10">
        <v>286</v>
      </c>
    </row>
    <row r="1683" spans="2:3" x14ac:dyDescent="0.25">
      <c r="B1683" s="9">
        <v>3275</v>
      </c>
      <c r="C1683" s="10">
        <v>12</v>
      </c>
    </row>
    <row r="1684" spans="2:3" x14ac:dyDescent="0.25">
      <c r="B1684" s="9">
        <v>3276</v>
      </c>
      <c r="C1684" s="10">
        <v>100</v>
      </c>
    </row>
    <row r="1685" spans="2:3" x14ac:dyDescent="0.25">
      <c r="B1685" s="9">
        <v>3277</v>
      </c>
      <c r="C1685" s="10">
        <v>100</v>
      </c>
    </row>
    <row r="1686" spans="2:3" x14ac:dyDescent="0.25">
      <c r="B1686" s="9">
        <v>3278</v>
      </c>
      <c r="C1686" s="10">
        <v>34</v>
      </c>
    </row>
    <row r="1687" spans="2:3" x14ac:dyDescent="0.25">
      <c r="B1687" s="9">
        <v>3279</v>
      </c>
      <c r="C1687" s="10">
        <v>63</v>
      </c>
    </row>
    <row r="1688" spans="2:3" x14ac:dyDescent="0.25">
      <c r="B1688" s="9">
        <v>3280</v>
      </c>
      <c r="C1688" s="10">
        <v>30</v>
      </c>
    </row>
    <row r="1689" spans="2:3" x14ac:dyDescent="0.25">
      <c r="B1689" s="9">
        <v>3281</v>
      </c>
      <c r="C1689" s="10">
        <v>47</v>
      </c>
    </row>
    <row r="1690" spans="2:3" x14ac:dyDescent="0.25">
      <c r="B1690" s="9">
        <v>3282</v>
      </c>
      <c r="C1690" s="10">
        <v>237</v>
      </c>
    </row>
    <row r="1691" spans="2:3" x14ac:dyDescent="0.25">
      <c r="B1691" s="9">
        <v>3283</v>
      </c>
      <c r="C1691" s="10">
        <v>47</v>
      </c>
    </row>
    <row r="1692" spans="2:3" x14ac:dyDescent="0.25">
      <c r="B1692" s="9">
        <v>3284</v>
      </c>
      <c r="C1692" s="10">
        <v>15</v>
      </c>
    </row>
    <row r="1693" spans="2:3" x14ac:dyDescent="0.25">
      <c r="B1693" s="9">
        <v>3285</v>
      </c>
      <c r="C1693" s="10">
        <v>81</v>
      </c>
    </row>
    <row r="1694" spans="2:3" x14ac:dyDescent="0.25">
      <c r="B1694" s="9">
        <v>3286</v>
      </c>
      <c r="C1694" s="10">
        <v>122</v>
      </c>
    </row>
    <row r="1695" spans="2:3" x14ac:dyDescent="0.25">
      <c r="B1695" s="9">
        <v>3287</v>
      </c>
      <c r="C1695" s="10">
        <v>34</v>
      </c>
    </row>
    <row r="1696" spans="2:3" x14ac:dyDescent="0.25">
      <c r="B1696" s="9">
        <v>3288</v>
      </c>
      <c r="C1696" s="10">
        <v>207</v>
      </c>
    </row>
    <row r="1697" spans="2:3" x14ac:dyDescent="0.25">
      <c r="B1697" s="9">
        <v>3289</v>
      </c>
      <c r="C1697" s="10">
        <v>25</v>
      </c>
    </row>
    <row r="1698" spans="2:3" x14ac:dyDescent="0.25">
      <c r="B1698" s="9">
        <v>3290</v>
      </c>
      <c r="C1698" s="10">
        <v>72</v>
      </c>
    </row>
    <row r="1699" spans="2:3" x14ac:dyDescent="0.25">
      <c r="B1699" s="9">
        <v>3291</v>
      </c>
      <c r="C1699" s="10">
        <v>14</v>
      </c>
    </row>
    <row r="1700" spans="2:3" x14ac:dyDescent="0.25">
      <c r="B1700" s="9">
        <v>3292</v>
      </c>
      <c r="C1700" s="10">
        <v>15</v>
      </c>
    </row>
    <row r="1701" spans="2:3" x14ac:dyDescent="0.25">
      <c r="B1701" s="9">
        <v>3293</v>
      </c>
      <c r="C1701" s="10">
        <v>91</v>
      </c>
    </row>
    <row r="1702" spans="2:3" x14ac:dyDescent="0.25">
      <c r="B1702" s="9">
        <v>3294</v>
      </c>
      <c r="C1702" s="10">
        <v>24</v>
      </c>
    </row>
    <row r="1703" spans="2:3" x14ac:dyDescent="0.25">
      <c r="B1703" s="9">
        <v>3295</v>
      </c>
      <c r="C1703" s="10">
        <v>27</v>
      </c>
    </row>
    <row r="1704" spans="2:3" x14ac:dyDescent="0.25">
      <c r="B1704" s="9">
        <v>3296</v>
      </c>
      <c r="C1704" s="10">
        <v>47</v>
      </c>
    </row>
    <row r="1705" spans="2:3" x14ac:dyDescent="0.25">
      <c r="B1705" s="9">
        <v>3297</v>
      </c>
      <c r="C1705" s="10">
        <v>44</v>
      </c>
    </row>
    <row r="1706" spans="2:3" x14ac:dyDescent="0.25">
      <c r="B1706" s="9">
        <v>3298</v>
      </c>
      <c r="C1706" s="10">
        <v>72</v>
      </c>
    </row>
    <row r="1707" spans="2:3" x14ac:dyDescent="0.25">
      <c r="B1707" s="9">
        <v>3299</v>
      </c>
      <c r="C1707" s="10">
        <v>63</v>
      </c>
    </row>
    <row r="1708" spans="2:3" x14ac:dyDescent="0.25">
      <c r="B1708" s="9">
        <v>3300</v>
      </c>
      <c r="C1708" s="10">
        <v>88</v>
      </c>
    </row>
    <row r="1709" spans="2:3" x14ac:dyDescent="0.25">
      <c r="B1709" s="9">
        <v>3301</v>
      </c>
      <c r="C1709" s="10">
        <v>70</v>
      </c>
    </row>
    <row r="1710" spans="2:3" x14ac:dyDescent="0.25">
      <c r="B1710" s="9">
        <v>3302</v>
      </c>
      <c r="C1710" s="10">
        <v>50</v>
      </c>
    </row>
    <row r="1711" spans="2:3" x14ac:dyDescent="0.25">
      <c r="B1711" s="9">
        <v>3303</v>
      </c>
      <c r="C1711" s="10">
        <v>35</v>
      </c>
    </row>
    <row r="1712" spans="2:3" x14ac:dyDescent="0.25">
      <c r="B1712" s="9">
        <v>3304</v>
      </c>
      <c r="C1712" s="10">
        <v>175</v>
      </c>
    </row>
    <row r="1713" spans="2:3" x14ac:dyDescent="0.25">
      <c r="B1713" s="9">
        <v>3305</v>
      </c>
      <c r="C1713" s="10">
        <v>20</v>
      </c>
    </row>
    <row r="1714" spans="2:3" x14ac:dyDescent="0.25">
      <c r="B1714" s="9">
        <v>3306</v>
      </c>
      <c r="C1714" s="10">
        <v>54</v>
      </c>
    </row>
    <row r="1715" spans="2:3" x14ac:dyDescent="0.25">
      <c r="B1715" s="9">
        <v>3307</v>
      </c>
      <c r="C1715" s="10">
        <v>20</v>
      </c>
    </row>
    <row r="1716" spans="2:3" x14ac:dyDescent="0.25">
      <c r="B1716" s="9">
        <v>3308</v>
      </c>
      <c r="C1716" s="10">
        <v>57</v>
      </c>
    </row>
    <row r="1717" spans="2:3" x14ac:dyDescent="0.25">
      <c r="B1717" s="9">
        <v>3309</v>
      </c>
      <c r="C1717" s="10">
        <v>31</v>
      </c>
    </row>
    <row r="1718" spans="2:3" x14ac:dyDescent="0.25">
      <c r="B1718" s="9">
        <v>3310</v>
      </c>
      <c r="C1718" s="10">
        <v>31</v>
      </c>
    </row>
    <row r="1719" spans="2:3" x14ac:dyDescent="0.25">
      <c r="B1719" s="9">
        <v>3311</v>
      </c>
      <c r="C1719" s="10">
        <v>45</v>
      </c>
    </row>
    <row r="1720" spans="2:3" x14ac:dyDescent="0.25">
      <c r="B1720" s="9">
        <v>3312</v>
      </c>
      <c r="C1720" s="10">
        <v>41</v>
      </c>
    </row>
    <row r="1721" spans="2:3" x14ac:dyDescent="0.25">
      <c r="B1721" s="9">
        <v>3313</v>
      </c>
      <c r="C1721" s="10">
        <v>29</v>
      </c>
    </row>
    <row r="1722" spans="2:3" x14ac:dyDescent="0.25">
      <c r="B1722" s="9">
        <v>3314</v>
      </c>
      <c r="C1722" s="10">
        <v>58</v>
      </c>
    </row>
    <row r="1723" spans="2:3" x14ac:dyDescent="0.25">
      <c r="B1723" s="9">
        <v>3315</v>
      </c>
      <c r="C1723" s="10">
        <v>89</v>
      </c>
    </row>
    <row r="1724" spans="2:3" x14ac:dyDescent="0.25">
      <c r="B1724" s="9">
        <v>3316</v>
      </c>
      <c r="C1724" s="10">
        <v>125</v>
      </c>
    </row>
    <row r="1725" spans="2:3" x14ac:dyDescent="0.25">
      <c r="B1725" s="9">
        <v>3317</v>
      </c>
      <c r="C1725" s="10">
        <v>18</v>
      </c>
    </row>
    <row r="1726" spans="2:3" x14ac:dyDescent="0.25">
      <c r="B1726" s="9">
        <v>3318</v>
      </c>
      <c r="C1726" s="10">
        <v>32</v>
      </c>
    </row>
    <row r="1727" spans="2:3" x14ac:dyDescent="0.25">
      <c r="B1727" s="9">
        <v>3319</v>
      </c>
      <c r="C1727" s="10">
        <v>16</v>
      </c>
    </row>
    <row r="1728" spans="2:3" x14ac:dyDescent="0.25">
      <c r="B1728" s="9">
        <v>3320</v>
      </c>
      <c r="C1728" s="10">
        <v>38</v>
      </c>
    </row>
    <row r="1729" spans="2:3" x14ac:dyDescent="0.25">
      <c r="B1729" s="9">
        <v>3321</v>
      </c>
      <c r="C1729" s="10">
        <v>15</v>
      </c>
    </row>
    <row r="1730" spans="2:3" x14ac:dyDescent="0.25">
      <c r="B1730" s="9">
        <v>3322</v>
      </c>
      <c r="C1730" s="10">
        <v>23</v>
      </c>
    </row>
    <row r="1731" spans="2:3" x14ac:dyDescent="0.25">
      <c r="B1731" s="9">
        <v>3323</v>
      </c>
      <c r="C1731" s="10">
        <v>49</v>
      </c>
    </row>
    <row r="1732" spans="2:3" x14ac:dyDescent="0.25">
      <c r="B1732" s="9">
        <v>3324</v>
      </c>
      <c r="C1732" s="10">
        <v>10</v>
      </c>
    </row>
    <row r="1733" spans="2:3" x14ac:dyDescent="0.25">
      <c r="B1733" s="9">
        <v>3325</v>
      </c>
      <c r="C1733" s="10">
        <v>15</v>
      </c>
    </row>
    <row r="1734" spans="2:3" x14ac:dyDescent="0.25">
      <c r="B1734" s="9">
        <v>3326</v>
      </c>
      <c r="C1734" s="10">
        <v>57</v>
      </c>
    </row>
    <row r="1735" spans="2:3" x14ac:dyDescent="0.25">
      <c r="B1735" s="9">
        <v>3327</v>
      </c>
      <c r="C1735" s="10">
        <v>33</v>
      </c>
    </row>
    <row r="1736" spans="2:3" x14ac:dyDescent="0.25">
      <c r="B1736" s="9">
        <v>3328</v>
      </c>
      <c r="C1736" s="10">
        <v>9</v>
      </c>
    </row>
    <row r="1737" spans="2:3" x14ac:dyDescent="0.25">
      <c r="B1737" s="9">
        <v>3329</v>
      </c>
      <c r="C1737" s="10">
        <v>26</v>
      </c>
    </row>
    <row r="1738" spans="2:3" x14ac:dyDescent="0.25">
      <c r="B1738" s="9">
        <v>3330</v>
      </c>
      <c r="C1738" s="10">
        <v>69</v>
      </c>
    </row>
    <row r="1739" spans="2:3" x14ac:dyDescent="0.25">
      <c r="B1739" s="9">
        <v>3331</v>
      </c>
      <c r="C1739" s="10">
        <v>65</v>
      </c>
    </row>
    <row r="1740" spans="2:3" x14ac:dyDescent="0.25">
      <c r="B1740" s="9">
        <v>3332</v>
      </c>
      <c r="C1740" s="10">
        <v>83</v>
      </c>
    </row>
    <row r="1741" spans="2:3" x14ac:dyDescent="0.25">
      <c r="B1741" s="9">
        <v>3333</v>
      </c>
      <c r="C1741" s="10">
        <v>111</v>
      </c>
    </row>
    <row r="1742" spans="2:3" x14ac:dyDescent="0.25">
      <c r="B1742" s="9">
        <v>3334</v>
      </c>
      <c r="C1742" s="10">
        <v>46</v>
      </c>
    </row>
    <row r="1743" spans="2:3" x14ac:dyDescent="0.25">
      <c r="B1743" s="9">
        <v>3335</v>
      </c>
      <c r="C1743" s="10">
        <v>63</v>
      </c>
    </row>
    <row r="1744" spans="2:3" x14ac:dyDescent="0.25">
      <c r="B1744" s="9">
        <v>3336</v>
      </c>
      <c r="C1744" s="10">
        <v>9</v>
      </c>
    </row>
    <row r="1745" spans="2:3" x14ac:dyDescent="0.25">
      <c r="B1745" s="9">
        <v>3337</v>
      </c>
      <c r="C1745" s="10">
        <v>34</v>
      </c>
    </row>
    <row r="1746" spans="2:3" x14ac:dyDescent="0.25">
      <c r="B1746" s="9">
        <v>3338</v>
      </c>
      <c r="C1746" s="10">
        <v>112</v>
      </c>
    </row>
    <row r="1747" spans="2:3" x14ac:dyDescent="0.25">
      <c r="B1747" s="9">
        <v>3339</v>
      </c>
      <c r="C1747" s="10">
        <v>47</v>
      </c>
    </row>
    <row r="1748" spans="2:3" x14ac:dyDescent="0.25">
      <c r="B1748" s="9">
        <v>3340</v>
      </c>
      <c r="C1748" s="10">
        <v>38</v>
      </c>
    </row>
    <row r="1749" spans="2:3" x14ac:dyDescent="0.25">
      <c r="B1749" s="9">
        <v>3341</v>
      </c>
      <c r="C1749" s="10">
        <v>28</v>
      </c>
    </row>
    <row r="1750" spans="2:3" x14ac:dyDescent="0.25">
      <c r="B1750" s="9">
        <v>3342</v>
      </c>
      <c r="C1750" s="10">
        <v>78</v>
      </c>
    </row>
    <row r="1751" spans="2:3" x14ac:dyDescent="0.25">
      <c r="B1751" s="9">
        <v>3343</v>
      </c>
      <c r="C1751" s="10">
        <v>23</v>
      </c>
    </row>
    <row r="1752" spans="2:3" x14ac:dyDescent="0.25">
      <c r="B1752" s="9">
        <v>3344</v>
      </c>
      <c r="C1752" s="10">
        <v>40</v>
      </c>
    </row>
    <row r="1753" spans="2:3" x14ac:dyDescent="0.25">
      <c r="B1753" s="9">
        <v>3345</v>
      </c>
      <c r="C1753" s="10">
        <v>13</v>
      </c>
    </row>
    <row r="1754" spans="2:3" x14ac:dyDescent="0.25">
      <c r="B1754" s="9">
        <v>3346</v>
      </c>
      <c r="C1754" s="10">
        <v>18</v>
      </c>
    </row>
    <row r="1755" spans="2:3" x14ac:dyDescent="0.25">
      <c r="B1755" s="9">
        <v>3347</v>
      </c>
      <c r="C1755" s="10">
        <v>22</v>
      </c>
    </row>
    <row r="1756" spans="2:3" x14ac:dyDescent="0.25">
      <c r="B1756" s="9">
        <v>3348</v>
      </c>
      <c r="C1756" s="10">
        <v>79</v>
      </c>
    </row>
    <row r="1757" spans="2:3" x14ac:dyDescent="0.25">
      <c r="B1757" s="9">
        <v>3349</v>
      </c>
      <c r="C1757" s="10">
        <v>14</v>
      </c>
    </row>
    <row r="1758" spans="2:3" x14ac:dyDescent="0.25">
      <c r="B1758" s="9">
        <v>3350</v>
      </c>
      <c r="C1758" s="10">
        <v>51</v>
      </c>
    </row>
    <row r="1759" spans="2:3" x14ac:dyDescent="0.25">
      <c r="B1759" s="9">
        <v>3351</v>
      </c>
      <c r="C1759" s="10">
        <v>54</v>
      </c>
    </row>
    <row r="1760" spans="2:3" x14ac:dyDescent="0.25">
      <c r="B1760" s="9">
        <v>3352</v>
      </c>
      <c r="C1760" s="10">
        <v>70</v>
      </c>
    </row>
    <row r="1761" spans="2:3" x14ac:dyDescent="0.25">
      <c r="B1761" s="9">
        <v>3353</v>
      </c>
      <c r="C1761" s="10">
        <v>44</v>
      </c>
    </row>
    <row r="1762" spans="2:3" x14ac:dyDescent="0.25">
      <c r="B1762" s="9">
        <v>3354</v>
      </c>
      <c r="C1762" s="10">
        <v>55</v>
      </c>
    </row>
    <row r="1763" spans="2:3" x14ac:dyDescent="0.25">
      <c r="B1763" s="9">
        <v>3355</v>
      </c>
      <c r="C1763" s="10">
        <v>15</v>
      </c>
    </row>
    <row r="1764" spans="2:3" x14ac:dyDescent="0.25">
      <c r="B1764" s="9">
        <v>3356</v>
      </c>
      <c r="C1764" s="10">
        <v>27</v>
      </c>
    </row>
    <row r="1765" spans="2:3" x14ac:dyDescent="0.25">
      <c r="B1765" s="9">
        <v>3357</v>
      </c>
      <c r="C1765" s="10">
        <v>21</v>
      </c>
    </row>
    <row r="1766" spans="2:3" x14ac:dyDescent="0.25">
      <c r="B1766" s="9">
        <v>3358</v>
      </c>
      <c r="C1766" s="10">
        <v>162</v>
      </c>
    </row>
    <row r="1767" spans="2:3" x14ac:dyDescent="0.25">
      <c r="B1767" s="9">
        <v>3359</v>
      </c>
      <c r="C1767" s="10">
        <v>23</v>
      </c>
    </row>
    <row r="1768" spans="2:3" x14ac:dyDescent="0.25">
      <c r="B1768" s="9">
        <v>3360</v>
      </c>
      <c r="C1768" s="10">
        <v>72</v>
      </c>
    </row>
    <row r="1769" spans="2:3" x14ac:dyDescent="0.25">
      <c r="B1769" s="9">
        <v>3361</v>
      </c>
      <c r="C1769" s="10">
        <v>68</v>
      </c>
    </row>
    <row r="1770" spans="2:3" x14ac:dyDescent="0.25">
      <c r="B1770" s="9">
        <v>3362</v>
      </c>
      <c r="C1770" s="10">
        <v>20</v>
      </c>
    </row>
    <row r="1771" spans="2:3" x14ac:dyDescent="0.25">
      <c r="B1771" s="9">
        <v>3363</v>
      </c>
      <c r="C1771" s="10">
        <v>26</v>
      </c>
    </row>
    <row r="1772" spans="2:3" x14ac:dyDescent="0.25">
      <c r="B1772" s="9">
        <v>3364</v>
      </c>
      <c r="C1772" s="10">
        <v>72</v>
      </c>
    </row>
    <row r="1773" spans="2:3" x14ac:dyDescent="0.25">
      <c r="B1773" s="9">
        <v>3365</v>
      </c>
      <c r="C1773" s="10">
        <v>3</v>
      </c>
    </row>
    <row r="1774" spans="2:3" x14ac:dyDescent="0.25">
      <c r="B1774" s="9">
        <v>3366</v>
      </c>
      <c r="C1774" s="10">
        <v>18</v>
      </c>
    </row>
    <row r="1775" spans="2:3" x14ac:dyDescent="0.25">
      <c r="B1775" s="9">
        <v>3367</v>
      </c>
      <c r="C1775" s="10">
        <v>30</v>
      </c>
    </row>
    <row r="1776" spans="2:3" x14ac:dyDescent="0.25">
      <c r="B1776" s="9">
        <v>3368</v>
      </c>
      <c r="C1776" s="10">
        <v>23</v>
      </c>
    </row>
    <row r="1777" spans="2:3" x14ac:dyDescent="0.25">
      <c r="B1777" s="9">
        <v>3369</v>
      </c>
      <c r="C1777" s="10">
        <v>54</v>
      </c>
    </row>
    <row r="1778" spans="2:3" x14ac:dyDescent="0.25">
      <c r="B1778" s="9">
        <v>3370</v>
      </c>
      <c r="C1778" s="10">
        <v>26</v>
      </c>
    </row>
    <row r="1779" spans="2:3" x14ac:dyDescent="0.25">
      <c r="B1779" s="9">
        <v>3371</v>
      </c>
      <c r="C1779" s="10">
        <v>9</v>
      </c>
    </row>
    <row r="1780" spans="2:3" x14ac:dyDescent="0.25">
      <c r="B1780" s="9">
        <v>3372</v>
      </c>
      <c r="C1780" s="10">
        <v>27</v>
      </c>
    </row>
    <row r="1781" spans="2:3" x14ac:dyDescent="0.25">
      <c r="B1781" s="9">
        <v>3373</v>
      </c>
      <c r="C1781" s="10">
        <v>30</v>
      </c>
    </row>
    <row r="1782" spans="2:3" x14ac:dyDescent="0.25">
      <c r="B1782" s="9">
        <v>3374</v>
      </c>
      <c r="C1782" s="10">
        <v>52</v>
      </c>
    </row>
    <row r="1783" spans="2:3" x14ac:dyDescent="0.25">
      <c r="B1783" s="9">
        <v>3375</v>
      </c>
      <c r="C1783" s="10">
        <v>17</v>
      </c>
    </row>
    <row r="1784" spans="2:3" x14ac:dyDescent="0.25">
      <c r="B1784" s="9">
        <v>3376</v>
      </c>
      <c r="C1784" s="10">
        <v>19</v>
      </c>
    </row>
    <row r="1785" spans="2:3" x14ac:dyDescent="0.25">
      <c r="B1785" s="9">
        <v>3377</v>
      </c>
      <c r="C1785" s="10">
        <v>77</v>
      </c>
    </row>
    <row r="1786" spans="2:3" x14ac:dyDescent="0.25">
      <c r="B1786" s="9">
        <v>3378</v>
      </c>
      <c r="C1786" s="10">
        <v>21</v>
      </c>
    </row>
    <row r="1787" spans="2:3" x14ac:dyDescent="0.25">
      <c r="B1787" s="9">
        <v>3379</v>
      </c>
      <c r="C1787" s="10">
        <v>38</v>
      </c>
    </row>
    <row r="1788" spans="2:3" x14ac:dyDescent="0.25">
      <c r="B1788" s="9">
        <v>3380</v>
      </c>
      <c r="C1788" s="10">
        <v>28</v>
      </c>
    </row>
    <row r="1789" spans="2:3" x14ac:dyDescent="0.25">
      <c r="B1789" s="9">
        <v>3381</v>
      </c>
      <c r="C1789" s="10">
        <v>48</v>
      </c>
    </row>
    <row r="1790" spans="2:3" x14ac:dyDescent="0.25">
      <c r="B1790" s="9">
        <v>3382</v>
      </c>
      <c r="C1790" s="10">
        <v>46</v>
      </c>
    </row>
    <row r="1791" spans="2:3" x14ac:dyDescent="0.25">
      <c r="B1791" s="9">
        <v>3383</v>
      </c>
      <c r="C1791" s="10">
        <v>30</v>
      </c>
    </row>
    <row r="1792" spans="2:3" x14ac:dyDescent="0.25">
      <c r="B1792" s="9">
        <v>3384</v>
      </c>
      <c r="C1792" s="10">
        <v>64</v>
      </c>
    </row>
    <row r="1793" spans="2:3" x14ac:dyDescent="0.25">
      <c r="B1793" s="9">
        <v>3385</v>
      </c>
      <c r="C1793" s="10">
        <v>15</v>
      </c>
    </row>
    <row r="1794" spans="2:3" x14ac:dyDescent="0.25">
      <c r="B1794" s="9">
        <v>3386</v>
      </c>
      <c r="C1794" s="10">
        <v>41</v>
      </c>
    </row>
    <row r="1795" spans="2:3" x14ac:dyDescent="0.25">
      <c r="B1795" s="9">
        <v>3387</v>
      </c>
      <c r="C1795" s="10">
        <v>35</v>
      </c>
    </row>
    <row r="1796" spans="2:3" x14ac:dyDescent="0.25">
      <c r="B1796" s="9">
        <v>3388</v>
      </c>
      <c r="C1796" s="10">
        <v>45</v>
      </c>
    </row>
    <row r="1797" spans="2:3" x14ac:dyDescent="0.25">
      <c r="B1797" s="9">
        <v>3389</v>
      </c>
      <c r="C1797" s="10">
        <v>62</v>
      </c>
    </row>
    <row r="1798" spans="2:3" x14ac:dyDescent="0.25">
      <c r="B1798" s="9">
        <v>3390</v>
      </c>
      <c r="C1798" s="10">
        <v>22</v>
      </c>
    </row>
    <row r="1799" spans="2:3" x14ac:dyDescent="0.25">
      <c r="B1799" s="9">
        <v>3391</v>
      </c>
      <c r="C1799" s="10">
        <v>18</v>
      </c>
    </row>
    <row r="1800" spans="2:3" x14ac:dyDescent="0.25">
      <c r="B1800" s="9">
        <v>3392</v>
      </c>
      <c r="C1800" s="10">
        <v>12</v>
      </c>
    </row>
    <row r="1801" spans="2:3" x14ac:dyDescent="0.25">
      <c r="B1801" s="9">
        <v>3393</v>
      </c>
      <c r="C1801" s="10">
        <v>44</v>
      </c>
    </row>
    <row r="1802" spans="2:3" x14ac:dyDescent="0.25">
      <c r="B1802" s="9">
        <v>3394</v>
      </c>
      <c r="C1802" s="10">
        <v>27</v>
      </c>
    </row>
    <row r="1803" spans="2:3" x14ac:dyDescent="0.25">
      <c r="B1803" s="9">
        <v>3395</v>
      </c>
      <c r="C1803" s="10">
        <v>38</v>
      </c>
    </row>
    <row r="1804" spans="2:3" x14ac:dyDescent="0.25">
      <c r="B1804" s="9">
        <v>3396</v>
      </c>
      <c r="C1804" s="10">
        <v>28</v>
      </c>
    </row>
    <row r="1805" spans="2:3" x14ac:dyDescent="0.25">
      <c r="B1805" s="9">
        <v>3397</v>
      </c>
      <c r="C1805" s="10">
        <v>24</v>
      </c>
    </row>
    <row r="1806" spans="2:3" x14ac:dyDescent="0.25">
      <c r="B1806" s="9">
        <v>3398</v>
      </c>
      <c r="C1806" s="10">
        <v>65</v>
      </c>
    </row>
    <row r="1807" spans="2:3" x14ac:dyDescent="0.25">
      <c r="B1807" s="9">
        <v>3399</v>
      </c>
      <c r="C1807" s="10">
        <v>46</v>
      </c>
    </row>
    <row r="1808" spans="2:3" x14ac:dyDescent="0.25">
      <c r="B1808" s="9">
        <v>3400</v>
      </c>
      <c r="C1808" s="10">
        <v>85</v>
      </c>
    </row>
    <row r="1809" spans="2:3" x14ac:dyDescent="0.25">
      <c r="B1809" s="9">
        <v>3401</v>
      </c>
      <c r="C1809" s="10">
        <v>66</v>
      </c>
    </row>
    <row r="1810" spans="2:3" x14ac:dyDescent="0.25">
      <c r="B1810" s="9">
        <v>3402</v>
      </c>
      <c r="C1810" s="10">
        <v>165</v>
      </c>
    </row>
    <row r="1811" spans="2:3" x14ac:dyDescent="0.25">
      <c r="B1811" s="9">
        <v>3403</v>
      </c>
      <c r="C1811" s="10">
        <v>17</v>
      </c>
    </row>
    <row r="1812" spans="2:3" x14ac:dyDescent="0.25">
      <c r="B1812" s="9">
        <v>3404</v>
      </c>
      <c r="C1812" s="10">
        <v>3</v>
      </c>
    </row>
    <row r="1813" spans="2:3" x14ac:dyDescent="0.25">
      <c r="B1813" s="9">
        <v>3405</v>
      </c>
      <c r="C1813" s="10">
        <v>17</v>
      </c>
    </row>
    <row r="1814" spans="2:3" x14ac:dyDescent="0.25">
      <c r="B1814" s="9">
        <v>3406</v>
      </c>
      <c r="C1814" s="10">
        <v>91</v>
      </c>
    </row>
    <row r="1815" spans="2:3" x14ac:dyDescent="0.25">
      <c r="B1815" s="9">
        <v>3407</v>
      </c>
      <c r="C1815" s="10">
        <v>67</v>
      </c>
    </row>
    <row r="1816" spans="2:3" x14ac:dyDescent="0.25">
      <c r="B1816" s="9">
        <v>3408</v>
      </c>
      <c r="C1816" s="10">
        <v>18</v>
      </c>
    </row>
    <row r="1817" spans="2:3" x14ac:dyDescent="0.25">
      <c r="B1817" s="9">
        <v>3409</v>
      </c>
      <c r="C1817" s="10">
        <v>21</v>
      </c>
    </row>
    <row r="1818" spans="2:3" x14ac:dyDescent="0.25">
      <c r="B1818" s="9">
        <v>3410</v>
      </c>
      <c r="C1818" s="10">
        <v>40</v>
      </c>
    </row>
    <row r="1819" spans="2:3" x14ac:dyDescent="0.25">
      <c r="B1819" s="9">
        <v>3411</v>
      </c>
      <c r="C1819" s="10">
        <v>78</v>
      </c>
    </row>
    <row r="1820" spans="2:3" x14ac:dyDescent="0.25">
      <c r="B1820" s="9">
        <v>3412</v>
      </c>
      <c r="C1820" s="10">
        <v>26</v>
      </c>
    </row>
    <row r="1821" spans="2:3" x14ac:dyDescent="0.25">
      <c r="B1821" s="9">
        <v>3413</v>
      </c>
      <c r="C1821" s="10">
        <v>14</v>
      </c>
    </row>
    <row r="1822" spans="2:3" x14ac:dyDescent="0.25">
      <c r="B1822" s="9">
        <v>3414</v>
      </c>
      <c r="C1822" s="10">
        <v>44</v>
      </c>
    </row>
    <row r="1823" spans="2:3" x14ac:dyDescent="0.25">
      <c r="B1823" s="9">
        <v>3415</v>
      </c>
      <c r="C1823" s="10">
        <v>9</v>
      </c>
    </row>
    <row r="1824" spans="2:3" x14ac:dyDescent="0.25">
      <c r="B1824" s="9">
        <v>3416</v>
      </c>
      <c r="C1824" s="10">
        <v>30</v>
      </c>
    </row>
    <row r="1825" spans="2:3" x14ac:dyDescent="0.25">
      <c r="B1825" s="9">
        <v>3417</v>
      </c>
      <c r="C1825" s="10">
        <v>45</v>
      </c>
    </row>
    <row r="1826" spans="2:3" x14ac:dyDescent="0.25">
      <c r="B1826" s="9">
        <v>3418</v>
      </c>
      <c r="C1826" s="10">
        <v>56</v>
      </c>
    </row>
    <row r="1827" spans="2:3" x14ac:dyDescent="0.25">
      <c r="B1827" s="9">
        <v>3419</v>
      </c>
      <c r="C1827" s="10">
        <v>46</v>
      </c>
    </row>
    <row r="1828" spans="2:3" x14ac:dyDescent="0.25">
      <c r="B1828" s="9">
        <v>3420</v>
      </c>
      <c r="C1828" s="10">
        <v>34</v>
      </c>
    </row>
    <row r="1829" spans="2:3" x14ac:dyDescent="0.25">
      <c r="B1829" s="9">
        <v>3421</v>
      </c>
      <c r="C1829" s="10">
        <v>98</v>
      </c>
    </row>
    <row r="1830" spans="2:3" x14ac:dyDescent="0.25">
      <c r="B1830" s="9">
        <v>3422</v>
      </c>
      <c r="C1830" s="10">
        <v>46</v>
      </c>
    </row>
    <row r="1831" spans="2:3" x14ac:dyDescent="0.25">
      <c r="B1831" s="9">
        <v>3423</v>
      </c>
      <c r="C1831" s="10">
        <v>10</v>
      </c>
    </row>
    <row r="1832" spans="2:3" x14ac:dyDescent="0.25">
      <c r="B1832" s="9">
        <v>3424</v>
      </c>
      <c r="C1832" s="10">
        <v>76</v>
      </c>
    </row>
    <row r="1833" spans="2:3" x14ac:dyDescent="0.25">
      <c r="B1833" s="9">
        <v>3425</v>
      </c>
      <c r="C1833" s="10">
        <v>104</v>
      </c>
    </row>
    <row r="1834" spans="2:3" x14ac:dyDescent="0.25">
      <c r="B1834" s="9">
        <v>3426</v>
      </c>
      <c r="C1834" s="10">
        <v>87</v>
      </c>
    </row>
    <row r="1835" spans="2:3" x14ac:dyDescent="0.25">
      <c r="B1835" s="9">
        <v>3427</v>
      </c>
      <c r="C1835" s="10">
        <v>29</v>
      </c>
    </row>
    <row r="1836" spans="2:3" x14ac:dyDescent="0.25">
      <c r="B1836" s="9">
        <v>3428</v>
      </c>
      <c r="C1836" s="10">
        <v>51</v>
      </c>
    </row>
    <row r="1837" spans="2:3" x14ac:dyDescent="0.25">
      <c r="B1837" s="9">
        <v>3429</v>
      </c>
      <c r="C1837" s="10">
        <v>12</v>
      </c>
    </row>
    <row r="1838" spans="2:3" x14ac:dyDescent="0.25">
      <c r="B1838" s="9">
        <v>3430</v>
      </c>
      <c r="C1838" s="10">
        <v>72</v>
      </c>
    </row>
    <row r="1839" spans="2:3" x14ac:dyDescent="0.25">
      <c r="B1839" s="9">
        <v>3431</v>
      </c>
      <c r="C1839" s="10">
        <v>21</v>
      </c>
    </row>
    <row r="1840" spans="2:3" x14ac:dyDescent="0.25">
      <c r="B1840" s="9">
        <v>3432</v>
      </c>
      <c r="C1840" s="10">
        <v>42</v>
      </c>
    </row>
    <row r="1841" spans="2:3" x14ac:dyDescent="0.25">
      <c r="B1841" s="9">
        <v>3433</v>
      </c>
      <c r="C1841" s="10">
        <v>71</v>
      </c>
    </row>
    <row r="1842" spans="2:3" x14ac:dyDescent="0.25">
      <c r="B1842" s="9">
        <v>3434</v>
      </c>
      <c r="C1842" s="10">
        <v>168</v>
      </c>
    </row>
    <row r="1843" spans="2:3" x14ac:dyDescent="0.25">
      <c r="B1843" s="9">
        <v>3435</v>
      </c>
      <c r="C1843" s="10">
        <v>19</v>
      </c>
    </row>
    <row r="1844" spans="2:3" x14ac:dyDescent="0.25">
      <c r="B1844" s="9">
        <v>3436</v>
      </c>
      <c r="C1844" s="10">
        <v>37</v>
      </c>
    </row>
    <row r="1845" spans="2:3" x14ac:dyDescent="0.25">
      <c r="B1845" s="9">
        <v>3437</v>
      </c>
      <c r="C1845" s="10">
        <v>36</v>
      </c>
    </row>
    <row r="1846" spans="2:3" x14ac:dyDescent="0.25">
      <c r="B1846" s="9">
        <v>3438</v>
      </c>
      <c r="C1846" s="10">
        <v>14</v>
      </c>
    </row>
    <row r="1847" spans="2:3" x14ac:dyDescent="0.25">
      <c r="B1847" s="9">
        <v>3439</v>
      </c>
      <c r="C1847" s="10">
        <v>18</v>
      </c>
    </row>
    <row r="1848" spans="2:3" x14ac:dyDescent="0.25">
      <c r="B1848" s="9">
        <v>3440</v>
      </c>
      <c r="C1848" s="10">
        <v>82</v>
      </c>
    </row>
    <row r="1849" spans="2:3" x14ac:dyDescent="0.25">
      <c r="B1849" s="9">
        <v>3441</v>
      </c>
      <c r="C1849" s="10">
        <v>43</v>
      </c>
    </row>
    <row r="1850" spans="2:3" x14ac:dyDescent="0.25">
      <c r="B1850" s="9">
        <v>3442</v>
      </c>
      <c r="C1850" s="10">
        <v>8</v>
      </c>
    </row>
    <row r="1851" spans="2:3" x14ac:dyDescent="0.25">
      <c r="B1851" s="9">
        <v>3443</v>
      </c>
      <c r="C1851" s="10">
        <v>45</v>
      </c>
    </row>
    <row r="1852" spans="2:3" x14ac:dyDescent="0.25">
      <c r="B1852" s="9">
        <v>3444</v>
      </c>
      <c r="C1852" s="10">
        <v>20</v>
      </c>
    </row>
    <row r="1853" spans="2:3" x14ac:dyDescent="0.25">
      <c r="B1853" s="9">
        <v>3445</v>
      </c>
      <c r="C1853" s="10">
        <v>31</v>
      </c>
    </row>
    <row r="1854" spans="2:3" x14ac:dyDescent="0.25">
      <c r="B1854" s="9">
        <v>3446</v>
      </c>
      <c r="C1854" s="10">
        <v>25</v>
      </c>
    </row>
    <row r="1855" spans="2:3" x14ac:dyDescent="0.25">
      <c r="B1855" s="9">
        <v>3447</v>
      </c>
      <c r="C1855" s="10">
        <v>14</v>
      </c>
    </row>
    <row r="1856" spans="2:3" x14ac:dyDescent="0.25">
      <c r="B1856" s="9">
        <v>3448</v>
      </c>
      <c r="C1856" s="10">
        <v>45</v>
      </c>
    </row>
    <row r="1857" spans="2:3" x14ac:dyDescent="0.25">
      <c r="B1857" s="9">
        <v>3449</v>
      </c>
      <c r="C1857" s="10">
        <v>20</v>
      </c>
    </row>
    <row r="1858" spans="2:3" x14ac:dyDescent="0.25">
      <c r="B1858" s="9">
        <v>3450</v>
      </c>
      <c r="C1858" s="10">
        <v>39</v>
      </c>
    </row>
    <row r="1859" spans="2:3" x14ac:dyDescent="0.25">
      <c r="B1859" s="9">
        <v>3451</v>
      </c>
      <c r="C1859" s="10">
        <v>16</v>
      </c>
    </row>
    <row r="1860" spans="2:3" x14ac:dyDescent="0.25">
      <c r="B1860" s="9">
        <v>3452</v>
      </c>
      <c r="C1860" s="10">
        <v>37</v>
      </c>
    </row>
    <row r="1861" spans="2:3" x14ac:dyDescent="0.25">
      <c r="B1861" s="9">
        <v>3453</v>
      </c>
      <c r="C1861" s="10">
        <v>14</v>
      </c>
    </row>
    <row r="1862" spans="2:3" x14ac:dyDescent="0.25">
      <c r="B1862" s="9">
        <v>3454</v>
      </c>
      <c r="C1862" s="10">
        <v>21</v>
      </c>
    </row>
    <row r="1863" spans="2:3" x14ac:dyDescent="0.25">
      <c r="B1863" s="9">
        <v>3455</v>
      </c>
      <c r="C1863" s="10">
        <v>69</v>
      </c>
    </row>
    <row r="1864" spans="2:3" x14ac:dyDescent="0.25">
      <c r="B1864" s="9">
        <v>3456</v>
      </c>
      <c r="C1864" s="10">
        <v>16</v>
      </c>
    </row>
    <row r="1865" spans="2:3" x14ac:dyDescent="0.25">
      <c r="B1865" s="9">
        <v>3457</v>
      </c>
      <c r="C1865" s="10">
        <v>55</v>
      </c>
    </row>
    <row r="1866" spans="2:3" x14ac:dyDescent="0.25">
      <c r="B1866" s="9">
        <v>3458</v>
      </c>
      <c r="C1866" s="10">
        <v>27</v>
      </c>
    </row>
    <row r="1867" spans="2:3" x14ac:dyDescent="0.25">
      <c r="B1867" s="9">
        <v>3459</v>
      </c>
      <c r="C1867" s="10">
        <v>36</v>
      </c>
    </row>
    <row r="1868" spans="2:3" x14ac:dyDescent="0.25">
      <c r="B1868" s="9">
        <v>3460</v>
      </c>
      <c r="C1868" s="10">
        <v>19</v>
      </c>
    </row>
    <row r="1869" spans="2:3" x14ac:dyDescent="0.25">
      <c r="B1869" s="9">
        <v>3461</v>
      </c>
      <c r="C1869" s="10">
        <v>12</v>
      </c>
    </row>
    <row r="1870" spans="2:3" x14ac:dyDescent="0.25">
      <c r="B1870" s="9">
        <v>3462</v>
      </c>
      <c r="C1870" s="10">
        <v>17</v>
      </c>
    </row>
    <row r="1871" spans="2:3" x14ac:dyDescent="0.25">
      <c r="B1871" s="9">
        <v>3463</v>
      </c>
      <c r="C1871" s="10">
        <v>114</v>
      </c>
    </row>
    <row r="1872" spans="2:3" x14ac:dyDescent="0.25">
      <c r="B1872" s="9">
        <v>3464</v>
      </c>
      <c r="C1872" s="10">
        <v>93</v>
      </c>
    </row>
    <row r="1873" spans="2:3" x14ac:dyDescent="0.25">
      <c r="B1873" s="9">
        <v>3465</v>
      </c>
      <c r="C1873" s="10">
        <v>36</v>
      </c>
    </row>
    <row r="1874" spans="2:3" x14ac:dyDescent="0.25">
      <c r="B1874" s="9">
        <v>3466</v>
      </c>
      <c r="C1874" s="10">
        <v>61</v>
      </c>
    </row>
    <row r="1875" spans="2:3" x14ac:dyDescent="0.25">
      <c r="B1875" s="9">
        <v>3467</v>
      </c>
      <c r="C1875" s="10">
        <v>47</v>
      </c>
    </row>
    <row r="1876" spans="2:3" x14ac:dyDescent="0.25">
      <c r="B1876" s="9">
        <v>3468</v>
      </c>
      <c r="C1876" s="10">
        <v>17</v>
      </c>
    </row>
    <row r="1877" spans="2:3" x14ac:dyDescent="0.25">
      <c r="B1877" s="9">
        <v>3469</v>
      </c>
      <c r="C1877" s="10">
        <v>63</v>
      </c>
    </row>
    <row r="1878" spans="2:3" x14ac:dyDescent="0.25">
      <c r="B1878" s="9">
        <v>3470</v>
      </c>
      <c r="C1878" s="10">
        <v>9</v>
      </c>
    </row>
    <row r="1879" spans="2:3" x14ac:dyDescent="0.25">
      <c r="B1879" s="9">
        <v>3471</v>
      </c>
      <c r="C1879" s="10">
        <v>30</v>
      </c>
    </row>
    <row r="1880" spans="2:3" x14ac:dyDescent="0.25">
      <c r="B1880" s="9">
        <v>3472</v>
      </c>
      <c r="C1880" s="10">
        <v>23</v>
      </c>
    </row>
    <row r="1881" spans="2:3" x14ac:dyDescent="0.25">
      <c r="B1881" s="9">
        <v>3473</v>
      </c>
      <c r="C1881" s="10">
        <v>33</v>
      </c>
    </row>
    <row r="1882" spans="2:3" x14ac:dyDescent="0.25">
      <c r="B1882" s="9">
        <v>3474</v>
      </c>
      <c r="C1882" s="10">
        <v>39</v>
      </c>
    </row>
    <row r="1883" spans="2:3" x14ac:dyDescent="0.25">
      <c r="B1883" s="9">
        <v>3475</v>
      </c>
      <c r="C1883" s="10">
        <v>17</v>
      </c>
    </row>
    <row r="1884" spans="2:3" x14ac:dyDescent="0.25">
      <c r="B1884" s="9">
        <v>3476</v>
      </c>
      <c r="C1884" s="10">
        <v>6</v>
      </c>
    </row>
    <row r="1885" spans="2:3" x14ac:dyDescent="0.25">
      <c r="B1885" s="9">
        <v>3477</v>
      </c>
      <c r="C1885" s="10">
        <v>39</v>
      </c>
    </row>
    <row r="1886" spans="2:3" x14ac:dyDescent="0.25">
      <c r="B1886" s="9">
        <v>3478</v>
      </c>
      <c r="C1886" s="10">
        <v>57</v>
      </c>
    </row>
    <row r="1887" spans="2:3" x14ac:dyDescent="0.25">
      <c r="B1887" s="9">
        <v>3479</v>
      </c>
      <c r="C1887" s="10">
        <v>56</v>
      </c>
    </row>
    <row r="1888" spans="2:3" x14ac:dyDescent="0.25">
      <c r="B1888" s="9">
        <v>3480</v>
      </c>
      <c r="C1888" s="10">
        <v>13</v>
      </c>
    </row>
    <row r="1889" spans="2:3" x14ac:dyDescent="0.25">
      <c r="B1889" s="9">
        <v>3481</v>
      </c>
      <c r="C1889" s="10">
        <v>95</v>
      </c>
    </row>
    <row r="1890" spans="2:3" x14ac:dyDescent="0.25">
      <c r="B1890" s="9">
        <v>3482</v>
      </c>
      <c r="C1890" s="10">
        <v>80</v>
      </c>
    </row>
    <row r="1891" spans="2:3" x14ac:dyDescent="0.25">
      <c r="B1891" s="9">
        <v>3483</v>
      </c>
      <c r="C1891" s="10">
        <v>133</v>
      </c>
    </row>
    <row r="1892" spans="2:3" x14ac:dyDescent="0.25">
      <c r="B1892" s="9">
        <v>3484</v>
      </c>
      <c r="C1892" s="10">
        <v>44</v>
      </c>
    </row>
    <row r="1893" spans="2:3" x14ac:dyDescent="0.25">
      <c r="B1893" s="9">
        <v>3485</v>
      </c>
      <c r="C1893" s="10">
        <v>30</v>
      </c>
    </row>
    <row r="1894" spans="2:3" x14ac:dyDescent="0.25">
      <c r="B1894" s="9">
        <v>3486</v>
      </c>
      <c r="C1894" s="10">
        <v>56</v>
      </c>
    </row>
    <row r="1895" spans="2:3" x14ac:dyDescent="0.25">
      <c r="B1895" s="9">
        <v>3487</v>
      </c>
      <c r="C1895" s="10">
        <v>66</v>
      </c>
    </row>
    <row r="1896" spans="2:3" x14ac:dyDescent="0.25">
      <c r="B1896" s="9">
        <v>3488</v>
      </c>
      <c r="C1896" s="10">
        <v>29</v>
      </c>
    </row>
    <row r="1897" spans="2:3" x14ac:dyDescent="0.25">
      <c r="B1897" s="9">
        <v>3489</v>
      </c>
      <c r="C1897" s="10">
        <v>72</v>
      </c>
    </row>
    <row r="1898" spans="2:3" x14ac:dyDescent="0.25">
      <c r="B1898" s="9">
        <v>3490</v>
      </c>
      <c r="C1898" s="10">
        <v>27</v>
      </c>
    </row>
    <row r="1899" spans="2:3" x14ac:dyDescent="0.25">
      <c r="B1899" s="9">
        <v>3491</v>
      </c>
      <c r="C1899" s="10">
        <v>10</v>
      </c>
    </row>
    <row r="1900" spans="2:3" x14ac:dyDescent="0.25">
      <c r="B1900" s="9">
        <v>3492</v>
      </c>
      <c r="C1900" s="10">
        <v>35</v>
      </c>
    </row>
    <row r="1901" spans="2:3" x14ac:dyDescent="0.25">
      <c r="B1901" s="9">
        <v>3493</v>
      </c>
      <c r="C1901" s="10">
        <v>29</v>
      </c>
    </row>
    <row r="1902" spans="2:3" x14ac:dyDescent="0.25">
      <c r="B1902" s="9">
        <v>3494</v>
      </c>
      <c r="C1902" s="10">
        <v>13</v>
      </c>
    </row>
    <row r="1903" spans="2:3" x14ac:dyDescent="0.25">
      <c r="B1903" s="9">
        <v>3495</v>
      </c>
      <c r="C1903" s="10">
        <v>72</v>
      </c>
    </row>
    <row r="1904" spans="2:3" x14ac:dyDescent="0.25">
      <c r="B1904" s="9">
        <v>3496</v>
      </c>
      <c r="C1904" s="10">
        <v>78</v>
      </c>
    </row>
    <row r="1905" spans="2:3" x14ac:dyDescent="0.25">
      <c r="B1905" s="9">
        <v>3497</v>
      </c>
      <c r="C1905" s="10">
        <v>49</v>
      </c>
    </row>
    <row r="1906" spans="2:3" x14ac:dyDescent="0.25">
      <c r="B1906" s="9">
        <v>3498</v>
      </c>
      <c r="C1906" s="10">
        <v>42</v>
      </c>
    </row>
    <row r="1907" spans="2:3" x14ac:dyDescent="0.25">
      <c r="B1907" s="9">
        <v>3499</v>
      </c>
      <c r="C1907" s="10">
        <v>35</v>
      </c>
    </row>
    <row r="1908" spans="2:3" x14ac:dyDescent="0.25">
      <c r="B1908" s="9">
        <v>3500</v>
      </c>
      <c r="C1908" s="10">
        <v>42</v>
      </c>
    </row>
    <row r="1909" spans="2:3" x14ac:dyDescent="0.25">
      <c r="B1909" s="9">
        <v>3501</v>
      </c>
      <c r="C1909" s="10">
        <v>42</v>
      </c>
    </row>
    <row r="1910" spans="2:3" x14ac:dyDescent="0.25">
      <c r="B1910" s="9">
        <v>3502</v>
      </c>
      <c r="C1910" s="10">
        <v>31</v>
      </c>
    </row>
    <row r="1911" spans="2:3" x14ac:dyDescent="0.25">
      <c r="B1911" s="9">
        <v>3503</v>
      </c>
      <c r="C1911" s="10">
        <v>38</v>
      </c>
    </row>
    <row r="1912" spans="2:3" x14ac:dyDescent="0.25">
      <c r="B1912" s="9">
        <v>3504</v>
      </c>
      <c r="C1912" s="10">
        <v>8</v>
      </c>
    </row>
    <row r="1913" spans="2:3" x14ac:dyDescent="0.25">
      <c r="B1913" s="9">
        <v>3505</v>
      </c>
      <c r="C1913" s="10">
        <v>39</v>
      </c>
    </row>
    <row r="1914" spans="2:3" x14ac:dyDescent="0.25">
      <c r="B1914" s="9">
        <v>3506</v>
      </c>
      <c r="C1914" s="10">
        <v>29</v>
      </c>
    </row>
    <row r="1915" spans="2:3" x14ac:dyDescent="0.25">
      <c r="B1915" s="9">
        <v>3507</v>
      </c>
      <c r="C1915" s="10">
        <v>72</v>
      </c>
    </row>
    <row r="1916" spans="2:3" x14ac:dyDescent="0.25">
      <c r="B1916" s="9">
        <v>3508</v>
      </c>
      <c r="C1916" s="10">
        <v>15</v>
      </c>
    </row>
    <row r="1917" spans="2:3" x14ac:dyDescent="0.25">
      <c r="B1917" s="9">
        <v>3509</v>
      </c>
      <c r="C1917" s="10">
        <v>33</v>
      </c>
    </row>
    <row r="1918" spans="2:3" x14ac:dyDescent="0.25">
      <c r="B1918" s="9">
        <v>3510</v>
      </c>
      <c r="C1918" s="10">
        <v>15</v>
      </c>
    </row>
    <row r="1919" spans="2:3" x14ac:dyDescent="0.25">
      <c r="B1919" s="9">
        <v>3511</v>
      </c>
      <c r="C1919" s="10">
        <v>19</v>
      </c>
    </row>
    <row r="1920" spans="2:3" x14ac:dyDescent="0.25">
      <c r="B1920" s="9">
        <v>3512</v>
      </c>
      <c r="C1920" s="10">
        <v>17</v>
      </c>
    </row>
    <row r="1921" spans="2:3" x14ac:dyDescent="0.25">
      <c r="B1921" s="9">
        <v>3513</v>
      </c>
      <c r="C1921" s="10">
        <v>44</v>
      </c>
    </row>
    <row r="1922" spans="2:3" x14ac:dyDescent="0.25">
      <c r="B1922" s="9">
        <v>3514</v>
      </c>
      <c r="C1922" s="10">
        <v>10</v>
      </c>
    </row>
    <row r="1923" spans="2:3" x14ac:dyDescent="0.25">
      <c r="B1923" s="9">
        <v>3515</v>
      </c>
      <c r="C1923" s="10">
        <v>46</v>
      </c>
    </row>
    <row r="1924" spans="2:3" x14ac:dyDescent="0.25">
      <c r="B1924" s="9">
        <v>3516</v>
      </c>
      <c r="C1924" s="10">
        <v>11</v>
      </c>
    </row>
    <row r="1925" spans="2:3" x14ac:dyDescent="0.25">
      <c r="B1925" s="9">
        <v>3517</v>
      </c>
      <c r="C1925" s="10">
        <v>13</v>
      </c>
    </row>
    <row r="1926" spans="2:3" x14ac:dyDescent="0.25">
      <c r="B1926" s="9">
        <v>3518</v>
      </c>
      <c r="C1926" s="10">
        <v>33</v>
      </c>
    </row>
    <row r="1927" spans="2:3" x14ac:dyDescent="0.25">
      <c r="B1927" s="9">
        <v>3519</v>
      </c>
      <c r="C1927" s="10">
        <v>28</v>
      </c>
    </row>
    <row r="1928" spans="2:3" x14ac:dyDescent="0.25">
      <c r="B1928" s="9">
        <v>3520</v>
      </c>
      <c r="C1928" s="10">
        <v>21</v>
      </c>
    </row>
    <row r="1929" spans="2:3" x14ac:dyDescent="0.25">
      <c r="B1929" s="9">
        <v>3521</v>
      </c>
      <c r="C1929" s="10">
        <v>13</v>
      </c>
    </row>
    <row r="1930" spans="2:3" x14ac:dyDescent="0.25">
      <c r="B1930" s="9">
        <v>3522</v>
      </c>
      <c r="C1930" s="10">
        <v>34</v>
      </c>
    </row>
    <row r="1931" spans="2:3" x14ac:dyDescent="0.25">
      <c r="B1931" s="9">
        <v>3523</v>
      </c>
      <c r="C1931" s="10">
        <v>80</v>
      </c>
    </row>
    <row r="1932" spans="2:3" x14ac:dyDescent="0.25">
      <c r="B1932" s="9">
        <v>3524</v>
      </c>
      <c r="C1932" s="10">
        <v>74</v>
      </c>
    </row>
    <row r="1933" spans="2:3" x14ac:dyDescent="0.25">
      <c r="B1933" s="9">
        <v>3525</v>
      </c>
      <c r="C1933" s="10">
        <v>7</v>
      </c>
    </row>
    <row r="1934" spans="2:3" x14ac:dyDescent="0.25">
      <c r="B1934" s="9">
        <v>3526</v>
      </c>
      <c r="C1934" s="10">
        <v>34</v>
      </c>
    </row>
    <row r="1935" spans="2:3" x14ac:dyDescent="0.25">
      <c r="B1935" s="9">
        <v>3527</v>
      </c>
      <c r="C1935" s="10">
        <v>86</v>
      </c>
    </row>
    <row r="1936" spans="2:3" x14ac:dyDescent="0.25">
      <c r="B1936" s="9">
        <v>3528</v>
      </c>
      <c r="C1936" s="10">
        <v>37</v>
      </c>
    </row>
    <row r="1937" spans="2:3" x14ac:dyDescent="0.25">
      <c r="B1937" s="9">
        <v>3529</v>
      </c>
      <c r="C1937" s="10">
        <v>18</v>
      </c>
    </row>
    <row r="1938" spans="2:3" x14ac:dyDescent="0.25">
      <c r="B1938" s="9">
        <v>3530</v>
      </c>
      <c r="C1938" s="10">
        <v>22</v>
      </c>
    </row>
    <row r="1939" spans="2:3" x14ac:dyDescent="0.25">
      <c r="B1939" s="9">
        <v>3531</v>
      </c>
      <c r="C1939" s="10">
        <v>26</v>
      </c>
    </row>
    <row r="1940" spans="2:3" x14ac:dyDescent="0.25">
      <c r="B1940" s="9">
        <v>3532</v>
      </c>
      <c r="C1940" s="10">
        <v>27</v>
      </c>
    </row>
    <row r="1941" spans="2:3" x14ac:dyDescent="0.25">
      <c r="B1941" s="9">
        <v>3533</v>
      </c>
      <c r="C1941" s="10">
        <v>8</v>
      </c>
    </row>
    <row r="1942" spans="2:3" x14ac:dyDescent="0.25">
      <c r="B1942" s="9">
        <v>3534</v>
      </c>
      <c r="C1942" s="10">
        <v>204</v>
      </c>
    </row>
    <row r="1943" spans="2:3" x14ac:dyDescent="0.25">
      <c r="B1943" s="9">
        <v>3535</v>
      </c>
      <c r="C1943" s="10">
        <v>46</v>
      </c>
    </row>
    <row r="1944" spans="2:3" x14ac:dyDescent="0.25">
      <c r="B1944" s="9">
        <v>3536</v>
      </c>
      <c r="C1944" s="10">
        <v>17</v>
      </c>
    </row>
    <row r="1945" spans="2:3" x14ac:dyDescent="0.25">
      <c r="B1945" s="9">
        <v>3537</v>
      </c>
      <c r="C1945" s="10">
        <v>28</v>
      </c>
    </row>
    <row r="1946" spans="2:3" x14ac:dyDescent="0.25">
      <c r="B1946" s="9">
        <v>3538</v>
      </c>
      <c r="C1946" s="10">
        <v>83</v>
      </c>
    </row>
    <row r="1947" spans="2:3" x14ac:dyDescent="0.25">
      <c r="B1947" s="9">
        <v>3539</v>
      </c>
      <c r="C1947" s="10">
        <v>13</v>
      </c>
    </row>
    <row r="1948" spans="2:3" x14ac:dyDescent="0.25">
      <c r="B1948" s="9">
        <v>3540</v>
      </c>
      <c r="C1948" s="10">
        <v>8</v>
      </c>
    </row>
    <row r="1949" spans="2:3" x14ac:dyDescent="0.25">
      <c r="B1949" s="9">
        <v>3541</v>
      </c>
      <c r="C1949" s="10">
        <v>32</v>
      </c>
    </row>
    <row r="1950" spans="2:3" x14ac:dyDescent="0.25">
      <c r="B1950" s="9">
        <v>3542</v>
      </c>
      <c r="C1950" s="10">
        <v>85</v>
      </c>
    </row>
    <row r="1951" spans="2:3" x14ac:dyDescent="0.25">
      <c r="B1951" s="9">
        <v>3543</v>
      </c>
      <c r="C1951" s="10">
        <v>29</v>
      </c>
    </row>
    <row r="1952" spans="2:3" x14ac:dyDescent="0.25">
      <c r="B1952" s="9">
        <v>3544</v>
      </c>
      <c r="C1952" s="10">
        <v>24</v>
      </c>
    </row>
    <row r="1953" spans="2:3" x14ac:dyDescent="0.25">
      <c r="B1953" s="9">
        <v>3545</v>
      </c>
      <c r="C1953" s="10">
        <v>8</v>
      </c>
    </row>
    <row r="1954" spans="2:3" x14ac:dyDescent="0.25">
      <c r="B1954" s="9">
        <v>3546</v>
      </c>
      <c r="C1954" s="10">
        <v>19</v>
      </c>
    </row>
    <row r="1955" spans="2:3" x14ac:dyDescent="0.25">
      <c r="B1955" s="9">
        <v>3547</v>
      </c>
      <c r="C1955" s="10">
        <v>336</v>
      </c>
    </row>
    <row r="1956" spans="2:3" x14ac:dyDescent="0.25">
      <c r="B1956" s="9">
        <v>3548</v>
      </c>
      <c r="C1956" s="10">
        <v>13</v>
      </c>
    </row>
    <row r="1957" spans="2:3" x14ac:dyDescent="0.25">
      <c r="B1957" s="9">
        <v>3549</v>
      </c>
      <c r="C1957" s="10">
        <v>42</v>
      </c>
    </row>
    <row r="1958" spans="2:3" x14ac:dyDescent="0.25">
      <c r="B1958" s="9">
        <v>3550</v>
      </c>
      <c r="C1958" s="10">
        <v>64</v>
      </c>
    </row>
    <row r="1959" spans="2:3" x14ac:dyDescent="0.25">
      <c r="B1959" s="9">
        <v>3551</v>
      </c>
      <c r="C1959" s="10">
        <v>25</v>
      </c>
    </row>
    <row r="1960" spans="2:3" x14ac:dyDescent="0.25">
      <c r="B1960" s="9">
        <v>3552</v>
      </c>
      <c r="C1960" s="10">
        <v>20</v>
      </c>
    </row>
    <row r="1961" spans="2:3" x14ac:dyDescent="0.25">
      <c r="B1961" s="9">
        <v>3553</v>
      </c>
      <c r="C1961" s="10">
        <v>104</v>
      </c>
    </row>
    <row r="1962" spans="2:3" x14ac:dyDescent="0.25">
      <c r="B1962" s="9">
        <v>3554</v>
      </c>
      <c r="C1962" s="10">
        <v>53</v>
      </c>
    </row>
    <row r="1963" spans="2:3" x14ac:dyDescent="0.25">
      <c r="B1963" s="9">
        <v>3555</v>
      </c>
      <c r="C1963" s="10">
        <v>14</v>
      </c>
    </row>
    <row r="1964" spans="2:3" x14ac:dyDescent="0.25">
      <c r="B1964" s="9">
        <v>3556</v>
      </c>
      <c r="C1964" s="10">
        <v>20</v>
      </c>
    </row>
    <row r="1965" spans="2:3" x14ac:dyDescent="0.25">
      <c r="B1965" s="9">
        <v>3557</v>
      </c>
      <c r="C1965" s="10">
        <v>558</v>
      </c>
    </row>
    <row r="1966" spans="2:3" x14ac:dyDescent="0.25">
      <c r="B1966" s="9">
        <v>3558</v>
      </c>
      <c r="C1966" s="10">
        <v>22</v>
      </c>
    </row>
    <row r="1967" spans="2:3" x14ac:dyDescent="0.25">
      <c r="B1967" s="9">
        <v>3559</v>
      </c>
      <c r="C1967" s="10">
        <v>24</v>
      </c>
    </row>
    <row r="1968" spans="2:3" x14ac:dyDescent="0.25">
      <c r="B1968" s="9">
        <v>3560</v>
      </c>
      <c r="C1968" s="10">
        <v>74</v>
      </c>
    </row>
    <row r="1969" spans="2:3" x14ac:dyDescent="0.25">
      <c r="B1969" s="9">
        <v>3561</v>
      </c>
      <c r="C1969" s="10">
        <v>54</v>
      </c>
    </row>
    <row r="1970" spans="2:3" x14ac:dyDescent="0.25">
      <c r="B1970" s="9">
        <v>3562</v>
      </c>
      <c r="C1970" s="10">
        <v>31</v>
      </c>
    </row>
    <row r="1971" spans="2:3" x14ac:dyDescent="0.25">
      <c r="B1971" s="9">
        <v>3563</v>
      </c>
      <c r="C1971" s="10">
        <v>25</v>
      </c>
    </row>
    <row r="1972" spans="2:3" x14ac:dyDescent="0.25">
      <c r="B1972" s="9">
        <v>3564</v>
      </c>
      <c r="C1972" s="10">
        <v>17</v>
      </c>
    </row>
    <row r="1973" spans="2:3" x14ac:dyDescent="0.25">
      <c r="B1973" s="9">
        <v>3565</v>
      </c>
      <c r="C1973" s="10">
        <v>12</v>
      </c>
    </row>
    <row r="1974" spans="2:3" x14ac:dyDescent="0.25">
      <c r="B1974" s="9">
        <v>3566</v>
      </c>
      <c r="C1974" s="10">
        <v>38</v>
      </c>
    </row>
    <row r="1975" spans="2:3" x14ac:dyDescent="0.25">
      <c r="B1975" s="9">
        <v>3567</v>
      </c>
      <c r="C1975" s="10">
        <v>41</v>
      </c>
    </row>
    <row r="1976" spans="2:3" x14ac:dyDescent="0.25">
      <c r="B1976" s="9">
        <v>3568</v>
      </c>
      <c r="C1976" s="10">
        <v>19</v>
      </c>
    </row>
    <row r="1977" spans="2:3" x14ac:dyDescent="0.25">
      <c r="B1977" s="9">
        <v>3569</v>
      </c>
      <c r="C1977" s="10">
        <v>41</v>
      </c>
    </row>
    <row r="1978" spans="2:3" x14ac:dyDescent="0.25">
      <c r="B1978" s="9">
        <v>3570</v>
      </c>
      <c r="C1978" s="10">
        <v>26</v>
      </c>
    </row>
    <row r="1979" spans="2:3" x14ac:dyDescent="0.25">
      <c r="B1979" s="9">
        <v>3571</v>
      </c>
      <c r="C1979" s="10">
        <v>25</v>
      </c>
    </row>
    <row r="1980" spans="2:3" x14ac:dyDescent="0.25">
      <c r="B1980" s="9">
        <v>3572</v>
      </c>
      <c r="C1980" s="10">
        <v>9</v>
      </c>
    </row>
    <row r="1981" spans="2:3" x14ac:dyDescent="0.25">
      <c r="B1981" s="9">
        <v>3573</v>
      </c>
      <c r="C1981" s="10">
        <v>78</v>
      </c>
    </row>
    <row r="1982" spans="2:3" x14ac:dyDescent="0.25">
      <c r="B1982" s="9">
        <v>3574</v>
      </c>
      <c r="C1982" s="10">
        <v>45</v>
      </c>
    </row>
    <row r="1983" spans="2:3" x14ac:dyDescent="0.25">
      <c r="B1983" s="9">
        <v>3575</v>
      </c>
      <c r="C1983" s="10">
        <v>102</v>
      </c>
    </row>
    <row r="1984" spans="2:3" x14ac:dyDescent="0.25">
      <c r="B1984" s="9">
        <v>3576</v>
      </c>
      <c r="C1984" s="10">
        <v>5</v>
      </c>
    </row>
    <row r="1985" spans="2:3" x14ac:dyDescent="0.25">
      <c r="B1985" s="9">
        <v>3577</v>
      </c>
      <c r="C1985" s="10">
        <v>27</v>
      </c>
    </row>
    <row r="1986" spans="2:3" x14ac:dyDescent="0.25">
      <c r="B1986" s="9">
        <v>3578</v>
      </c>
      <c r="C1986" s="10">
        <v>37</v>
      </c>
    </row>
    <row r="1987" spans="2:3" x14ac:dyDescent="0.25">
      <c r="B1987" s="9">
        <v>3579</v>
      </c>
      <c r="C1987" s="10">
        <v>14</v>
      </c>
    </row>
    <row r="1988" spans="2:3" x14ac:dyDescent="0.25">
      <c r="B1988" s="9">
        <v>3580</v>
      </c>
      <c r="C1988" s="10">
        <v>27</v>
      </c>
    </row>
    <row r="1989" spans="2:3" x14ac:dyDescent="0.25">
      <c r="B1989" s="9">
        <v>3581</v>
      </c>
      <c r="C1989" s="10">
        <v>45</v>
      </c>
    </row>
    <row r="1990" spans="2:3" x14ac:dyDescent="0.25">
      <c r="B1990" s="9">
        <v>3582</v>
      </c>
      <c r="C1990" s="10">
        <v>49</v>
      </c>
    </row>
    <row r="1991" spans="2:3" x14ac:dyDescent="0.25">
      <c r="B1991" s="9">
        <v>3583</v>
      </c>
      <c r="C1991" s="10">
        <v>24</v>
      </c>
    </row>
    <row r="1992" spans="2:3" x14ac:dyDescent="0.25">
      <c r="B1992" s="9">
        <v>3584</v>
      </c>
      <c r="C1992" s="10">
        <v>112</v>
      </c>
    </row>
    <row r="1993" spans="2:3" x14ac:dyDescent="0.25">
      <c r="B1993" s="9">
        <v>3585</v>
      </c>
      <c r="C1993" s="10">
        <v>23</v>
      </c>
    </row>
    <row r="1994" spans="2:3" x14ac:dyDescent="0.25">
      <c r="B1994" s="9">
        <v>3586</v>
      </c>
      <c r="C1994" s="10">
        <v>54</v>
      </c>
    </row>
    <row r="1995" spans="2:3" x14ac:dyDescent="0.25">
      <c r="B1995" s="9">
        <v>3587</v>
      </c>
      <c r="C1995" s="10">
        <v>28</v>
      </c>
    </row>
    <row r="1996" spans="2:3" x14ac:dyDescent="0.25">
      <c r="B1996" s="9">
        <v>3588</v>
      </c>
      <c r="C1996" s="10">
        <v>11</v>
      </c>
    </row>
    <row r="1997" spans="2:3" x14ac:dyDescent="0.25">
      <c r="B1997" s="9">
        <v>3589</v>
      </c>
      <c r="C1997" s="10">
        <v>62</v>
      </c>
    </row>
    <row r="1998" spans="2:3" x14ac:dyDescent="0.25">
      <c r="B1998" s="9">
        <v>3590</v>
      </c>
      <c r="C1998" s="10">
        <v>73</v>
      </c>
    </row>
    <row r="1999" spans="2:3" x14ac:dyDescent="0.25">
      <c r="B1999" s="9">
        <v>3591</v>
      </c>
      <c r="C1999" s="10">
        <v>18</v>
      </c>
    </row>
    <row r="2000" spans="2:3" x14ac:dyDescent="0.25">
      <c r="B2000" s="9">
        <v>3592</v>
      </c>
      <c r="C2000" s="10">
        <v>35</v>
      </c>
    </row>
    <row r="2001" spans="2:3" x14ac:dyDescent="0.25">
      <c r="B2001" s="9">
        <v>3593</v>
      </c>
      <c r="C2001" s="10">
        <v>43</v>
      </c>
    </row>
    <row r="2002" spans="2:3" x14ac:dyDescent="0.25">
      <c r="B2002" s="9">
        <v>3594</v>
      </c>
      <c r="C2002" s="10">
        <v>36</v>
      </c>
    </row>
    <row r="2003" spans="2:3" x14ac:dyDescent="0.25">
      <c r="B2003" s="9">
        <v>3595</v>
      </c>
      <c r="C2003" s="10">
        <v>62</v>
      </c>
    </row>
    <row r="2004" spans="2:3" x14ac:dyDescent="0.25">
      <c r="B2004" s="9">
        <v>3596</v>
      </c>
      <c r="C2004" s="10">
        <v>15</v>
      </c>
    </row>
    <row r="2005" spans="2:3" x14ac:dyDescent="0.25">
      <c r="B2005" s="9">
        <v>3597</v>
      </c>
      <c r="C2005" s="10">
        <v>33</v>
      </c>
    </row>
    <row r="2006" spans="2:3" x14ac:dyDescent="0.25">
      <c r="B2006" s="9">
        <v>3598</v>
      </c>
      <c r="C2006" s="10">
        <v>27</v>
      </c>
    </row>
    <row r="2007" spans="2:3" x14ac:dyDescent="0.25">
      <c r="B2007" s="9">
        <v>3599</v>
      </c>
      <c r="C2007" s="10">
        <v>17</v>
      </c>
    </row>
    <row r="2008" spans="2:3" x14ac:dyDescent="0.25">
      <c r="B2008" s="9">
        <v>3600</v>
      </c>
      <c r="C2008" s="10">
        <v>4</v>
      </c>
    </row>
    <row r="2009" spans="2:3" x14ac:dyDescent="0.25">
      <c r="B2009" s="9">
        <v>3601</v>
      </c>
      <c r="C2009" s="10">
        <v>53</v>
      </c>
    </row>
    <row r="2010" spans="2:3" x14ac:dyDescent="0.25">
      <c r="B2010" s="9">
        <v>3602</v>
      </c>
      <c r="C2010" s="10">
        <v>49</v>
      </c>
    </row>
    <row r="2011" spans="2:3" x14ac:dyDescent="0.25">
      <c r="B2011" s="9">
        <v>3603</v>
      </c>
      <c r="C2011" s="10">
        <v>57</v>
      </c>
    </row>
    <row r="2012" spans="2:3" x14ac:dyDescent="0.25">
      <c r="B2012" s="9">
        <v>3604</v>
      </c>
      <c r="C2012" s="10">
        <v>69</v>
      </c>
    </row>
    <row r="2013" spans="2:3" x14ac:dyDescent="0.25">
      <c r="B2013" s="9">
        <v>3605</v>
      </c>
      <c r="C2013" s="10">
        <v>15</v>
      </c>
    </row>
    <row r="2014" spans="2:3" x14ac:dyDescent="0.25">
      <c r="B2014" s="9">
        <v>3606</v>
      </c>
      <c r="C2014" s="10">
        <v>64</v>
      </c>
    </row>
    <row r="2015" spans="2:3" x14ac:dyDescent="0.25">
      <c r="B2015" s="9">
        <v>3607</v>
      </c>
      <c r="C2015" s="10">
        <v>20</v>
      </c>
    </row>
    <row r="2016" spans="2:3" x14ac:dyDescent="0.25">
      <c r="B2016" s="9">
        <v>3608</v>
      </c>
      <c r="C2016" s="10">
        <v>27</v>
      </c>
    </row>
    <row r="2017" spans="2:3" x14ac:dyDescent="0.25">
      <c r="B2017" s="9">
        <v>3609</v>
      </c>
      <c r="C2017" s="10">
        <v>21</v>
      </c>
    </row>
    <row r="2018" spans="2:3" x14ac:dyDescent="0.25">
      <c r="B2018" s="9">
        <v>3610</v>
      </c>
      <c r="C2018" s="10">
        <v>31</v>
      </c>
    </row>
    <row r="2019" spans="2:3" x14ac:dyDescent="0.25">
      <c r="B2019" s="9">
        <v>3611</v>
      </c>
      <c r="C2019" s="10">
        <v>51</v>
      </c>
    </row>
    <row r="2020" spans="2:3" x14ac:dyDescent="0.25">
      <c r="B2020" s="9">
        <v>3612</v>
      </c>
      <c r="C2020" s="10">
        <v>57</v>
      </c>
    </row>
    <row r="2021" spans="2:3" x14ac:dyDescent="0.25">
      <c r="B2021" s="9">
        <v>3613</v>
      </c>
      <c r="C2021" s="10">
        <v>20</v>
      </c>
    </row>
    <row r="2022" spans="2:3" x14ac:dyDescent="0.25">
      <c r="B2022" s="9">
        <v>3614</v>
      </c>
      <c r="C2022" s="10">
        <v>71</v>
      </c>
    </row>
    <row r="2023" spans="2:3" x14ac:dyDescent="0.25">
      <c r="B2023" s="9">
        <v>3615</v>
      </c>
      <c r="C2023" s="10">
        <v>72</v>
      </c>
    </row>
    <row r="2024" spans="2:3" x14ac:dyDescent="0.25">
      <c r="B2024" s="9">
        <v>3616</v>
      </c>
      <c r="C2024" s="10">
        <v>45</v>
      </c>
    </row>
    <row r="2025" spans="2:3" x14ac:dyDescent="0.25">
      <c r="B2025" s="9">
        <v>3617</v>
      </c>
      <c r="C2025" s="10">
        <v>51</v>
      </c>
    </row>
    <row r="2026" spans="2:3" x14ac:dyDescent="0.25">
      <c r="B2026" s="9">
        <v>3618</v>
      </c>
      <c r="C2026" s="10">
        <v>56</v>
      </c>
    </row>
    <row r="2027" spans="2:3" x14ac:dyDescent="0.25">
      <c r="B2027" s="9">
        <v>3619</v>
      </c>
      <c r="C2027" s="10">
        <v>17</v>
      </c>
    </row>
    <row r="2028" spans="2:3" x14ac:dyDescent="0.25">
      <c r="B2028" s="9">
        <v>3620</v>
      </c>
      <c r="C2028" s="10">
        <v>197</v>
      </c>
    </row>
    <row r="2029" spans="2:3" x14ac:dyDescent="0.25">
      <c r="B2029" s="9">
        <v>3621</v>
      </c>
      <c r="C2029" s="10">
        <v>70</v>
      </c>
    </row>
    <row r="2030" spans="2:3" x14ac:dyDescent="0.25">
      <c r="B2030" s="9">
        <v>3622</v>
      </c>
      <c r="C2030" s="10">
        <v>21</v>
      </c>
    </row>
    <row r="2031" spans="2:3" x14ac:dyDescent="0.25">
      <c r="B2031" s="9">
        <v>3623</v>
      </c>
      <c r="C2031" s="10">
        <v>34</v>
      </c>
    </row>
    <row r="2032" spans="2:3" x14ac:dyDescent="0.25">
      <c r="B2032" s="9">
        <v>3624</v>
      </c>
      <c r="C2032" s="10">
        <v>39</v>
      </c>
    </row>
    <row r="2033" spans="2:3" x14ac:dyDescent="0.25">
      <c r="B2033" s="9">
        <v>3625</v>
      </c>
      <c r="C2033" s="10">
        <v>78</v>
      </c>
    </row>
    <row r="2034" spans="2:3" x14ac:dyDescent="0.25">
      <c r="B2034" s="9">
        <v>3626</v>
      </c>
      <c r="C2034" s="10">
        <v>48</v>
      </c>
    </row>
    <row r="2035" spans="2:3" x14ac:dyDescent="0.25">
      <c r="B2035" s="9">
        <v>3627</v>
      </c>
      <c r="C2035" s="10">
        <v>29</v>
      </c>
    </row>
    <row r="2036" spans="2:3" x14ac:dyDescent="0.25">
      <c r="B2036" s="9">
        <v>3648</v>
      </c>
      <c r="C2036" s="10">
        <v>73</v>
      </c>
    </row>
    <row r="2037" spans="2:3" x14ac:dyDescent="0.25">
      <c r="B2037" s="9">
        <v>3649</v>
      </c>
      <c r="C2037" s="10">
        <v>8</v>
      </c>
    </row>
    <row r="2038" spans="2:3" x14ac:dyDescent="0.25">
      <c r="B2038" s="9">
        <v>3650</v>
      </c>
      <c r="C2038" s="10">
        <v>17</v>
      </c>
    </row>
    <row r="2039" spans="2:3" x14ac:dyDescent="0.25">
      <c r="B2039" s="9">
        <v>3651</v>
      </c>
      <c r="C2039" s="10">
        <v>9</v>
      </c>
    </row>
    <row r="2040" spans="2:3" x14ac:dyDescent="0.25">
      <c r="B2040" s="9">
        <v>3652</v>
      </c>
      <c r="C2040" s="10">
        <v>17</v>
      </c>
    </row>
    <row r="2041" spans="2:3" x14ac:dyDescent="0.25">
      <c r="B2041" s="9">
        <v>3653</v>
      </c>
      <c r="C2041" s="10">
        <v>33</v>
      </c>
    </row>
    <row r="2042" spans="2:3" x14ac:dyDescent="0.25">
      <c r="B2042" s="9">
        <v>3654</v>
      </c>
      <c r="C2042" s="10">
        <v>38</v>
      </c>
    </row>
    <row r="2043" spans="2:3" x14ac:dyDescent="0.25">
      <c r="B2043" s="9">
        <v>3655</v>
      </c>
      <c r="C2043" s="10">
        <v>79</v>
      </c>
    </row>
    <row r="2044" spans="2:3" x14ac:dyDescent="0.25">
      <c r="B2044" s="9">
        <v>3656</v>
      </c>
      <c r="C2044" s="10">
        <v>46</v>
      </c>
    </row>
    <row r="2045" spans="2:3" x14ac:dyDescent="0.25">
      <c r="B2045" s="9">
        <v>3657</v>
      </c>
      <c r="C2045" s="10">
        <v>20</v>
      </c>
    </row>
    <row r="2046" spans="2:3" x14ac:dyDescent="0.25">
      <c r="B2046" s="9">
        <v>3658</v>
      </c>
      <c r="C2046" s="10">
        <v>20</v>
      </c>
    </row>
    <row r="2047" spans="2:3" x14ac:dyDescent="0.25">
      <c r="B2047" s="9">
        <v>3659</v>
      </c>
      <c r="C2047" s="10">
        <v>13</v>
      </c>
    </row>
    <row r="2048" spans="2:3" x14ac:dyDescent="0.25">
      <c r="B2048" s="9">
        <v>3660</v>
      </c>
      <c r="C2048" s="10">
        <v>22</v>
      </c>
    </row>
    <row r="2049" spans="2:3" x14ac:dyDescent="0.25">
      <c r="B2049" s="9">
        <v>3661</v>
      </c>
      <c r="C2049" s="10">
        <v>36</v>
      </c>
    </row>
    <row r="2050" spans="2:3" x14ac:dyDescent="0.25">
      <c r="B2050" s="9">
        <v>3662</v>
      </c>
      <c r="C2050" s="10">
        <v>40</v>
      </c>
    </row>
    <row r="2051" spans="2:3" x14ac:dyDescent="0.25">
      <c r="B2051" s="9">
        <v>3663</v>
      </c>
      <c r="C2051" s="10">
        <v>9</v>
      </c>
    </row>
    <row r="2052" spans="2:3" x14ac:dyDescent="0.25">
      <c r="B2052" s="9">
        <v>3664</v>
      </c>
      <c r="C2052" s="10">
        <v>19</v>
      </c>
    </row>
    <row r="2053" spans="2:3" x14ac:dyDescent="0.25">
      <c r="B2053" s="9">
        <v>3665</v>
      </c>
      <c r="C2053" s="10">
        <v>14</v>
      </c>
    </row>
    <row r="2054" spans="2:3" x14ac:dyDescent="0.25">
      <c r="B2054" s="9">
        <v>3666</v>
      </c>
      <c r="C2054" s="10">
        <v>38</v>
      </c>
    </row>
    <row r="2055" spans="2:3" x14ac:dyDescent="0.25">
      <c r="B2055" s="9">
        <v>3667</v>
      </c>
      <c r="C2055" s="10">
        <v>58</v>
      </c>
    </row>
    <row r="2056" spans="2:3" x14ac:dyDescent="0.25">
      <c r="B2056" s="9">
        <v>3668</v>
      </c>
      <c r="C2056" s="10">
        <v>28</v>
      </c>
    </row>
    <row r="2057" spans="2:3" x14ac:dyDescent="0.25">
      <c r="B2057" s="9">
        <v>3669</v>
      </c>
      <c r="C2057" s="10">
        <v>17</v>
      </c>
    </row>
    <row r="2058" spans="2:3" x14ac:dyDescent="0.25">
      <c r="B2058" s="9">
        <v>3670</v>
      </c>
      <c r="C2058" s="10">
        <v>12</v>
      </c>
    </row>
    <row r="2059" spans="2:3" x14ac:dyDescent="0.25">
      <c r="B2059" s="9">
        <v>3671</v>
      </c>
      <c r="C2059" s="10">
        <v>40</v>
      </c>
    </row>
    <row r="2060" spans="2:3" x14ac:dyDescent="0.25">
      <c r="B2060" s="9">
        <v>3672</v>
      </c>
      <c r="C2060" s="10">
        <v>57</v>
      </c>
    </row>
    <row r="2061" spans="2:3" x14ac:dyDescent="0.25">
      <c r="B2061" s="9">
        <v>3673</v>
      </c>
      <c r="C2061" s="10">
        <v>114</v>
      </c>
    </row>
    <row r="2062" spans="2:3" x14ac:dyDescent="0.25">
      <c r="B2062" s="9">
        <v>3674</v>
      </c>
      <c r="C2062" s="10">
        <v>31</v>
      </c>
    </row>
    <row r="2063" spans="2:3" x14ac:dyDescent="0.25">
      <c r="B2063" s="9">
        <v>3675</v>
      </c>
      <c r="C2063" s="10">
        <v>3</v>
      </c>
    </row>
    <row r="2064" spans="2:3" x14ac:dyDescent="0.25">
      <c r="B2064" s="9">
        <v>3676</v>
      </c>
      <c r="C2064" s="10">
        <v>16</v>
      </c>
    </row>
    <row r="2065" spans="2:3" x14ac:dyDescent="0.25">
      <c r="B2065" s="9">
        <v>3677</v>
      </c>
      <c r="C2065" s="10">
        <v>199</v>
      </c>
    </row>
    <row r="2066" spans="2:3" x14ac:dyDescent="0.25">
      <c r="B2066" s="9">
        <v>3678</v>
      </c>
      <c r="C2066" s="10">
        <v>31</v>
      </c>
    </row>
    <row r="2067" spans="2:3" x14ac:dyDescent="0.25">
      <c r="B2067" s="9">
        <v>3679</v>
      </c>
      <c r="C2067" s="10">
        <v>30</v>
      </c>
    </row>
    <row r="2068" spans="2:3" x14ac:dyDescent="0.25">
      <c r="B2068" s="9">
        <v>3680</v>
      </c>
      <c r="C2068" s="10">
        <v>34</v>
      </c>
    </row>
    <row r="2069" spans="2:3" x14ac:dyDescent="0.25">
      <c r="B2069" s="9">
        <v>3681</v>
      </c>
      <c r="C2069" s="10">
        <v>18</v>
      </c>
    </row>
    <row r="2070" spans="2:3" x14ac:dyDescent="0.25">
      <c r="B2070" s="9">
        <v>3682</v>
      </c>
      <c r="C2070" s="10">
        <v>67</v>
      </c>
    </row>
    <row r="2071" spans="2:3" x14ac:dyDescent="0.25">
      <c r="B2071" s="9">
        <v>3683</v>
      </c>
      <c r="C2071" s="10">
        <v>66</v>
      </c>
    </row>
    <row r="2072" spans="2:3" x14ac:dyDescent="0.25">
      <c r="B2072" s="9">
        <v>3684</v>
      </c>
      <c r="C2072" s="10">
        <v>23</v>
      </c>
    </row>
    <row r="2073" spans="2:3" x14ac:dyDescent="0.25">
      <c r="B2073" s="9">
        <v>3685</v>
      </c>
      <c r="C2073" s="10">
        <v>126</v>
      </c>
    </row>
    <row r="2074" spans="2:3" x14ac:dyDescent="0.25">
      <c r="B2074" s="9">
        <v>3686</v>
      </c>
      <c r="C2074" s="10">
        <v>6</v>
      </c>
    </row>
    <row r="2075" spans="2:3" x14ac:dyDescent="0.25">
      <c r="B2075" s="9">
        <v>3687</v>
      </c>
      <c r="C2075" s="10">
        <v>25</v>
      </c>
    </row>
    <row r="2076" spans="2:3" x14ac:dyDescent="0.25">
      <c r="B2076" s="9">
        <v>3688</v>
      </c>
      <c r="C2076" s="10">
        <v>39</v>
      </c>
    </row>
    <row r="2077" spans="2:3" x14ac:dyDescent="0.25">
      <c r="B2077" s="9">
        <v>3689</v>
      </c>
      <c r="C2077" s="10">
        <v>62</v>
      </c>
    </row>
    <row r="2078" spans="2:3" x14ac:dyDescent="0.25">
      <c r="B2078" s="9">
        <v>3690</v>
      </c>
      <c r="C2078" s="10">
        <v>31</v>
      </c>
    </row>
    <row r="2079" spans="2:3" x14ac:dyDescent="0.25">
      <c r="B2079" s="9">
        <v>3691</v>
      </c>
      <c r="C2079" s="10">
        <v>274</v>
      </c>
    </row>
    <row r="2080" spans="2:3" x14ac:dyDescent="0.25">
      <c r="B2080" s="9">
        <v>3692</v>
      </c>
      <c r="C2080" s="10">
        <v>17</v>
      </c>
    </row>
    <row r="2081" spans="2:3" x14ac:dyDescent="0.25">
      <c r="B2081" s="9">
        <v>3693</v>
      </c>
      <c r="C2081" s="10">
        <v>14</v>
      </c>
    </row>
    <row r="2082" spans="2:3" x14ac:dyDescent="0.25">
      <c r="B2082" s="9">
        <v>3694</v>
      </c>
      <c r="C2082" s="10">
        <v>60</v>
      </c>
    </row>
    <row r="2083" spans="2:3" x14ac:dyDescent="0.25">
      <c r="B2083" s="9">
        <v>3695</v>
      </c>
      <c r="C2083" s="10">
        <v>33</v>
      </c>
    </row>
    <row r="2084" spans="2:3" x14ac:dyDescent="0.25">
      <c r="B2084" s="9">
        <v>3696</v>
      </c>
      <c r="C2084" s="10">
        <v>78</v>
      </c>
    </row>
    <row r="2085" spans="2:3" x14ac:dyDescent="0.25">
      <c r="B2085" s="9">
        <v>3697</v>
      </c>
      <c r="C2085" s="10">
        <v>30</v>
      </c>
    </row>
    <row r="2086" spans="2:3" x14ac:dyDescent="0.25">
      <c r="B2086" s="9">
        <v>3698</v>
      </c>
      <c r="C2086" s="10">
        <v>136</v>
      </c>
    </row>
    <row r="2087" spans="2:3" x14ac:dyDescent="0.25">
      <c r="B2087" s="9">
        <v>3699</v>
      </c>
      <c r="C2087" s="10">
        <v>40</v>
      </c>
    </row>
    <row r="2088" spans="2:3" x14ac:dyDescent="0.25">
      <c r="B2088" s="9">
        <v>3700</v>
      </c>
      <c r="C2088" s="10">
        <v>18</v>
      </c>
    </row>
    <row r="2089" spans="2:3" x14ac:dyDescent="0.25">
      <c r="B2089" s="9">
        <v>3701</v>
      </c>
      <c r="C2089" s="10">
        <v>39</v>
      </c>
    </row>
    <row r="2090" spans="2:3" x14ac:dyDescent="0.25">
      <c r="B2090" s="9">
        <v>3702</v>
      </c>
      <c r="C2090" s="10">
        <v>21</v>
      </c>
    </row>
    <row r="2091" spans="2:3" x14ac:dyDescent="0.25">
      <c r="B2091" s="9">
        <v>3703</v>
      </c>
      <c r="C2091" s="10">
        <v>30</v>
      </c>
    </row>
    <row r="2092" spans="2:3" x14ac:dyDescent="0.25">
      <c r="B2092" s="9">
        <v>3704</v>
      </c>
      <c r="C2092" s="10">
        <v>27</v>
      </c>
    </row>
    <row r="2093" spans="2:3" x14ac:dyDescent="0.25">
      <c r="B2093" s="9">
        <v>3705</v>
      </c>
      <c r="C2093" s="10">
        <v>35</v>
      </c>
    </row>
    <row r="2094" spans="2:3" x14ac:dyDescent="0.25">
      <c r="B2094" s="9">
        <v>3706</v>
      </c>
      <c r="C2094" s="10">
        <v>13</v>
      </c>
    </row>
    <row r="2095" spans="2:3" x14ac:dyDescent="0.25">
      <c r="B2095" s="9">
        <v>3707</v>
      </c>
      <c r="C2095" s="10">
        <v>23</v>
      </c>
    </row>
    <row r="2096" spans="2:3" x14ac:dyDescent="0.25">
      <c r="B2096" s="9">
        <v>3708</v>
      </c>
      <c r="C2096" s="10">
        <v>39</v>
      </c>
    </row>
    <row r="2097" spans="2:3" x14ac:dyDescent="0.25">
      <c r="B2097" s="9">
        <v>3709</v>
      </c>
      <c r="C2097" s="10">
        <v>35</v>
      </c>
    </row>
    <row r="2098" spans="2:3" x14ac:dyDescent="0.25">
      <c r="B2098" s="9">
        <v>3710</v>
      </c>
      <c r="C2098" s="10">
        <v>27</v>
      </c>
    </row>
    <row r="2099" spans="2:3" x14ac:dyDescent="0.25">
      <c r="B2099" s="9">
        <v>3711</v>
      </c>
      <c r="C2099" s="10">
        <v>21</v>
      </c>
    </row>
    <row r="2100" spans="2:3" x14ac:dyDescent="0.25">
      <c r="B2100" s="9">
        <v>3712</v>
      </c>
      <c r="C2100" s="10">
        <v>104</v>
      </c>
    </row>
    <row r="2101" spans="2:3" x14ac:dyDescent="0.25">
      <c r="B2101" s="9">
        <v>3713</v>
      </c>
      <c r="C2101" s="10">
        <v>19</v>
      </c>
    </row>
    <row r="2102" spans="2:3" x14ac:dyDescent="0.25">
      <c r="B2102" s="9">
        <v>3714</v>
      </c>
      <c r="C2102" s="10">
        <v>97</v>
      </c>
    </row>
    <row r="2103" spans="2:3" x14ac:dyDescent="0.25">
      <c r="B2103" s="9">
        <v>3715</v>
      </c>
      <c r="C2103" s="10">
        <v>27</v>
      </c>
    </row>
    <row r="2104" spans="2:3" x14ac:dyDescent="0.25">
      <c r="B2104" s="9">
        <v>3716</v>
      </c>
      <c r="C2104" s="10">
        <v>24</v>
      </c>
    </row>
    <row r="2105" spans="2:3" x14ac:dyDescent="0.25">
      <c r="B2105" s="9">
        <v>3717</v>
      </c>
      <c r="C2105" s="10">
        <v>13</v>
      </c>
    </row>
    <row r="2106" spans="2:3" x14ac:dyDescent="0.25">
      <c r="B2106" s="9">
        <v>3718</v>
      </c>
      <c r="C2106" s="10">
        <v>46</v>
      </c>
    </row>
    <row r="2107" spans="2:3" x14ac:dyDescent="0.25">
      <c r="B2107" s="9">
        <v>3719</v>
      </c>
      <c r="C2107" s="10">
        <v>4</v>
      </c>
    </row>
    <row r="2108" spans="2:3" x14ac:dyDescent="0.25">
      <c r="B2108" s="9">
        <v>3720</v>
      </c>
      <c r="C2108" s="10">
        <v>40</v>
      </c>
    </row>
    <row r="2109" spans="2:3" x14ac:dyDescent="0.25">
      <c r="B2109" s="9">
        <v>3721</v>
      </c>
      <c r="C2109" s="10">
        <v>44</v>
      </c>
    </row>
    <row r="2110" spans="2:3" x14ac:dyDescent="0.25">
      <c r="B2110" s="9">
        <v>3722</v>
      </c>
      <c r="C2110" s="10">
        <v>35</v>
      </c>
    </row>
    <row r="2111" spans="2:3" x14ac:dyDescent="0.25">
      <c r="B2111" s="9">
        <v>3723</v>
      </c>
      <c r="C2111" s="10">
        <v>63</v>
      </c>
    </row>
    <row r="2112" spans="2:3" x14ac:dyDescent="0.25">
      <c r="B2112" s="9">
        <v>3724</v>
      </c>
      <c r="C2112" s="10">
        <v>89</v>
      </c>
    </row>
    <row r="2113" spans="2:3" x14ac:dyDescent="0.25">
      <c r="B2113" s="9">
        <v>3725</v>
      </c>
      <c r="C2113" s="10">
        <v>15</v>
      </c>
    </row>
    <row r="2114" spans="2:3" x14ac:dyDescent="0.25">
      <c r="B2114" s="9">
        <v>3726</v>
      </c>
      <c r="C2114" s="10">
        <v>46</v>
      </c>
    </row>
    <row r="2115" spans="2:3" x14ac:dyDescent="0.25">
      <c r="B2115" s="9">
        <v>3727</v>
      </c>
      <c r="C2115" s="10">
        <v>33</v>
      </c>
    </row>
    <row r="2116" spans="2:3" x14ac:dyDescent="0.25">
      <c r="B2116" s="9">
        <v>3748</v>
      </c>
      <c r="C2116" s="10">
        <v>52</v>
      </c>
    </row>
    <row r="2117" spans="2:3" x14ac:dyDescent="0.25">
      <c r="B2117" s="9">
        <v>3749</v>
      </c>
      <c r="C2117" s="10">
        <v>7</v>
      </c>
    </row>
    <row r="2118" spans="2:3" x14ac:dyDescent="0.25">
      <c r="B2118" s="9">
        <v>3750</v>
      </c>
      <c r="C2118" s="10">
        <v>28</v>
      </c>
    </row>
    <row r="2119" spans="2:3" x14ac:dyDescent="0.25">
      <c r="B2119" s="9">
        <v>3751</v>
      </c>
      <c r="C2119" s="10">
        <v>11</v>
      </c>
    </row>
    <row r="2120" spans="2:3" x14ac:dyDescent="0.25">
      <c r="B2120" s="9">
        <v>3752</v>
      </c>
      <c r="C2120" s="10">
        <v>15</v>
      </c>
    </row>
    <row r="2121" spans="2:3" x14ac:dyDescent="0.25">
      <c r="B2121" s="9">
        <v>3753</v>
      </c>
      <c r="C2121" s="10">
        <v>30</v>
      </c>
    </row>
    <row r="2122" spans="2:3" x14ac:dyDescent="0.25">
      <c r="B2122" s="9">
        <v>3754</v>
      </c>
      <c r="C2122" s="10">
        <v>27</v>
      </c>
    </row>
    <row r="2123" spans="2:3" x14ac:dyDescent="0.25">
      <c r="B2123" s="9">
        <v>3755</v>
      </c>
      <c r="C2123" s="10">
        <v>28</v>
      </c>
    </row>
    <row r="2124" spans="2:3" x14ac:dyDescent="0.25">
      <c r="B2124" s="9">
        <v>3756</v>
      </c>
      <c r="C2124" s="10">
        <v>17</v>
      </c>
    </row>
    <row r="2125" spans="2:3" x14ac:dyDescent="0.25">
      <c r="B2125" s="9">
        <v>3757</v>
      </c>
      <c r="C2125" s="10">
        <v>50</v>
      </c>
    </row>
    <row r="2126" spans="2:3" x14ac:dyDescent="0.25">
      <c r="B2126" s="9">
        <v>3758</v>
      </c>
      <c r="C2126" s="10">
        <v>26</v>
      </c>
    </row>
    <row r="2127" spans="2:3" x14ac:dyDescent="0.25">
      <c r="B2127" s="9">
        <v>3759</v>
      </c>
      <c r="C2127" s="10">
        <v>88</v>
      </c>
    </row>
    <row r="2128" spans="2:3" x14ac:dyDescent="0.25">
      <c r="B2128" s="9">
        <v>3760</v>
      </c>
      <c r="C2128" s="10">
        <v>91</v>
      </c>
    </row>
    <row r="2129" spans="2:3" x14ac:dyDescent="0.25">
      <c r="B2129" s="9">
        <v>3761</v>
      </c>
      <c r="C2129" s="10">
        <v>3</v>
      </c>
    </row>
    <row r="2130" spans="2:3" x14ac:dyDescent="0.25">
      <c r="B2130" s="9">
        <v>3762</v>
      </c>
      <c r="C2130" s="10">
        <v>28</v>
      </c>
    </row>
    <row r="2131" spans="2:3" x14ac:dyDescent="0.25">
      <c r="B2131" s="9">
        <v>3763</v>
      </c>
      <c r="C2131" s="10">
        <v>77</v>
      </c>
    </row>
    <row r="2132" spans="2:3" x14ac:dyDescent="0.25">
      <c r="B2132" s="9">
        <v>3764</v>
      </c>
      <c r="C2132" s="10">
        <v>27</v>
      </c>
    </row>
    <row r="2133" spans="2:3" x14ac:dyDescent="0.25">
      <c r="B2133" s="9">
        <v>3765</v>
      </c>
      <c r="C2133" s="10">
        <v>107</v>
      </c>
    </row>
    <row r="2134" spans="2:3" x14ac:dyDescent="0.25">
      <c r="B2134" s="9">
        <v>3766</v>
      </c>
      <c r="C2134" s="10">
        <v>96</v>
      </c>
    </row>
    <row r="2135" spans="2:3" x14ac:dyDescent="0.25">
      <c r="B2135" s="9">
        <v>3767</v>
      </c>
      <c r="C2135" s="10">
        <v>56</v>
      </c>
    </row>
    <row r="2136" spans="2:3" x14ac:dyDescent="0.25">
      <c r="B2136" s="9">
        <v>3768</v>
      </c>
      <c r="C2136" s="10">
        <v>58</v>
      </c>
    </row>
    <row r="2137" spans="2:3" x14ac:dyDescent="0.25">
      <c r="B2137" s="9">
        <v>3769</v>
      </c>
      <c r="C2137" s="10">
        <v>15</v>
      </c>
    </row>
    <row r="2138" spans="2:3" x14ac:dyDescent="0.25">
      <c r="B2138" s="9">
        <v>3770</v>
      </c>
      <c r="C2138" s="10">
        <v>20</v>
      </c>
    </row>
    <row r="2139" spans="2:3" x14ac:dyDescent="0.25">
      <c r="B2139" s="9">
        <v>3771</v>
      </c>
      <c r="C2139" s="10">
        <v>38</v>
      </c>
    </row>
    <row r="2140" spans="2:3" x14ac:dyDescent="0.25">
      <c r="B2140" s="9">
        <v>3772</v>
      </c>
      <c r="C2140" s="10">
        <v>33</v>
      </c>
    </row>
    <row r="2141" spans="2:3" x14ac:dyDescent="0.25">
      <c r="B2141" s="9">
        <v>3773</v>
      </c>
      <c r="C2141" s="10">
        <v>57</v>
      </c>
    </row>
    <row r="2142" spans="2:3" x14ac:dyDescent="0.25">
      <c r="B2142" s="9">
        <v>3774</v>
      </c>
      <c r="C2142" s="10">
        <v>25</v>
      </c>
    </row>
    <row r="2143" spans="2:3" x14ac:dyDescent="0.25">
      <c r="B2143" s="9">
        <v>3775</v>
      </c>
      <c r="C2143" s="10">
        <v>14</v>
      </c>
    </row>
    <row r="2144" spans="2:3" x14ac:dyDescent="0.25">
      <c r="B2144" s="9">
        <v>3776</v>
      </c>
      <c r="C2144" s="10">
        <v>94</v>
      </c>
    </row>
    <row r="2145" spans="2:3" x14ac:dyDescent="0.25">
      <c r="B2145" s="9">
        <v>3777</v>
      </c>
      <c r="C2145" s="10">
        <v>59</v>
      </c>
    </row>
    <row r="2146" spans="2:3" x14ac:dyDescent="0.25">
      <c r="B2146" s="9">
        <v>3778</v>
      </c>
      <c r="C2146" s="10">
        <v>36</v>
      </c>
    </row>
    <row r="2147" spans="2:3" x14ac:dyDescent="0.25">
      <c r="B2147" s="9">
        <v>3779</v>
      </c>
      <c r="C2147" s="10">
        <v>115</v>
      </c>
    </row>
    <row r="2148" spans="2:3" x14ac:dyDescent="0.25">
      <c r="B2148" s="9">
        <v>3780</v>
      </c>
      <c r="C2148" s="10">
        <v>30</v>
      </c>
    </row>
    <row r="2149" spans="2:3" x14ac:dyDescent="0.25">
      <c r="B2149" s="9">
        <v>3781</v>
      </c>
      <c r="C2149" s="10">
        <v>52</v>
      </c>
    </row>
    <row r="2150" spans="2:3" x14ac:dyDescent="0.25">
      <c r="B2150" s="9">
        <v>3782</v>
      </c>
      <c r="C2150" s="10">
        <v>27</v>
      </c>
    </row>
    <row r="2151" spans="2:3" x14ac:dyDescent="0.25">
      <c r="B2151" s="9">
        <v>3783</v>
      </c>
      <c r="C2151" s="10">
        <v>24</v>
      </c>
    </row>
    <row r="2152" spans="2:3" x14ac:dyDescent="0.25">
      <c r="B2152" s="9">
        <v>3784</v>
      </c>
      <c r="C2152" s="10">
        <v>10</v>
      </c>
    </row>
    <row r="2153" spans="2:3" x14ac:dyDescent="0.25">
      <c r="B2153" s="9">
        <v>3785</v>
      </c>
      <c r="C2153" s="10">
        <v>30</v>
      </c>
    </row>
    <row r="2154" spans="2:3" x14ac:dyDescent="0.25">
      <c r="B2154" s="9">
        <v>3786</v>
      </c>
      <c r="C2154" s="10">
        <v>71</v>
      </c>
    </row>
    <row r="2155" spans="2:3" x14ac:dyDescent="0.25">
      <c r="B2155" s="9">
        <v>3787</v>
      </c>
      <c r="C2155" s="10">
        <v>10</v>
      </c>
    </row>
    <row r="2156" spans="2:3" x14ac:dyDescent="0.25">
      <c r="B2156" s="9">
        <v>3808</v>
      </c>
      <c r="C2156" s="10">
        <v>24</v>
      </c>
    </row>
    <row r="2157" spans="2:3" x14ac:dyDescent="0.25">
      <c r="B2157" s="9">
        <v>3809</v>
      </c>
      <c r="C2157" s="10">
        <v>38</v>
      </c>
    </row>
    <row r="2158" spans="2:3" x14ac:dyDescent="0.25">
      <c r="B2158" s="9">
        <v>3810</v>
      </c>
      <c r="C2158" s="10">
        <v>26</v>
      </c>
    </row>
    <row r="2159" spans="2:3" x14ac:dyDescent="0.25">
      <c r="B2159" s="9">
        <v>3811</v>
      </c>
      <c r="C2159" s="10">
        <v>19</v>
      </c>
    </row>
    <row r="2160" spans="2:3" x14ac:dyDescent="0.25">
      <c r="B2160" s="9">
        <v>3812</v>
      </c>
      <c r="C2160" s="10">
        <v>11</v>
      </c>
    </row>
    <row r="2161" spans="2:3" x14ac:dyDescent="0.25">
      <c r="B2161" s="9">
        <v>3813</v>
      </c>
      <c r="C2161" s="10">
        <v>27</v>
      </c>
    </row>
    <row r="2162" spans="2:3" x14ac:dyDescent="0.25">
      <c r="B2162" s="9">
        <v>3814</v>
      </c>
      <c r="C2162" s="10">
        <v>34</v>
      </c>
    </row>
    <row r="2163" spans="2:3" x14ac:dyDescent="0.25">
      <c r="B2163" s="9">
        <v>3815</v>
      </c>
      <c r="C2163" s="10">
        <v>20</v>
      </c>
    </row>
    <row r="2164" spans="2:3" x14ac:dyDescent="0.25">
      <c r="B2164" s="9">
        <v>3816</v>
      </c>
      <c r="C2164" s="10">
        <v>37</v>
      </c>
    </row>
    <row r="2165" spans="2:3" x14ac:dyDescent="0.25">
      <c r="B2165" s="9">
        <v>3817</v>
      </c>
      <c r="C2165" s="10">
        <v>20</v>
      </c>
    </row>
    <row r="2166" spans="2:3" x14ac:dyDescent="0.25">
      <c r="B2166" s="9">
        <v>3818</v>
      </c>
      <c r="C2166" s="10">
        <v>10</v>
      </c>
    </row>
    <row r="2167" spans="2:3" x14ac:dyDescent="0.25">
      <c r="B2167" s="9">
        <v>3819</v>
      </c>
      <c r="C2167" s="10">
        <v>26</v>
      </c>
    </row>
    <row r="2168" spans="2:3" x14ac:dyDescent="0.25">
      <c r="B2168" s="9">
        <v>3820</v>
      </c>
      <c r="C2168" s="10">
        <v>20</v>
      </c>
    </row>
    <row r="2169" spans="2:3" x14ac:dyDescent="0.25">
      <c r="B2169" s="9">
        <v>3821</v>
      </c>
      <c r="C2169" s="10">
        <v>46</v>
      </c>
    </row>
    <row r="2170" spans="2:3" x14ac:dyDescent="0.25">
      <c r="B2170" s="9">
        <v>3822</v>
      </c>
      <c r="C2170" s="10">
        <v>76</v>
      </c>
    </row>
    <row r="2171" spans="2:3" x14ac:dyDescent="0.25">
      <c r="B2171" s="9">
        <v>3823</v>
      </c>
      <c r="C2171" s="10">
        <v>41</v>
      </c>
    </row>
    <row r="2172" spans="2:3" x14ac:dyDescent="0.25">
      <c r="B2172" s="9">
        <v>3824</v>
      </c>
      <c r="C2172" s="10">
        <v>7</v>
      </c>
    </row>
    <row r="2173" spans="2:3" x14ac:dyDescent="0.25">
      <c r="B2173" s="9">
        <v>3825</v>
      </c>
      <c r="C2173" s="10">
        <v>49</v>
      </c>
    </row>
    <row r="2174" spans="2:3" x14ac:dyDescent="0.25">
      <c r="B2174" s="9">
        <v>3826</v>
      </c>
      <c r="C2174" s="10">
        <v>26</v>
      </c>
    </row>
    <row r="2175" spans="2:3" x14ac:dyDescent="0.25">
      <c r="B2175" s="9">
        <v>3827</v>
      </c>
      <c r="C2175" s="10">
        <v>65</v>
      </c>
    </row>
    <row r="2176" spans="2:3" x14ac:dyDescent="0.25">
      <c r="B2176" s="9">
        <v>3828</v>
      </c>
      <c r="C2176" s="10">
        <v>28</v>
      </c>
    </row>
    <row r="2177" spans="2:3" x14ac:dyDescent="0.25">
      <c r="B2177" s="9">
        <v>3829</v>
      </c>
      <c r="C2177" s="10">
        <v>8</v>
      </c>
    </row>
    <row r="2178" spans="2:3" x14ac:dyDescent="0.25">
      <c r="B2178" s="9">
        <v>3830</v>
      </c>
      <c r="C2178" s="10">
        <v>3</v>
      </c>
    </row>
    <row r="2179" spans="2:3" x14ac:dyDescent="0.25">
      <c r="B2179" s="9">
        <v>3831</v>
      </c>
      <c r="C2179" s="10">
        <v>9</v>
      </c>
    </row>
    <row r="2180" spans="2:3" x14ac:dyDescent="0.25">
      <c r="B2180" s="9">
        <v>3832</v>
      </c>
      <c r="C2180" s="10">
        <v>9</v>
      </c>
    </row>
    <row r="2181" spans="2:3" x14ac:dyDescent="0.25">
      <c r="B2181" s="9">
        <v>3833</v>
      </c>
      <c r="C2181" s="10">
        <v>20</v>
      </c>
    </row>
    <row r="2182" spans="2:3" x14ac:dyDescent="0.25">
      <c r="B2182" s="9">
        <v>3834</v>
      </c>
      <c r="C2182" s="10">
        <v>57</v>
      </c>
    </row>
    <row r="2183" spans="2:3" x14ac:dyDescent="0.25">
      <c r="B2183" s="9">
        <v>3835</v>
      </c>
      <c r="C2183" s="10">
        <v>8</v>
      </c>
    </row>
    <row r="2184" spans="2:3" x14ac:dyDescent="0.25">
      <c r="B2184" s="9">
        <v>3836</v>
      </c>
      <c r="C2184" s="10">
        <v>14</v>
      </c>
    </row>
    <row r="2185" spans="2:3" x14ac:dyDescent="0.25">
      <c r="B2185" s="9">
        <v>3837</v>
      </c>
      <c r="C2185" s="10">
        <v>17</v>
      </c>
    </row>
    <row r="2186" spans="2:3" x14ac:dyDescent="0.25">
      <c r="B2186" s="9">
        <v>3838</v>
      </c>
      <c r="C2186" s="10">
        <v>100</v>
      </c>
    </row>
    <row r="2187" spans="2:3" x14ac:dyDescent="0.25">
      <c r="B2187" s="9">
        <v>3839</v>
      </c>
      <c r="C2187" s="10">
        <v>32</v>
      </c>
    </row>
    <row r="2188" spans="2:3" x14ac:dyDescent="0.25">
      <c r="B2188" s="9">
        <v>3840</v>
      </c>
      <c r="C2188" s="10">
        <v>3</v>
      </c>
    </row>
    <row r="2189" spans="2:3" x14ac:dyDescent="0.25">
      <c r="B2189" s="9" t="s">
        <v>8321</v>
      </c>
      <c r="C2189" s="10">
        <v>424819</v>
      </c>
    </row>
  </sheetData>
  <mergeCells count="1">
    <mergeCell ref="H12:L12"/>
  </mergeCell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Sheet</vt:lpstr>
      <vt:lpstr>Catagory Sheet</vt:lpstr>
      <vt:lpstr>Sub-Catagory Sheet</vt:lpstr>
      <vt:lpstr>Launch Date Result Table+Chart</vt:lpstr>
      <vt:lpstr>First Bonus</vt:lpstr>
      <vt:lpstr>Second 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</cp:lastModifiedBy>
  <dcterms:created xsi:type="dcterms:W3CDTF">2017-04-20T15:17:24Z</dcterms:created>
  <dcterms:modified xsi:type="dcterms:W3CDTF">2021-02-16T02:06:13Z</dcterms:modified>
</cp:coreProperties>
</file>