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180" windowWidth="18195" windowHeight="8385" activeTab="1"/>
  </bookViews>
  <sheets>
    <sheet name="Sheet1" sheetId="1" r:id="rId1"/>
    <sheet name="Частоты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12" i="2" l="1"/>
  <c r="B10" i="2"/>
  <c r="B8" i="2"/>
  <c r="B13" i="2" s="1"/>
  <c r="B4" i="2"/>
  <c r="H34" i="1" l="1"/>
  <c r="H35" i="1"/>
  <c r="H36" i="1"/>
  <c r="H32" i="1"/>
  <c r="H33" i="1"/>
  <c r="H31" i="1"/>
  <c r="B34" i="1"/>
  <c r="B37" i="1" s="1"/>
  <c r="B33" i="1"/>
  <c r="B31" i="1"/>
  <c r="B30" i="1"/>
  <c r="B36" i="1" s="1"/>
  <c r="B21" i="1"/>
  <c r="B20" i="1"/>
  <c r="B18" i="1"/>
  <c r="B17" i="1"/>
  <c r="B23" i="1" s="1"/>
  <c r="B8" i="1"/>
  <c r="B24" i="1" s="1"/>
  <c r="B7" i="1"/>
  <c r="B9" i="1" l="1"/>
  <c r="B10" i="1" s="1"/>
</calcChain>
</file>

<file path=xl/sharedStrings.xml><?xml version="1.0" encoding="utf-8"?>
<sst xmlns="http://schemas.openxmlformats.org/spreadsheetml/2006/main" count="77" uniqueCount="39">
  <si>
    <t>MHz</t>
  </si>
  <si>
    <t>Lambda/4</t>
  </si>
  <si>
    <t>Fmin</t>
  </si>
  <si>
    <t>Fmax</t>
  </si>
  <si>
    <t>Lambda min</t>
  </si>
  <si>
    <t>Lambda max</t>
  </si>
  <si>
    <t>Lambda aver</t>
  </si>
  <si>
    <t>cm</t>
  </si>
  <si>
    <t>For LambdaMin:</t>
  </si>
  <si>
    <t>Dmin</t>
  </si>
  <si>
    <t>Dmax</t>
  </si>
  <si>
    <t>For LambdaMax:</t>
  </si>
  <si>
    <t>Resume:</t>
  </si>
  <si>
    <t>H11</t>
  </si>
  <si>
    <t>E01</t>
  </si>
  <si>
    <t>2.62…3.41</t>
  </si>
  <si>
    <t>2.06…2.62</t>
  </si>
  <si>
    <t>k min</t>
  </si>
  <si>
    <t>k max</t>
  </si>
  <si>
    <t>L1</t>
  </si>
  <si>
    <t>L2</t>
  </si>
  <si>
    <t>D2</t>
  </si>
  <si>
    <t>H3</t>
  </si>
  <si>
    <t>H2</t>
  </si>
  <si>
    <t>H1</t>
  </si>
  <si>
    <t>F min</t>
  </si>
  <si>
    <t>F max</t>
  </si>
  <si>
    <t>Channel bandwidth</t>
  </si>
  <si>
    <t>Channel number</t>
  </si>
  <si>
    <t>Channel filter bandwidth</t>
  </si>
  <si>
    <t>kHz</t>
  </si>
  <si>
    <t>Signal bandwidth, 80%</t>
  </si>
  <si>
    <t>Crystal accuracy</t>
  </si>
  <si>
    <t>ppm</t>
  </si>
  <si>
    <t>F average</t>
  </si>
  <si>
    <t>GHz</t>
  </si>
  <si>
    <t>Total uncertainty</t>
  </si>
  <si>
    <t>F uncertainty</t>
  </si>
  <si>
    <t>Original signal 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</si>
</sst>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8">
    <xf numFmtId="0" fontId="0" fillId="0" borderId="0" xfId="0"/>
    <xf numFmtId="0" fontId="2" fillId="3" borderId="2" xfId="2"/>
    <xf numFmtId="2" fontId="0" fillId="0" borderId="0" xfId="0" applyNumberFormat="1"/>
    <xf numFmtId="0" fontId="1" fillId="2" borderId="1" xfId="1"/>
    <xf numFmtId="2" fontId="1" fillId="2" borderId="1" xfId="1" applyNumberFormat="1"/>
    <xf numFmtId="0" fontId="3" fillId="0" borderId="0" xfId="0" applyFont="1"/>
    <xf numFmtId="0" fontId="4" fillId="4" borderId="0" xfId="3"/>
    <xf numFmtId="0" fontId="5" fillId="5" borderId="0" xfId="4"/>
  </cellXfs>
  <cellStyles count="5">
    <cellStyle name="Accent1" xfId="3" builtinId="29"/>
    <cellStyle name="Calculation" xfId="1" builtinId="22"/>
    <cellStyle name="Check Cell" xfId="2" builtinId="23"/>
    <cellStyle name="Good" xfId="4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7"/>
  <sheetViews>
    <sheetView topLeftCell="A15" workbookViewId="0">
      <selection activeCell="H31" sqref="H31:H36"/>
    </sheetView>
  </sheetViews>
  <sheetFormatPr defaultRowHeight="15" x14ac:dyDescent="0.25"/>
  <cols>
    <col min="1" max="1" width="16" customWidth="1"/>
    <col min="2" max="2" width="9.5703125" bestFit="1" customWidth="1"/>
  </cols>
  <sheetData>
    <row r="4" spans="1:3" ht="15.75" thickBot="1" x14ac:dyDescent="0.3"/>
    <row r="5" spans="1:3" ht="16.5" thickTop="1" thickBot="1" x14ac:dyDescent="0.3">
      <c r="A5" s="1" t="s">
        <v>2</v>
      </c>
      <c r="B5" s="1">
        <v>2400</v>
      </c>
      <c r="C5" t="s">
        <v>0</v>
      </c>
    </row>
    <row r="6" spans="1:3" ht="16.5" thickTop="1" thickBot="1" x14ac:dyDescent="0.3">
      <c r="A6" s="1" t="s">
        <v>3</v>
      </c>
      <c r="B6" s="1">
        <v>2483.5</v>
      </c>
      <c r="C6" t="s">
        <v>0</v>
      </c>
    </row>
    <row r="7" spans="1:3" ht="15.75" thickTop="1" x14ac:dyDescent="0.25">
      <c r="A7" t="s">
        <v>4</v>
      </c>
      <c r="B7">
        <f>100*3*10^8/(B5*10^6)</f>
        <v>12.5</v>
      </c>
      <c r="C7" t="s">
        <v>7</v>
      </c>
    </row>
    <row r="8" spans="1:3" x14ac:dyDescent="0.25">
      <c r="A8" t="s">
        <v>5</v>
      </c>
      <c r="B8" s="2">
        <f>100*3*10^8/(B6*10^6)</f>
        <v>12.079726192872961</v>
      </c>
      <c r="C8" t="s">
        <v>7</v>
      </c>
    </row>
    <row r="9" spans="1:3" x14ac:dyDescent="0.25">
      <c r="A9" t="s">
        <v>6</v>
      </c>
      <c r="B9" s="2">
        <f>(B7+B8)/2</f>
        <v>12.289863096436481</v>
      </c>
      <c r="C9" t="s">
        <v>7</v>
      </c>
    </row>
    <row r="10" spans="1:3" x14ac:dyDescent="0.25">
      <c r="A10" s="3" t="s">
        <v>1</v>
      </c>
      <c r="B10" s="4">
        <f>B9/4</f>
        <v>3.0724657741091201</v>
      </c>
      <c r="C10" t="s">
        <v>7</v>
      </c>
    </row>
    <row r="13" spans="1:3" s="6" customFormat="1" x14ac:dyDescent="0.25">
      <c r="A13" s="6" t="s">
        <v>13</v>
      </c>
      <c r="B13" s="6" t="s">
        <v>15</v>
      </c>
    </row>
    <row r="14" spans="1:3" x14ac:dyDescent="0.25">
      <c r="A14" t="s">
        <v>17</v>
      </c>
      <c r="B14">
        <v>2.62</v>
      </c>
    </row>
    <row r="15" spans="1:3" x14ac:dyDescent="0.25">
      <c r="A15" t="s">
        <v>18</v>
      </c>
      <c r="B15">
        <v>3.41</v>
      </c>
    </row>
    <row r="16" spans="1:3" x14ac:dyDescent="0.25">
      <c r="A16" s="5" t="s">
        <v>8</v>
      </c>
    </row>
    <row r="17" spans="1:8" x14ac:dyDescent="0.25">
      <c r="A17" t="s">
        <v>9</v>
      </c>
      <c r="B17" s="2">
        <f>2*$B$7/B15</f>
        <v>7.3313782991202343</v>
      </c>
      <c r="C17" t="s">
        <v>7</v>
      </c>
    </row>
    <row r="18" spans="1:8" x14ac:dyDescent="0.25">
      <c r="A18" t="s">
        <v>10</v>
      </c>
      <c r="B18" s="2">
        <f>2*$B$7/B14</f>
        <v>9.5419847328244263</v>
      </c>
      <c r="C18" t="s">
        <v>7</v>
      </c>
    </row>
    <row r="19" spans="1:8" x14ac:dyDescent="0.25">
      <c r="A19" s="5" t="s">
        <v>11</v>
      </c>
    </row>
    <row r="20" spans="1:8" x14ac:dyDescent="0.25">
      <c r="A20" t="s">
        <v>9</v>
      </c>
      <c r="B20" s="2">
        <f>2*$B$8/B15</f>
        <v>7.084883397579449</v>
      </c>
      <c r="C20" t="s">
        <v>7</v>
      </c>
    </row>
    <row r="21" spans="1:8" x14ac:dyDescent="0.25">
      <c r="A21" t="s">
        <v>10</v>
      </c>
      <c r="B21" s="2">
        <f>2*$B$8/B14</f>
        <v>9.2211650327274501</v>
      </c>
      <c r="C21" t="s">
        <v>7</v>
      </c>
    </row>
    <row r="22" spans="1:8" x14ac:dyDescent="0.25">
      <c r="A22" s="5" t="s">
        <v>12</v>
      </c>
    </row>
    <row r="23" spans="1:8" x14ac:dyDescent="0.25">
      <c r="A23" t="s">
        <v>9</v>
      </c>
      <c r="B23" s="2">
        <f>B17</f>
        <v>7.3313782991202343</v>
      </c>
      <c r="C23" t="s">
        <v>7</v>
      </c>
    </row>
    <row r="24" spans="1:8" x14ac:dyDescent="0.25">
      <c r="A24" t="s">
        <v>10</v>
      </c>
      <c r="B24" s="2">
        <f>B21</f>
        <v>9.2211650327274501</v>
      </c>
      <c r="C24" t="s">
        <v>7</v>
      </c>
    </row>
    <row r="26" spans="1:8" s="6" customFormat="1" x14ac:dyDescent="0.25">
      <c r="A26" s="6" t="s">
        <v>14</v>
      </c>
      <c r="B26" s="6" t="s">
        <v>16</v>
      </c>
    </row>
    <row r="27" spans="1:8" x14ac:dyDescent="0.25">
      <c r="A27" t="s">
        <v>17</v>
      </c>
      <c r="B27">
        <v>2.06</v>
      </c>
    </row>
    <row r="28" spans="1:8" x14ac:dyDescent="0.25">
      <c r="A28" t="s">
        <v>18</v>
      </c>
      <c r="B28">
        <v>2.62</v>
      </c>
    </row>
    <row r="29" spans="1:8" x14ac:dyDescent="0.25">
      <c r="A29" s="5" t="s">
        <v>8</v>
      </c>
    </row>
    <row r="30" spans="1:8" x14ac:dyDescent="0.25">
      <c r="A30" t="s">
        <v>9</v>
      </c>
      <c r="B30" s="2">
        <f>2*$B$7/B28</f>
        <v>9.5419847328244263</v>
      </c>
      <c r="C30" t="s">
        <v>7</v>
      </c>
    </row>
    <row r="31" spans="1:8" x14ac:dyDescent="0.25">
      <c r="A31" t="s">
        <v>10</v>
      </c>
      <c r="B31" s="2">
        <f>2*$B$7/B27</f>
        <v>12.135922330097086</v>
      </c>
      <c r="C31" t="s">
        <v>7</v>
      </c>
      <c r="E31" t="s">
        <v>19</v>
      </c>
      <c r="F31">
        <v>44.7</v>
      </c>
      <c r="G31">
        <v>1</v>
      </c>
      <c r="H31">
        <f>F31*G31</f>
        <v>44.7</v>
      </c>
    </row>
    <row r="32" spans="1:8" x14ac:dyDescent="0.25">
      <c r="A32" s="5" t="s">
        <v>11</v>
      </c>
      <c r="E32" t="s">
        <v>20</v>
      </c>
      <c r="F32">
        <v>21</v>
      </c>
      <c r="G32">
        <v>2</v>
      </c>
      <c r="H32">
        <f t="shared" ref="H32:H36" si="0">F32*G32</f>
        <v>42</v>
      </c>
    </row>
    <row r="33" spans="1:8" x14ac:dyDescent="0.25">
      <c r="A33" t="s">
        <v>9</v>
      </c>
      <c r="B33" s="2">
        <f>2*$B$8/B28</f>
        <v>9.2211650327274501</v>
      </c>
      <c r="C33" t="s">
        <v>7</v>
      </c>
      <c r="E33" t="s">
        <v>21</v>
      </c>
      <c r="F33">
        <v>0.9</v>
      </c>
      <c r="G33">
        <v>2</v>
      </c>
      <c r="H33">
        <f t="shared" si="0"/>
        <v>1.8</v>
      </c>
    </row>
    <row r="34" spans="1:8" x14ac:dyDescent="0.25">
      <c r="A34" t="s">
        <v>10</v>
      </c>
      <c r="B34" s="2">
        <f>2*$B$8/B27</f>
        <v>11.727889507643651</v>
      </c>
      <c r="C34" t="s">
        <v>7</v>
      </c>
      <c r="E34" t="s">
        <v>22</v>
      </c>
      <c r="F34">
        <v>6</v>
      </c>
      <c r="G34">
        <v>2</v>
      </c>
      <c r="H34">
        <f t="shared" si="0"/>
        <v>12</v>
      </c>
    </row>
    <row r="35" spans="1:8" x14ac:dyDescent="0.25">
      <c r="A35" s="5" t="s">
        <v>12</v>
      </c>
      <c r="E35" t="s">
        <v>23</v>
      </c>
      <c r="F35">
        <v>3.1</v>
      </c>
      <c r="G35">
        <v>2</v>
      </c>
      <c r="H35">
        <f t="shared" si="0"/>
        <v>6.2</v>
      </c>
    </row>
    <row r="36" spans="1:8" x14ac:dyDescent="0.25">
      <c r="A36" t="s">
        <v>9</v>
      </c>
      <c r="B36" s="2">
        <f>B30</f>
        <v>9.5419847328244263</v>
      </c>
      <c r="C36" t="s">
        <v>7</v>
      </c>
      <c r="E36" t="s">
        <v>24</v>
      </c>
      <c r="F36">
        <v>2.4</v>
      </c>
      <c r="G36">
        <v>2</v>
      </c>
      <c r="H36">
        <f t="shared" si="0"/>
        <v>4.8</v>
      </c>
    </row>
    <row r="37" spans="1:8" x14ac:dyDescent="0.25">
      <c r="A37" t="s">
        <v>10</v>
      </c>
      <c r="B37" s="2">
        <f>B34</f>
        <v>11.727889507643651</v>
      </c>
      <c r="C37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8" sqref="B8"/>
    </sheetView>
  </sheetViews>
  <sheetFormatPr defaultRowHeight="15" x14ac:dyDescent="0.25"/>
  <cols>
    <col min="1" max="1" width="23.5703125" customWidth="1"/>
    <col min="2" max="2" width="10" bestFit="1" customWidth="1"/>
  </cols>
  <sheetData>
    <row r="1" spans="1:3" x14ac:dyDescent="0.25">
      <c r="A1" s="7" t="s">
        <v>25</v>
      </c>
      <c r="B1" s="7">
        <v>2400</v>
      </c>
      <c r="C1" t="s">
        <v>0</v>
      </c>
    </row>
    <row r="2" spans="1:3" x14ac:dyDescent="0.25">
      <c r="A2" s="7" t="s">
        <v>26</v>
      </c>
      <c r="B2" s="7">
        <v>2483.5</v>
      </c>
      <c r="C2" t="s">
        <v>0</v>
      </c>
    </row>
    <row r="3" spans="1:3" x14ac:dyDescent="0.25">
      <c r="A3" t="s">
        <v>27</v>
      </c>
      <c r="B3">
        <v>0.25</v>
      </c>
      <c r="C3" t="s">
        <v>0</v>
      </c>
    </row>
    <row r="4" spans="1:3" x14ac:dyDescent="0.25">
      <c r="A4" s="3" t="s">
        <v>28</v>
      </c>
      <c r="B4" s="3">
        <f>(B2-B1)/B3</f>
        <v>334</v>
      </c>
    </row>
    <row r="7" spans="1:3" x14ac:dyDescent="0.25">
      <c r="A7" t="s">
        <v>29</v>
      </c>
      <c r="B7">
        <v>600</v>
      </c>
      <c r="C7" t="s">
        <v>30</v>
      </c>
    </row>
    <row r="8" spans="1:3" x14ac:dyDescent="0.25">
      <c r="A8" t="s">
        <v>31</v>
      </c>
      <c r="B8">
        <f>B7*0.8</f>
        <v>480</v>
      </c>
      <c r="C8" t="s">
        <v>30</v>
      </c>
    </row>
    <row r="9" spans="1:3" x14ac:dyDescent="0.25">
      <c r="A9" t="s">
        <v>32</v>
      </c>
      <c r="B9">
        <v>20</v>
      </c>
      <c r="C9" t="s">
        <v>33</v>
      </c>
    </row>
    <row r="10" spans="1:3" x14ac:dyDescent="0.25">
      <c r="A10" t="s">
        <v>36</v>
      </c>
      <c r="B10">
        <f>B9*2</f>
        <v>40</v>
      </c>
      <c r="C10" t="s">
        <v>33</v>
      </c>
    </row>
    <row r="11" spans="1:3" x14ac:dyDescent="0.25">
      <c r="A11" t="s">
        <v>34</v>
      </c>
      <c r="B11">
        <v>2.44</v>
      </c>
      <c r="C11" t="s">
        <v>35</v>
      </c>
    </row>
    <row r="12" spans="1:3" x14ac:dyDescent="0.25">
      <c r="A12" t="s">
        <v>37</v>
      </c>
      <c r="B12">
        <f>B11*B10</f>
        <v>97.6</v>
      </c>
      <c r="C12" t="s">
        <v>30</v>
      </c>
    </row>
    <row r="13" spans="1:3" x14ac:dyDescent="0.25">
      <c r="A13" t="s">
        <v>38</v>
      </c>
      <c r="B13">
        <f>B8-2*B12</f>
        <v>284.8</v>
      </c>
      <c r="C13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Частоты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 Laurelindo</dc:creator>
  <cp:lastModifiedBy>Kreyl Laurelindo</cp:lastModifiedBy>
  <dcterms:created xsi:type="dcterms:W3CDTF">2010-07-24T09:41:10Z</dcterms:created>
  <dcterms:modified xsi:type="dcterms:W3CDTF">2010-08-03T14:39:22Z</dcterms:modified>
</cp:coreProperties>
</file>