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kriddie/Documents/LongTermData_CayambeCoca/Discharge/Discharge_2019/"/>
    </mc:Choice>
  </mc:AlternateContent>
  <xr:revisionPtr revIDLastSave="0" documentId="13_ncr:1_{042B97FC-27F4-9D4A-BFB0-A98FD9204E98}" xr6:coauthVersionLast="47" xr6:coauthVersionMax="47" xr10:uidLastSave="{00000000-0000-0000-0000-000000000000}"/>
  <bookViews>
    <workbookView xWindow="0" yWindow="500" windowWidth="19420" windowHeight="18000" xr2:uid="{00000000-000D-0000-FFFF-FFFF00000000}"/>
  </bookViews>
  <sheets>
    <sheet name="stn1" sheetId="3" r:id="rId1"/>
    <sheet name="stn3" sheetId="2" r:id="rId2"/>
    <sheet name="stn4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6" i="2" l="1"/>
  <c r="C45" i="2"/>
  <c r="C44" i="2"/>
  <c r="C43" i="2"/>
  <c r="C42" i="2"/>
  <c r="C41" i="2"/>
  <c r="C40" i="2"/>
  <c r="C39" i="2"/>
  <c r="C38" i="2"/>
  <c r="C37" i="2"/>
  <c r="C36" i="2"/>
  <c r="C35" i="2"/>
  <c r="D46" i="2"/>
  <c r="E46" i="2" s="1"/>
  <c r="D45" i="2"/>
  <c r="E45" i="2" s="1"/>
  <c r="D44" i="2"/>
  <c r="E44" i="2" s="1"/>
  <c r="D43" i="2"/>
  <c r="E43" i="2" s="1"/>
  <c r="D42" i="2"/>
  <c r="E42" i="2" s="1"/>
  <c r="D41" i="2"/>
  <c r="E41" i="2" s="1"/>
  <c r="E40" i="2"/>
  <c r="D40" i="2"/>
  <c r="D39" i="2"/>
  <c r="D38" i="2"/>
  <c r="E39" i="2" s="1"/>
  <c r="D37" i="2"/>
  <c r="E38" i="2" s="1"/>
  <c r="D36" i="2"/>
  <c r="E36" i="2" s="1"/>
  <c r="D35" i="2"/>
  <c r="C37" i="3"/>
  <c r="D38" i="3"/>
  <c r="E38" i="3" s="1"/>
  <c r="D37" i="3"/>
  <c r="E37" i="3" s="1"/>
  <c r="D36" i="3"/>
  <c r="E36" i="3" s="1"/>
  <c r="D35" i="3"/>
  <c r="E35" i="3" s="1"/>
  <c r="D34" i="3"/>
  <c r="E34" i="3" s="1"/>
  <c r="D33" i="3"/>
  <c r="E33" i="3" s="1"/>
  <c r="D32" i="3"/>
  <c r="E32" i="3" s="1"/>
  <c r="D31" i="3"/>
  <c r="E31" i="3" s="1"/>
  <c r="F30" i="3" s="1"/>
  <c r="D30" i="3"/>
  <c r="C38" i="3"/>
  <c r="C36" i="3"/>
  <c r="C35" i="3"/>
  <c r="C34" i="3"/>
  <c r="C33" i="3"/>
  <c r="C32" i="3"/>
  <c r="C31" i="3"/>
  <c r="C30" i="3"/>
  <c r="C44" i="1"/>
  <c r="C43" i="1"/>
  <c r="C42" i="1"/>
  <c r="C41" i="1"/>
  <c r="C40" i="1"/>
  <c r="C39" i="1"/>
  <c r="C38" i="1"/>
  <c r="C37" i="1"/>
  <c r="C36" i="1"/>
  <c r="C35" i="1"/>
  <c r="C34" i="1"/>
  <c r="E44" i="1"/>
  <c r="D44" i="1"/>
  <c r="D43" i="1"/>
  <c r="E43" i="1" s="1"/>
  <c r="D42" i="1"/>
  <c r="E42" i="1" s="1"/>
  <c r="D41" i="1"/>
  <c r="E41" i="1" s="1"/>
  <c r="D40" i="1"/>
  <c r="E40" i="1" s="1"/>
  <c r="D39" i="1"/>
  <c r="E38" i="1"/>
  <c r="D38" i="1"/>
  <c r="D37" i="1"/>
  <c r="E37" i="1" s="1"/>
  <c r="D36" i="1"/>
  <c r="E36" i="1" s="1"/>
  <c r="D35" i="1"/>
  <c r="E35" i="1" s="1"/>
  <c r="D34" i="1"/>
  <c r="A29" i="1"/>
  <c r="E37" i="2" l="1"/>
  <c r="F35" i="2" s="1"/>
  <c r="E39" i="1"/>
  <c r="F34" i="1"/>
  <c r="A30" i="1"/>
  <c r="A31" i="2"/>
  <c r="C26" i="3" l="1"/>
  <c r="B26" i="3"/>
  <c r="A26" i="3"/>
  <c r="C29" i="1"/>
  <c r="B29" i="1"/>
  <c r="B18" i="1" l="1"/>
  <c r="F17" i="1"/>
  <c r="F3" i="1"/>
  <c r="F3" i="2"/>
  <c r="F18" i="2"/>
  <c r="F16" i="3"/>
  <c r="B17" i="1" l="1"/>
  <c r="B19" i="2"/>
  <c r="B20" i="2"/>
  <c r="B21" i="2"/>
  <c r="B22" i="2"/>
  <c r="B23" i="2"/>
  <c r="B24" i="2"/>
  <c r="B25" i="2"/>
  <c r="B26" i="2"/>
  <c r="B27" i="2"/>
  <c r="B28" i="2"/>
  <c r="E28" i="2" s="1"/>
  <c r="B29" i="2"/>
  <c r="B18" i="2"/>
  <c r="D11" i="3"/>
  <c r="D14" i="2"/>
  <c r="E14" i="2"/>
  <c r="D13" i="2"/>
  <c r="B19" i="1"/>
  <c r="B20" i="1"/>
  <c r="B21" i="1"/>
  <c r="B22" i="1"/>
  <c r="B23" i="1"/>
  <c r="B24" i="1"/>
  <c r="B25" i="1"/>
  <c r="B26" i="1"/>
  <c r="B27" i="1"/>
  <c r="D27" i="1"/>
  <c r="D26" i="1"/>
  <c r="D25" i="1"/>
  <c r="E25" i="1" s="1"/>
  <c r="D24" i="1"/>
  <c r="E24" i="1" s="1"/>
  <c r="D23" i="1"/>
  <c r="D22" i="1"/>
  <c r="D21" i="1"/>
  <c r="D20" i="1"/>
  <c r="D19" i="1"/>
  <c r="D18" i="1"/>
  <c r="D17" i="1"/>
  <c r="E18" i="1" s="1"/>
  <c r="D29" i="2"/>
  <c r="D28" i="2"/>
  <c r="D27" i="2"/>
  <c r="E27" i="2" s="1"/>
  <c r="D26" i="2"/>
  <c r="E26" i="2" s="1"/>
  <c r="D25" i="2"/>
  <c r="E24" i="2"/>
  <c r="D24" i="2"/>
  <c r="D23" i="2"/>
  <c r="D22" i="2"/>
  <c r="E22" i="2" s="1"/>
  <c r="D21" i="2"/>
  <c r="E20" i="2"/>
  <c r="D20" i="2"/>
  <c r="D19" i="2"/>
  <c r="D18" i="2"/>
  <c r="B24" i="3"/>
  <c r="B23" i="3"/>
  <c r="B22" i="3"/>
  <c r="B21" i="3"/>
  <c r="B20" i="3"/>
  <c r="B19" i="3"/>
  <c r="B18" i="3"/>
  <c r="B17" i="3"/>
  <c r="B16" i="3"/>
  <c r="D24" i="3"/>
  <c r="E23" i="3"/>
  <c r="D23" i="3"/>
  <c r="D22" i="3"/>
  <c r="D21" i="3"/>
  <c r="E21" i="3" s="1"/>
  <c r="D20" i="3"/>
  <c r="E20" i="3" s="1"/>
  <c r="E19" i="3"/>
  <c r="D19" i="3"/>
  <c r="D18" i="3"/>
  <c r="E18" i="3" s="1"/>
  <c r="D17" i="3"/>
  <c r="E17" i="3" s="1"/>
  <c r="D16" i="3"/>
  <c r="E23" i="2" l="1"/>
  <c r="E19" i="2"/>
  <c r="E26" i="1"/>
  <c r="E19" i="1"/>
  <c r="E27" i="1"/>
  <c r="E20" i="1"/>
  <c r="E22" i="1"/>
  <c r="E23" i="1"/>
  <c r="E29" i="2"/>
  <c r="E25" i="2"/>
  <c r="E21" i="2"/>
  <c r="E21" i="1"/>
  <c r="E22" i="3"/>
  <c r="E24" i="3"/>
  <c r="D11" i="1"/>
  <c r="E11" i="1" s="1"/>
  <c r="D12" i="1"/>
  <c r="D13" i="1"/>
  <c r="D11" i="2"/>
  <c r="D12" i="2"/>
  <c r="E12" i="2"/>
  <c r="E13" i="2"/>
  <c r="D10" i="1"/>
  <c r="D9" i="1"/>
  <c r="D8" i="1"/>
  <c r="D7" i="1"/>
  <c r="D6" i="1"/>
  <c r="E6" i="1" s="1"/>
  <c r="D5" i="1"/>
  <c r="D4" i="1"/>
  <c r="D3" i="1"/>
  <c r="D10" i="2"/>
  <c r="D9" i="2"/>
  <c r="E9" i="2" s="1"/>
  <c r="D8" i="2"/>
  <c r="E8" i="2" s="1"/>
  <c r="D7" i="2"/>
  <c r="D6" i="2"/>
  <c r="E7" i="2" s="1"/>
  <c r="D5" i="2"/>
  <c r="E5" i="2" s="1"/>
  <c r="D4" i="2"/>
  <c r="D3" i="2"/>
  <c r="D10" i="3"/>
  <c r="E10" i="3" s="1"/>
  <c r="E9" i="3"/>
  <c r="D9" i="3"/>
  <c r="D8" i="3"/>
  <c r="D7" i="3"/>
  <c r="E7" i="3" s="1"/>
  <c r="D6" i="3"/>
  <c r="D5" i="3"/>
  <c r="E5" i="3" s="1"/>
  <c r="D4" i="3"/>
  <c r="E4" i="3" s="1"/>
  <c r="D3" i="3"/>
  <c r="E11" i="2" l="1"/>
  <c r="E7" i="1"/>
  <c r="E8" i="1"/>
  <c r="E6" i="3"/>
  <c r="E4" i="2"/>
  <c r="E9" i="1"/>
  <c r="E10" i="2"/>
  <c r="E10" i="1"/>
  <c r="E11" i="3"/>
  <c r="E12" i="1"/>
  <c r="E8" i="3"/>
  <c r="E6" i="2"/>
  <c r="E4" i="1"/>
  <c r="E13" i="1"/>
  <c r="E5" i="1"/>
  <c r="F3" i="3"/>
</calcChain>
</file>

<file path=xl/sharedStrings.xml><?xml version="1.0" encoding="utf-8"?>
<sst xmlns="http://schemas.openxmlformats.org/spreadsheetml/2006/main" count="71" uniqueCount="18">
  <si>
    <t>Station 4</t>
  </si>
  <si>
    <t>Wdt: .5</t>
  </si>
  <si>
    <t>Time: 14:30</t>
  </si>
  <si>
    <t>Station 3</t>
  </si>
  <si>
    <t>Wdt:.65</t>
  </si>
  <si>
    <t>Time: 15:00</t>
  </si>
  <si>
    <t>X</t>
  </si>
  <si>
    <t>V</t>
  </si>
  <si>
    <t>D</t>
  </si>
  <si>
    <t>Station 1</t>
  </si>
  <si>
    <t>Time: 15:30</t>
  </si>
  <si>
    <t>segment</t>
  </si>
  <si>
    <t>Q</t>
  </si>
  <si>
    <t>Qtotal</t>
  </si>
  <si>
    <t>new velocity</t>
  </si>
  <si>
    <t>New deoth</t>
  </si>
  <si>
    <t>New Depth</t>
  </si>
  <si>
    <t>new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</si>
</sst>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D36" sqref="D36"/>
    </sheetView>
  </sheetViews>
  <sheetFormatPr baseColWidth="10" defaultColWidth="8.83203125" defaultRowHeight="15" x14ac:dyDescent="0.2"/>
  <sheetData>
    <row r="1" spans="1:6" x14ac:dyDescent="0.2">
      <c r="A1" t="s">
        <v>9</v>
      </c>
      <c r="B1" t="s">
        <v>1</v>
      </c>
      <c r="C1" t="s">
        <v>10</v>
      </c>
    </row>
    <row r="2" spans="1:6" x14ac:dyDescent="0.2">
      <c r="A2" t="s">
        <v>6</v>
      </c>
      <c r="B2" t="s">
        <v>7</v>
      </c>
      <c r="C2" t="s">
        <v>8</v>
      </c>
      <c r="D2" t="s">
        <v>11</v>
      </c>
      <c r="E2" t="s">
        <v>12</v>
      </c>
      <c r="F2" t="s">
        <v>13</v>
      </c>
    </row>
    <row r="3" spans="1:6" x14ac:dyDescent="0.2">
      <c r="A3">
        <v>0.9</v>
      </c>
      <c r="B3">
        <v>0</v>
      </c>
      <c r="C3">
        <v>0</v>
      </c>
      <c r="D3">
        <f>A3</f>
        <v>0.9</v>
      </c>
      <c r="F3">
        <f>SUM(E3:E21)</f>
        <v>6.1078539999999994E-2</v>
      </c>
    </row>
    <row r="4" spans="1:6" x14ac:dyDescent="0.2">
      <c r="A4">
        <v>0.95</v>
      </c>
      <c r="B4">
        <v>1.8</v>
      </c>
      <c r="C4">
        <v>7.0000000000000007E-2</v>
      </c>
      <c r="D4">
        <f>(A4+(A5-A4)/2)</f>
        <v>0.97499999999999998</v>
      </c>
      <c r="E4">
        <f>(D4-D3)*(B4)*C4</f>
        <v>9.4499999999999949E-3</v>
      </c>
    </row>
    <row r="5" spans="1:6" x14ac:dyDescent="0.2">
      <c r="A5">
        <v>1</v>
      </c>
      <c r="B5">
        <v>1.9</v>
      </c>
      <c r="C5">
        <v>0.08</v>
      </c>
      <c r="D5">
        <f t="shared" ref="D5:D10" si="0">(A5+(A6-A5)/2)</f>
        <v>1.0249999999999999</v>
      </c>
      <c r="E5">
        <f>(D5-D4)*(B5)*C5</f>
        <v>7.5999999999999896E-3</v>
      </c>
    </row>
    <row r="6" spans="1:6" x14ac:dyDescent="0.2">
      <c r="A6">
        <v>1.05</v>
      </c>
      <c r="B6">
        <v>2.9</v>
      </c>
      <c r="C6">
        <v>0.08</v>
      </c>
      <c r="D6">
        <f t="shared" si="0"/>
        <v>1.0750000000000002</v>
      </c>
      <c r="E6">
        <f t="shared" ref="E6:E10" si="1">(D6-D5)*(B6)*C6</f>
        <v>1.1600000000000062E-2</v>
      </c>
    </row>
    <row r="7" spans="1:6" x14ac:dyDescent="0.2">
      <c r="A7">
        <v>1.1000000000000001</v>
      </c>
      <c r="B7">
        <v>2.9</v>
      </c>
      <c r="C7">
        <v>0.08</v>
      </c>
      <c r="D7">
        <f>(A7+(A8-A7)/2)</f>
        <v>1.125</v>
      </c>
      <c r="E7">
        <f t="shared" si="1"/>
        <v>1.1599999999999959E-2</v>
      </c>
    </row>
    <row r="8" spans="1:6" x14ac:dyDescent="0.2">
      <c r="A8">
        <v>1.1499999999999999</v>
      </c>
      <c r="B8">
        <v>2.2999999999999998</v>
      </c>
      <c r="C8">
        <v>0.08</v>
      </c>
      <c r="D8">
        <f t="shared" si="0"/>
        <v>1.1749999999999998</v>
      </c>
      <c r="E8">
        <f t="shared" si="1"/>
        <v>9.1999999999999669E-3</v>
      </c>
    </row>
    <row r="9" spans="1:6" x14ac:dyDescent="0.2">
      <c r="A9">
        <v>1.2</v>
      </c>
      <c r="B9">
        <v>1.5</v>
      </c>
      <c r="C9">
        <v>0.08</v>
      </c>
      <c r="D9">
        <f t="shared" si="0"/>
        <v>1.2250000000000001</v>
      </c>
      <c r="E9">
        <f t="shared" si="1"/>
        <v>6.0000000000000322E-3</v>
      </c>
    </row>
    <row r="10" spans="1:6" x14ac:dyDescent="0.2">
      <c r="A10">
        <v>1.25</v>
      </c>
      <c r="B10">
        <v>0.8</v>
      </c>
      <c r="C10">
        <v>7.0000000000000007E-2</v>
      </c>
      <c r="D10">
        <f t="shared" si="0"/>
        <v>1.2749999999999999</v>
      </c>
      <c r="E10">
        <f t="shared" si="1"/>
        <v>2.7999999999999904E-3</v>
      </c>
    </row>
    <row r="11" spans="1:6" x14ac:dyDescent="0.2">
      <c r="A11">
        <v>1.3</v>
      </c>
      <c r="B11">
        <v>0</v>
      </c>
      <c r="C11">
        <v>0</v>
      </c>
      <c r="D11">
        <f>(A11+(A12-A11)/2)</f>
        <v>0.65</v>
      </c>
      <c r="E11">
        <f t="shared" ref="E11" si="2">(D11-D10)*(B11)*C11</f>
        <v>0</v>
      </c>
    </row>
    <row r="13" spans="1:6" x14ac:dyDescent="0.2">
      <c r="A13" s="1" t="s">
        <v>14</v>
      </c>
    </row>
    <row r="14" spans="1:6" x14ac:dyDescent="0.2">
      <c r="A14" t="s">
        <v>9</v>
      </c>
      <c r="B14" t="s">
        <v>1</v>
      </c>
      <c r="C14" t="s">
        <v>10</v>
      </c>
    </row>
    <row r="15" spans="1:6" x14ac:dyDescent="0.2">
      <c r="A15" t="s">
        <v>6</v>
      </c>
      <c r="B15" t="s">
        <v>7</v>
      </c>
      <c r="C15" t="s">
        <v>8</v>
      </c>
      <c r="D15" t="s">
        <v>11</v>
      </c>
      <c r="E15" t="s">
        <v>12</v>
      </c>
      <c r="F15" t="s">
        <v>13</v>
      </c>
    </row>
    <row r="16" spans="1:6" x14ac:dyDescent="0.2">
      <c r="A16">
        <v>0.9</v>
      </c>
      <c r="B16">
        <f>B3*0.0572</f>
        <v>0</v>
      </c>
      <c r="C16">
        <v>0</v>
      </c>
      <c r="D16">
        <f>A16</f>
        <v>0.9</v>
      </c>
      <c r="F16">
        <f>SUM(E16:E34)</f>
        <v>9.1797420000000012E-3</v>
      </c>
    </row>
    <row r="17" spans="1:6" x14ac:dyDescent="0.2">
      <c r="A17">
        <v>0.95</v>
      </c>
      <c r="B17">
        <f t="shared" ref="B17:B24" si="3">B4*0.0572</f>
        <v>0.10296000000000001</v>
      </c>
      <c r="C17">
        <v>7.0000000000000007E-2</v>
      </c>
      <c r="D17">
        <f>(A17+(A18-A17)/2)</f>
        <v>0.97499999999999998</v>
      </c>
      <c r="E17">
        <f>(D17-D16)*(B17)*C17</f>
        <v>5.4053999999999984E-4</v>
      </c>
    </row>
    <row r="18" spans="1:6" x14ac:dyDescent="0.2">
      <c r="A18">
        <v>1</v>
      </c>
      <c r="B18">
        <f t="shared" si="3"/>
        <v>0.10868</v>
      </c>
      <c r="C18">
        <v>0.08</v>
      </c>
      <c r="D18">
        <f t="shared" ref="D18:D19" si="4">(A18+(A19-A18)/2)</f>
        <v>1.0249999999999999</v>
      </c>
      <c r="E18">
        <f>(D18-D17)*(B18)*C18</f>
        <v>4.3471999999999944E-4</v>
      </c>
    </row>
    <row r="19" spans="1:6" x14ac:dyDescent="0.2">
      <c r="A19">
        <v>1.05</v>
      </c>
      <c r="B19">
        <f t="shared" si="3"/>
        <v>0.16588</v>
      </c>
      <c r="C19">
        <v>0.08</v>
      </c>
      <c r="D19">
        <f t="shared" si="4"/>
        <v>1.0750000000000002</v>
      </c>
      <c r="E19">
        <f t="shared" ref="E19:E24" si="5">(D19-D18)*(B19)*C19</f>
        <v>6.6352000000000359E-4</v>
      </c>
    </row>
    <row r="20" spans="1:6" x14ac:dyDescent="0.2">
      <c r="A20">
        <v>1.1000000000000001</v>
      </c>
      <c r="B20">
        <f t="shared" si="3"/>
        <v>0.16588</v>
      </c>
      <c r="C20">
        <v>0.08</v>
      </c>
      <c r="D20">
        <f>(A20+(A21-A20)/2)</f>
        <v>1.125</v>
      </c>
      <c r="E20">
        <f t="shared" si="5"/>
        <v>6.6351999999999763E-4</v>
      </c>
    </row>
    <row r="21" spans="1:6" x14ac:dyDescent="0.2">
      <c r="A21">
        <v>1.1499999999999999</v>
      </c>
      <c r="B21">
        <f t="shared" si="3"/>
        <v>0.13155999999999998</v>
      </c>
      <c r="C21">
        <v>0.08</v>
      </c>
      <c r="D21">
        <f t="shared" ref="D21:D24" si="6">(A21+(A22-A21)/2)</f>
        <v>1.1749999999999998</v>
      </c>
      <c r="E21">
        <f t="shared" si="5"/>
        <v>5.2623999999999802E-4</v>
      </c>
    </row>
    <row r="22" spans="1:6" x14ac:dyDescent="0.2">
      <c r="A22">
        <v>1.2</v>
      </c>
      <c r="B22">
        <f t="shared" si="3"/>
        <v>8.5800000000000001E-2</v>
      </c>
      <c r="C22">
        <v>0.08</v>
      </c>
      <c r="D22">
        <f t="shared" si="6"/>
        <v>1.2250000000000001</v>
      </c>
      <c r="E22">
        <f t="shared" si="5"/>
        <v>3.4320000000000184E-4</v>
      </c>
    </row>
    <row r="23" spans="1:6" x14ac:dyDescent="0.2">
      <c r="A23">
        <v>1.25</v>
      </c>
      <c r="B23">
        <f t="shared" si="3"/>
        <v>4.5760000000000002E-2</v>
      </c>
      <c r="C23">
        <v>7.0000000000000007E-2</v>
      </c>
      <c r="D23">
        <f t="shared" si="6"/>
        <v>1.2749999999999999</v>
      </c>
      <c r="E23">
        <f t="shared" si="5"/>
        <v>1.6015999999999944E-4</v>
      </c>
    </row>
    <row r="24" spans="1:6" x14ac:dyDescent="0.2">
      <c r="A24">
        <v>1.3</v>
      </c>
      <c r="B24">
        <f t="shared" si="3"/>
        <v>0</v>
      </c>
      <c r="C24">
        <v>0</v>
      </c>
      <c r="D24">
        <f t="shared" si="6"/>
        <v>0.65</v>
      </c>
      <c r="E24">
        <f t="shared" si="5"/>
        <v>0</v>
      </c>
    </row>
    <row r="26" spans="1:6" x14ac:dyDescent="0.2">
      <c r="A26">
        <f>MEDIAN(A14:A24)</f>
        <v>1.1000000000000001</v>
      </c>
      <c r="B26">
        <f>AVERAGE(B20)</f>
        <v>0.16588</v>
      </c>
      <c r="C26">
        <f>AVERAGE(C20)</f>
        <v>0.08</v>
      </c>
    </row>
    <row r="28" spans="1:6" x14ac:dyDescent="0.2">
      <c r="A28" s="1" t="s">
        <v>16</v>
      </c>
    </row>
    <row r="29" spans="1:6" x14ac:dyDescent="0.2">
      <c r="A29" t="s">
        <v>6</v>
      </c>
      <c r="B29" t="s">
        <v>7</v>
      </c>
      <c r="C29" t="s">
        <v>8</v>
      </c>
      <c r="D29" t="s">
        <v>11</v>
      </c>
      <c r="E29" t="s">
        <v>12</v>
      </c>
      <c r="F29" t="s">
        <v>13</v>
      </c>
    </row>
    <row r="30" spans="1:6" x14ac:dyDescent="0.2">
      <c r="A30">
        <v>0.9</v>
      </c>
      <c r="B30">
        <v>0</v>
      </c>
      <c r="C30">
        <f>C16*2.54</f>
        <v>0</v>
      </c>
      <c r="D30">
        <f>A30</f>
        <v>0.9</v>
      </c>
      <c r="F30">
        <f>SUM(E30:E48)</f>
        <v>8.4630260000000002E-3</v>
      </c>
    </row>
    <row r="31" spans="1:6" x14ac:dyDescent="0.2">
      <c r="A31">
        <v>0.95</v>
      </c>
      <c r="B31">
        <v>0.10296000000000001</v>
      </c>
      <c r="C31">
        <f t="shared" ref="C31:C38" si="7">C17*2.54</f>
        <v>0.17780000000000001</v>
      </c>
      <c r="D31">
        <f>(A31+(A32-A31)/2)</f>
        <v>0.97499999999999998</v>
      </c>
      <c r="E31">
        <f>(D31-D30)*(B31)*C31</f>
        <v>1.3729715999999995E-3</v>
      </c>
    </row>
    <row r="32" spans="1:6" x14ac:dyDescent="0.2">
      <c r="A32">
        <v>1</v>
      </c>
      <c r="B32">
        <v>0.10868</v>
      </c>
      <c r="C32">
        <f t="shared" si="7"/>
        <v>0.20320000000000002</v>
      </c>
      <c r="D32">
        <f t="shared" ref="D32:D33" si="8">(A32+(A33-A32)/2)</f>
        <v>1.0249999999999999</v>
      </c>
      <c r="E32">
        <f>(D32-D31)*(B32)*C32</f>
        <v>1.1041887999999986E-3</v>
      </c>
    </row>
    <row r="33" spans="1:5" x14ac:dyDescent="0.2">
      <c r="A33">
        <v>1.05</v>
      </c>
      <c r="B33">
        <v>0.16588</v>
      </c>
      <c r="C33">
        <f t="shared" si="7"/>
        <v>0.20320000000000002</v>
      </c>
      <c r="D33">
        <f t="shared" si="8"/>
        <v>1.0750000000000002</v>
      </c>
      <c r="E33">
        <f t="shared" ref="E33:E38" si="9">(D33-D32)*(B33)*C33</f>
        <v>1.6853408000000092E-3</v>
      </c>
    </row>
    <row r="34" spans="1:5" x14ac:dyDescent="0.2">
      <c r="A34">
        <v>1.1000000000000001</v>
      </c>
      <c r="B34">
        <v>0.16588</v>
      </c>
      <c r="C34">
        <f t="shared" si="7"/>
        <v>0.20320000000000002</v>
      </c>
      <c r="D34">
        <f>(A34+(A35-A34)/2)</f>
        <v>1.125</v>
      </c>
      <c r="E34">
        <f t="shared" si="9"/>
        <v>1.685340799999994E-3</v>
      </c>
    </row>
    <row r="35" spans="1:5" x14ac:dyDescent="0.2">
      <c r="A35">
        <v>1.1499999999999999</v>
      </c>
      <c r="B35">
        <v>0.13155999999999998</v>
      </c>
      <c r="C35">
        <f t="shared" si="7"/>
        <v>0.20320000000000002</v>
      </c>
      <c r="D35">
        <f t="shared" ref="D35:D38" si="10">(A35+(A36-A35)/2)</f>
        <v>1.1749999999999998</v>
      </c>
      <c r="E35">
        <f t="shared" si="9"/>
        <v>1.3366495999999951E-3</v>
      </c>
    </row>
    <row r="36" spans="1:5" x14ac:dyDescent="0.2">
      <c r="A36">
        <v>1.2</v>
      </c>
      <c r="B36">
        <v>8.5800000000000001E-2</v>
      </c>
      <c r="C36">
        <f t="shared" si="7"/>
        <v>0.20320000000000002</v>
      </c>
      <c r="D36">
        <f t="shared" si="10"/>
        <v>1.2250000000000001</v>
      </c>
      <c r="E36">
        <f t="shared" si="9"/>
        <v>8.7172800000000477E-4</v>
      </c>
    </row>
    <row r="37" spans="1:5" x14ac:dyDescent="0.2">
      <c r="A37">
        <v>1.25</v>
      </c>
      <c r="B37">
        <v>4.5760000000000002E-2</v>
      </c>
      <c r="C37">
        <f>C23*2.54</f>
        <v>0.17780000000000001</v>
      </c>
      <c r="D37">
        <f t="shared" si="10"/>
        <v>1.2749999999999999</v>
      </c>
      <c r="E37">
        <f t="shared" si="9"/>
        <v>4.0680639999999857E-4</v>
      </c>
    </row>
    <row r="38" spans="1:5" x14ac:dyDescent="0.2">
      <c r="A38">
        <v>1.3</v>
      </c>
      <c r="B38">
        <v>0</v>
      </c>
      <c r="C38">
        <f t="shared" si="7"/>
        <v>0</v>
      </c>
      <c r="D38">
        <f t="shared" si="10"/>
        <v>0.65</v>
      </c>
      <c r="E38">
        <f t="shared" si="9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workbookViewId="0">
      <selection activeCell="F35" sqref="F35"/>
    </sheetView>
  </sheetViews>
  <sheetFormatPr baseColWidth="10" defaultColWidth="8.83203125" defaultRowHeight="15" x14ac:dyDescent="0.2"/>
  <sheetData>
    <row r="1" spans="1:6" x14ac:dyDescent="0.2">
      <c r="A1" t="s">
        <v>3</v>
      </c>
      <c r="B1" t="s">
        <v>4</v>
      </c>
      <c r="C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11</v>
      </c>
      <c r="E2" t="s">
        <v>12</v>
      </c>
      <c r="F2" t="s">
        <v>13</v>
      </c>
    </row>
    <row r="3" spans="1:6" x14ac:dyDescent="0.2">
      <c r="A3">
        <v>0.7</v>
      </c>
      <c r="B3">
        <v>0</v>
      </c>
      <c r="C3">
        <v>0</v>
      </c>
      <c r="D3">
        <f>A3</f>
        <v>0.7</v>
      </c>
      <c r="F3">
        <f>SUM(E3:E14)</f>
        <v>4.1599999999999984E-2</v>
      </c>
    </row>
    <row r="4" spans="1:6" x14ac:dyDescent="0.2">
      <c r="A4">
        <v>0.75</v>
      </c>
      <c r="B4">
        <v>0</v>
      </c>
      <c r="C4">
        <v>0.01</v>
      </c>
      <c r="D4">
        <f>(A4+(A5-A4)/2)</f>
        <v>0.77500000000000002</v>
      </c>
      <c r="E4">
        <f>(D4-D3)*(B4)*C4</f>
        <v>0</v>
      </c>
    </row>
    <row r="5" spans="1:6" x14ac:dyDescent="0.2">
      <c r="A5">
        <v>0.8</v>
      </c>
      <c r="B5">
        <v>2.6</v>
      </c>
      <c r="C5">
        <v>0.02</v>
      </c>
      <c r="D5">
        <f t="shared" ref="D5:D10" si="0">(A5+(A6-A5)/2)</f>
        <v>0.82499999999999996</v>
      </c>
      <c r="E5">
        <f>(D5-D4)*(B5)*C5</f>
        <v>2.5999999999999968E-3</v>
      </c>
    </row>
    <row r="6" spans="1:6" x14ac:dyDescent="0.2">
      <c r="A6">
        <v>0.85</v>
      </c>
      <c r="B6">
        <v>3</v>
      </c>
      <c r="C6">
        <v>0.05</v>
      </c>
      <c r="D6">
        <f t="shared" si="0"/>
        <v>0.875</v>
      </c>
      <c r="E6">
        <f t="shared" ref="E6:E10" si="1">(D6-D5)*(B6)*C6</f>
        <v>7.5000000000000067E-3</v>
      </c>
    </row>
    <row r="7" spans="1:6" x14ac:dyDescent="0.2">
      <c r="A7">
        <v>0.9</v>
      </c>
      <c r="B7">
        <v>1.5</v>
      </c>
      <c r="C7">
        <v>0.05</v>
      </c>
      <c r="D7">
        <f>(A7+(A8-A7)/2)</f>
        <v>0.92500000000000004</v>
      </c>
      <c r="E7">
        <f t="shared" si="1"/>
        <v>3.7500000000000033E-3</v>
      </c>
    </row>
    <row r="8" spans="1:6" x14ac:dyDescent="0.2">
      <c r="A8">
        <v>0.95</v>
      </c>
      <c r="B8">
        <v>1.4</v>
      </c>
      <c r="C8">
        <v>0.06</v>
      </c>
      <c r="D8">
        <f t="shared" si="0"/>
        <v>0.97499999999999998</v>
      </c>
      <c r="E8">
        <f t="shared" si="1"/>
        <v>4.1999999999999937E-3</v>
      </c>
    </row>
    <row r="9" spans="1:6" x14ac:dyDescent="0.2">
      <c r="A9">
        <v>1</v>
      </c>
      <c r="B9">
        <v>1</v>
      </c>
      <c r="C9">
        <v>0.08</v>
      </c>
      <c r="D9">
        <f t="shared" si="0"/>
        <v>1.0249999999999999</v>
      </c>
      <c r="E9">
        <f t="shared" si="1"/>
        <v>3.9999999999999949E-3</v>
      </c>
    </row>
    <row r="10" spans="1:6" x14ac:dyDescent="0.2">
      <c r="A10">
        <v>1.05</v>
      </c>
      <c r="B10">
        <v>1.4</v>
      </c>
      <c r="C10">
        <v>0.09</v>
      </c>
      <c r="D10">
        <f t="shared" si="0"/>
        <v>1.0750000000000002</v>
      </c>
      <c r="E10">
        <f t="shared" si="1"/>
        <v>6.300000000000033E-3</v>
      </c>
    </row>
    <row r="11" spans="1:6" x14ac:dyDescent="0.2">
      <c r="A11">
        <v>1.1000000000000001</v>
      </c>
      <c r="B11">
        <v>1.9</v>
      </c>
      <c r="C11">
        <v>0.1</v>
      </c>
      <c r="D11">
        <f t="shared" ref="D11:D12" si="2">(A11+(A12-A11)/2)</f>
        <v>1.125</v>
      </c>
      <c r="E11">
        <f t="shared" ref="E11:E13" si="3">(D11-D10)*(B11)*C11</f>
        <v>9.4999999999999668E-3</v>
      </c>
    </row>
    <row r="12" spans="1:6" x14ac:dyDescent="0.2">
      <c r="A12">
        <v>1.1499999999999999</v>
      </c>
      <c r="B12">
        <v>1.5</v>
      </c>
      <c r="C12">
        <v>0.05</v>
      </c>
      <c r="D12">
        <f t="shared" si="2"/>
        <v>1.1749999999999998</v>
      </c>
      <c r="E12">
        <f t="shared" si="3"/>
        <v>3.7499999999999869E-3</v>
      </c>
    </row>
    <row r="13" spans="1:6" x14ac:dyDescent="0.2">
      <c r="A13">
        <v>1.2</v>
      </c>
      <c r="B13">
        <v>0</v>
      </c>
      <c r="C13">
        <v>0.01</v>
      </c>
      <c r="D13">
        <f>(A13+(A14-A13)/2)</f>
        <v>1.2250000000000001</v>
      </c>
      <c r="E13">
        <f t="shared" si="3"/>
        <v>0</v>
      </c>
    </row>
    <row r="14" spans="1:6" x14ac:dyDescent="0.2">
      <c r="A14">
        <v>1.25</v>
      </c>
      <c r="B14">
        <v>0</v>
      </c>
      <c r="C14">
        <v>0</v>
      </c>
      <c r="D14">
        <f>(A14+(A15-A14)/2)</f>
        <v>0.625</v>
      </c>
      <c r="E14">
        <f t="shared" ref="E14" si="4">(D14-D13)*(B14)*C14</f>
        <v>0</v>
      </c>
    </row>
    <row r="16" spans="1:6" x14ac:dyDescent="0.2">
      <c r="A16" s="1" t="s">
        <v>14</v>
      </c>
    </row>
    <row r="17" spans="1:6" x14ac:dyDescent="0.2">
      <c r="A17" t="s">
        <v>6</v>
      </c>
      <c r="B17" t="s">
        <v>7</v>
      </c>
      <c r="C17" t="s">
        <v>8</v>
      </c>
      <c r="D17" t="s">
        <v>11</v>
      </c>
      <c r="E17" t="s">
        <v>12</v>
      </c>
      <c r="F17" t="s">
        <v>13</v>
      </c>
    </row>
    <row r="18" spans="1:6" x14ac:dyDescent="0.2">
      <c r="A18">
        <v>0.7</v>
      </c>
      <c r="B18">
        <f>B3*0.0572</f>
        <v>0</v>
      </c>
      <c r="C18">
        <v>0</v>
      </c>
      <c r="D18">
        <f>A18</f>
        <v>0.7</v>
      </c>
      <c r="F18">
        <f>SUM(E18:E36)</f>
        <v>2.3795199999999991E-3</v>
      </c>
    </row>
    <row r="19" spans="1:6" x14ac:dyDescent="0.2">
      <c r="A19">
        <v>0.75</v>
      </c>
      <c r="B19">
        <f t="shared" ref="B19:B29" si="5">B4*0.0572</f>
        <v>0</v>
      </c>
      <c r="C19">
        <v>0.01</v>
      </c>
      <c r="D19">
        <f>(A19+(A20-A19)/2)</f>
        <v>0.77500000000000002</v>
      </c>
      <c r="E19">
        <f>(D19-D18)*(B19)*C19</f>
        <v>0</v>
      </c>
    </row>
    <row r="20" spans="1:6" x14ac:dyDescent="0.2">
      <c r="A20">
        <v>0.8</v>
      </c>
      <c r="B20">
        <f t="shared" si="5"/>
        <v>0.14872000000000002</v>
      </c>
      <c r="C20">
        <v>0.02</v>
      </c>
      <c r="D20">
        <f t="shared" ref="D20:D21" si="6">(A20+(A21-A20)/2)</f>
        <v>0.82499999999999996</v>
      </c>
      <c r="E20">
        <f>(D20-D19)*(B20)*C20</f>
        <v>1.4871999999999984E-4</v>
      </c>
    </row>
    <row r="21" spans="1:6" x14ac:dyDescent="0.2">
      <c r="A21">
        <v>0.85</v>
      </c>
      <c r="B21">
        <f t="shared" si="5"/>
        <v>0.1716</v>
      </c>
      <c r="C21">
        <v>0.05</v>
      </c>
      <c r="D21">
        <f t="shared" si="6"/>
        <v>0.875</v>
      </c>
      <c r="E21">
        <f t="shared" ref="E21:E29" si="7">(D21-D20)*(B21)*C21</f>
        <v>4.290000000000004E-4</v>
      </c>
    </row>
    <row r="22" spans="1:6" x14ac:dyDescent="0.2">
      <c r="A22">
        <v>0.9</v>
      </c>
      <c r="B22">
        <f t="shared" si="5"/>
        <v>8.5800000000000001E-2</v>
      </c>
      <c r="C22">
        <v>0.05</v>
      </c>
      <c r="D22">
        <f>(A22+(A23-A22)/2)</f>
        <v>0.92500000000000004</v>
      </c>
      <c r="E22">
        <f t="shared" si="7"/>
        <v>2.145000000000002E-4</v>
      </c>
    </row>
    <row r="23" spans="1:6" x14ac:dyDescent="0.2">
      <c r="A23">
        <v>0.95</v>
      </c>
      <c r="B23">
        <f t="shared" si="5"/>
        <v>8.0079999999999998E-2</v>
      </c>
      <c r="C23">
        <v>0.06</v>
      </c>
      <c r="D23">
        <f t="shared" ref="D23:D29" si="8">(A23+(A24-A23)/2)</f>
        <v>0.97499999999999998</v>
      </c>
      <c r="E23">
        <f t="shared" si="7"/>
        <v>2.4023999999999966E-4</v>
      </c>
    </row>
    <row r="24" spans="1:6" x14ac:dyDescent="0.2">
      <c r="A24">
        <v>1</v>
      </c>
      <c r="B24">
        <f t="shared" si="5"/>
        <v>5.7200000000000001E-2</v>
      </c>
      <c r="C24">
        <v>0.08</v>
      </c>
      <c r="D24">
        <f t="shared" si="8"/>
        <v>1.0249999999999999</v>
      </c>
      <c r="E24">
        <f t="shared" si="7"/>
        <v>2.2879999999999971E-4</v>
      </c>
    </row>
    <row r="25" spans="1:6" x14ac:dyDescent="0.2">
      <c r="A25">
        <v>1.05</v>
      </c>
      <c r="B25">
        <f t="shared" si="5"/>
        <v>8.0079999999999998E-2</v>
      </c>
      <c r="C25">
        <v>0.09</v>
      </c>
      <c r="D25">
        <f t="shared" si="8"/>
        <v>1.0750000000000002</v>
      </c>
      <c r="E25">
        <f t="shared" si="7"/>
        <v>3.603600000000019E-4</v>
      </c>
    </row>
    <row r="26" spans="1:6" x14ac:dyDescent="0.2">
      <c r="A26">
        <v>1.1000000000000001</v>
      </c>
      <c r="B26">
        <f t="shared" si="5"/>
        <v>0.10868</v>
      </c>
      <c r="C26">
        <v>0.1</v>
      </c>
      <c r="D26">
        <f t="shared" si="8"/>
        <v>1.125</v>
      </c>
      <c r="E26">
        <f t="shared" si="7"/>
        <v>5.4339999999999803E-4</v>
      </c>
    </row>
    <row r="27" spans="1:6" x14ac:dyDescent="0.2">
      <c r="A27">
        <v>1.1499999999999999</v>
      </c>
      <c r="B27">
        <f t="shared" si="5"/>
        <v>8.5800000000000001E-2</v>
      </c>
      <c r="C27">
        <v>0.05</v>
      </c>
      <c r="D27">
        <f t="shared" si="8"/>
        <v>1.1749999999999998</v>
      </c>
      <c r="E27">
        <f t="shared" si="7"/>
        <v>2.1449999999999925E-4</v>
      </c>
    </row>
    <row r="28" spans="1:6" x14ac:dyDescent="0.2">
      <c r="A28">
        <v>1.2</v>
      </c>
      <c r="B28">
        <f t="shared" si="5"/>
        <v>0</v>
      </c>
      <c r="C28">
        <v>0.01</v>
      </c>
      <c r="D28">
        <f t="shared" si="8"/>
        <v>1.2250000000000001</v>
      </c>
      <c r="E28">
        <f t="shared" si="7"/>
        <v>0</v>
      </c>
    </row>
    <row r="29" spans="1:6" x14ac:dyDescent="0.2">
      <c r="A29">
        <v>1.25</v>
      </c>
      <c r="B29">
        <f t="shared" si="5"/>
        <v>0</v>
      </c>
      <c r="C29">
        <v>0</v>
      </c>
      <c r="D29">
        <f t="shared" si="8"/>
        <v>0.625</v>
      </c>
      <c r="E29">
        <f t="shared" si="7"/>
        <v>0</v>
      </c>
    </row>
    <row r="31" spans="1:6" x14ac:dyDescent="0.2">
      <c r="A31">
        <f>A29-A18</f>
        <v>0.55000000000000004</v>
      </c>
    </row>
    <row r="33" spans="1:6" x14ac:dyDescent="0.2">
      <c r="A33" s="1" t="s">
        <v>17</v>
      </c>
    </row>
    <row r="34" spans="1:6" x14ac:dyDescent="0.2">
      <c r="A34" t="s">
        <v>6</v>
      </c>
      <c r="B34" t="s">
        <v>7</v>
      </c>
      <c r="C34" t="s">
        <v>8</v>
      </c>
      <c r="D34" t="s">
        <v>11</v>
      </c>
      <c r="E34" t="s">
        <v>12</v>
      </c>
      <c r="F34" t="s">
        <v>13</v>
      </c>
    </row>
    <row r="35" spans="1:6" x14ac:dyDescent="0.2">
      <c r="A35">
        <v>0.7</v>
      </c>
      <c r="B35">
        <v>0</v>
      </c>
      <c r="C35">
        <f>C18*2.54</f>
        <v>0</v>
      </c>
      <c r="D35">
        <f>A35</f>
        <v>0.7</v>
      </c>
      <c r="F35">
        <f>SUM(E35:E53)</f>
        <v>6.0439807999999977E-3</v>
      </c>
    </row>
    <row r="36" spans="1:6" x14ac:dyDescent="0.2">
      <c r="A36">
        <v>0.75</v>
      </c>
      <c r="B36">
        <v>0</v>
      </c>
      <c r="C36">
        <f t="shared" ref="C36:C46" si="9">C19*2.54</f>
        <v>2.5400000000000002E-2</v>
      </c>
      <c r="D36">
        <f>(A36+(A37-A36)/2)</f>
        <v>0.77500000000000002</v>
      </c>
      <c r="E36">
        <f>(D36-D35)*(B36)*C36</f>
        <v>0</v>
      </c>
    </row>
    <row r="37" spans="1:6" x14ac:dyDescent="0.2">
      <c r="A37">
        <v>0.8</v>
      </c>
      <c r="B37">
        <v>0.14872000000000002</v>
      </c>
      <c r="C37">
        <f t="shared" si="9"/>
        <v>5.0800000000000005E-2</v>
      </c>
      <c r="D37">
        <f t="shared" ref="D37:D38" si="10">(A37+(A38-A37)/2)</f>
        <v>0.82499999999999996</v>
      </c>
      <c r="E37">
        <f>(D37-D36)*(B37)*C37</f>
        <v>3.7774879999999958E-4</v>
      </c>
    </row>
    <row r="38" spans="1:6" x14ac:dyDescent="0.2">
      <c r="A38">
        <v>0.85</v>
      </c>
      <c r="B38">
        <v>0.1716</v>
      </c>
      <c r="C38">
        <f t="shared" si="9"/>
        <v>0.127</v>
      </c>
      <c r="D38">
        <f t="shared" si="10"/>
        <v>0.875</v>
      </c>
      <c r="E38">
        <f t="shared" ref="E38:E46" si="11">(D38-D37)*(B38)*C38</f>
        <v>1.089660000000001E-3</v>
      </c>
    </row>
    <row r="39" spans="1:6" x14ac:dyDescent="0.2">
      <c r="A39">
        <v>0.9</v>
      </c>
      <c r="B39">
        <v>8.5800000000000001E-2</v>
      </c>
      <c r="C39">
        <f t="shared" si="9"/>
        <v>0.127</v>
      </c>
      <c r="D39">
        <f>(A39+(A40-A39)/2)</f>
        <v>0.92500000000000004</v>
      </c>
      <c r="E39">
        <f t="shared" si="11"/>
        <v>5.4483000000000049E-4</v>
      </c>
    </row>
    <row r="40" spans="1:6" x14ac:dyDescent="0.2">
      <c r="A40">
        <v>0.95</v>
      </c>
      <c r="B40">
        <v>8.0079999999999998E-2</v>
      </c>
      <c r="C40">
        <f t="shared" si="9"/>
        <v>0.15240000000000001</v>
      </c>
      <c r="D40">
        <f t="shared" ref="D40:D46" si="12">(A40+(A41-A40)/2)</f>
        <v>0.97499999999999998</v>
      </c>
      <c r="E40">
        <f t="shared" si="11"/>
        <v>6.1020959999999924E-4</v>
      </c>
    </row>
    <row r="41" spans="1:6" x14ac:dyDescent="0.2">
      <c r="A41">
        <v>1</v>
      </c>
      <c r="B41">
        <v>5.7200000000000001E-2</v>
      </c>
      <c r="C41">
        <f t="shared" si="9"/>
        <v>0.20320000000000002</v>
      </c>
      <c r="D41">
        <f t="shared" si="12"/>
        <v>1.0249999999999999</v>
      </c>
      <c r="E41">
        <f t="shared" si="11"/>
        <v>5.8115199999999928E-4</v>
      </c>
    </row>
    <row r="42" spans="1:6" x14ac:dyDescent="0.2">
      <c r="A42">
        <v>1.05</v>
      </c>
      <c r="B42">
        <v>8.0079999999999998E-2</v>
      </c>
      <c r="C42">
        <f t="shared" si="9"/>
        <v>0.2286</v>
      </c>
      <c r="D42">
        <f t="shared" si="12"/>
        <v>1.0750000000000002</v>
      </c>
      <c r="E42">
        <f t="shared" si="11"/>
        <v>9.1531440000000488E-4</v>
      </c>
    </row>
    <row r="43" spans="1:6" x14ac:dyDescent="0.2">
      <c r="A43">
        <v>1.1000000000000001</v>
      </c>
      <c r="B43">
        <v>0.10868</v>
      </c>
      <c r="C43">
        <f t="shared" si="9"/>
        <v>0.254</v>
      </c>
      <c r="D43">
        <f t="shared" si="12"/>
        <v>1.125</v>
      </c>
      <c r="E43">
        <f t="shared" si="11"/>
        <v>1.380235999999995E-3</v>
      </c>
    </row>
    <row r="44" spans="1:6" x14ac:dyDescent="0.2">
      <c r="A44">
        <v>1.1499999999999999</v>
      </c>
      <c r="B44">
        <v>8.5800000000000001E-2</v>
      </c>
      <c r="C44">
        <f t="shared" si="9"/>
        <v>0.127</v>
      </c>
      <c r="D44">
        <f t="shared" si="12"/>
        <v>1.1749999999999998</v>
      </c>
      <c r="E44">
        <f t="shared" si="11"/>
        <v>5.448299999999981E-4</v>
      </c>
    </row>
    <row r="45" spans="1:6" x14ac:dyDescent="0.2">
      <c r="A45">
        <v>1.2</v>
      </c>
      <c r="B45">
        <v>0</v>
      </c>
      <c r="C45">
        <f t="shared" si="9"/>
        <v>2.5400000000000002E-2</v>
      </c>
      <c r="D45">
        <f t="shared" si="12"/>
        <v>1.2250000000000001</v>
      </c>
      <c r="E45">
        <f t="shared" si="11"/>
        <v>0</v>
      </c>
    </row>
    <row r="46" spans="1:6" x14ac:dyDescent="0.2">
      <c r="A46">
        <v>1.25</v>
      </c>
      <c r="B46">
        <v>0</v>
      </c>
      <c r="C46">
        <f t="shared" si="9"/>
        <v>0</v>
      </c>
      <c r="D46">
        <f t="shared" si="12"/>
        <v>0.625</v>
      </c>
      <c r="E46">
        <f t="shared" si="11"/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"/>
  <sheetViews>
    <sheetView topLeftCell="A23" workbookViewId="0">
      <selection activeCell="E40" sqref="E40"/>
    </sheetView>
  </sheetViews>
  <sheetFormatPr baseColWidth="10" defaultColWidth="8.83203125" defaultRowHeight="15" x14ac:dyDescent="0.2"/>
  <cols>
    <col min="3" max="3" width="10.5" customWidth="1"/>
    <col min="12" max="12" width="9.83203125" customWidth="1"/>
  </cols>
  <sheetData>
    <row r="1" spans="1:6" x14ac:dyDescent="0.2">
      <c r="A1" t="s">
        <v>0</v>
      </c>
      <c r="B1" t="s">
        <v>1</v>
      </c>
      <c r="C1" t="s">
        <v>2</v>
      </c>
    </row>
    <row r="2" spans="1:6" x14ac:dyDescent="0.2">
      <c r="A2" t="s">
        <v>6</v>
      </c>
      <c r="B2" t="s">
        <v>7</v>
      </c>
      <c r="C2" t="s">
        <v>8</v>
      </c>
      <c r="D2" t="s">
        <v>11</v>
      </c>
      <c r="E2" t="s">
        <v>12</v>
      </c>
      <c r="F2" t="s">
        <v>13</v>
      </c>
    </row>
    <row r="3" spans="1:6" x14ac:dyDescent="0.2">
      <c r="A3">
        <v>0.55000000000000004</v>
      </c>
      <c r="B3">
        <v>0</v>
      </c>
      <c r="C3">
        <v>0</v>
      </c>
      <c r="D3">
        <f>A3</f>
        <v>0.55000000000000004</v>
      </c>
      <c r="F3">
        <f>SUM(E3:E13)</f>
        <v>7.4949999999999989E-2</v>
      </c>
    </row>
    <row r="4" spans="1:6" x14ac:dyDescent="0.2">
      <c r="A4">
        <v>0.6</v>
      </c>
      <c r="B4">
        <v>1.2</v>
      </c>
      <c r="C4">
        <v>0.12</v>
      </c>
      <c r="D4">
        <f>(A4+(A5-A4)/2)</f>
        <v>0.625</v>
      </c>
      <c r="E4">
        <f>(D4-D3)*(B4)*C4</f>
        <v>1.0799999999999992E-2</v>
      </c>
    </row>
    <row r="5" spans="1:6" x14ac:dyDescent="0.2">
      <c r="A5">
        <v>0.65</v>
      </c>
      <c r="B5">
        <v>1.5</v>
      </c>
      <c r="C5">
        <v>0.12</v>
      </c>
      <c r="D5">
        <f t="shared" ref="D5:D10" si="0">(A5+(A6-A5)/2)</f>
        <v>0.67500000000000004</v>
      </c>
      <c r="E5">
        <f>(D5-D4)*(B5)*C5</f>
        <v>9.000000000000008E-3</v>
      </c>
    </row>
    <row r="6" spans="1:6" x14ac:dyDescent="0.2">
      <c r="A6">
        <v>0.7</v>
      </c>
      <c r="B6">
        <v>1.9</v>
      </c>
      <c r="C6">
        <v>0.12</v>
      </c>
      <c r="D6">
        <f t="shared" si="0"/>
        <v>0.72499999999999998</v>
      </c>
      <c r="E6">
        <f t="shared" ref="E6:E10" si="1">(D6-D5)*(B6)*C6</f>
        <v>1.1399999999999983E-2</v>
      </c>
    </row>
    <row r="7" spans="1:6" x14ac:dyDescent="0.2">
      <c r="A7">
        <v>0.75</v>
      </c>
      <c r="B7">
        <v>2.2999999999999998</v>
      </c>
      <c r="C7">
        <v>0.12</v>
      </c>
      <c r="D7">
        <f>(A7+(A8-A7)/2)</f>
        <v>0.77500000000000002</v>
      </c>
      <c r="E7">
        <f t="shared" si="1"/>
        <v>1.380000000000001E-2</v>
      </c>
    </row>
    <row r="8" spans="1:6" x14ac:dyDescent="0.2">
      <c r="A8">
        <v>0.8</v>
      </c>
      <c r="B8">
        <v>2.1</v>
      </c>
      <c r="C8">
        <v>0.11</v>
      </c>
      <c r="D8">
        <f t="shared" si="0"/>
        <v>0.82499999999999996</v>
      </c>
      <c r="E8">
        <f t="shared" si="1"/>
        <v>1.1549999999999986E-2</v>
      </c>
    </row>
    <row r="9" spans="1:6" x14ac:dyDescent="0.2">
      <c r="A9">
        <v>0.85</v>
      </c>
      <c r="B9">
        <v>1.7</v>
      </c>
      <c r="C9">
        <v>0.1</v>
      </c>
      <c r="D9">
        <f t="shared" si="0"/>
        <v>0.875</v>
      </c>
      <c r="E9">
        <f t="shared" si="1"/>
        <v>8.5000000000000075E-3</v>
      </c>
    </row>
    <row r="10" spans="1:6" x14ac:dyDescent="0.2">
      <c r="A10">
        <v>0.9</v>
      </c>
      <c r="B10">
        <v>1.5</v>
      </c>
      <c r="C10">
        <v>0.09</v>
      </c>
      <c r="D10">
        <f t="shared" si="0"/>
        <v>0.92500000000000004</v>
      </c>
      <c r="E10">
        <f t="shared" si="1"/>
        <v>6.750000000000006E-3</v>
      </c>
    </row>
    <row r="11" spans="1:6" x14ac:dyDescent="0.2">
      <c r="A11">
        <v>0.95</v>
      </c>
      <c r="B11">
        <v>0.9</v>
      </c>
      <c r="C11">
        <v>7.0000000000000007E-2</v>
      </c>
      <c r="D11">
        <f t="shared" ref="D11:D13" si="2">(A11+(A12-A11)/2)</f>
        <v>0.97499999999999998</v>
      </c>
      <c r="E11">
        <f t="shared" ref="E11:E13" si="3">(D11-D10)*(B11)*C11</f>
        <v>3.1499999999999961E-3</v>
      </c>
    </row>
    <row r="12" spans="1:6" x14ac:dyDescent="0.2">
      <c r="A12">
        <v>1</v>
      </c>
      <c r="B12">
        <v>0</v>
      </c>
      <c r="C12">
        <v>7.0000000000000007E-2</v>
      </c>
      <c r="D12">
        <f t="shared" si="2"/>
        <v>1.0249999999999999</v>
      </c>
      <c r="E12">
        <f t="shared" si="3"/>
        <v>0</v>
      </c>
    </row>
    <row r="13" spans="1:6" x14ac:dyDescent="0.2">
      <c r="A13">
        <v>1.05</v>
      </c>
      <c r="B13">
        <v>0</v>
      </c>
      <c r="C13">
        <v>0</v>
      </c>
      <c r="D13">
        <f t="shared" si="2"/>
        <v>0.52500000000000002</v>
      </c>
      <c r="E13">
        <f t="shared" si="3"/>
        <v>0</v>
      </c>
    </row>
    <row r="16" spans="1:6" x14ac:dyDescent="0.2">
      <c r="A16" t="s">
        <v>6</v>
      </c>
      <c r="B16" t="s">
        <v>7</v>
      </c>
      <c r="C16" t="s">
        <v>8</v>
      </c>
      <c r="D16" t="s">
        <v>11</v>
      </c>
      <c r="E16" t="s">
        <v>12</v>
      </c>
      <c r="F16" t="s">
        <v>13</v>
      </c>
    </row>
    <row r="17" spans="1:6" x14ac:dyDescent="0.2">
      <c r="A17">
        <v>0.55000000000000004</v>
      </c>
      <c r="B17">
        <f>B3*0.0572</f>
        <v>0</v>
      </c>
      <c r="C17">
        <v>0</v>
      </c>
      <c r="D17">
        <f>A17</f>
        <v>0.55000000000000004</v>
      </c>
      <c r="F17">
        <f>SUM(E17:E35)</f>
        <v>5.8562503999999979E-3</v>
      </c>
    </row>
    <row r="18" spans="1:6" x14ac:dyDescent="0.2">
      <c r="A18">
        <v>0.6</v>
      </c>
      <c r="B18">
        <f>B4*0.0572</f>
        <v>6.8639999999999993E-2</v>
      </c>
      <c r="C18">
        <v>0.12</v>
      </c>
      <c r="D18">
        <f>(A18+(A19-A18)/2)</f>
        <v>0.625</v>
      </c>
      <c r="E18">
        <f>(D18-D17)*(B18)*C18</f>
        <v>6.1775999999999953E-4</v>
      </c>
    </row>
    <row r="19" spans="1:6" x14ac:dyDescent="0.2">
      <c r="A19">
        <v>0.65</v>
      </c>
      <c r="B19">
        <f t="shared" ref="B19:B27" si="4">B5*0.0572</f>
        <v>8.5800000000000001E-2</v>
      </c>
      <c r="C19">
        <v>0.12</v>
      </c>
      <c r="D19">
        <f t="shared" ref="D19:D20" si="5">(A19+(A20-A19)/2)</f>
        <v>0.67500000000000004</v>
      </c>
      <c r="E19">
        <f>(D19-D18)*(B19)*C19</f>
        <v>5.1480000000000048E-4</v>
      </c>
    </row>
    <row r="20" spans="1:6" x14ac:dyDescent="0.2">
      <c r="A20">
        <v>0.7</v>
      </c>
      <c r="B20">
        <f t="shared" si="4"/>
        <v>0.10868</v>
      </c>
      <c r="C20">
        <v>0.12</v>
      </c>
      <c r="D20">
        <f t="shared" si="5"/>
        <v>0.72499999999999998</v>
      </c>
      <c r="E20">
        <f t="shared" ref="E20:E27" si="6">(D20-D19)*(B20)*C20</f>
        <v>6.5207999999999911E-4</v>
      </c>
    </row>
    <row r="21" spans="1:6" x14ac:dyDescent="0.2">
      <c r="A21">
        <v>0.75</v>
      </c>
      <c r="B21">
        <f t="shared" si="4"/>
        <v>0.13155999999999998</v>
      </c>
      <c r="C21">
        <v>0.12</v>
      </c>
      <c r="D21">
        <f>(A21+(A22-A21)/2)</f>
        <v>0.77500000000000002</v>
      </c>
      <c r="E21">
        <f t="shared" si="6"/>
        <v>7.8936000000000056E-4</v>
      </c>
    </row>
    <row r="22" spans="1:6" x14ac:dyDescent="0.2">
      <c r="A22">
        <v>0.8</v>
      </c>
      <c r="B22">
        <f t="shared" si="4"/>
        <v>0.12012</v>
      </c>
      <c r="C22">
        <v>0.11</v>
      </c>
      <c r="D22">
        <f t="shared" ref="D22:D27" si="7">(A22+(A23-A22)/2)</f>
        <v>0.82499999999999996</v>
      </c>
      <c r="E22">
        <f t="shared" si="6"/>
        <v>6.6065999999999911E-4</v>
      </c>
    </row>
    <row r="23" spans="1:6" x14ac:dyDescent="0.2">
      <c r="A23">
        <v>0.85</v>
      </c>
      <c r="B23">
        <f t="shared" si="4"/>
        <v>9.7239999999999993E-2</v>
      </c>
      <c r="C23">
        <v>0.1</v>
      </c>
      <c r="D23">
        <f t="shared" si="7"/>
        <v>0.875</v>
      </c>
      <c r="E23">
        <f t="shared" si="6"/>
        <v>4.8620000000000043E-4</v>
      </c>
    </row>
    <row r="24" spans="1:6" x14ac:dyDescent="0.2">
      <c r="A24">
        <v>0.9</v>
      </c>
      <c r="B24">
        <f t="shared" si="4"/>
        <v>8.5800000000000001E-2</v>
      </c>
      <c r="C24">
        <v>0.09</v>
      </c>
      <c r="D24">
        <f t="shared" si="7"/>
        <v>0.92500000000000004</v>
      </c>
      <c r="E24">
        <f t="shared" si="6"/>
        <v>3.8610000000000033E-4</v>
      </c>
    </row>
    <row r="25" spans="1:6" x14ac:dyDescent="0.2">
      <c r="A25">
        <v>0.95</v>
      </c>
      <c r="B25">
        <f t="shared" si="4"/>
        <v>5.1480000000000005E-2</v>
      </c>
      <c r="C25">
        <v>7.0000000000000007E-2</v>
      </c>
      <c r="D25">
        <f t="shared" si="7"/>
        <v>0.97499999999999998</v>
      </c>
      <c r="E25">
        <f t="shared" si="6"/>
        <v>1.8017999999999981E-4</v>
      </c>
    </row>
    <row r="26" spans="1:6" x14ac:dyDescent="0.2">
      <c r="A26">
        <v>1</v>
      </c>
      <c r="B26">
        <f t="shared" si="4"/>
        <v>0</v>
      </c>
      <c r="C26">
        <v>7.0000000000000007E-2</v>
      </c>
      <c r="D26">
        <f t="shared" si="7"/>
        <v>1.0249999999999999</v>
      </c>
      <c r="E26">
        <f t="shared" si="6"/>
        <v>0</v>
      </c>
    </row>
    <row r="27" spans="1:6" x14ac:dyDescent="0.2">
      <c r="A27">
        <v>1.05</v>
      </c>
      <c r="B27">
        <f t="shared" si="4"/>
        <v>0</v>
      </c>
      <c r="C27">
        <v>0</v>
      </c>
      <c r="D27">
        <f t="shared" si="7"/>
        <v>0.52500000000000002</v>
      </c>
      <c r="E27">
        <f t="shared" si="6"/>
        <v>0</v>
      </c>
    </row>
    <row r="29" spans="1:6" x14ac:dyDescent="0.2">
      <c r="A29">
        <f>(A27-A17)/2+A17</f>
        <v>0.8</v>
      </c>
      <c r="B29">
        <f>AVERAGE(B22)</f>
        <v>0.12012</v>
      </c>
      <c r="C29">
        <f>AVERAGE(C22)</f>
        <v>0.11</v>
      </c>
    </row>
    <row r="30" spans="1:6" x14ac:dyDescent="0.2">
      <c r="A30">
        <f>A27-A17</f>
        <v>0.5</v>
      </c>
    </row>
    <row r="32" spans="1:6" x14ac:dyDescent="0.2">
      <c r="A32" s="1" t="s">
        <v>15</v>
      </c>
    </row>
    <row r="33" spans="1:6" x14ac:dyDescent="0.2">
      <c r="A33" t="s">
        <v>6</v>
      </c>
      <c r="B33" t="s">
        <v>7</v>
      </c>
      <c r="C33" t="s">
        <v>8</v>
      </c>
      <c r="D33" t="s">
        <v>11</v>
      </c>
      <c r="E33" t="s">
        <v>12</v>
      </c>
      <c r="F33" t="s">
        <v>13</v>
      </c>
    </row>
    <row r="34" spans="1:6" x14ac:dyDescent="0.2">
      <c r="A34">
        <v>0.55000000000000004</v>
      </c>
      <c r="B34">
        <v>0</v>
      </c>
      <c r="C34">
        <f>C17*2.54</f>
        <v>0</v>
      </c>
      <c r="D34">
        <f>A34</f>
        <v>0.55000000000000004</v>
      </c>
      <c r="F34">
        <f>SUM(E34:E52)</f>
        <v>1.0889335599999999E-2</v>
      </c>
    </row>
    <row r="35" spans="1:6" x14ac:dyDescent="0.2">
      <c r="A35">
        <v>0.6</v>
      </c>
      <c r="B35">
        <v>6.8639999999999993E-2</v>
      </c>
      <c r="C35">
        <f t="shared" ref="C35:C44" si="8">C18*2.54</f>
        <v>0.30480000000000002</v>
      </c>
      <c r="D35">
        <f>(A35+(A36-A35)/2)</f>
        <v>0.625</v>
      </c>
      <c r="E35">
        <f>(D35-D34)*(B35)*C35</f>
        <v>1.5691103999999989E-3</v>
      </c>
    </row>
    <row r="36" spans="1:6" x14ac:dyDescent="0.2">
      <c r="A36">
        <v>0.65</v>
      </c>
      <c r="B36">
        <v>8.5800000000000001E-2</v>
      </c>
      <c r="C36">
        <f t="shared" si="8"/>
        <v>0.30480000000000002</v>
      </c>
      <c r="D36">
        <f t="shared" ref="D36:D37" si="9">(A36+(A37-A36)/2)</f>
        <v>0.67500000000000004</v>
      </c>
      <c r="E36">
        <f>(D36-D35)*(B36)*C36</f>
        <v>1.3075920000000013E-3</v>
      </c>
    </row>
    <row r="37" spans="1:6" x14ac:dyDescent="0.2">
      <c r="A37">
        <v>0.7</v>
      </c>
      <c r="B37">
        <v>0.10868</v>
      </c>
      <c r="C37">
        <f t="shared" si="8"/>
        <v>0.30480000000000002</v>
      </c>
      <c r="D37">
        <f t="shared" si="9"/>
        <v>0.72499999999999998</v>
      </c>
      <c r="E37">
        <f t="shared" ref="E37:E44" si="10">(D37-D36)*(B37)*C37</f>
        <v>1.6562831999999978E-3</v>
      </c>
    </row>
    <row r="38" spans="1:6" x14ac:dyDescent="0.2">
      <c r="A38">
        <v>0.75</v>
      </c>
      <c r="B38">
        <v>0.13155999999999998</v>
      </c>
      <c r="C38">
        <f t="shared" si="8"/>
        <v>0.30480000000000002</v>
      </c>
      <c r="D38">
        <f>(A38+(A39-A38)/2)</f>
        <v>0.77500000000000002</v>
      </c>
      <c r="E38">
        <f t="shared" si="10"/>
        <v>2.0049744000000015E-3</v>
      </c>
    </row>
    <row r="39" spans="1:6" x14ac:dyDescent="0.2">
      <c r="A39">
        <v>0.8</v>
      </c>
      <c r="B39">
        <v>0.12012</v>
      </c>
      <c r="C39">
        <f t="shared" si="8"/>
        <v>0.27939999999999998</v>
      </c>
      <c r="D39">
        <f t="shared" ref="D39:D44" si="11">(A39+(A40-A39)/2)</f>
        <v>0.82499999999999996</v>
      </c>
      <c r="E39">
        <f t="shared" si="10"/>
        <v>1.6780763999999977E-3</v>
      </c>
    </row>
    <row r="40" spans="1:6" x14ac:dyDescent="0.2">
      <c r="A40">
        <v>0.85</v>
      </c>
      <c r="B40">
        <v>9.7239999999999993E-2</v>
      </c>
      <c r="C40">
        <f t="shared" si="8"/>
        <v>0.254</v>
      </c>
      <c r="D40">
        <f t="shared" si="11"/>
        <v>0.875</v>
      </c>
      <c r="E40">
        <f t="shared" si="10"/>
        <v>1.2349480000000011E-3</v>
      </c>
    </row>
    <row r="41" spans="1:6" x14ac:dyDescent="0.2">
      <c r="A41">
        <v>0.9</v>
      </c>
      <c r="B41">
        <v>8.5800000000000001E-2</v>
      </c>
      <c r="C41">
        <f t="shared" si="8"/>
        <v>0.2286</v>
      </c>
      <c r="D41">
        <f t="shared" si="11"/>
        <v>0.92500000000000004</v>
      </c>
      <c r="E41">
        <f t="shared" si="10"/>
        <v>9.8069400000000092E-4</v>
      </c>
    </row>
    <row r="42" spans="1:6" x14ac:dyDescent="0.2">
      <c r="A42">
        <v>0.95</v>
      </c>
      <c r="B42">
        <v>5.1480000000000005E-2</v>
      </c>
      <c r="C42">
        <f t="shared" si="8"/>
        <v>0.17780000000000001</v>
      </c>
      <c r="D42">
        <f t="shared" si="11"/>
        <v>0.97499999999999998</v>
      </c>
      <c r="E42">
        <f t="shared" si="10"/>
        <v>4.5765719999999946E-4</v>
      </c>
    </row>
    <row r="43" spans="1:6" x14ac:dyDescent="0.2">
      <c r="A43">
        <v>1</v>
      </c>
      <c r="B43">
        <v>0</v>
      </c>
      <c r="C43">
        <f t="shared" si="8"/>
        <v>0.17780000000000001</v>
      </c>
      <c r="D43">
        <f t="shared" si="11"/>
        <v>1.0249999999999999</v>
      </c>
      <c r="E43">
        <f t="shared" si="10"/>
        <v>0</v>
      </c>
    </row>
    <row r="44" spans="1:6" x14ac:dyDescent="0.2">
      <c r="A44">
        <v>1.05</v>
      </c>
      <c r="B44">
        <v>0</v>
      </c>
      <c r="C44">
        <f t="shared" si="8"/>
        <v>0</v>
      </c>
      <c r="D44">
        <f t="shared" si="11"/>
        <v>0.52500000000000002</v>
      </c>
      <c r="E44">
        <f t="shared" si="10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27023E844F434EBFC790358068B4CE" ma:contentTypeVersion="10" ma:contentTypeDescription="Create a new document." ma:contentTypeScope="" ma:versionID="962119b939e32e01d6fe84b679c182bb">
  <xsd:schema xmlns:xsd="http://www.w3.org/2001/XMLSchema" xmlns:xs="http://www.w3.org/2001/XMLSchema" xmlns:p="http://schemas.microsoft.com/office/2006/metadata/properties" xmlns:ns3="18299441-e87c-4909-bb3a-a1a391a25027" targetNamespace="http://schemas.microsoft.com/office/2006/metadata/properties" ma:root="true" ma:fieldsID="185fd3cf949c73c8f7d83010548f2ed9" ns3:_="">
    <xsd:import namespace="18299441-e87c-4909-bb3a-a1a391a250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99441-e87c-4909-bb3a-a1a391a250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8063D7-2718-42E8-A64E-A3E019D8EB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3B64AE-B5F2-4378-8392-28F72D823AC5}">
  <ds:schemaRefs>
    <ds:schemaRef ds:uri="http://schemas.openxmlformats.org/package/2006/metadata/core-properties"/>
    <ds:schemaRef ds:uri="18299441-e87c-4909-bb3a-a1a391a2502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37A91D9-9E35-415E-BFF0-EC8FFCDE2D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299441-e87c-4909-bb3a-a1a391a250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stn1</vt:lpstr>
      <vt:lpstr>stn3</vt:lpstr>
      <vt:lpstr>stn4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Microsoft Office User</cp:lastModifiedBy>
  <dcterms:created xsi:type="dcterms:W3CDTF">2020-02-24T20:28:37Z</dcterms:created>
  <dcterms:modified xsi:type="dcterms:W3CDTF">2023-03-24T20:45:31Z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0x010100BA27023E844F434EBFC790358068B4CE</vt:lpwstr>
  </property>
</Properties>
</file>