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Kristoffer/Desktop/7. semester/SDS/M3-SDS/M3-exam-ny/"/>
    </mc:Choice>
  </mc:AlternateContent>
  <xr:revisionPtr revIDLastSave="0" documentId="13_ncr:1_{199337FD-3263-634B-9EAB-2E63DCF9C663}" xr6:coauthVersionLast="45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DNFI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L2" i="2"/>
  <c r="O2" i="2" s="1"/>
  <c r="L3" i="2"/>
  <c r="R3" i="2" s="1"/>
  <c r="L4" i="2"/>
  <c r="T4" i="2" s="1"/>
  <c r="L5" i="2"/>
  <c r="T5" i="2" s="1"/>
  <c r="L6" i="2"/>
  <c r="O6" i="2" s="1"/>
  <c r="L7" i="2"/>
  <c r="P7" i="2" s="1"/>
  <c r="L8" i="2"/>
  <c r="T8" i="2" s="1"/>
  <c r="L9" i="2"/>
  <c r="O9" i="2" s="1"/>
  <c r="L10" i="2"/>
  <c r="O10" i="2" s="1"/>
  <c r="L11" i="2"/>
  <c r="R11" i="2" s="1"/>
  <c r="L12" i="2"/>
  <c r="R12" i="2" s="1"/>
  <c r="L13" i="2"/>
  <c r="L14" i="2"/>
  <c r="O14" i="2" s="1"/>
  <c r="L15" i="2"/>
  <c r="P15" i="2" s="1"/>
  <c r="L16" i="2"/>
  <c r="O16" i="2" s="1"/>
  <c r="L17" i="2"/>
  <c r="O17" i="2" s="1"/>
  <c r="L18" i="2"/>
  <c r="O18" i="2" s="1"/>
  <c r="L19" i="2"/>
  <c r="N19" i="2" s="1"/>
  <c r="L20" i="2"/>
  <c r="N20" i="2" s="1"/>
  <c r="L21" i="2"/>
  <c r="T21" i="2" s="1"/>
  <c r="L22" i="2"/>
  <c r="O22" i="2" s="1"/>
  <c r="L23" i="2"/>
  <c r="R23" i="2" s="1"/>
  <c r="L24" i="2"/>
  <c r="N24" i="2" s="1"/>
  <c r="L25" i="2"/>
  <c r="T25" i="2" s="1"/>
  <c r="L26" i="2"/>
  <c r="O26" i="2" s="1"/>
  <c r="L27" i="2"/>
  <c r="R27" i="2" s="1"/>
  <c r="L28" i="2"/>
  <c r="R28" i="2" s="1"/>
  <c r="L29" i="2"/>
  <c r="L30" i="2"/>
  <c r="N30" i="2" s="1"/>
  <c r="L31" i="2"/>
  <c r="R31" i="2" s="1"/>
  <c r="L32" i="2"/>
  <c r="O32" i="2" s="1"/>
  <c r="L33" i="2"/>
  <c r="O33" i="2" s="1"/>
  <c r="L34" i="2"/>
  <c r="N34" i="2" s="1"/>
  <c r="L35" i="2"/>
  <c r="L36" i="2"/>
  <c r="T36" i="2" s="1"/>
  <c r="L37" i="2"/>
  <c r="T37" i="2" s="1"/>
  <c r="L38" i="2"/>
  <c r="P38" i="2" s="1"/>
  <c r="L39" i="2"/>
  <c r="R39" i="2" s="1"/>
  <c r="L40" i="2"/>
  <c r="N40" i="2" s="1"/>
  <c r="L41" i="2"/>
  <c r="P41" i="2" s="1"/>
  <c r="L42" i="2"/>
  <c r="T42" i="2" s="1"/>
  <c r="L43" i="2"/>
  <c r="L44" i="2"/>
  <c r="O44" i="2" s="1"/>
  <c r="L45" i="2"/>
  <c r="L46" i="2"/>
  <c r="O46" i="2" s="1"/>
  <c r="L47" i="2"/>
  <c r="R47" i="2" s="1"/>
  <c r="L48" i="2"/>
  <c r="R48" i="2" s="1"/>
  <c r="L49" i="2"/>
  <c r="L50" i="2"/>
  <c r="P50" i="2" s="1"/>
  <c r="L51" i="2"/>
  <c r="L52" i="2"/>
  <c r="N52" i="2" s="1"/>
  <c r="L53" i="2"/>
  <c r="T53" i="2" s="1"/>
  <c r="L54" i="2"/>
  <c r="R54" i="2" s="1"/>
  <c r="L55" i="2"/>
  <c r="L56" i="2"/>
  <c r="T56" i="2" s="1"/>
  <c r="L57" i="2"/>
  <c r="T57" i="2" s="1"/>
  <c r="L58" i="2"/>
  <c r="R58" i="2" s="1"/>
  <c r="L59" i="2"/>
  <c r="L60" i="2"/>
  <c r="O60" i="2" s="1"/>
  <c r="L61" i="2"/>
  <c r="P61" i="2" s="1"/>
  <c r="L62" i="2"/>
  <c r="P62" i="2" s="1"/>
  <c r="L63" i="2"/>
  <c r="L64" i="2"/>
  <c r="T64" i="2" s="1"/>
  <c r="L65" i="2"/>
  <c r="L66" i="2"/>
  <c r="N66" i="2" s="1"/>
  <c r="L67" i="2"/>
  <c r="P67" i="2" s="1"/>
  <c r="L68" i="2"/>
  <c r="N68" i="2" s="1"/>
  <c r="L69" i="2"/>
  <c r="T69" i="2" s="1"/>
  <c r="L70" i="2"/>
  <c r="N70" i="2" s="1"/>
  <c r="L71" i="2"/>
  <c r="L72" i="2"/>
  <c r="N72" i="2" s="1"/>
  <c r="L73" i="2"/>
  <c r="P73" i="2" s="1"/>
  <c r="L74" i="2"/>
  <c r="O74" i="2" s="1"/>
  <c r="L75" i="2"/>
  <c r="L76" i="2"/>
  <c r="R76" i="2" s="1"/>
  <c r="L77" i="2"/>
  <c r="T77" i="2" s="1"/>
  <c r="L78" i="2"/>
  <c r="P78" i="2" s="1"/>
  <c r="L79" i="2"/>
  <c r="L80" i="2"/>
  <c r="R80" i="2" s="1"/>
  <c r="L81" i="2"/>
  <c r="L82" i="2"/>
  <c r="T82" i="2" s="1"/>
  <c r="L83" i="2"/>
  <c r="R83" i="2" s="1"/>
  <c r="L84" i="2"/>
  <c r="T84" i="2" s="1"/>
  <c r="L85" i="2"/>
  <c r="T85" i="2" s="1"/>
  <c r="L86" i="2"/>
  <c r="T86" i="2" s="1"/>
  <c r="P9" i="2"/>
  <c r="P85" i="2"/>
  <c r="T13" i="2"/>
  <c r="T45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3" i="2"/>
  <c r="P21" i="2" l="1"/>
  <c r="R2" i="2"/>
  <c r="P53" i="2"/>
  <c r="P5" i="2"/>
  <c r="P25" i="2"/>
  <c r="P69" i="2"/>
  <c r="N4" i="2"/>
  <c r="P42" i="2"/>
  <c r="R50" i="2"/>
  <c r="R67" i="2"/>
  <c r="R34" i="2"/>
  <c r="P30" i="2"/>
  <c r="R15" i="2"/>
  <c r="R79" i="2"/>
  <c r="R14" i="2"/>
  <c r="N50" i="2"/>
  <c r="R78" i="2"/>
  <c r="R35" i="2"/>
  <c r="T58" i="2"/>
  <c r="P35" i="2"/>
  <c r="P18" i="2"/>
  <c r="N26" i="2"/>
  <c r="R30" i="2"/>
  <c r="T74" i="2"/>
  <c r="T22" i="2"/>
  <c r="T10" i="2"/>
  <c r="P83" i="2"/>
  <c r="P70" i="2"/>
  <c r="P58" i="2"/>
  <c r="P10" i="2"/>
  <c r="P2" i="2"/>
  <c r="N46" i="2"/>
  <c r="N18" i="2"/>
  <c r="R82" i="2"/>
  <c r="R66" i="2"/>
  <c r="R46" i="2"/>
  <c r="R18" i="2"/>
  <c r="T34" i="2"/>
  <c r="P82" i="2"/>
  <c r="P22" i="2"/>
  <c r="N78" i="2"/>
  <c r="N42" i="2"/>
  <c r="R62" i="2"/>
  <c r="T62" i="2"/>
  <c r="T46" i="2"/>
  <c r="T30" i="2"/>
  <c r="T18" i="2"/>
  <c r="T2" i="2"/>
  <c r="P46" i="2"/>
  <c r="P34" i="2"/>
  <c r="P6" i="2"/>
  <c r="N2" i="2"/>
  <c r="R74" i="2"/>
  <c r="R42" i="2"/>
  <c r="R26" i="2"/>
  <c r="R10" i="2"/>
  <c r="T66" i="2"/>
  <c r="T54" i="2"/>
  <c r="T38" i="2"/>
  <c r="P74" i="2"/>
  <c r="P66" i="2"/>
  <c r="P54" i="2"/>
  <c r="P14" i="2"/>
  <c r="N38" i="2"/>
  <c r="N10" i="2"/>
  <c r="O34" i="2"/>
  <c r="N56" i="2"/>
  <c r="R63" i="2"/>
  <c r="R51" i="2"/>
  <c r="R19" i="2"/>
  <c r="T48" i="2"/>
  <c r="N55" i="2"/>
  <c r="R84" i="2"/>
  <c r="R52" i="2"/>
  <c r="R20" i="2"/>
  <c r="T40" i="2"/>
  <c r="T20" i="2"/>
  <c r="N84" i="2"/>
  <c r="R68" i="2"/>
  <c r="R36" i="2"/>
  <c r="R4" i="2"/>
  <c r="R56" i="2"/>
  <c r="R24" i="2"/>
  <c r="T68" i="2"/>
  <c r="T24" i="2"/>
  <c r="N36" i="2"/>
  <c r="R72" i="2"/>
  <c r="R40" i="2"/>
  <c r="R8" i="2"/>
  <c r="T32" i="2"/>
  <c r="N8" i="2"/>
  <c r="O64" i="2"/>
  <c r="O28" i="2"/>
  <c r="R71" i="2"/>
  <c r="R60" i="2"/>
  <c r="R55" i="2"/>
  <c r="R44" i="2"/>
  <c r="R7" i="2"/>
  <c r="T80" i="2"/>
  <c r="T72" i="2"/>
  <c r="T52" i="2"/>
  <c r="T16" i="2"/>
  <c r="P51" i="2"/>
  <c r="N35" i="2"/>
  <c r="N15" i="2"/>
  <c r="N7" i="2"/>
  <c r="O54" i="2"/>
  <c r="R75" i="2"/>
  <c r="R70" i="2"/>
  <c r="R64" i="2"/>
  <c r="R59" i="2"/>
  <c r="R43" i="2"/>
  <c r="R38" i="2"/>
  <c r="R32" i="2"/>
  <c r="R22" i="2"/>
  <c r="R16" i="2"/>
  <c r="R6" i="2"/>
  <c r="T78" i="2"/>
  <c r="T70" i="2"/>
  <c r="T50" i="2"/>
  <c r="T26" i="2"/>
  <c r="T14" i="2"/>
  <c r="T6" i="2"/>
  <c r="P86" i="2"/>
  <c r="P79" i="2"/>
  <c r="P71" i="2"/>
  <c r="P63" i="2"/>
  <c r="P55" i="2"/>
  <c r="P26" i="2"/>
  <c r="P19" i="2"/>
  <c r="N86" i="2"/>
  <c r="N71" i="2"/>
  <c r="N63" i="2"/>
  <c r="N51" i="2"/>
  <c r="N22" i="2"/>
  <c r="N14" i="2"/>
  <c r="N6" i="2"/>
  <c r="O81" i="2"/>
  <c r="R86" i="2"/>
  <c r="N79" i="2"/>
  <c r="N83" i="2"/>
  <c r="N67" i="2"/>
  <c r="N47" i="2"/>
  <c r="P47" i="2"/>
  <c r="N39" i="2"/>
  <c r="P39" i="2"/>
  <c r="N31" i="2"/>
  <c r="P31" i="2"/>
  <c r="N23" i="2"/>
  <c r="P23" i="2"/>
  <c r="N3" i="2"/>
  <c r="P3" i="2"/>
  <c r="O86" i="2"/>
  <c r="O80" i="2"/>
  <c r="O70" i="2"/>
  <c r="O62" i="2"/>
  <c r="O50" i="2"/>
  <c r="N74" i="2"/>
  <c r="N62" i="2"/>
  <c r="N54" i="2"/>
  <c r="O78" i="2"/>
  <c r="O66" i="2"/>
  <c r="O49" i="2"/>
  <c r="O42" i="2"/>
  <c r="N82" i="2"/>
  <c r="N58" i="2"/>
  <c r="O82" i="2"/>
  <c r="O76" i="2"/>
  <c r="O65" i="2"/>
  <c r="O58" i="2"/>
  <c r="O48" i="2"/>
  <c r="O38" i="2"/>
  <c r="O30" i="2"/>
  <c r="N85" i="2"/>
  <c r="R85" i="2"/>
  <c r="N81" i="2"/>
  <c r="P81" i="2"/>
  <c r="T81" i="2"/>
  <c r="R81" i="2"/>
  <c r="N77" i="2"/>
  <c r="O77" i="2"/>
  <c r="R77" i="2"/>
  <c r="N73" i="2"/>
  <c r="R73" i="2"/>
  <c r="O73" i="2"/>
  <c r="N69" i="2"/>
  <c r="R69" i="2"/>
  <c r="N65" i="2"/>
  <c r="P65" i="2"/>
  <c r="T65" i="2"/>
  <c r="R65" i="2"/>
  <c r="N61" i="2"/>
  <c r="O61" i="2"/>
  <c r="R61" i="2"/>
  <c r="N57" i="2"/>
  <c r="R57" i="2"/>
  <c r="O57" i="2"/>
  <c r="N53" i="2"/>
  <c r="R53" i="2"/>
  <c r="N49" i="2"/>
  <c r="P49" i="2"/>
  <c r="T49" i="2"/>
  <c r="R49" i="2"/>
  <c r="N45" i="2"/>
  <c r="O45" i="2"/>
  <c r="R45" i="2"/>
  <c r="P45" i="2"/>
  <c r="N41" i="2"/>
  <c r="R41" i="2"/>
  <c r="O41" i="2"/>
  <c r="N37" i="2"/>
  <c r="R37" i="2"/>
  <c r="N33" i="2"/>
  <c r="P33" i="2"/>
  <c r="T33" i="2"/>
  <c r="R33" i="2"/>
  <c r="N29" i="2"/>
  <c r="O29" i="2"/>
  <c r="R29" i="2"/>
  <c r="P29" i="2"/>
  <c r="N25" i="2"/>
  <c r="R25" i="2"/>
  <c r="O25" i="2"/>
  <c r="N21" i="2"/>
  <c r="R21" i="2"/>
  <c r="N17" i="2"/>
  <c r="P17" i="2"/>
  <c r="T17" i="2"/>
  <c r="R17" i="2"/>
  <c r="N13" i="2"/>
  <c r="O13" i="2"/>
  <c r="R13" i="2"/>
  <c r="P13" i="2"/>
  <c r="N9" i="2"/>
  <c r="R9" i="2"/>
  <c r="N5" i="2"/>
  <c r="O5" i="2"/>
  <c r="R5" i="2"/>
  <c r="T73" i="2"/>
  <c r="T61" i="2"/>
  <c r="T41" i="2"/>
  <c r="T29" i="2"/>
  <c r="T9" i="2"/>
  <c r="P77" i="2"/>
  <c r="P57" i="2"/>
  <c r="P37" i="2"/>
  <c r="P84" i="2"/>
  <c r="O84" i="2"/>
  <c r="P80" i="2"/>
  <c r="N80" i="2"/>
  <c r="P76" i="2"/>
  <c r="T76" i="2"/>
  <c r="N76" i="2"/>
  <c r="P72" i="2"/>
  <c r="O72" i="2"/>
  <c r="P68" i="2"/>
  <c r="O68" i="2"/>
  <c r="P64" i="2"/>
  <c r="N64" i="2"/>
  <c r="P60" i="2"/>
  <c r="T60" i="2"/>
  <c r="N60" i="2"/>
  <c r="P56" i="2"/>
  <c r="O56" i="2"/>
  <c r="P52" i="2"/>
  <c r="O52" i="2"/>
  <c r="P48" i="2"/>
  <c r="N48" i="2"/>
  <c r="P44" i="2"/>
  <c r="T44" i="2"/>
  <c r="N44" i="2"/>
  <c r="P40" i="2"/>
  <c r="O40" i="2"/>
  <c r="P36" i="2"/>
  <c r="O36" i="2"/>
  <c r="P32" i="2"/>
  <c r="N32" i="2"/>
  <c r="P28" i="2"/>
  <c r="T28" i="2"/>
  <c r="N28" i="2"/>
  <c r="P24" i="2"/>
  <c r="O24" i="2"/>
  <c r="P20" i="2"/>
  <c r="O20" i="2"/>
  <c r="P16" i="2"/>
  <c r="N16" i="2"/>
  <c r="P12" i="2"/>
  <c r="O12" i="2"/>
  <c r="T12" i="2"/>
  <c r="N12" i="2"/>
  <c r="P8" i="2"/>
  <c r="O8" i="2"/>
  <c r="P4" i="2"/>
  <c r="O4" i="2"/>
  <c r="O85" i="2"/>
  <c r="O69" i="2"/>
  <c r="O53" i="2"/>
  <c r="O37" i="2"/>
  <c r="O21" i="2"/>
  <c r="O83" i="2"/>
  <c r="T83" i="2"/>
  <c r="O79" i="2"/>
  <c r="T79" i="2"/>
  <c r="O75" i="2"/>
  <c r="T75" i="2"/>
  <c r="O71" i="2"/>
  <c r="T71" i="2"/>
  <c r="O67" i="2"/>
  <c r="T67" i="2"/>
  <c r="O63" i="2"/>
  <c r="T63" i="2"/>
  <c r="O59" i="2"/>
  <c r="T59" i="2"/>
  <c r="O55" i="2"/>
  <c r="T55" i="2"/>
  <c r="O51" i="2"/>
  <c r="T51" i="2"/>
  <c r="O47" i="2"/>
  <c r="T47" i="2"/>
  <c r="O43" i="2"/>
  <c r="T43" i="2"/>
  <c r="O39" i="2"/>
  <c r="T39" i="2"/>
  <c r="O35" i="2"/>
  <c r="T35" i="2"/>
  <c r="O31" i="2"/>
  <c r="T31" i="2"/>
  <c r="O27" i="2"/>
  <c r="T27" i="2"/>
  <c r="O23" i="2"/>
  <c r="T23" i="2"/>
  <c r="O19" i="2"/>
  <c r="T19" i="2"/>
  <c r="O15" i="2"/>
  <c r="T15" i="2"/>
  <c r="O11" i="2"/>
  <c r="T11" i="2"/>
  <c r="O7" i="2"/>
  <c r="T7" i="2"/>
  <c r="O3" i="2"/>
  <c r="T3" i="2"/>
  <c r="P75" i="2"/>
  <c r="P59" i="2"/>
  <c r="P43" i="2"/>
  <c r="P27" i="2"/>
  <c r="P11" i="2"/>
  <c r="N75" i="2"/>
  <c r="N59" i="2"/>
  <c r="N43" i="2"/>
  <c r="N27" i="2"/>
  <c r="N11" i="2"/>
  <c r="E2" i="2"/>
  <c r="E5" i="2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3" i="2"/>
  <c r="K2" i="2"/>
  <c r="H6" i="2"/>
  <c r="H86" i="2" l="1"/>
  <c r="E86" i="2"/>
  <c r="U86" i="2" l="1"/>
  <c r="U3" i="2" l="1"/>
  <c r="U66" i="2"/>
  <c r="U50" i="2"/>
  <c r="U34" i="2"/>
  <c r="U18" i="2"/>
  <c r="U77" i="2"/>
  <c r="U69" i="2"/>
  <c r="U61" i="2"/>
  <c r="U53" i="2"/>
  <c r="U45" i="2"/>
  <c r="U37" i="2"/>
  <c r="U29" i="2"/>
  <c r="U21" i="2"/>
  <c r="U13" i="2"/>
  <c r="U5" i="2"/>
  <c r="U73" i="2"/>
  <c r="U65" i="2"/>
  <c r="U57" i="2"/>
  <c r="U49" i="2"/>
  <c r="U41" i="2"/>
  <c r="U33" i="2"/>
  <c r="U80" i="2"/>
  <c r="U68" i="2"/>
  <c r="U56" i="2"/>
  <c r="U44" i="2"/>
  <c r="U36" i="2"/>
  <c r="U32" i="2"/>
  <c r="U20" i="2"/>
  <c r="U16" i="2"/>
  <c r="U12" i="2"/>
  <c r="U8" i="2"/>
  <c r="U4" i="2"/>
  <c r="U85" i="2"/>
  <c r="U17" i="2"/>
  <c r="U76" i="2"/>
  <c r="U64" i="2"/>
  <c r="U52" i="2"/>
  <c r="U40" i="2"/>
  <c r="U24" i="2"/>
  <c r="U79" i="2"/>
  <c r="U75" i="2"/>
  <c r="U71" i="2"/>
  <c r="U67" i="2"/>
  <c r="U63" i="2"/>
  <c r="U59" i="2"/>
  <c r="U55" i="2"/>
  <c r="U51" i="2"/>
  <c r="U47" i="2"/>
  <c r="U43" i="2"/>
  <c r="U39" i="2"/>
  <c r="U35" i="2"/>
  <c r="U31" i="2"/>
  <c r="U27" i="2"/>
  <c r="U23" i="2"/>
  <c r="U19" i="2"/>
  <c r="U15" i="2"/>
  <c r="U11" i="2"/>
  <c r="U7" i="2"/>
  <c r="U81" i="2"/>
  <c r="U25" i="2"/>
  <c r="U9" i="2"/>
  <c r="U84" i="2"/>
  <c r="U72" i="2"/>
  <c r="U60" i="2"/>
  <c r="U48" i="2"/>
  <c r="U28" i="2"/>
  <c r="U83" i="2"/>
  <c r="U2" i="2"/>
  <c r="U82" i="2"/>
  <c r="U78" i="2"/>
  <c r="U74" i="2"/>
  <c r="U70" i="2"/>
  <c r="U62" i="2"/>
  <c r="U58" i="2"/>
  <c r="U54" i="2"/>
  <c r="U46" i="2"/>
  <c r="U42" i="2"/>
  <c r="U38" i="2"/>
  <c r="U30" i="2"/>
  <c r="U26" i="2"/>
  <c r="U22" i="2"/>
  <c r="U14" i="2"/>
  <c r="U10" i="2"/>
  <c r="U6" i="2"/>
  <c r="H4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3" i="2"/>
  <c r="H2" i="2"/>
  <c r="E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3" i="2"/>
</calcChain>
</file>

<file path=xl/sharedStrings.xml><?xml version="1.0" encoding="utf-8"?>
<sst xmlns="http://schemas.openxmlformats.org/spreadsheetml/2006/main" count="24" uniqueCount="24">
  <si>
    <t>Dato</t>
  </si>
  <si>
    <t>Ultimobalance aktier</t>
  </si>
  <si>
    <t>Afkast aktier</t>
  </si>
  <si>
    <t>Ultimobalance obligationer</t>
  </si>
  <si>
    <t>Afkast obligationer</t>
  </si>
  <si>
    <t>Omvurderinger obligationer</t>
  </si>
  <si>
    <t>Omvurderinger aktier</t>
  </si>
  <si>
    <t>Samlet formue</t>
  </si>
  <si>
    <t>Andel af samlet formue aktier</t>
  </si>
  <si>
    <t>Andel af samlet formue obligationer</t>
  </si>
  <si>
    <t>Disponibel indkomst</t>
  </si>
  <si>
    <t>Nettoformue</t>
  </si>
  <si>
    <t>Omvurderinger sedler, monter og indstaende</t>
  </si>
  <si>
    <t>Ultimobalance sedler, monter og indstaende</t>
  </si>
  <si>
    <t>Andel af samlet formue sedler, monter og indstaende</t>
  </si>
  <si>
    <t>Afkast sedler, monter og indstaende</t>
  </si>
  <si>
    <t>Finansielle aktiver</t>
  </si>
  <si>
    <t>yd_w</t>
  </si>
  <si>
    <t>yd_nw</t>
  </si>
  <si>
    <t>Lang</t>
  </si>
  <si>
    <t>AC20</t>
  </si>
  <si>
    <t>Asp</t>
  </si>
  <si>
    <t>Label</t>
  </si>
  <si>
    <t>Laan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</si>
</sst>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7">
    <xf numFmtId="0" fontId="0" fillId="0" borderId="0" applyNumberFormat="0" applyBorder="0" applyAlignment="0"/>
    <xf numFmtId="0" fontId="2" fillId="0" borderId="0">
      <alignment wrapText="1"/>
    </xf>
    <xf numFmtId="0" fontId="2" fillId="0" borderId="0"/>
    <xf numFmtId="0" fontId="2" fillId="2" borderId="0">
      <alignment wrapText="1"/>
    </xf>
    <xf numFmtId="0" fontId="2" fillId="0" borderId="0">
      <alignment wrapText="1"/>
    </xf>
    <xf numFmtId="0" fontId="2" fillId="0" borderId="0">
      <alignment wrapText="1"/>
    </xf>
    <xf numFmtId="164" fontId="2" fillId="0" borderId="0">
      <alignment wrapText="1"/>
    </xf>
  </cellStyleXfs>
  <cellXfs count="10">
    <xf numFmtId="0" fontId="0" fillId="0" borderId="0" xfId="0" applyFill="1" applyProtection="1"/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2" fontId="0" fillId="0" borderId="0" xfId="0" applyNumberFormat="1" applyFill="1" applyProtection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1">
      <alignment wrapText="1"/>
    </xf>
    <xf numFmtId="0" fontId="2" fillId="0" borderId="0" xfId="1">
      <alignment wrapText="1"/>
    </xf>
    <xf numFmtId="2" fontId="2" fillId="0" borderId="0" xfId="2" applyNumberFormat="1"/>
    <xf numFmtId="14" fontId="1" fillId="0" borderId="0" xfId="0" applyNumberFormat="1" applyFont="1" applyFill="1" applyProtection="1"/>
  </cellXfs>
  <cellStyles count="7">
    <cellStyle name="Normal" xfId="0" builtinId="0"/>
    <cellStyle name="Normal 2" xfId="2" xr:uid="{08B82172-424C-4B01-9EA9-70E134C2D9F2}"/>
    <cellStyle name="XLConnect.Boolean" xfId="5" xr:uid="{61E50EB4-458A-4F6C-B160-49D3514D43CE}"/>
    <cellStyle name="XLConnect.DateTime" xfId="6" xr:uid="{055D25B7-E1CE-45E3-8341-4902DE5467D3}"/>
    <cellStyle name="XLConnect.Header" xfId="3" xr:uid="{A9E28D66-168F-4349-B343-E0E038E7C7A4}"/>
    <cellStyle name="XLConnect.Numeric" xfId="1" xr:uid="{A7E61281-0A8F-4AC4-ADDB-A321FE4DE66B}"/>
    <cellStyle name="XLConnect.String" xfId="4" xr:uid="{7A03AD19-3EF4-4AE5-88F9-49B11163A9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6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10.83203125" bestFit="1" customWidth="1"/>
    <col min="2" max="2" width="19.83203125" bestFit="1" customWidth="1"/>
    <col min="3" max="3" width="19.83203125" customWidth="1"/>
    <col min="4" max="4" width="20.5" bestFit="1" customWidth="1"/>
    <col min="5" max="5" width="12.1640625" bestFit="1" customWidth="1"/>
    <col min="6" max="6" width="25.83203125" bestFit="1" customWidth="1"/>
    <col min="7" max="7" width="26.5" bestFit="1" customWidth="1"/>
    <col min="8" max="8" width="18.1640625" bestFit="1" customWidth="1"/>
    <col min="9" max="9" width="41.5" bestFit="1" customWidth="1"/>
    <col min="10" max="10" width="42.33203125" bestFit="1" customWidth="1"/>
    <col min="11" max="11" width="34" bestFit="1" customWidth="1"/>
    <col min="12" max="12" width="13.6640625" customWidth="1"/>
    <col min="13" max="13" width="9.1640625" customWidth="1"/>
    <col min="14" max="14" width="28" bestFit="1" customWidth="1"/>
    <col min="15" max="15" width="34" bestFit="1" customWidth="1"/>
    <col min="16" max="16" width="49.6640625" bestFit="1" customWidth="1"/>
    <col min="17" max="17" width="19.5" bestFit="1" customWidth="1"/>
    <col min="18" max="18" width="12.6640625" bestFit="1" customWidth="1"/>
    <col min="19" max="19" width="17.5" bestFit="1" customWidth="1"/>
    <col min="20" max="45" width="9.1640625" customWidth="1"/>
  </cols>
  <sheetData>
    <row r="1" spans="1:24" x14ac:dyDescent="0.2">
      <c r="A1" s="1" t="s">
        <v>0</v>
      </c>
      <c r="B1" s="1" t="s">
        <v>1</v>
      </c>
      <c r="C1" s="1" t="s">
        <v>22</v>
      </c>
      <c r="D1" s="1" t="s">
        <v>6</v>
      </c>
      <c r="E1" s="1" t="s">
        <v>2</v>
      </c>
      <c r="F1" s="4" t="s">
        <v>3</v>
      </c>
      <c r="G1" s="4" t="s">
        <v>5</v>
      </c>
      <c r="H1" s="1" t="s">
        <v>4</v>
      </c>
      <c r="I1" s="4" t="s">
        <v>13</v>
      </c>
      <c r="J1" s="4" t="s">
        <v>12</v>
      </c>
      <c r="K1" s="1" t="s">
        <v>15</v>
      </c>
      <c r="L1" s="1" t="s">
        <v>7</v>
      </c>
      <c r="M1" s="4" t="s">
        <v>23</v>
      </c>
      <c r="N1" s="1" t="s">
        <v>8</v>
      </c>
      <c r="O1" s="1" t="s">
        <v>9</v>
      </c>
      <c r="P1" s="1" t="s">
        <v>14</v>
      </c>
      <c r="Q1" s="1" t="s">
        <v>10</v>
      </c>
      <c r="R1" s="1" t="s">
        <v>11</v>
      </c>
      <c r="S1" s="4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9">
        <v>36161</v>
      </c>
      <c r="B2">
        <v>398</v>
      </c>
      <c r="C2">
        <f t="shared" ref="C2:C67" si="0">IF(D2&gt;=0,1,0)</f>
        <v>1</v>
      </c>
      <c r="D2">
        <v>32</v>
      </c>
      <c r="E2" s="3">
        <f>D2/362*100</f>
        <v>8.8397790055248606</v>
      </c>
      <c r="F2" s="5">
        <v>193</v>
      </c>
      <c r="G2" s="5">
        <v>2</v>
      </c>
      <c r="H2" s="3">
        <f>G2/194*100</f>
        <v>1.0309278350515463</v>
      </c>
      <c r="I2" s="5">
        <v>525</v>
      </c>
      <c r="J2" s="5">
        <v>14</v>
      </c>
      <c r="K2" s="3">
        <f>J2/504*100</f>
        <v>2.7777777777777777</v>
      </c>
      <c r="L2">
        <f t="shared" ref="L2:L33" si="1">B2+F2+I2</f>
        <v>1116</v>
      </c>
      <c r="M2" s="5">
        <v>1020</v>
      </c>
      <c r="N2" s="3">
        <f t="shared" ref="N2:N33" si="2">B2/L2</f>
        <v>0.35663082437275984</v>
      </c>
      <c r="O2" s="3">
        <f t="shared" ref="O2:O33" si="3">F2/L2</f>
        <v>0.17293906810035842</v>
      </c>
      <c r="P2" s="3">
        <f t="shared" ref="P2:P33" si="4">I2/L2</f>
        <v>0.47043010752688175</v>
      </c>
      <c r="Q2" s="3">
        <v>138.221</v>
      </c>
      <c r="R2">
        <f t="shared" ref="R2:R33" si="5">L2-M2</f>
        <v>96</v>
      </c>
      <c r="S2" s="5">
        <v>2114</v>
      </c>
      <c r="T2" s="3">
        <f t="shared" ref="T2:T33" si="6">Q2/L2</f>
        <v>0.12385394265232975</v>
      </c>
      <c r="U2">
        <f t="shared" ref="U2:U33" si="7">Q2/R2</f>
        <v>1.4398020833333334</v>
      </c>
      <c r="V2">
        <v>0</v>
      </c>
      <c r="W2">
        <v>0</v>
      </c>
      <c r="X2">
        <v>0</v>
      </c>
    </row>
    <row r="3" spans="1:24" x14ac:dyDescent="0.2">
      <c r="A3" s="9">
        <v>36251</v>
      </c>
      <c r="B3">
        <v>435</v>
      </c>
      <c r="C3">
        <f>IF(D3&gt;=0,1,0)</f>
        <v>1</v>
      </c>
      <c r="D3">
        <v>37</v>
      </c>
      <c r="E3" s="3">
        <f>D3/B2*100</f>
        <v>9.2964824120603016</v>
      </c>
      <c r="F3" s="5">
        <v>186</v>
      </c>
      <c r="G3" s="5">
        <v>-2</v>
      </c>
      <c r="H3" s="3">
        <f>G3/F2*100</f>
        <v>-1.0362694300518136</v>
      </c>
      <c r="I3" s="5">
        <v>510</v>
      </c>
      <c r="J3" s="5">
        <v>-7</v>
      </c>
      <c r="K3" s="3">
        <f>J3/I2*100</f>
        <v>-1.3333333333333335</v>
      </c>
      <c r="L3">
        <f t="shared" si="1"/>
        <v>1131</v>
      </c>
      <c r="M3" s="5">
        <v>1031</v>
      </c>
      <c r="N3" s="3">
        <f t="shared" si="2"/>
        <v>0.38461538461538464</v>
      </c>
      <c r="O3" s="3">
        <f t="shared" si="3"/>
        <v>0.16445623342175067</v>
      </c>
      <c r="P3" s="3">
        <f t="shared" si="4"/>
        <v>0.45092838196286472</v>
      </c>
      <c r="Q3" s="3">
        <v>145.20400000000001</v>
      </c>
      <c r="R3">
        <f t="shared" si="5"/>
        <v>100</v>
      </c>
      <c r="S3" s="5">
        <v>2174</v>
      </c>
      <c r="T3" s="3">
        <f t="shared" si="6"/>
        <v>0.12838549955791337</v>
      </c>
      <c r="U3">
        <f t="shared" si="7"/>
        <v>1.45204</v>
      </c>
      <c r="V3">
        <v>0</v>
      </c>
      <c r="W3">
        <v>0</v>
      </c>
      <c r="X3">
        <v>0</v>
      </c>
    </row>
    <row r="4" spans="1:24" x14ac:dyDescent="0.2">
      <c r="A4" s="9">
        <v>36342</v>
      </c>
      <c r="B4">
        <v>459</v>
      </c>
      <c r="C4">
        <f t="shared" si="0"/>
        <v>1</v>
      </c>
      <c r="D4">
        <v>25</v>
      </c>
      <c r="E4" s="3">
        <f t="shared" ref="E4:E67" si="8">D4/B3*100</f>
        <v>5.7471264367816088</v>
      </c>
      <c r="F4" s="5">
        <v>185</v>
      </c>
      <c r="G4" s="5">
        <v>-2</v>
      </c>
      <c r="H4" s="3">
        <f t="shared" ref="H4:H67" si="9">G4/F3*100</f>
        <v>-1.0752688172043012</v>
      </c>
      <c r="I4" s="5">
        <v>502</v>
      </c>
      <c r="J4" s="5">
        <v>-5</v>
      </c>
      <c r="K4" s="3">
        <f t="shared" ref="K4:K67" si="10">J4/I3*100</f>
        <v>-0.98039215686274506</v>
      </c>
      <c r="L4">
        <f t="shared" si="1"/>
        <v>1146</v>
      </c>
      <c r="M4" s="5">
        <v>1020</v>
      </c>
      <c r="N4" s="3">
        <f t="shared" si="2"/>
        <v>0.40052356020942409</v>
      </c>
      <c r="O4" s="3">
        <f t="shared" si="3"/>
        <v>0.16143106457242584</v>
      </c>
      <c r="P4" s="3">
        <f t="shared" si="4"/>
        <v>0.43804537521815007</v>
      </c>
      <c r="Q4" s="3">
        <v>147.81</v>
      </c>
      <c r="R4">
        <f t="shared" si="5"/>
        <v>126</v>
      </c>
      <c r="S4" s="5">
        <v>2205</v>
      </c>
      <c r="T4" s="3">
        <f t="shared" si="6"/>
        <v>0.12897905759162304</v>
      </c>
      <c r="U4">
        <f t="shared" si="7"/>
        <v>1.1730952380952382</v>
      </c>
      <c r="V4">
        <v>0</v>
      </c>
      <c r="W4">
        <v>0</v>
      </c>
      <c r="X4">
        <v>0</v>
      </c>
    </row>
    <row r="5" spans="1:24" x14ac:dyDescent="0.2">
      <c r="A5" s="9">
        <v>36434</v>
      </c>
      <c r="B5">
        <v>501</v>
      </c>
      <c r="C5">
        <f t="shared" si="0"/>
        <v>1</v>
      </c>
      <c r="D5">
        <v>41</v>
      </c>
      <c r="E5" s="3">
        <f>D5/B4*100</f>
        <v>8.9324618736383457</v>
      </c>
      <c r="F5" s="5">
        <v>178</v>
      </c>
      <c r="G5" s="5">
        <v>-1</v>
      </c>
      <c r="H5" s="3">
        <f t="shared" si="9"/>
        <v>-0.54054054054054057</v>
      </c>
      <c r="I5" s="5">
        <v>506</v>
      </c>
      <c r="J5" s="5">
        <v>-2</v>
      </c>
      <c r="K5" s="3">
        <f t="shared" si="10"/>
        <v>-0.39840637450199201</v>
      </c>
      <c r="L5">
        <f t="shared" si="1"/>
        <v>1185</v>
      </c>
      <c r="M5" s="5">
        <v>1044</v>
      </c>
      <c r="N5" s="3">
        <f t="shared" si="2"/>
        <v>0.42278481012658226</v>
      </c>
      <c r="O5" s="3">
        <f t="shared" si="3"/>
        <v>0.15021097046413501</v>
      </c>
      <c r="P5" s="3">
        <f t="shared" si="4"/>
        <v>0.42700421940928268</v>
      </c>
      <c r="Q5" s="3">
        <v>147.31800000000001</v>
      </c>
      <c r="R5">
        <f t="shared" si="5"/>
        <v>141</v>
      </c>
      <c r="S5" s="5">
        <v>2298</v>
      </c>
      <c r="T5" s="3">
        <f t="shared" si="6"/>
        <v>0.12431898734177216</v>
      </c>
      <c r="U5">
        <f t="shared" si="7"/>
        <v>1.044808510638298</v>
      </c>
      <c r="V5">
        <v>0</v>
      </c>
      <c r="W5">
        <v>0</v>
      </c>
      <c r="X5">
        <v>0</v>
      </c>
    </row>
    <row r="6" spans="1:24" x14ac:dyDescent="0.2">
      <c r="A6" s="9">
        <v>36526</v>
      </c>
      <c r="B6">
        <v>541</v>
      </c>
      <c r="C6">
        <f t="shared" si="0"/>
        <v>1</v>
      </c>
      <c r="D6">
        <v>29</v>
      </c>
      <c r="E6" s="3">
        <f t="shared" si="8"/>
        <v>5.788423153692615</v>
      </c>
      <c r="F6" s="5">
        <v>178</v>
      </c>
      <c r="G6" s="5">
        <v>2</v>
      </c>
      <c r="H6" s="3">
        <f>G6/F5*100</f>
        <v>1.1235955056179776</v>
      </c>
      <c r="I6" s="5">
        <v>526</v>
      </c>
      <c r="J6" s="5">
        <v>5</v>
      </c>
      <c r="K6" s="3">
        <f t="shared" si="10"/>
        <v>0.98814229249011865</v>
      </c>
      <c r="L6">
        <f t="shared" si="1"/>
        <v>1245</v>
      </c>
      <c r="M6" s="5">
        <v>1080</v>
      </c>
      <c r="N6" s="3">
        <f t="shared" si="2"/>
        <v>0.43453815261044176</v>
      </c>
      <c r="O6" s="3">
        <f t="shared" si="3"/>
        <v>0.14297188755020079</v>
      </c>
      <c r="P6" s="3">
        <f t="shared" si="4"/>
        <v>0.42248995983935744</v>
      </c>
      <c r="Q6" s="3">
        <v>143.76900000000001</v>
      </c>
      <c r="R6">
        <f t="shared" si="5"/>
        <v>165</v>
      </c>
      <c r="S6" s="5">
        <v>2335</v>
      </c>
      <c r="T6" s="3">
        <f t="shared" si="6"/>
        <v>0.11547710843373495</v>
      </c>
      <c r="U6">
        <f t="shared" si="7"/>
        <v>0.87132727272727273</v>
      </c>
      <c r="V6">
        <v>0</v>
      </c>
      <c r="W6">
        <v>0</v>
      </c>
      <c r="X6">
        <v>0</v>
      </c>
    </row>
    <row r="7" spans="1:24" x14ac:dyDescent="0.2">
      <c r="A7" s="9">
        <v>36617</v>
      </c>
      <c r="B7">
        <v>546</v>
      </c>
      <c r="C7">
        <f t="shared" si="0"/>
        <v>1</v>
      </c>
      <c r="D7">
        <v>12</v>
      </c>
      <c r="E7" s="3">
        <f t="shared" si="8"/>
        <v>2.2181146025878005</v>
      </c>
      <c r="F7" s="5">
        <v>175</v>
      </c>
      <c r="G7" s="5">
        <v>-4</v>
      </c>
      <c r="H7" s="3">
        <f t="shared" si="9"/>
        <v>-2.2471910112359552</v>
      </c>
      <c r="I7" s="5">
        <v>537</v>
      </c>
      <c r="J7" s="5">
        <v>1</v>
      </c>
      <c r="K7" s="3">
        <f t="shared" si="10"/>
        <v>0.19011406844106463</v>
      </c>
      <c r="L7">
        <f t="shared" si="1"/>
        <v>1258</v>
      </c>
      <c r="M7" s="5">
        <v>1075</v>
      </c>
      <c r="N7" s="3">
        <f t="shared" si="2"/>
        <v>0.43402225755166934</v>
      </c>
      <c r="O7" s="3">
        <f t="shared" si="3"/>
        <v>0.13910969793322733</v>
      </c>
      <c r="P7" s="3">
        <f t="shared" si="4"/>
        <v>0.42686804451510335</v>
      </c>
      <c r="Q7" s="3">
        <v>153.661</v>
      </c>
      <c r="R7">
        <f t="shared" si="5"/>
        <v>183</v>
      </c>
      <c r="S7" s="5">
        <v>2366</v>
      </c>
      <c r="T7" s="3">
        <f t="shared" si="6"/>
        <v>0.12214705882352941</v>
      </c>
      <c r="U7">
        <f t="shared" si="7"/>
        <v>0.83967759562841526</v>
      </c>
      <c r="V7">
        <v>0</v>
      </c>
      <c r="W7">
        <v>0</v>
      </c>
      <c r="X7">
        <v>0</v>
      </c>
    </row>
    <row r="8" spans="1:24" x14ac:dyDescent="0.2">
      <c r="A8" s="9">
        <v>36708</v>
      </c>
      <c r="B8">
        <v>577</v>
      </c>
      <c r="C8">
        <f t="shared" si="0"/>
        <v>1</v>
      </c>
      <c r="D8">
        <v>24</v>
      </c>
      <c r="E8" s="3">
        <f t="shared" si="8"/>
        <v>4.395604395604396</v>
      </c>
      <c r="F8" s="5">
        <v>182</v>
      </c>
      <c r="G8" s="5">
        <v>9</v>
      </c>
      <c r="H8" s="3">
        <f t="shared" si="9"/>
        <v>5.1428571428571423</v>
      </c>
      <c r="I8" s="5">
        <v>545</v>
      </c>
      <c r="J8" s="5">
        <v>5</v>
      </c>
      <c r="K8" s="3">
        <f t="shared" si="10"/>
        <v>0.93109869646182497</v>
      </c>
      <c r="L8">
        <f t="shared" si="1"/>
        <v>1304</v>
      </c>
      <c r="M8" s="5">
        <v>1099</v>
      </c>
      <c r="N8" s="3">
        <f t="shared" si="2"/>
        <v>0.44248466257668712</v>
      </c>
      <c r="O8" s="3">
        <f t="shared" si="3"/>
        <v>0.13957055214723926</v>
      </c>
      <c r="P8" s="3">
        <f t="shared" si="4"/>
        <v>0.41794478527607359</v>
      </c>
      <c r="Q8" s="3">
        <v>146.565</v>
      </c>
      <c r="R8">
        <f t="shared" si="5"/>
        <v>205</v>
      </c>
      <c r="S8" s="5">
        <v>2427</v>
      </c>
      <c r="T8" s="3">
        <f t="shared" si="6"/>
        <v>0.11239647239263803</v>
      </c>
      <c r="U8">
        <f t="shared" si="7"/>
        <v>0.71495121951219509</v>
      </c>
      <c r="V8">
        <v>0</v>
      </c>
      <c r="W8">
        <v>0</v>
      </c>
      <c r="X8">
        <v>0</v>
      </c>
    </row>
    <row r="9" spans="1:24" x14ac:dyDescent="0.2">
      <c r="A9" s="9">
        <v>36800</v>
      </c>
      <c r="B9">
        <v>567</v>
      </c>
      <c r="C9">
        <f t="shared" si="0"/>
        <v>1</v>
      </c>
      <c r="D9">
        <v>4</v>
      </c>
      <c r="E9" s="3">
        <f t="shared" si="8"/>
        <v>0.6932409012131715</v>
      </c>
      <c r="F9" s="5">
        <v>191</v>
      </c>
      <c r="G9" s="5">
        <v>-4</v>
      </c>
      <c r="H9" s="3">
        <f t="shared" si="9"/>
        <v>-2.197802197802198</v>
      </c>
      <c r="I9" s="5">
        <v>526</v>
      </c>
      <c r="J9" s="5">
        <v>-2</v>
      </c>
      <c r="K9" s="3">
        <f t="shared" si="10"/>
        <v>-0.3669724770642202</v>
      </c>
      <c r="L9">
        <f t="shared" si="1"/>
        <v>1284</v>
      </c>
      <c r="M9" s="5">
        <v>1126</v>
      </c>
      <c r="N9" s="3">
        <f t="shared" si="2"/>
        <v>0.44158878504672899</v>
      </c>
      <c r="O9" s="3">
        <f t="shared" si="3"/>
        <v>0.14875389408099687</v>
      </c>
      <c r="P9" s="3">
        <f t="shared" si="4"/>
        <v>0.40965732087227413</v>
      </c>
      <c r="Q9" s="3">
        <v>150.91999999999999</v>
      </c>
      <c r="R9">
        <f t="shared" si="5"/>
        <v>158</v>
      </c>
      <c r="S9" s="5">
        <v>2441</v>
      </c>
      <c r="T9" s="3">
        <f t="shared" si="6"/>
        <v>0.11753894080996884</v>
      </c>
      <c r="U9">
        <f t="shared" si="7"/>
        <v>0.95518987341772144</v>
      </c>
      <c r="V9">
        <v>0</v>
      </c>
      <c r="W9">
        <v>0</v>
      </c>
      <c r="X9">
        <v>0</v>
      </c>
    </row>
    <row r="10" spans="1:24" x14ac:dyDescent="0.2">
      <c r="A10" s="9">
        <v>36892</v>
      </c>
      <c r="B10">
        <v>550</v>
      </c>
      <c r="C10">
        <f t="shared" si="0"/>
        <v>0</v>
      </c>
      <c r="D10">
        <v>-12</v>
      </c>
      <c r="E10" s="3">
        <f t="shared" si="8"/>
        <v>-2.1164021164021163</v>
      </c>
      <c r="F10" s="5">
        <v>190</v>
      </c>
      <c r="G10" s="5">
        <v>3</v>
      </c>
      <c r="H10" s="3">
        <f t="shared" si="9"/>
        <v>1.5706806282722512</v>
      </c>
      <c r="I10" s="5">
        <v>526</v>
      </c>
      <c r="J10" s="5">
        <v>1</v>
      </c>
      <c r="K10" s="3">
        <f t="shared" si="10"/>
        <v>0.19011406844106463</v>
      </c>
      <c r="L10">
        <f t="shared" si="1"/>
        <v>1266</v>
      </c>
      <c r="M10" s="5">
        <v>1138</v>
      </c>
      <c r="N10" s="3">
        <f t="shared" si="2"/>
        <v>0.43443917851500791</v>
      </c>
      <c r="O10" s="3">
        <f t="shared" si="3"/>
        <v>0.1500789889415482</v>
      </c>
      <c r="P10" s="3">
        <f t="shared" si="4"/>
        <v>0.4154818325434439</v>
      </c>
      <c r="Q10" s="3">
        <v>154.69</v>
      </c>
      <c r="R10">
        <f t="shared" si="5"/>
        <v>128</v>
      </c>
      <c r="S10" s="5">
        <v>2416</v>
      </c>
      <c r="T10" s="3">
        <f t="shared" si="6"/>
        <v>0.12218799368088468</v>
      </c>
      <c r="U10">
        <f t="shared" si="7"/>
        <v>1.208515625</v>
      </c>
      <c r="V10">
        <v>0</v>
      </c>
      <c r="W10">
        <v>0</v>
      </c>
      <c r="X10">
        <v>0</v>
      </c>
    </row>
    <row r="11" spans="1:24" x14ac:dyDescent="0.2">
      <c r="A11" s="9">
        <v>36982</v>
      </c>
      <c r="B11">
        <v>561</v>
      </c>
      <c r="C11">
        <f t="shared" si="0"/>
        <v>1</v>
      </c>
      <c r="D11">
        <v>15</v>
      </c>
      <c r="E11" s="3">
        <f t="shared" si="8"/>
        <v>2.7272727272727271</v>
      </c>
      <c r="F11" s="5">
        <v>194</v>
      </c>
      <c r="G11" s="5">
        <v>-4</v>
      </c>
      <c r="H11" s="3">
        <f t="shared" si="9"/>
        <v>-2.1052631578947367</v>
      </c>
      <c r="I11" s="5">
        <v>544</v>
      </c>
      <c r="J11" s="5">
        <v>2</v>
      </c>
      <c r="K11" s="3">
        <f t="shared" si="10"/>
        <v>0.38022813688212925</v>
      </c>
      <c r="L11">
        <f t="shared" si="1"/>
        <v>1299</v>
      </c>
      <c r="M11" s="5">
        <v>1154</v>
      </c>
      <c r="N11" s="3">
        <f t="shared" si="2"/>
        <v>0.43187066974595845</v>
      </c>
      <c r="O11" s="3">
        <f t="shared" si="3"/>
        <v>0.14934565050038492</v>
      </c>
      <c r="P11" s="3">
        <f t="shared" si="4"/>
        <v>0.41878367975365666</v>
      </c>
      <c r="Q11" s="3">
        <v>161.928</v>
      </c>
      <c r="R11">
        <f t="shared" si="5"/>
        <v>145</v>
      </c>
      <c r="S11" s="5">
        <v>2473</v>
      </c>
      <c r="T11" s="3">
        <f t="shared" si="6"/>
        <v>0.12465588914549654</v>
      </c>
      <c r="U11">
        <f t="shared" si="7"/>
        <v>1.1167448275862069</v>
      </c>
      <c r="V11">
        <v>0</v>
      </c>
      <c r="W11">
        <v>0</v>
      </c>
      <c r="X11">
        <v>0</v>
      </c>
    </row>
    <row r="12" spans="1:24" x14ac:dyDescent="0.2">
      <c r="A12" s="9">
        <v>37073</v>
      </c>
      <c r="B12">
        <v>509</v>
      </c>
      <c r="C12">
        <f t="shared" si="0"/>
        <v>0</v>
      </c>
      <c r="D12">
        <v>-45</v>
      </c>
      <c r="E12" s="3">
        <f t="shared" si="8"/>
        <v>-8.0213903743315509</v>
      </c>
      <c r="F12" s="5">
        <v>194</v>
      </c>
      <c r="G12" s="5">
        <v>-8</v>
      </c>
      <c r="H12" s="3">
        <f t="shared" si="9"/>
        <v>-4.1237113402061851</v>
      </c>
      <c r="I12" s="5">
        <v>539</v>
      </c>
      <c r="J12" s="5">
        <v>-7</v>
      </c>
      <c r="K12" s="3">
        <f t="shared" si="10"/>
        <v>-1.2867647058823528</v>
      </c>
      <c r="L12">
        <f t="shared" si="1"/>
        <v>1242</v>
      </c>
      <c r="M12" s="5">
        <v>1179</v>
      </c>
      <c r="N12" s="3">
        <f t="shared" si="2"/>
        <v>0.40982286634460546</v>
      </c>
      <c r="O12" s="3">
        <f t="shared" si="3"/>
        <v>0.15619967793880837</v>
      </c>
      <c r="P12" s="3">
        <f t="shared" si="4"/>
        <v>0.43397745571658614</v>
      </c>
      <c r="Q12" s="3">
        <v>155.03299999999999</v>
      </c>
      <c r="R12">
        <f t="shared" si="5"/>
        <v>63</v>
      </c>
      <c r="S12" s="5">
        <v>2365</v>
      </c>
      <c r="T12" s="3">
        <f t="shared" si="6"/>
        <v>0.12482528180354266</v>
      </c>
      <c r="U12">
        <f t="shared" si="7"/>
        <v>2.4608412698412696</v>
      </c>
      <c r="V12">
        <v>0</v>
      </c>
      <c r="W12">
        <v>0</v>
      </c>
      <c r="X12">
        <v>0</v>
      </c>
    </row>
    <row r="13" spans="1:24" x14ac:dyDescent="0.2">
      <c r="A13" s="9">
        <v>37165</v>
      </c>
      <c r="B13">
        <v>520</v>
      </c>
      <c r="C13">
        <f t="shared" si="0"/>
        <v>0</v>
      </c>
      <c r="D13">
        <v>-2</v>
      </c>
      <c r="E13" s="3">
        <f t="shared" si="8"/>
        <v>-0.39292730844793711</v>
      </c>
      <c r="F13" s="5">
        <v>197</v>
      </c>
      <c r="G13" s="5">
        <v>4</v>
      </c>
      <c r="H13" s="3">
        <f t="shared" si="9"/>
        <v>2.0618556701030926</v>
      </c>
      <c r="I13" s="5">
        <v>550</v>
      </c>
      <c r="J13" s="5">
        <v>1</v>
      </c>
      <c r="K13" s="3">
        <f t="shared" si="10"/>
        <v>0.1855287569573284</v>
      </c>
      <c r="L13">
        <f t="shared" si="1"/>
        <v>1267</v>
      </c>
      <c r="M13" s="5">
        <v>1220</v>
      </c>
      <c r="N13" s="3">
        <f t="shared" si="2"/>
        <v>0.41041831097079717</v>
      </c>
      <c r="O13" s="3">
        <f t="shared" si="3"/>
        <v>0.15548539857932123</v>
      </c>
      <c r="P13" s="3">
        <f t="shared" si="4"/>
        <v>0.43409629044988163</v>
      </c>
      <c r="Q13" s="3">
        <v>160.16499999999999</v>
      </c>
      <c r="R13">
        <f t="shared" si="5"/>
        <v>47</v>
      </c>
      <c r="S13" s="5">
        <v>2444</v>
      </c>
      <c r="T13" s="3">
        <f t="shared" si="6"/>
        <v>0.12641278610891871</v>
      </c>
      <c r="U13">
        <f t="shared" si="7"/>
        <v>3.4077659574468084</v>
      </c>
      <c r="V13">
        <v>0</v>
      </c>
      <c r="W13">
        <v>0</v>
      </c>
      <c r="X13">
        <v>0</v>
      </c>
    </row>
    <row r="14" spans="1:24" x14ac:dyDescent="0.2">
      <c r="A14" s="9">
        <v>37257</v>
      </c>
      <c r="B14">
        <v>553</v>
      </c>
      <c r="C14">
        <f t="shared" si="0"/>
        <v>1</v>
      </c>
      <c r="D14">
        <v>29</v>
      </c>
      <c r="E14" s="3">
        <f t="shared" si="8"/>
        <v>5.5769230769230775</v>
      </c>
      <c r="F14" s="5">
        <v>193</v>
      </c>
      <c r="G14" s="5">
        <v>1</v>
      </c>
      <c r="H14" s="3">
        <f t="shared" si="9"/>
        <v>0.50761421319796951</v>
      </c>
      <c r="I14" s="5">
        <v>581</v>
      </c>
      <c r="J14" s="5">
        <v>2</v>
      </c>
      <c r="K14" s="3">
        <f t="shared" si="10"/>
        <v>0.36363636363636365</v>
      </c>
      <c r="L14">
        <f t="shared" si="1"/>
        <v>1327</v>
      </c>
      <c r="M14" s="5">
        <v>1225</v>
      </c>
      <c r="N14" s="3">
        <f t="shared" si="2"/>
        <v>0.41672946495855312</v>
      </c>
      <c r="O14" s="3">
        <f t="shared" si="3"/>
        <v>0.14544084400904295</v>
      </c>
      <c r="P14" s="3">
        <f t="shared" si="4"/>
        <v>0.43782969103240393</v>
      </c>
      <c r="Q14" s="3">
        <v>159.87799999999999</v>
      </c>
      <c r="R14">
        <f t="shared" si="5"/>
        <v>102</v>
      </c>
      <c r="S14" s="5">
        <v>2511</v>
      </c>
      <c r="T14" s="3">
        <f t="shared" si="6"/>
        <v>0.12048078372268273</v>
      </c>
      <c r="U14">
        <f t="shared" si="7"/>
        <v>1.5674313725490194</v>
      </c>
      <c r="V14">
        <v>0</v>
      </c>
      <c r="W14">
        <v>0</v>
      </c>
      <c r="X14">
        <v>0</v>
      </c>
    </row>
    <row r="15" spans="1:24" x14ac:dyDescent="0.2">
      <c r="A15" s="9">
        <v>37347</v>
      </c>
      <c r="B15">
        <v>536</v>
      </c>
      <c r="C15">
        <f t="shared" si="0"/>
        <v>0</v>
      </c>
      <c r="D15">
        <v>-22</v>
      </c>
      <c r="E15" s="3">
        <f t="shared" si="8"/>
        <v>-3.9783001808318263</v>
      </c>
      <c r="F15" s="5">
        <v>194</v>
      </c>
      <c r="G15" s="5">
        <v>4</v>
      </c>
      <c r="H15" s="3">
        <f t="shared" si="9"/>
        <v>2.0725388601036272</v>
      </c>
      <c r="I15" s="5">
        <v>601</v>
      </c>
      <c r="J15" s="5">
        <v>-5</v>
      </c>
      <c r="K15" s="3">
        <f t="shared" si="10"/>
        <v>-0.86058519793459543</v>
      </c>
      <c r="L15">
        <f t="shared" si="1"/>
        <v>1331</v>
      </c>
      <c r="M15" s="5">
        <v>1253</v>
      </c>
      <c r="N15" s="3">
        <f t="shared" si="2"/>
        <v>0.40270473328324569</v>
      </c>
      <c r="O15" s="3">
        <f t="shared" si="3"/>
        <v>0.14575507137490609</v>
      </c>
      <c r="P15" s="3">
        <f t="shared" si="4"/>
        <v>0.45154019534184825</v>
      </c>
      <c r="Q15" s="3">
        <v>169.26300000000001</v>
      </c>
      <c r="R15">
        <f t="shared" si="5"/>
        <v>78</v>
      </c>
      <c r="S15" s="5">
        <v>2502</v>
      </c>
      <c r="T15" s="3">
        <f t="shared" si="6"/>
        <v>0.12716979714500376</v>
      </c>
      <c r="U15">
        <f t="shared" si="7"/>
        <v>2.1700384615384616</v>
      </c>
      <c r="V15">
        <v>0</v>
      </c>
      <c r="W15">
        <v>0</v>
      </c>
      <c r="X15">
        <v>0</v>
      </c>
    </row>
    <row r="16" spans="1:24" x14ac:dyDescent="0.2">
      <c r="A16" s="9">
        <v>37438</v>
      </c>
      <c r="B16">
        <v>499</v>
      </c>
      <c r="C16">
        <f t="shared" si="0"/>
        <v>0</v>
      </c>
      <c r="D16">
        <v>-34</v>
      </c>
      <c r="E16" s="3">
        <f t="shared" si="8"/>
        <v>-6.3432835820895521</v>
      </c>
      <c r="F16" s="5">
        <v>192</v>
      </c>
      <c r="G16" s="5">
        <v>11</v>
      </c>
      <c r="H16" s="3">
        <f t="shared" si="9"/>
        <v>5.6701030927835054</v>
      </c>
      <c r="I16" s="5">
        <v>585</v>
      </c>
      <c r="J16" s="5">
        <v>-7</v>
      </c>
      <c r="K16" s="3">
        <f t="shared" si="10"/>
        <v>-1.1647254575707155</v>
      </c>
      <c r="L16">
        <f t="shared" si="1"/>
        <v>1276</v>
      </c>
      <c r="M16" s="5">
        <v>1303</v>
      </c>
      <c r="N16" s="3">
        <f t="shared" si="2"/>
        <v>0.39106583072100315</v>
      </c>
      <c r="O16" s="3">
        <f t="shared" si="3"/>
        <v>0.15047021943573669</v>
      </c>
      <c r="P16" s="3">
        <f t="shared" si="4"/>
        <v>0.45846394984326017</v>
      </c>
      <c r="Q16" s="3">
        <v>162.999</v>
      </c>
      <c r="R16">
        <f t="shared" si="5"/>
        <v>-27</v>
      </c>
      <c r="S16" s="5">
        <v>2446</v>
      </c>
      <c r="T16" s="3">
        <f t="shared" si="6"/>
        <v>0.12774216300940439</v>
      </c>
      <c r="U16">
        <f t="shared" si="7"/>
        <v>-6.0369999999999999</v>
      </c>
      <c r="V16">
        <v>0</v>
      </c>
      <c r="W16">
        <v>0</v>
      </c>
      <c r="X16">
        <v>0</v>
      </c>
    </row>
    <row r="17" spans="1:24" x14ac:dyDescent="0.2">
      <c r="A17" s="9">
        <v>37530</v>
      </c>
      <c r="B17">
        <v>525</v>
      </c>
      <c r="C17">
        <f t="shared" si="0"/>
        <v>1</v>
      </c>
      <c r="D17">
        <v>15</v>
      </c>
      <c r="E17" s="3">
        <f t="shared" si="8"/>
        <v>3.0060120240480961</v>
      </c>
      <c r="F17" s="5">
        <v>188</v>
      </c>
      <c r="G17" s="5">
        <v>-6</v>
      </c>
      <c r="H17" s="3">
        <f t="shared" si="9"/>
        <v>-3.125</v>
      </c>
      <c r="I17" s="5">
        <v>578</v>
      </c>
      <c r="J17" s="5">
        <v>1</v>
      </c>
      <c r="K17" s="3">
        <f t="shared" si="10"/>
        <v>0.17094017094017094</v>
      </c>
      <c r="L17">
        <f t="shared" si="1"/>
        <v>1291</v>
      </c>
      <c r="M17" s="5">
        <v>1324</v>
      </c>
      <c r="N17" s="3">
        <f t="shared" si="2"/>
        <v>0.40666150271107671</v>
      </c>
      <c r="O17" s="3">
        <f t="shared" si="3"/>
        <v>0.14562354763749033</v>
      </c>
      <c r="P17" s="3">
        <f t="shared" si="4"/>
        <v>0.44771494965143299</v>
      </c>
      <c r="Q17" s="3">
        <v>169.32</v>
      </c>
      <c r="R17">
        <f t="shared" si="5"/>
        <v>-33</v>
      </c>
      <c r="S17" s="5">
        <v>2497</v>
      </c>
      <c r="T17" s="3">
        <f t="shared" si="6"/>
        <v>0.13115414407436096</v>
      </c>
      <c r="U17">
        <f t="shared" si="7"/>
        <v>-5.1309090909090909</v>
      </c>
      <c r="V17">
        <v>0</v>
      </c>
      <c r="W17">
        <v>0</v>
      </c>
      <c r="X17">
        <v>0</v>
      </c>
    </row>
    <row r="18" spans="1:24" x14ac:dyDescent="0.2">
      <c r="A18" s="9">
        <v>37622</v>
      </c>
      <c r="B18">
        <v>527</v>
      </c>
      <c r="C18">
        <f t="shared" si="0"/>
        <v>0</v>
      </c>
      <c r="D18">
        <v>-2</v>
      </c>
      <c r="E18" s="3">
        <f t="shared" si="8"/>
        <v>-0.38095238095238093</v>
      </c>
      <c r="F18" s="5">
        <v>173</v>
      </c>
      <c r="G18" s="5">
        <v>1</v>
      </c>
      <c r="H18" s="3">
        <f t="shared" si="9"/>
        <v>0.53191489361702127</v>
      </c>
      <c r="I18" s="5">
        <v>561</v>
      </c>
      <c r="J18" s="5">
        <v>10</v>
      </c>
      <c r="K18" s="3">
        <f t="shared" si="10"/>
        <v>1.7301038062283738</v>
      </c>
      <c r="L18">
        <f t="shared" si="1"/>
        <v>1261</v>
      </c>
      <c r="M18" s="5">
        <v>1343</v>
      </c>
      <c r="N18" s="3">
        <f t="shared" si="2"/>
        <v>0.41792228390166536</v>
      </c>
      <c r="O18" s="3">
        <f t="shared" si="3"/>
        <v>0.13719270420301349</v>
      </c>
      <c r="P18" s="3">
        <f t="shared" si="4"/>
        <v>0.44488501189532115</v>
      </c>
      <c r="Q18" s="3">
        <v>173.02</v>
      </c>
      <c r="R18">
        <f t="shared" si="5"/>
        <v>-82</v>
      </c>
      <c r="S18" s="5">
        <v>2487</v>
      </c>
      <c r="T18" s="3">
        <f t="shared" si="6"/>
        <v>0.13720856463124506</v>
      </c>
      <c r="U18">
        <f t="shared" si="7"/>
        <v>-2.1100000000000003</v>
      </c>
      <c r="V18">
        <v>0</v>
      </c>
      <c r="W18">
        <v>0</v>
      </c>
      <c r="X18">
        <v>0</v>
      </c>
    </row>
    <row r="19" spans="1:24" x14ac:dyDescent="0.2">
      <c r="A19" s="9">
        <v>37712</v>
      </c>
      <c r="B19">
        <v>586</v>
      </c>
      <c r="C19">
        <f t="shared" si="0"/>
        <v>1</v>
      </c>
      <c r="D19">
        <v>45</v>
      </c>
      <c r="E19" s="3">
        <f t="shared" si="8"/>
        <v>8.5388994307400381</v>
      </c>
      <c r="F19" s="5">
        <v>165</v>
      </c>
      <c r="G19" s="5">
        <v>6</v>
      </c>
      <c r="H19" s="3">
        <f t="shared" si="9"/>
        <v>3.4682080924855487</v>
      </c>
      <c r="I19" s="5">
        <v>608</v>
      </c>
      <c r="J19" s="5">
        <v>6</v>
      </c>
      <c r="K19" s="3">
        <f t="shared" si="10"/>
        <v>1.0695187165775399</v>
      </c>
      <c r="L19">
        <f t="shared" si="1"/>
        <v>1359</v>
      </c>
      <c r="M19" s="5">
        <v>1369</v>
      </c>
      <c r="N19" s="3">
        <f t="shared" si="2"/>
        <v>0.43119941133186168</v>
      </c>
      <c r="O19" s="3">
        <f t="shared" si="3"/>
        <v>0.12141280353200883</v>
      </c>
      <c r="P19" s="3">
        <f t="shared" si="4"/>
        <v>0.44738778513612953</v>
      </c>
      <c r="Q19" s="3">
        <v>177.88200000000001</v>
      </c>
      <c r="R19">
        <f t="shared" si="5"/>
        <v>-10</v>
      </c>
      <c r="S19" s="5">
        <v>2628</v>
      </c>
      <c r="T19" s="3">
        <f t="shared" si="6"/>
        <v>0.13089183222958059</v>
      </c>
      <c r="U19">
        <f t="shared" si="7"/>
        <v>-17.7882</v>
      </c>
      <c r="V19">
        <v>0</v>
      </c>
      <c r="W19">
        <v>0</v>
      </c>
      <c r="X19">
        <v>0</v>
      </c>
    </row>
    <row r="20" spans="1:24" x14ac:dyDescent="0.2">
      <c r="A20" s="9">
        <v>37803</v>
      </c>
      <c r="B20">
        <v>628</v>
      </c>
      <c r="C20">
        <f t="shared" si="0"/>
        <v>1</v>
      </c>
      <c r="D20">
        <v>40</v>
      </c>
      <c r="E20" s="3">
        <f t="shared" si="8"/>
        <v>6.8259385665529013</v>
      </c>
      <c r="F20" s="5">
        <v>160</v>
      </c>
      <c r="G20" s="5">
        <v>-11</v>
      </c>
      <c r="H20" s="3">
        <f t="shared" si="9"/>
        <v>-6.666666666666667</v>
      </c>
      <c r="I20" s="5">
        <v>607</v>
      </c>
      <c r="J20" s="5">
        <v>3</v>
      </c>
      <c r="K20" s="3">
        <f t="shared" si="10"/>
        <v>0.49342105263157893</v>
      </c>
      <c r="L20">
        <f t="shared" si="1"/>
        <v>1395</v>
      </c>
      <c r="M20" s="5">
        <v>1387</v>
      </c>
      <c r="N20" s="3">
        <f t="shared" si="2"/>
        <v>0.45017921146953405</v>
      </c>
      <c r="O20" s="3">
        <f t="shared" si="3"/>
        <v>0.11469534050179211</v>
      </c>
      <c r="P20" s="3">
        <f t="shared" si="4"/>
        <v>0.43512544802867381</v>
      </c>
      <c r="Q20" s="3">
        <v>166.90899999999999</v>
      </c>
      <c r="R20">
        <f t="shared" si="5"/>
        <v>8</v>
      </c>
      <c r="S20" s="5">
        <v>2682</v>
      </c>
      <c r="T20" s="3">
        <f t="shared" si="6"/>
        <v>0.11964802867383512</v>
      </c>
      <c r="U20">
        <f t="shared" si="7"/>
        <v>20.863624999999999</v>
      </c>
      <c r="V20">
        <v>0</v>
      </c>
      <c r="W20">
        <v>0</v>
      </c>
      <c r="X20">
        <v>0</v>
      </c>
    </row>
    <row r="21" spans="1:24" x14ac:dyDescent="0.2">
      <c r="A21" s="9">
        <v>37895</v>
      </c>
      <c r="B21">
        <v>682</v>
      </c>
      <c r="C21">
        <f t="shared" si="0"/>
        <v>1</v>
      </c>
      <c r="D21">
        <v>47</v>
      </c>
      <c r="E21" s="3">
        <f t="shared" si="8"/>
        <v>7.484076433121019</v>
      </c>
      <c r="F21" s="5">
        <v>166</v>
      </c>
      <c r="G21" s="5">
        <v>-19</v>
      </c>
      <c r="H21" s="3">
        <f t="shared" si="9"/>
        <v>-11.875</v>
      </c>
      <c r="I21" s="5">
        <v>615</v>
      </c>
      <c r="J21" s="5">
        <v>3</v>
      </c>
      <c r="K21" s="3">
        <f t="shared" si="10"/>
        <v>0.49423393739703458</v>
      </c>
      <c r="L21">
        <f t="shared" si="1"/>
        <v>1463</v>
      </c>
      <c r="M21" s="5">
        <v>1402</v>
      </c>
      <c r="N21" s="3">
        <f t="shared" si="2"/>
        <v>0.46616541353383456</v>
      </c>
      <c r="O21" s="3">
        <f t="shared" si="3"/>
        <v>0.11346548188653452</v>
      </c>
      <c r="P21" s="3">
        <f t="shared" si="4"/>
        <v>0.42036910457963089</v>
      </c>
      <c r="Q21" s="3">
        <v>169.578</v>
      </c>
      <c r="R21">
        <f t="shared" si="5"/>
        <v>61</v>
      </c>
      <c r="S21" s="5">
        <v>2761</v>
      </c>
      <c r="T21" s="3">
        <f t="shared" si="6"/>
        <v>0.11591114149008885</v>
      </c>
      <c r="U21">
        <f t="shared" si="7"/>
        <v>2.7799672131147544</v>
      </c>
      <c r="V21">
        <v>0</v>
      </c>
      <c r="W21">
        <v>0</v>
      </c>
      <c r="X21">
        <v>0</v>
      </c>
    </row>
    <row r="22" spans="1:24" x14ac:dyDescent="0.2">
      <c r="A22" s="9">
        <v>37987</v>
      </c>
      <c r="B22">
        <v>766</v>
      </c>
      <c r="C22">
        <f t="shared" si="0"/>
        <v>1</v>
      </c>
      <c r="D22">
        <v>79</v>
      </c>
      <c r="E22" s="3">
        <f t="shared" si="8"/>
        <v>11.583577712609969</v>
      </c>
      <c r="F22" s="5">
        <v>169</v>
      </c>
      <c r="G22" s="5">
        <v>-3</v>
      </c>
      <c r="H22" s="3">
        <f t="shared" si="9"/>
        <v>-1.8072289156626504</v>
      </c>
      <c r="I22" s="5">
        <v>616</v>
      </c>
      <c r="J22" s="5">
        <v>3</v>
      </c>
      <c r="K22" s="3">
        <f t="shared" si="10"/>
        <v>0.48780487804878048</v>
      </c>
      <c r="L22">
        <f t="shared" si="1"/>
        <v>1551</v>
      </c>
      <c r="M22" s="5">
        <v>1453</v>
      </c>
      <c r="N22" s="3">
        <f t="shared" si="2"/>
        <v>0.49387491940683431</v>
      </c>
      <c r="O22" s="3">
        <f t="shared" si="3"/>
        <v>0.10896196002578981</v>
      </c>
      <c r="P22" s="3">
        <f t="shared" si="4"/>
        <v>0.3971631205673759</v>
      </c>
      <c r="Q22" s="3">
        <v>172.316</v>
      </c>
      <c r="R22">
        <f t="shared" si="5"/>
        <v>98</v>
      </c>
      <c r="S22" s="5">
        <v>2904</v>
      </c>
      <c r="T22" s="3">
        <f t="shared" si="6"/>
        <v>0.11109993552546744</v>
      </c>
      <c r="U22">
        <f t="shared" si="7"/>
        <v>1.7583265306122449</v>
      </c>
      <c r="V22">
        <v>0</v>
      </c>
      <c r="W22">
        <v>0</v>
      </c>
      <c r="X22">
        <v>0</v>
      </c>
    </row>
    <row r="23" spans="1:24" x14ac:dyDescent="0.2">
      <c r="A23" s="9">
        <v>38078</v>
      </c>
      <c r="B23">
        <v>800</v>
      </c>
      <c r="C23">
        <f t="shared" si="0"/>
        <v>1</v>
      </c>
      <c r="D23">
        <v>28</v>
      </c>
      <c r="E23" s="3">
        <f t="shared" si="8"/>
        <v>3.6553524804177546</v>
      </c>
      <c r="F23" s="5">
        <v>168</v>
      </c>
      <c r="G23" s="5">
        <v>-10</v>
      </c>
      <c r="H23" s="3">
        <f t="shared" si="9"/>
        <v>-5.9171597633136095</v>
      </c>
      <c r="I23" s="5">
        <v>657</v>
      </c>
      <c r="J23" s="5">
        <v>2</v>
      </c>
      <c r="K23" s="3">
        <f t="shared" si="10"/>
        <v>0.32467532467532467</v>
      </c>
      <c r="L23">
        <f t="shared" si="1"/>
        <v>1625</v>
      </c>
      <c r="M23" s="5">
        <v>1478</v>
      </c>
      <c r="N23" s="3">
        <f t="shared" si="2"/>
        <v>0.49230769230769234</v>
      </c>
      <c r="O23" s="3">
        <f t="shared" si="3"/>
        <v>0.10338461538461538</v>
      </c>
      <c r="P23" s="3">
        <f t="shared" si="4"/>
        <v>0.40430769230769231</v>
      </c>
      <c r="Q23" s="3">
        <v>179.31700000000001</v>
      </c>
      <c r="R23">
        <f t="shared" si="5"/>
        <v>147</v>
      </c>
      <c r="S23" s="5">
        <v>2977</v>
      </c>
      <c r="T23" s="3">
        <f t="shared" si="6"/>
        <v>0.11034892307692308</v>
      </c>
      <c r="U23">
        <f t="shared" si="7"/>
        <v>1.2198435374149661</v>
      </c>
      <c r="V23">
        <v>0</v>
      </c>
      <c r="W23">
        <v>0</v>
      </c>
      <c r="X23">
        <v>0</v>
      </c>
    </row>
    <row r="24" spans="1:24" x14ac:dyDescent="0.2">
      <c r="A24" s="9">
        <v>38169</v>
      </c>
      <c r="B24">
        <v>827</v>
      </c>
      <c r="C24">
        <f t="shared" si="0"/>
        <v>1</v>
      </c>
      <c r="D24">
        <v>35</v>
      </c>
      <c r="E24" s="3">
        <f t="shared" si="8"/>
        <v>4.375</v>
      </c>
      <c r="F24" s="5">
        <v>168</v>
      </c>
      <c r="G24" s="5">
        <v>-1</v>
      </c>
      <c r="H24" s="3">
        <f t="shared" si="9"/>
        <v>-0.59523809523809523</v>
      </c>
      <c r="I24" s="5">
        <v>665</v>
      </c>
      <c r="J24" s="5">
        <v>1</v>
      </c>
      <c r="K24" s="3">
        <f t="shared" si="10"/>
        <v>0.15220700152207001</v>
      </c>
      <c r="L24">
        <f t="shared" si="1"/>
        <v>1660</v>
      </c>
      <c r="M24" s="5">
        <v>1511</v>
      </c>
      <c r="N24" s="3">
        <f t="shared" si="2"/>
        <v>0.49819277108433735</v>
      </c>
      <c r="O24" s="3">
        <f t="shared" si="3"/>
        <v>0.10120481927710843</v>
      </c>
      <c r="P24" s="3">
        <f t="shared" si="4"/>
        <v>0.4006024096385542</v>
      </c>
      <c r="Q24" s="3">
        <v>178.79900000000001</v>
      </c>
      <c r="R24">
        <f t="shared" si="5"/>
        <v>149</v>
      </c>
      <c r="S24" s="5">
        <v>3064</v>
      </c>
      <c r="T24" s="3">
        <f t="shared" si="6"/>
        <v>0.10771024096385542</v>
      </c>
      <c r="U24">
        <f t="shared" si="7"/>
        <v>1.1999932885906042</v>
      </c>
      <c r="V24">
        <v>0</v>
      </c>
      <c r="W24">
        <v>0</v>
      </c>
      <c r="X24">
        <v>0</v>
      </c>
    </row>
    <row r="25" spans="1:24" x14ac:dyDescent="0.2">
      <c r="A25" s="9">
        <v>38261</v>
      </c>
      <c r="B25">
        <v>884</v>
      </c>
      <c r="C25">
        <f t="shared" si="0"/>
        <v>1</v>
      </c>
      <c r="D25">
        <v>57</v>
      </c>
      <c r="E25" s="3">
        <f t="shared" si="8"/>
        <v>6.892382103990327</v>
      </c>
      <c r="F25" s="5">
        <v>176</v>
      </c>
      <c r="G25" s="5">
        <v>4</v>
      </c>
      <c r="H25" s="3">
        <f t="shared" si="9"/>
        <v>2.3809523809523809</v>
      </c>
      <c r="I25" s="5">
        <v>663</v>
      </c>
      <c r="J25" s="5">
        <v>5</v>
      </c>
      <c r="K25" s="3">
        <f t="shared" si="10"/>
        <v>0.75187969924812026</v>
      </c>
      <c r="L25">
        <f t="shared" si="1"/>
        <v>1723</v>
      </c>
      <c r="M25" s="5">
        <v>1551</v>
      </c>
      <c r="N25" s="3">
        <f t="shared" si="2"/>
        <v>0.51305861868833436</v>
      </c>
      <c r="O25" s="3">
        <f t="shared" si="3"/>
        <v>0.10214741729541497</v>
      </c>
      <c r="P25" s="3">
        <f t="shared" si="4"/>
        <v>0.38479396401625071</v>
      </c>
      <c r="Q25" s="3">
        <v>179.35499999999999</v>
      </c>
      <c r="R25">
        <f t="shared" si="5"/>
        <v>172</v>
      </c>
      <c r="S25" s="5">
        <v>3166</v>
      </c>
      <c r="T25" s="3">
        <f t="shared" si="6"/>
        <v>0.10409460243760882</v>
      </c>
      <c r="U25">
        <f t="shared" si="7"/>
        <v>1.0427616279069767</v>
      </c>
      <c r="V25">
        <v>4.056133</v>
      </c>
      <c r="W25">
        <v>3.4813800000000001</v>
      </c>
      <c r="X25">
        <v>5.22</v>
      </c>
    </row>
    <row r="26" spans="1:24" x14ac:dyDescent="0.2">
      <c r="A26" s="9">
        <v>38353</v>
      </c>
      <c r="B26" s="2">
        <v>803</v>
      </c>
      <c r="C26">
        <f t="shared" si="0"/>
        <v>0</v>
      </c>
      <c r="D26" s="2">
        <v>-180</v>
      </c>
      <c r="E26" s="3">
        <f t="shared" si="8"/>
        <v>-20.361990950226243</v>
      </c>
      <c r="F26" s="5">
        <v>186</v>
      </c>
      <c r="G26" s="5">
        <v>0</v>
      </c>
      <c r="H26" s="3">
        <f t="shared" si="9"/>
        <v>0</v>
      </c>
      <c r="I26" s="5">
        <v>738</v>
      </c>
      <c r="J26" s="5">
        <v>1</v>
      </c>
      <c r="K26" s="3">
        <f t="shared" si="10"/>
        <v>0.1508295625942685</v>
      </c>
      <c r="L26">
        <f t="shared" si="1"/>
        <v>1727</v>
      </c>
      <c r="M26" s="5">
        <v>1550</v>
      </c>
      <c r="N26" s="3">
        <f t="shared" si="2"/>
        <v>0.46496815286624205</v>
      </c>
      <c r="O26" s="3">
        <f t="shared" si="3"/>
        <v>0.10770121598147075</v>
      </c>
      <c r="P26" s="3">
        <f t="shared" si="4"/>
        <v>0.4273306311522872</v>
      </c>
      <c r="Q26" s="3">
        <v>187.053</v>
      </c>
      <c r="R26">
        <f t="shared" si="5"/>
        <v>177</v>
      </c>
      <c r="S26" s="5">
        <v>3272</v>
      </c>
      <c r="T26" s="3">
        <f t="shared" si="6"/>
        <v>0.10831094383323682</v>
      </c>
      <c r="U26">
        <f t="shared" si="7"/>
        <v>1.0567966101694914</v>
      </c>
      <c r="V26" s="6">
        <v>3.7297669999999998</v>
      </c>
      <c r="W26" s="7">
        <v>10.437950631268421</v>
      </c>
      <c r="X26" s="8">
        <v>2.5988707048913406</v>
      </c>
    </row>
    <row r="27" spans="1:24" x14ac:dyDescent="0.2">
      <c r="A27" s="9">
        <v>38443</v>
      </c>
      <c r="B27" s="2">
        <v>898</v>
      </c>
      <c r="C27">
        <f t="shared" si="0"/>
        <v>1</v>
      </c>
      <c r="D27" s="2">
        <v>90</v>
      </c>
      <c r="E27" s="3">
        <f t="shared" si="8"/>
        <v>11.207970112079702</v>
      </c>
      <c r="F27" s="5">
        <v>227</v>
      </c>
      <c r="G27" s="5">
        <v>3</v>
      </c>
      <c r="H27" s="3">
        <f t="shared" si="9"/>
        <v>1.6129032258064515</v>
      </c>
      <c r="I27" s="5">
        <v>780</v>
      </c>
      <c r="J27" s="5">
        <v>1</v>
      </c>
      <c r="K27" s="3">
        <f t="shared" si="10"/>
        <v>0.13550135501355012</v>
      </c>
      <c r="L27">
        <f t="shared" si="1"/>
        <v>1905</v>
      </c>
      <c r="M27" s="5">
        <v>1612</v>
      </c>
      <c r="N27" s="3">
        <f t="shared" si="2"/>
        <v>0.47139107611548559</v>
      </c>
      <c r="O27" s="3">
        <f t="shared" si="3"/>
        <v>0.11916010498687664</v>
      </c>
      <c r="P27" s="3">
        <f t="shared" si="4"/>
        <v>0.40944881889763779</v>
      </c>
      <c r="Q27" s="3">
        <v>189.29599999999999</v>
      </c>
      <c r="R27">
        <f t="shared" si="5"/>
        <v>293</v>
      </c>
      <c r="S27" s="5">
        <v>3533</v>
      </c>
      <c r="T27" s="3">
        <f t="shared" si="6"/>
        <v>9.9367979002624673E-2</v>
      </c>
      <c r="U27">
        <f t="shared" si="7"/>
        <v>0.64606143344709899</v>
      </c>
      <c r="V27" s="6">
        <v>3.3754</v>
      </c>
      <c r="W27" s="7">
        <v>6.6324498459417347</v>
      </c>
      <c r="X27" s="8">
        <v>-0.86634563219742133</v>
      </c>
    </row>
    <row r="28" spans="1:24" x14ac:dyDescent="0.2">
      <c r="A28" s="9">
        <v>38534</v>
      </c>
      <c r="B28" s="2">
        <v>972</v>
      </c>
      <c r="C28">
        <f t="shared" si="0"/>
        <v>1</v>
      </c>
      <c r="D28" s="2">
        <v>76</v>
      </c>
      <c r="E28" s="3">
        <f t="shared" si="8"/>
        <v>8.463251670378618</v>
      </c>
      <c r="F28" s="5">
        <v>238</v>
      </c>
      <c r="G28" s="5">
        <v>-1</v>
      </c>
      <c r="H28" s="3">
        <f t="shared" si="9"/>
        <v>-0.44052863436123352</v>
      </c>
      <c r="I28" s="5">
        <v>796</v>
      </c>
      <c r="J28" s="5">
        <v>3</v>
      </c>
      <c r="K28" s="3">
        <f t="shared" si="10"/>
        <v>0.38461538461538464</v>
      </c>
      <c r="L28">
        <f t="shared" si="1"/>
        <v>2006</v>
      </c>
      <c r="M28" s="5">
        <v>1666</v>
      </c>
      <c r="N28" s="3">
        <f t="shared" si="2"/>
        <v>0.48454636091724823</v>
      </c>
      <c r="O28" s="3">
        <f t="shared" si="3"/>
        <v>0.11864406779661017</v>
      </c>
      <c r="P28" s="3">
        <f t="shared" si="4"/>
        <v>0.39680957128614158</v>
      </c>
      <c r="Q28" s="3">
        <v>178.63399999999999</v>
      </c>
      <c r="R28">
        <f t="shared" si="5"/>
        <v>340</v>
      </c>
      <c r="S28" s="5">
        <v>3673</v>
      </c>
      <c r="T28" s="3">
        <f t="shared" si="6"/>
        <v>8.904985044865403E-2</v>
      </c>
      <c r="U28">
        <f t="shared" si="7"/>
        <v>0.52539411764705879</v>
      </c>
      <c r="V28" s="6">
        <v>3.1652330000000002</v>
      </c>
      <c r="W28" s="7">
        <v>9.7712383514452874</v>
      </c>
      <c r="X28" s="8">
        <v>3.5958092615995674</v>
      </c>
    </row>
    <row r="29" spans="1:24" x14ac:dyDescent="0.2">
      <c r="A29" s="9">
        <v>38626</v>
      </c>
      <c r="B29" s="2">
        <v>1025</v>
      </c>
      <c r="C29">
        <f t="shared" si="0"/>
        <v>1</v>
      </c>
      <c r="D29" s="2">
        <v>32</v>
      </c>
      <c r="E29" s="3">
        <f t="shared" si="8"/>
        <v>3.2921810699588478</v>
      </c>
      <c r="F29" s="5">
        <v>219</v>
      </c>
      <c r="G29" s="5">
        <v>-4</v>
      </c>
      <c r="H29" s="3">
        <f t="shared" si="9"/>
        <v>-1.680672268907563</v>
      </c>
      <c r="I29" s="5">
        <v>813</v>
      </c>
      <c r="J29" s="5">
        <v>0</v>
      </c>
      <c r="K29" s="3">
        <f t="shared" si="10"/>
        <v>0</v>
      </c>
      <c r="L29">
        <f t="shared" si="1"/>
        <v>2057</v>
      </c>
      <c r="M29" s="5">
        <v>1723</v>
      </c>
      <c r="N29" s="3">
        <f t="shared" si="2"/>
        <v>0.49829849295089934</v>
      </c>
      <c r="O29" s="3">
        <f t="shared" si="3"/>
        <v>0.10646572678658241</v>
      </c>
      <c r="P29" s="3">
        <f t="shared" si="4"/>
        <v>0.39523578026251821</v>
      </c>
      <c r="Q29" s="3">
        <v>184.535</v>
      </c>
      <c r="R29">
        <f t="shared" si="5"/>
        <v>334</v>
      </c>
      <c r="S29" s="5">
        <v>3756</v>
      </c>
      <c r="T29" s="3">
        <f t="shared" si="6"/>
        <v>8.9710743801652892E-2</v>
      </c>
      <c r="U29">
        <f t="shared" si="7"/>
        <v>0.55249999999999999</v>
      </c>
      <c r="V29" s="6">
        <v>3.3441000000000001</v>
      </c>
      <c r="W29" s="7">
        <v>2.9657120944316828</v>
      </c>
      <c r="X29" s="8">
        <v>0.51655171099242503</v>
      </c>
    </row>
    <row r="30" spans="1:24" x14ac:dyDescent="0.2">
      <c r="A30" s="9">
        <v>38718</v>
      </c>
      <c r="B30" s="2">
        <v>1144</v>
      </c>
      <c r="C30">
        <f t="shared" si="0"/>
        <v>1</v>
      </c>
      <c r="D30" s="2">
        <v>130</v>
      </c>
      <c r="E30" s="3">
        <f t="shared" si="8"/>
        <v>12.682926829268293</v>
      </c>
      <c r="F30" s="5">
        <v>209</v>
      </c>
      <c r="G30" s="5">
        <v>-4</v>
      </c>
      <c r="H30" s="3">
        <f t="shared" si="9"/>
        <v>-1.8264840182648401</v>
      </c>
      <c r="I30" s="5">
        <v>822</v>
      </c>
      <c r="J30" s="5">
        <v>6</v>
      </c>
      <c r="K30" s="3">
        <f t="shared" si="10"/>
        <v>0.73800738007380073</v>
      </c>
      <c r="L30">
        <f t="shared" si="1"/>
        <v>2175</v>
      </c>
      <c r="M30" s="5">
        <v>1781</v>
      </c>
      <c r="N30" s="3">
        <f t="shared" si="2"/>
        <v>0.52597701149425291</v>
      </c>
      <c r="O30" s="3">
        <f t="shared" si="3"/>
        <v>9.6091954022988507E-2</v>
      </c>
      <c r="P30" s="3">
        <f t="shared" si="4"/>
        <v>0.37793103448275861</v>
      </c>
      <c r="Q30" s="3">
        <v>189.07499999999999</v>
      </c>
      <c r="R30">
        <f t="shared" si="5"/>
        <v>394</v>
      </c>
      <c r="S30" s="5">
        <v>3858</v>
      </c>
      <c r="T30" s="3">
        <f t="shared" si="6"/>
        <v>8.6931034482758615E-2</v>
      </c>
      <c r="U30">
        <f t="shared" si="7"/>
        <v>0.47988578680203042</v>
      </c>
      <c r="V30" s="6">
        <v>3.4998999999999998</v>
      </c>
      <c r="W30" s="7">
        <v>4.8856299662587865</v>
      </c>
      <c r="X30" s="8">
        <v>4.2726336891152732</v>
      </c>
    </row>
    <row r="31" spans="1:24" x14ac:dyDescent="0.2">
      <c r="A31" s="9">
        <v>38808</v>
      </c>
      <c r="B31" s="2">
        <v>1110</v>
      </c>
      <c r="C31">
        <f t="shared" si="0"/>
        <v>0</v>
      </c>
      <c r="D31" s="2">
        <v>-49</v>
      </c>
      <c r="E31" s="3">
        <f t="shared" si="8"/>
        <v>-4.2832167832167833</v>
      </c>
      <c r="F31" s="5">
        <v>221</v>
      </c>
      <c r="G31" s="5">
        <v>-3</v>
      </c>
      <c r="H31" s="3">
        <f t="shared" si="9"/>
        <v>-1.4354066985645932</v>
      </c>
      <c r="I31" s="5">
        <v>834</v>
      </c>
      <c r="J31" s="5">
        <v>1</v>
      </c>
      <c r="K31" s="3">
        <f t="shared" si="10"/>
        <v>0.12165450121654502</v>
      </c>
      <c r="L31">
        <f t="shared" si="1"/>
        <v>2165</v>
      </c>
      <c r="M31" s="5">
        <v>1840</v>
      </c>
      <c r="N31" s="3">
        <f t="shared" si="2"/>
        <v>0.51270207852193994</v>
      </c>
      <c r="O31" s="3">
        <f t="shared" si="3"/>
        <v>0.10207852193995381</v>
      </c>
      <c r="P31" s="3">
        <f t="shared" si="4"/>
        <v>0.38521939953810624</v>
      </c>
      <c r="Q31" s="3">
        <v>209.179</v>
      </c>
      <c r="R31">
        <f t="shared" si="5"/>
        <v>325</v>
      </c>
      <c r="S31" s="5">
        <v>3777</v>
      </c>
      <c r="T31" s="3">
        <f t="shared" si="6"/>
        <v>9.6618475750577373E-2</v>
      </c>
      <c r="U31">
        <f t="shared" si="7"/>
        <v>0.64362769230769235</v>
      </c>
      <c r="V31" s="6">
        <v>4.0091330000000003</v>
      </c>
      <c r="W31" s="7">
        <v>-4.5316946806778109</v>
      </c>
      <c r="X31" s="8">
        <v>-9.7944465228415364E-2</v>
      </c>
    </row>
    <row r="32" spans="1:24" x14ac:dyDescent="0.2">
      <c r="A32" s="9">
        <v>38899</v>
      </c>
      <c r="B32" s="2">
        <v>1225</v>
      </c>
      <c r="C32">
        <f t="shared" si="0"/>
        <v>1</v>
      </c>
      <c r="D32" s="2">
        <v>113</v>
      </c>
      <c r="E32" s="3">
        <f t="shared" si="8"/>
        <v>10.18018018018018</v>
      </c>
      <c r="F32" s="5">
        <v>233</v>
      </c>
      <c r="G32" s="5">
        <v>2</v>
      </c>
      <c r="H32" s="3">
        <f t="shared" si="9"/>
        <v>0.90497737556561098</v>
      </c>
      <c r="I32" s="5">
        <v>846</v>
      </c>
      <c r="J32" s="5">
        <v>4</v>
      </c>
      <c r="K32" s="3">
        <f t="shared" si="10"/>
        <v>0.47961630695443641</v>
      </c>
      <c r="L32">
        <f t="shared" si="1"/>
        <v>2304</v>
      </c>
      <c r="M32" s="5">
        <v>1888</v>
      </c>
      <c r="N32" s="3">
        <f t="shared" si="2"/>
        <v>0.53168402777777779</v>
      </c>
      <c r="O32" s="3">
        <f t="shared" si="3"/>
        <v>0.10112847222222222</v>
      </c>
      <c r="P32" s="3">
        <f t="shared" si="4"/>
        <v>0.3671875</v>
      </c>
      <c r="Q32" s="3">
        <v>185.29300000000001</v>
      </c>
      <c r="R32">
        <f t="shared" si="5"/>
        <v>416</v>
      </c>
      <c r="S32" s="5">
        <v>3998</v>
      </c>
      <c r="T32" s="3">
        <f t="shared" si="6"/>
        <v>8.0422309027777777E-2</v>
      </c>
      <c r="U32">
        <f t="shared" si="7"/>
        <v>0.44541586538461542</v>
      </c>
      <c r="V32" s="6">
        <v>3.929767</v>
      </c>
      <c r="W32" s="7">
        <v>3.4188644398937429</v>
      </c>
      <c r="X32" s="8">
        <v>0.51438750698895408</v>
      </c>
    </row>
    <row r="33" spans="1:24" x14ac:dyDescent="0.2">
      <c r="A33" s="9">
        <v>38991</v>
      </c>
      <c r="B33" s="2">
        <v>1312</v>
      </c>
      <c r="C33">
        <f t="shared" si="0"/>
        <v>1</v>
      </c>
      <c r="D33" s="2">
        <v>78</v>
      </c>
      <c r="E33" s="3">
        <f t="shared" si="8"/>
        <v>6.3673469387755102</v>
      </c>
      <c r="F33" s="5">
        <v>230</v>
      </c>
      <c r="G33" s="5">
        <v>-1</v>
      </c>
      <c r="H33" s="3">
        <f t="shared" si="9"/>
        <v>-0.42918454935622319</v>
      </c>
      <c r="I33" s="5">
        <v>862</v>
      </c>
      <c r="J33" s="5">
        <v>5</v>
      </c>
      <c r="K33" s="3">
        <f t="shared" si="10"/>
        <v>0.59101654846335694</v>
      </c>
      <c r="L33">
        <f t="shared" si="1"/>
        <v>2404</v>
      </c>
      <c r="M33" s="5">
        <v>1947</v>
      </c>
      <c r="N33" s="3">
        <f t="shared" si="2"/>
        <v>0.54575707154742092</v>
      </c>
      <c r="O33" s="3">
        <f t="shared" si="3"/>
        <v>9.5673876871880198E-2</v>
      </c>
      <c r="P33" s="3">
        <f t="shared" si="4"/>
        <v>0.35856905158069885</v>
      </c>
      <c r="Q33" s="3">
        <v>191.13900000000001</v>
      </c>
      <c r="R33">
        <f t="shared" si="5"/>
        <v>457</v>
      </c>
      <c r="S33" s="5">
        <v>4222</v>
      </c>
      <c r="T33" s="3">
        <f t="shared" si="6"/>
        <v>7.9508735440931788E-2</v>
      </c>
      <c r="U33">
        <f t="shared" si="7"/>
        <v>0.41824726477024071</v>
      </c>
      <c r="V33" s="6">
        <v>3.8098999999999998</v>
      </c>
      <c r="W33" s="7">
        <v>10.818571184677172</v>
      </c>
      <c r="X33" s="8">
        <v>7.8473427801911022</v>
      </c>
    </row>
    <row r="34" spans="1:24" x14ac:dyDescent="0.2">
      <c r="A34" s="9">
        <v>39083</v>
      </c>
      <c r="B34" s="2">
        <v>1323</v>
      </c>
      <c r="C34">
        <f t="shared" si="0"/>
        <v>1</v>
      </c>
      <c r="D34" s="2">
        <v>21</v>
      </c>
      <c r="E34" s="3">
        <f t="shared" si="8"/>
        <v>1.600609756097561</v>
      </c>
      <c r="F34" s="5">
        <v>219</v>
      </c>
      <c r="G34" s="5">
        <v>0</v>
      </c>
      <c r="H34" s="3">
        <f t="shared" si="9"/>
        <v>0</v>
      </c>
      <c r="I34" s="5">
        <v>861</v>
      </c>
      <c r="J34" s="5">
        <v>3</v>
      </c>
      <c r="K34" s="3">
        <f t="shared" si="10"/>
        <v>0.34802784222737815</v>
      </c>
      <c r="L34">
        <f t="shared" ref="L34:L65" si="11">B34+F34+I34</f>
        <v>2403</v>
      </c>
      <c r="M34" s="5">
        <v>1978</v>
      </c>
      <c r="N34" s="3">
        <f t="shared" ref="N34:N65" si="12">B34/L34</f>
        <v>0.550561797752809</v>
      </c>
      <c r="O34" s="3">
        <f t="shared" ref="O34:O65" si="13">F34/L34</f>
        <v>9.1136079900124844E-2</v>
      </c>
      <c r="P34" s="3">
        <f t="shared" ref="P34:P65" si="14">I34/L34</f>
        <v>0.35830212234706615</v>
      </c>
      <c r="Q34" s="3">
        <v>189.51499999999999</v>
      </c>
      <c r="R34">
        <f t="shared" ref="R34:R65" si="15">L34-M34</f>
        <v>425</v>
      </c>
      <c r="S34" s="5">
        <v>4216</v>
      </c>
      <c r="T34" s="3">
        <f t="shared" ref="T34:T65" si="16">Q34/L34</f>
        <v>7.8866000832292962E-2</v>
      </c>
      <c r="U34">
        <f t="shared" ref="U34:U65" si="17">Q34/R34</f>
        <v>0.44591764705882347</v>
      </c>
      <c r="V34" s="6">
        <v>4.0028329999999999</v>
      </c>
      <c r="W34" s="7">
        <v>8.1280487736642204</v>
      </c>
      <c r="X34" s="8">
        <v>2.5781827254320344</v>
      </c>
    </row>
    <row r="35" spans="1:24" x14ac:dyDescent="0.2">
      <c r="A35" s="9">
        <v>39173</v>
      </c>
      <c r="B35" s="2">
        <v>1398</v>
      </c>
      <c r="C35">
        <f t="shared" si="0"/>
        <v>1</v>
      </c>
      <c r="D35" s="2">
        <v>73</v>
      </c>
      <c r="E35" s="3">
        <f t="shared" si="8"/>
        <v>5.5177626606198036</v>
      </c>
      <c r="F35" s="5">
        <v>229</v>
      </c>
      <c r="G35" s="5">
        <v>-3</v>
      </c>
      <c r="H35" s="3">
        <f t="shared" si="9"/>
        <v>-1.3698630136986301</v>
      </c>
      <c r="I35" s="5">
        <v>911</v>
      </c>
      <c r="J35" s="5">
        <v>3</v>
      </c>
      <c r="K35" s="3">
        <f t="shared" si="10"/>
        <v>0.34843205574912894</v>
      </c>
      <c r="L35">
        <f t="shared" si="11"/>
        <v>2538</v>
      </c>
      <c r="M35" s="5">
        <v>2028</v>
      </c>
      <c r="N35" s="3">
        <f t="shared" si="12"/>
        <v>0.55082742316784872</v>
      </c>
      <c r="O35" s="3">
        <f t="shared" si="13"/>
        <v>9.022852639873917E-2</v>
      </c>
      <c r="P35" s="3">
        <f t="shared" si="14"/>
        <v>0.35894405043341215</v>
      </c>
      <c r="Q35" s="3">
        <v>204.79499999999999</v>
      </c>
      <c r="R35">
        <f t="shared" si="15"/>
        <v>510</v>
      </c>
      <c r="S35" s="5">
        <v>4353</v>
      </c>
      <c r="T35" s="3">
        <f t="shared" si="16"/>
        <v>8.0691489361702118E-2</v>
      </c>
      <c r="U35">
        <f t="shared" si="17"/>
        <v>0.40155882352941175</v>
      </c>
      <c r="V35" s="6">
        <v>4.388134</v>
      </c>
      <c r="W35" s="7">
        <v>5.3116807713285086</v>
      </c>
      <c r="X35" s="8">
        <v>4.9827989831404453</v>
      </c>
    </row>
    <row r="36" spans="1:24" x14ac:dyDescent="0.2">
      <c r="A36" s="9">
        <v>39264</v>
      </c>
      <c r="B36" s="2">
        <v>1359</v>
      </c>
      <c r="C36">
        <f t="shared" si="0"/>
        <v>0</v>
      </c>
      <c r="D36" s="2">
        <v>-28</v>
      </c>
      <c r="E36" s="3">
        <f t="shared" si="8"/>
        <v>-2.0028612303290414</v>
      </c>
      <c r="F36" s="5">
        <v>228</v>
      </c>
      <c r="G36" s="5">
        <v>1</v>
      </c>
      <c r="H36" s="3">
        <f t="shared" si="9"/>
        <v>0.43668122270742354</v>
      </c>
      <c r="I36" s="5">
        <v>903</v>
      </c>
      <c r="J36" s="5">
        <v>5</v>
      </c>
      <c r="K36" s="3">
        <f t="shared" si="10"/>
        <v>0.54884742041712409</v>
      </c>
      <c r="L36">
        <f t="shared" si="11"/>
        <v>2490</v>
      </c>
      <c r="M36" s="5">
        <v>2069</v>
      </c>
      <c r="N36" s="3">
        <f t="shared" si="12"/>
        <v>0.54578313253012045</v>
      </c>
      <c r="O36" s="3">
        <f t="shared" si="13"/>
        <v>9.1566265060240959E-2</v>
      </c>
      <c r="P36" s="3">
        <f t="shared" si="14"/>
        <v>0.36265060240963853</v>
      </c>
      <c r="Q36" s="3">
        <v>188.21700000000001</v>
      </c>
      <c r="R36">
        <f t="shared" si="15"/>
        <v>421</v>
      </c>
      <c r="S36" s="5">
        <v>4332</v>
      </c>
      <c r="T36" s="3">
        <f t="shared" si="16"/>
        <v>7.5589156626506032E-2</v>
      </c>
      <c r="U36">
        <f t="shared" si="17"/>
        <v>0.44707125890736343</v>
      </c>
      <c r="V36" s="6">
        <v>4.4436340000000003</v>
      </c>
      <c r="W36" s="7">
        <v>0.20369147391647857</v>
      </c>
      <c r="X36" s="8">
        <v>-0.3680131522376105</v>
      </c>
    </row>
    <row r="37" spans="1:24" x14ac:dyDescent="0.2">
      <c r="A37" s="9">
        <v>39356</v>
      </c>
      <c r="B37" s="2">
        <v>1242</v>
      </c>
      <c r="C37">
        <f t="shared" si="0"/>
        <v>0</v>
      </c>
      <c r="D37" s="2">
        <v>-119</v>
      </c>
      <c r="E37" s="3">
        <f t="shared" si="8"/>
        <v>-8.7564385577630599</v>
      </c>
      <c r="F37" s="5">
        <v>224</v>
      </c>
      <c r="G37" s="5">
        <v>1</v>
      </c>
      <c r="H37" s="3">
        <f t="shared" si="9"/>
        <v>0.43859649122807015</v>
      </c>
      <c r="I37" s="5">
        <v>929</v>
      </c>
      <c r="J37" s="5">
        <v>5</v>
      </c>
      <c r="K37" s="3">
        <f t="shared" si="10"/>
        <v>0.55370985603543743</v>
      </c>
      <c r="L37">
        <f t="shared" si="11"/>
        <v>2395</v>
      </c>
      <c r="M37" s="5">
        <v>2149</v>
      </c>
      <c r="N37" s="3">
        <f t="shared" si="12"/>
        <v>0.51858037578288096</v>
      </c>
      <c r="O37" s="3">
        <f t="shared" si="13"/>
        <v>9.3528183716075158E-2</v>
      </c>
      <c r="P37" s="3">
        <f t="shared" si="14"/>
        <v>0.38789144050104385</v>
      </c>
      <c r="Q37" s="3">
        <v>203.5</v>
      </c>
      <c r="R37">
        <f t="shared" si="15"/>
        <v>246</v>
      </c>
      <c r="S37" s="5">
        <v>4224</v>
      </c>
      <c r="T37" s="3">
        <f t="shared" si="16"/>
        <v>8.4968684759916493E-2</v>
      </c>
      <c r="U37">
        <f t="shared" si="17"/>
        <v>0.82723577235772361</v>
      </c>
      <c r="V37" s="6">
        <v>4.311833</v>
      </c>
      <c r="W37" s="7">
        <v>-6.2535102786188457</v>
      </c>
      <c r="X37" s="8">
        <v>0.21956645686370155</v>
      </c>
    </row>
    <row r="38" spans="1:24" x14ac:dyDescent="0.2">
      <c r="A38" s="9">
        <v>39448</v>
      </c>
      <c r="B38" s="2">
        <v>1175</v>
      </c>
      <c r="C38">
        <f t="shared" si="0"/>
        <v>0</v>
      </c>
      <c r="D38" s="2">
        <v>-55</v>
      </c>
      <c r="E38" s="3">
        <f t="shared" si="8"/>
        <v>-4.4283413848631241</v>
      </c>
      <c r="F38" s="5">
        <v>164</v>
      </c>
      <c r="G38" s="5">
        <v>-3</v>
      </c>
      <c r="H38" s="3">
        <f t="shared" si="9"/>
        <v>-1.3392857142857142</v>
      </c>
      <c r="I38" s="5">
        <v>928</v>
      </c>
      <c r="J38" s="5">
        <v>4</v>
      </c>
      <c r="K38" s="3">
        <f t="shared" si="10"/>
        <v>0.4305705059203444</v>
      </c>
      <c r="L38">
        <f t="shared" si="11"/>
        <v>2267</v>
      </c>
      <c r="M38" s="5">
        <v>2185</v>
      </c>
      <c r="N38" s="3">
        <f t="shared" si="12"/>
        <v>0.51830613145125715</v>
      </c>
      <c r="O38" s="3">
        <f t="shared" si="13"/>
        <v>7.2342302602558445E-2</v>
      </c>
      <c r="P38" s="3">
        <f t="shared" si="14"/>
        <v>0.40935156594618438</v>
      </c>
      <c r="Q38" s="3">
        <v>207.809</v>
      </c>
      <c r="R38">
        <f t="shared" si="15"/>
        <v>82</v>
      </c>
      <c r="S38" s="5">
        <v>4088</v>
      </c>
      <c r="T38" s="3">
        <f t="shared" si="16"/>
        <v>9.1666960741067491E-2</v>
      </c>
      <c r="U38">
        <f t="shared" si="17"/>
        <v>2.5342560975609754</v>
      </c>
      <c r="V38" s="6">
        <v>4.0892330000000001</v>
      </c>
      <c r="W38" s="7">
        <v>-8.5088612830229273</v>
      </c>
      <c r="X38" s="8">
        <v>-9.6312805788138807</v>
      </c>
    </row>
    <row r="39" spans="1:24" x14ac:dyDescent="0.2">
      <c r="A39" s="9">
        <v>39539</v>
      </c>
      <c r="B39" s="2">
        <v>1192</v>
      </c>
      <c r="C39">
        <f t="shared" si="0"/>
        <v>1</v>
      </c>
      <c r="D39" s="2">
        <v>2</v>
      </c>
      <c r="E39" s="3">
        <f t="shared" si="8"/>
        <v>0.1702127659574468</v>
      </c>
      <c r="F39" s="5">
        <v>174</v>
      </c>
      <c r="G39" s="5">
        <v>-3</v>
      </c>
      <c r="H39" s="3">
        <f t="shared" si="9"/>
        <v>-1.8292682926829267</v>
      </c>
      <c r="I39" s="5">
        <v>963</v>
      </c>
      <c r="J39" s="5">
        <v>-1</v>
      </c>
      <c r="K39" s="3">
        <f t="shared" si="10"/>
        <v>-0.10775862068965517</v>
      </c>
      <c r="L39">
        <f t="shared" si="11"/>
        <v>2329</v>
      </c>
      <c r="M39" s="5">
        <v>2236</v>
      </c>
      <c r="N39" s="3">
        <f t="shared" si="12"/>
        <v>0.51180764276513524</v>
      </c>
      <c r="O39" s="3">
        <f t="shared" si="13"/>
        <v>7.4710176041219406E-2</v>
      </c>
      <c r="P39" s="3">
        <f t="shared" si="14"/>
        <v>0.41348218119364533</v>
      </c>
      <c r="Q39" s="3">
        <v>211.99799999999999</v>
      </c>
      <c r="R39">
        <f t="shared" si="15"/>
        <v>93</v>
      </c>
      <c r="S39" s="5">
        <v>4124</v>
      </c>
      <c r="T39" s="3">
        <f t="shared" si="16"/>
        <v>9.1025332760841557E-2</v>
      </c>
      <c r="U39">
        <f t="shared" si="17"/>
        <v>2.2795483870967739</v>
      </c>
      <c r="V39" s="6">
        <v>4.5082000000000004</v>
      </c>
      <c r="W39" s="7">
        <v>1.7067466385728203</v>
      </c>
      <c r="X39" s="8">
        <v>1.589159056626618</v>
      </c>
    </row>
    <row r="40" spans="1:24" x14ac:dyDescent="0.2">
      <c r="A40" s="9">
        <v>39630</v>
      </c>
      <c r="B40" s="2">
        <v>1069</v>
      </c>
      <c r="C40">
        <f t="shared" si="0"/>
        <v>0</v>
      </c>
      <c r="D40" s="2">
        <v>-109</v>
      </c>
      <c r="E40" s="3">
        <f t="shared" si="8"/>
        <v>-9.1442953020134237</v>
      </c>
      <c r="F40" s="5">
        <v>179</v>
      </c>
      <c r="G40" s="5">
        <v>2</v>
      </c>
      <c r="H40" s="3">
        <f t="shared" si="9"/>
        <v>1.1494252873563218</v>
      </c>
      <c r="I40" s="5">
        <v>943</v>
      </c>
      <c r="J40" s="5">
        <v>-14</v>
      </c>
      <c r="K40" s="3">
        <f t="shared" si="10"/>
        <v>-1.4537902388369679</v>
      </c>
      <c r="L40">
        <f t="shared" si="11"/>
        <v>2191</v>
      </c>
      <c r="M40" s="5">
        <v>2270</v>
      </c>
      <c r="N40" s="3">
        <f t="shared" si="12"/>
        <v>0.48790506617982654</v>
      </c>
      <c r="O40" s="3">
        <f t="shared" si="13"/>
        <v>8.1697854860794158E-2</v>
      </c>
      <c r="P40" s="3">
        <f t="shared" si="14"/>
        <v>0.43039707895937929</v>
      </c>
      <c r="Q40" s="3">
        <v>193.83600000000001</v>
      </c>
      <c r="R40">
        <f t="shared" si="15"/>
        <v>-79</v>
      </c>
      <c r="S40" s="5">
        <v>4014</v>
      </c>
      <c r="T40" s="3">
        <f t="shared" si="16"/>
        <v>8.8469192149703335E-2</v>
      </c>
      <c r="U40">
        <f t="shared" si="17"/>
        <v>-2.4536202531645572</v>
      </c>
      <c r="V40" s="6">
        <v>4.5451329999999999</v>
      </c>
      <c r="W40" s="7">
        <v>-13.622718922366728</v>
      </c>
      <c r="X40" s="8">
        <v>-8.7289243585568688</v>
      </c>
    </row>
    <row r="41" spans="1:24" x14ac:dyDescent="0.2">
      <c r="A41" s="9">
        <v>39722</v>
      </c>
      <c r="B41" s="2">
        <v>873</v>
      </c>
      <c r="C41">
        <f t="shared" si="0"/>
        <v>0</v>
      </c>
      <c r="D41" s="2">
        <v>-190</v>
      </c>
      <c r="E41" s="3">
        <f t="shared" si="8"/>
        <v>-17.773620205799812</v>
      </c>
      <c r="F41" s="5">
        <v>175</v>
      </c>
      <c r="G41" s="5">
        <v>6</v>
      </c>
      <c r="H41" s="3">
        <f t="shared" si="9"/>
        <v>3.3519553072625698</v>
      </c>
      <c r="I41" s="5">
        <v>932</v>
      </c>
      <c r="J41" s="5">
        <v>6</v>
      </c>
      <c r="K41" s="3">
        <f t="shared" si="10"/>
        <v>0.63626723223753978</v>
      </c>
      <c r="L41">
        <f t="shared" si="11"/>
        <v>1980</v>
      </c>
      <c r="M41" s="5">
        <v>2282</v>
      </c>
      <c r="N41" s="3">
        <f t="shared" si="12"/>
        <v>0.44090909090909092</v>
      </c>
      <c r="O41" s="3">
        <f t="shared" si="13"/>
        <v>8.8383838383838384E-2</v>
      </c>
      <c r="P41" s="3">
        <f t="shared" si="14"/>
        <v>0.47070707070707068</v>
      </c>
      <c r="Q41" s="3">
        <v>191.07400000000001</v>
      </c>
      <c r="R41">
        <f t="shared" si="15"/>
        <v>-302</v>
      </c>
      <c r="S41" s="5">
        <v>3876</v>
      </c>
      <c r="T41" s="3">
        <f t="shared" si="16"/>
        <v>9.6502020202020214E-2</v>
      </c>
      <c r="U41">
        <f t="shared" si="17"/>
        <v>-0.63269536423841066</v>
      </c>
      <c r="V41" s="6">
        <v>3.983133</v>
      </c>
      <c r="W41" s="7">
        <v>-29.714230179507496</v>
      </c>
      <c r="X41" s="8">
        <v>-27.327431272049541</v>
      </c>
    </row>
    <row r="42" spans="1:24" x14ac:dyDescent="0.2">
      <c r="A42" s="9">
        <v>39814</v>
      </c>
      <c r="B42" s="2">
        <v>789</v>
      </c>
      <c r="C42">
        <f t="shared" si="0"/>
        <v>0</v>
      </c>
      <c r="D42" s="2">
        <v>-75</v>
      </c>
      <c r="E42" s="3">
        <f t="shared" si="8"/>
        <v>-8.5910652920962196</v>
      </c>
      <c r="F42" s="5">
        <v>164</v>
      </c>
      <c r="G42" s="5">
        <v>1</v>
      </c>
      <c r="H42" s="3">
        <f t="shared" si="9"/>
        <v>0.5714285714285714</v>
      </c>
      <c r="I42" s="5">
        <v>933</v>
      </c>
      <c r="J42" s="5">
        <v>-13</v>
      </c>
      <c r="K42" s="3">
        <f t="shared" si="10"/>
        <v>-1.3948497854077253</v>
      </c>
      <c r="L42">
        <f t="shared" si="11"/>
        <v>1886</v>
      </c>
      <c r="M42" s="5">
        <v>2299</v>
      </c>
      <c r="N42" s="3">
        <f t="shared" si="12"/>
        <v>0.41834570519618242</v>
      </c>
      <c r="O42" s="3">
        <f t="shared" si="13"/>
        <v>8.6956521739130432E-2</v>
      </c>
      <c r="P42" s="3">
        <f t="shared" si="14"/>
        <v>0.49469777306468715</v>
      </c>
      <c r="Q42" s="3">
        <v>211.971</v>
      </c>
      <c r="R42">
        <f t="shared" si="15"/>
        <v>-413</v>
      </c>
      <c r="S42" s="5">
        <v>3742</v>
      </c>
      <c r="T42" s="3">
        <f t="shared" si="16"/>
        <v>0.11239183457051961</v>
      </c>
      <c r="U42">
        <f t="shared" si="17"/>
        <v>-0.51324697336561742</v>
      </c>
      <c r="V42" s="6">
        <v>3.4773999999999998</v>
      </c>
      <c r="W42" s="7">
        <v>-5.5649726232877894</v>
      </c>
      <c r="X42" s="8">
        <v>-11.044918297061605</v>
      </c>
    </row>
    <row r="43" spans="1:24" x14ac:dyDescent="0.2">
      <c r="A43" s="9">
        <v>39904</v>
      </c>
      <c r="B43" s="2">
        <v>882</v>
      </c>
      <c r="C43">
        <f t="shared" si="0"/>
        <v>1</v>
      </c>
      <c r="D43" s="2">
        <v>91</v>
      </c>
      <c r="E43" s="3">
        <f t="shared" si="8"/>
        <v>11.533586818757922</v>
      </c>
      <c r="F43" s="5">
        <v>165</v>
      </c>
      <c r="G43" s="5">
        <v>0</v>
      </c>
      <c r="H43" s="3">
        <f t="shared" si="9"/>
        <v>0</v>
      </c>
      <c r="I43" s="5">
        <v>974</v>
      </c>
      <c r="J43" s="5">
        <v>12</v>
      </c>
      <c r="K43" s="3">
        <f t="shared" si="10"/>
        <v>1.2861736334405145</v>
      </c>
      <c r="L43">
        <f t="shared" si="11"/>
        <v>2021</v>
      </c>
      <c r="M43" s="5">
        <v>2312</v>
      </c>
      <c r="N43" s="3">
        <f t="shared" si="12"/>
        <v>0.43641761504205839</v>
      </c>
      <c r="O43" s="3">
        <f t="shared" si="13"/>
        <v>8.1642751113310236E-2</v>
      </c>
      <c r="P43" s="3">
        <f t="shared" si="14"/>
        <v>0.48193963384463134</v>
      </c>
      <c r="Q43" s="3">
        <v>202.845</v>
      </c>
      <c r="R43">
        <f t="shared" si="15"/>
        <v>-291</v>
      </c>
      <c r="S43" s="5">
        <v>3886</v>
      </c>
      <c r="T43" s="3">
        <f t="shared" si="16"/>
        <v>0.10036862939139041</v>
      </c>
      <c r="U43">
        <f t="shared" si="17"/>
        <v>-0.69706185567010304</v>
      </c>
      <c r="V43" s="6">
        <v>3.6236000000000002</v>
      </c>
      <c r="W43" s="7">
        <v>11.220272996225722</v>
      </c>
      <c r="X43" s="8">
        <v>10.244898967849268</v>
      </c>
    </row>
    <row r="44" spans="1:24" x14ac:dyDescent="0.2">
      <c r="A44" s="9">
        <v>39995</v>
      </c>
      <c r="B44" s="2">
        <v>970</v>
      </c>
      <c r="C44">
        <f t="shared" si="0"/>
        <v>1</v>
      </c>
      <c r="D44" s="2">
        <v>78</v>
      </c>
      <c r="E44" s="3">
        <f t="shared" si="8"/>
        <v>8.8435374149659864</v>
      </c>
      <c r="F44" s="5">
        <v>164</v>
      </c>
      <c r="G44" s="5">
        <v>4</v>
      </c>
      <c r="H44" s="3">
        <f t="shared" si="9"/>
        <v>2.4242424242424243</v>
      </c>
      <c r="I44" s="5">
        <v>977</v>
      </c>
      <c r="J44" s="5">
        <v>10</v>
      </c>
      <c r="K44" s="3">
        <f t="shared" si="10"/>
        <v>1.0266940451745379</v>
      </c>
      <c r="L44">
        <f t="shared" si="11"/>
        <v>2111</v>
      </c>
      <c r="M44" s="5">
        <v>2337</v>
      </c>
      <c r="N44" s="3">
        <f t="shared" si="12"/>
        <v>0.45949786830885836</v>
      </c>
      <c r="O44" s="3">
        <f t="shared" si="13"/>
        <v>7.7688299384178108E-2</v>
      </c>
      <c r="P44" s="3">
        <f t="shared" si="14"/>
        <v>0.46281383230696355</v>
      </c>
      <c r="Q44" s="3">
        <v>194.78200000000001</v>
      </c>
      <c r="R44">
        <f t="shared" si="15"/>
        <v>-226</v>
      </c>
      <c r="S44" s="5">
        <v>4059</v>
      </c>
      <c r="T44" s="3">
        <f t="shared" si="16"/>
        <v>9.2270014211274287E-2</v>
      </c>
      <c r="U44">
        <f t="shared" si="17"/>
        <v>-0.86186725663716823</v>
      </c>
      <c r="V44" s="6">
        <v>3.6615669999999998</v>
      </c>
      <c r="W44" s="7">
        <v>20.325303116680104</v>
      </c>
      <c r="X44" s="8">
        <v>11.709281647413965</v>
      </c>
    </row>
    <row r="45" spans="1:24" x14ac:dyDescent="0.2">
      <c r="A45" s="9">
        <v>40087</v>
      </c>
      <c r="B45" s="2">
        <v>973</v>
      </c>
      <c r="C45">
        <f t="shared" si="0"/>
        <v>1</v>
      </c>
      <c r="D45" s="2">
        <v>4</v>
      </c>
      <c r="E45" s="3">
        <f t="shared" si="8"/>
        <v>0.41237113402061859</v>
      </c>
      <c r="F45" s="5">
        <v>169</v>
      </c>
      <c r="G45" s="5">
        <v>1</v>
      </c>
      <c r="H45" s="3">
        <f t="shared" si="9"/>
        <v>0.6097560975609756</v>
      </c>
      <c r="I45" s="5">
        <v>986</v>
      </c>
      <c r="J45" s="5">
        <v>2</v>
      </c>
      <c r="K45" s="3">
        <f t="shared" si="10"/>
        <v>0.20470829068577279</v>
      </c>
      <c r="L45">
        <f t="shared" si="11"/>
        <v>2128</v>
      </c>
      <c r="M45" s="5">
        <v>2357</v>
      </c>
      <c r="N45" s="3">
        <f t="shared" si="12"/>
        <v>0.45723684210526316</v>
      </c>
      <c r="O45" s="3">
        <f t="shared" si="13"/>
        <v>7.9417293233082706E-2</v>
      </c>
      <c r="P45" s="3">
        <f t="shared" si="14"/>
        <v>0.46334586466165412</v>
      </c>
      <c r="Q45" s="3">
        <v>212.72</v>
      </c>
      <c r="R45">
        <f t="shared" si="15"/>
        <v>-229</v>
      </c>
      <c r="S45" s="5">
        <v>4140</v>
      </c>
      <c r="T45" s="3">
        <f t="shared" si="16"/>
        <v>9.99624060150376E-2</v>
      </c>
      <c r="U45">
        <f t="shared" si="17"/>
        <v>-0.9289082969432314</v>
      </c>
      <c r="V45" s="6">
        <v>3.5823999999999998</v>
      </c>
      <c r="W45" s="7">
        <v>2.3223008777804255</v>
      </c>
      <c r="X45" s="8">
        <v>9.2307949566904011</v>
      </c>
    </row>
    <row r="46" spans="1:24" x14ac:dyDescent="0.2">
      <c r="A46" s="9">
        <v>40179</v>
      </c>
      <c r="B46" s="2">
        <v>1045</v>
      </c>
      <c r="C46">
        <f t="shared" si="0"/>
        <v>1</v>
      </c>
      <c r="D46" s="2">
        <v>80</v>
      </c>
      <c r="E46" s="3">
        <f t="shared" si="8"/>
        <v>8.2219938335046248</v>
      </c>
      <c r="F46" s="5">
        <v>165</v>
      </c>
      <c r="G46" s="5">
        <v>3</v>
      </c>
      <c r="H46" s="3">
        <f t="shared" si="9"/>
        <v>1.7751479289940828</v>
      </c>
      <c r="I46" s="5">
        <v>970</v>
      </c>
      <c r="J46" s="5">
        <v>-8</v>
      </c>
      <c r="K46" s="3">
        <f t="shared" si="10"/>
        <v>-0.81135902636916835</v>
      </c>
      <c r="L46">
        <f t="shared" si="11"/>
        <v>2180</v>
      </c>
      <c r="M46" s="5">
        <v>2391</v>
      </c>
      <c r="N46" s="3">
        <f t="shared" si="12"/>
        <v>0.47935779816513763</v>
      </c>
      <c r="O46" s="3">
        <f t="shared" si="13"/>
        <v>7.5688073394495417E-2</v>
      </c>
      <c r="P46" s="3">
        <f t="shared" si="14"/>
        <v>0.44495412844036697</v>
      </c>
      <c r="Q46" s="3">
        <v>213.501</v>
      </c>
      <c r="R46">
        <f t="shared" si="15"/>
        <v>-211</v>
      </c>
      <c r="S46" s="5">
        <v>4253</v>
      </c>
      <c r="T46" s="3">
        <f t="shared" si="16"/>
        <v>9.7936238532110087E-2</v>
      </c>
      <c r="U46">
        <f t="shared" si="17"/>
        <v>-1.0118530805687205</v>
      </c>
      <c r="V46" s="6">
        <v>3.4881329999999999</v>
      </c>
      <c r="W46" s="7">
        <v>10.509397250805307</v>
      </c>
      <c r="X46" s="8">
        <v>3.0213311860286489</v>
      </c>
    </row>
    <row r="47" spans="1:24" x14ac:dyDescent="0.2">
      <c r="A47" s="9">
        <v>40269</v>
      </c>
      <c r="B47" s="2">
        <v>1059</v>
      </c>
      <c r="C47">
        <f t="shared" si="0"/>
        <v>1</v>
      </c>
      <c r="D47" s="2">
        <v>3</v>
      </c>
      <c r="E47" s="3">
        <f t="shared" si="8"/>
        <v>0.28708133971291866</v>
      </c>
      <c r="F47" s="5">
        <v>145</v>
      </c>
      <c r="G47" s="5">
        <v>6</v>
      </c>
      <c r="H47" s="3">
        <f t="shared" si="9"/>
        <v>3.6363636363636362</v>
      </c>
      <c r="I47" s="5">
        <v>1042</v>
      </c>
      <c r="J47" s="5">
        <v>-9</v>
      </c>
      <c r="K47" s="3">
        <f t="shared" si="10"/>
        <v>-0.92783505154639179</v>
      </c>
      <c r="L47">
        <f t="shared" si="11"/>
        <v>2246</v>
      </c>
      <c r="M47" s="5">
        <v>2407</v>
      </c>
      <c r="N47" s="3">
        <f t="shared" si="12"/>
        <v>0.47150489759572572</v>
      </c>
      <c r="O47" s="3">
        <f t="shared" si="13"/>
        <v>6.4559216384683885E-2</v>
      </c>
      <c r="P47" s="3">
        <f t="shared" si="14"/>
        <v>0.4639358860195904</v>
      </c>
      <c r="Q47" s="3">
        <v>217.43</v>
      </c>
      <c r="R47">
        <f t="shared" si="15"/>
        <v>-161</v>
      </c>
      <c r="S47" s="5">
        <v>4434</v>
      </c>
      <c r="T47" s="3">
        <f t="shared" si="16"/>
        <v>9.6807658058771145E-2</v>
      </c>
      <c r="U47">
        <f t="shared" si="17"/>
        <v>-1.350496894409938</v>
      </c>
      <c r="V47" s="6">
        <v>2.990767</v>
      </c>
      <c r="W47" s="7">
        <v>7.2029428611169122</v>
      </c>
      <c r="X47" s="8">
        <v>1.2170150291697335</v>
      </c>
    </row>
    <row r="48" spans="1:24" x14ac:dyDescent="0.2">
      <c r="A48" s="9">
        <v>40360</v>
      </c>
      <c r="B48" s="2">
        <v>1099</v>
      </c>
      <c r="C48">
        <f t="shared" si="0"/>
        <v>1</v>
      </c>
      <c r="D48" s="2">
        <v>34</v>
      </c>
      <c r="E48" s="3">
        <f t="shared" si="8"/>
        <v>3.2105760151085931</v>
      </c>
      <c r="F48" s="5">
        <v>143</v>
      </c>
      <c r="G48" s="5">
        <v>0</v>
      </c>
      <c r="H48" s="3">
        <f t="shared" si="9"/>
        <v>0</v>
      </c>
      <c r="I48" s="5">
        <v>1022</v>
      </c>
      <c r="J48" s="5">
        <v>26</v>
      </c>
      <c r="K48" s="3">
        <f t="shared" si="10"/>
        <v>2.4952015355086372</v>
      </c>
      <c r="L48">
        <f t="shared" si="11"/>
        <v>2264</v>
      </c>
      <c r="M48" s="5">
        <v>2428</v>
      </c>
      <c r="N48" s="3">
        <f t="shared" si="12"/>
        <v>0.48542402826855124</v>
      </c>
      <c r="O48" s="3">
        <f t="shared" si="13"/>
        <v>6.3162544169611312E-2</v>
      </c>
      <c r="P48" s="3">
        <f t="shared" si="14"/>
        <v>0.45141342756183744</v>
      </c>
      <c r="Q48" s="3">
        <v>219.154</v>
      </c>
      <c r="R48">
        <f t="shared" si="15"/>
        <v>-164</v>
      </c>
      <c r="S48" s="5">
        <v>4507</v>
      </c>
      <c r="T48" s="3">
        <f t="shared" si="16"/>
        <v>9.6799469964664306E-2</v>
      </c>
      <c r="U48">
        <f t="shared" si="17"/>
        <v>-1.3363048780487805</v>
      </c>
      <c r="V48" s="6">
        <v>2.5189330000000001</v>
      </c>
      <c r="W48" s="7">
        <v>3.1989994262172639</v>
      </c>
      <c r="X48" s="8">
        <v>-3.4230446246630795</v>
      </c>
    </row>
    <row r="49" spans="1:24" x14ac:dyDescent="0.2">
      <c r="A49" s="9">
        <v>40452</v>
      </c>
      <c r="B49" s="2">
        <v>1176</v>
      </c>
      <c r="C49">
        <f t="shared" si="0"/>
        <v>1</v>
      </c>
      <c r="D49" s="2">
        <v>74</v>
      </c>
      <c r="E49" s="3">
        <f t="shared" si="8"/>
        <v>6.7333939945404913</v>
      </c>
      <c r="F49" s="5">
        <v>134</v>
      </c>
      <c r="G49" s="5">
        <v>-3</v>
      </c>
      <c r="H49" s="3">
        <f t="shared" si="9"/>
        <v>-2.0979020979020979</v>
      </c>
      <c r="I49" s="5">
        <v>1024</v>
      </c>
      <c r="J49" s="5">
        <v>-6</v>
      </c>
      <c r="K49" s="3">
        <f t="shared" si="10"/>
        <v>-0.58708414872798431</v>
      </c>
      <c r="L49">
        <f t="shared" si="11"/>
        <v>2334</v>
      </c>
      <c r="M49" s="5">
        <v>2428</v>
      </c>
      <c r="N49" s="3">
        <f t="shared" si="12"/>
        <v>0.50385604113110538</v>
      </c>
      <c r="O49" s="3">
        <f t="shared" si="13"/>
        <v>5.7412167952013711E-2</v>
      </c>
      <c r="P49" s="3">
        <f t="shared" si="14"/>
        <v>0.43873179091688091</v>
      </c>
      <c r="Q49" s="3">
        <v>219.977</v>
      </c>
      <c r="R49">
        <f t="shared" si="15"/>
        <v>-94</v>
      </c>
      <c r="S49" s="5">
        <v>4557</v>
      </c>
      <c r="T49" s="3">
        <f t="shared" si="16"/>
        <v>9.4248928877463584E-2</v>
      </c>
      <c r="U49">
        <f t="shared" si="17"/>
        <v>-2.3401808510638298</v>
      </c>
      <c r="V49" s="6">
        <v>2.7063999999999999</v>
      </c>
      <c r="W49" s="7">
        <v>7.4785019959644483</v>
      </c>
      <c r="X49" s="8">
        <v>9.8152719843364391</v>
      </c>
    </row>
    <row r="50" spans="1:24" x14ac:dyDescent="0.2">
      <c r="A50" s="9">
        <v>40544</v>
      </c>
      <c r="B50" s="2">
        <v>1189</v>
      </c>
      <c r="C50">
        <f t="shared" si="0"/>
        <v>0</v>
      </c>
      <c r="D50" s="2">
        <v>-1</v>
      </c>
      <c r="E50" s="3">
        <f t="shared" si="8"/>
        <v>-8.5034013605442174E-2</v>
      </c>
      <c r="F50" s="5">
        <v>137</v>
      </c>
      <c r="G50" s="5">
        <v>-21</v>
      </c>
      <c r="H50" s="3">
        <f t="shared" si="9"/>
        <v>-15.671641791044777</v>
      </c>
      <c r="I50" s="5">
        <v>955</v>
      </c>
      <c r="J50" s="5">
        <v>13</v>
      </c>
      <c r="K50" s="3">
        <f t="shared" si="10"/>
        <v>1.26953125</v>
      </c>
      <c r="L50">
        <f t="shared" si="11"/>
        <v>2281</v>
      </c>
      <c r="M50" s="5">
        <v>2391</v>
      </c>
      <c r="N50" s="3">
        <f t="shared" si="12"/>
        <v>0.52126260412099956</v>
      </c>
      <c r="O50" s="3">
        <f t="shared" si="13"/>
        <v>6.006137658921526E-2</v>
      </c>
      <c r="P50" s="3">
        <f t="shared" si="14"/>
        <v>0.41867601928978521</v>
      </c>
      <c r="Q50" s="3">
        <v>230.34100000000001</v>
      </c>
      <c r="R50">
        <f t="shared" si="15"/>
        <v>-110</v>
      </c>
      <c r="S50" s="5">
        <v>4474</v>
      </c>
      <c r="T50" s="3">
        <f t="shared" si="16"/>
        <v>0.10098246383165278</v>
      </c>
      <c r="U50">
        <f t="shared" si="17"/>
        <v>-2.0940090909090912</v>
      </c>
      <c r="V50" s="6">
        <v>3.1903000000000001</v>
      </c>
      <c r="W50" s="7">
        <v>4.7335620780286414</v>
      </c>
      <c r="X50" s="8">
        <v>8.2012735326688642</v>
      </c>
    </row>
    <row r="51" spans="1:24" x14ac:dyDescent="0.2">
      <c r="A51" s="9">
        <v>40634</v>
      </c>
      <c r="B51" s="2">
        <v>1187</v>
      </c>
      <c r="C51">
        <f t="shared" si="0"/>
        <v>1</v>
      </c>
      <c r="D51" s="2">
        <v>1</v>
      </c>
      <c r="E51" s="3">
        <f t="shared" si="8"/>
        <v>8.4104289318755257E-2</v>
      </c>
      <c r="F51" s="5">
        <v>136</v>
      </c>
      <c r="G51" s="5">
        <v>1</v>
      </c>
      <c r="H51" s="3">
        <f t="shared" si="9"/>
        <v>0.72992700729927007</v>
      </c>
      <c r="I51" s="5">
        <v>974</v>
      </c>
      <c r="J51" s="5">
        <v>1</v>
      </c>
      <c r="K51" s="3">
        <f t="shared" si="10"/>
        <v>0.10471204188481677</v>
      </c>
      <c r="L51">
        <f t="shared" si="11"/>
        <v>2297</v>
      </c>
      <c r="M51" s="5">
        <v>2395</v>
      </c>
      <c r="N51" s="3">
        <f t="shared" si="12"/>
        <v>0.51676099259904218</v>
      </c>
      <c r="O51" s="3">
        <f t="shared" si="13"/>
        <v>5.9207662168045273E-2</v>
      </c>
      <c r="P51" s="3">
        <f t="shared" si="14"/>
        <v>0.42403134523291247</v>
      </c>
      <c r="Q51" s="3">
        <v>235.21100000000001</v>
      </c>
      <c r="R51">
        <f t="shared" si="15"/>
        <v>-98</v>
      </c>
      <c r="S51" s="5">
        <v>4516</v>
      </c>
      <c r="T51" s="3">
        <f t="shared" si="16"/>
        <v>0.10239921636917719</v>
      </c>
      <c r="U51">
        <f t="shared" si="17"/>
        <v>-2.4001122448979593</v>
      </c>
      <c r="V51" s="6">
        <v>3.1684670000000001</v>
      </c>
      <c r="W51" s="7">
        <v>-4.5317977139138765</v>
      </c>
      <c r="X51" s="8">
        <v>1.2506940482008626</v>
      </c>
    </row>
    <row r="52" spans="1:24" x14ac:dyDescent="0.2">
      <c r="A52" s="9">
        <v>40725</v>
      </c>
      <c r="B52" s="2">
        <v>1062</v>
      </c>
      <c r="C52">
        <f t="shared" si="0"/>
        <v>0</v>
      </c>
      <c r="D52" s="2">
        <v>-106</v>
      </c>
      <c r="E52" s="3">
        <f t="shared" si="8"/>
        <v>-8.9300758213984839</v>
      </c>
      <c r="F52" s="5">
        <v>128</v>
      </c>
      <c r="G52" s="5">
        <v>3</v>
      </c>
      <c r="H52" s="3">
        <f t="shared" si="9"/>
        <v>2.2058823529411766</v>
      </c>
      <c r="I52" s="5">
        <v>955</v>
      </c>
      <c r="J52" s="5">
        <v>-9</v>
      </c>
      <c r="K52" s="3">
        <f t="shared" si="10"/>
        <v>-0.92402464065708423</v>
      </c>
      <c r="L52">
        <f t="shared" si="11"/>
        <v>2145</v>
      </c>
      <c r="M52" s="5">
        <v>2410</v>
      </c>
      <c r="N52" s="3">
        <f t="shared" si="12"/>
        <v>0.49510489510489508</v>
      </c>
      <c r="O52" s="3">
        <f t="shared" si="13"/>
        <v>5.9673659673659674E-2</v>
      </c>
      <c r="P52" s="3">
        <f t="shared" si="14"/>
        <v>0.44522144522144524</v>
      </c>
      <c r="Q52" s="3">
        <v>219.798</v>
      </c>
      <c r="R52">
        <f t="shared" si="15"/>
        <v>-265</v>
      </c>
      <c r="S52" s="5">
        <v>4552</v>
      </c>
      <c r="T52" s="3">
        <f t="shared" si="16"/>
        <v>0.10246993006993008</v>
      </c>
      <c r="U52">
        <f t="shared" si="17"/>
        <v>-0.82942641509433968</v>
      </c>
      <c r="V52" s="6">
        <v>2.526967</v>
      </c>
      <c r="W52" s="7">
        <v>-18.545325201627382</v>
      </c>
      <c r="X52" s="8">
        <v>-6.8921510900631926</v>
      </c>
    </row>
    <row r="53" spans="1:24" x14ac:dyDescent="0.2">
      <c r="A53" s="9">
        <v>40817</v>
      </c>
      <c r="B53" s="2">
        <v>1098</v>
      </c>
      <c r="C53">
        <f t="shared" si="0"/>
        <v>1</v>
      </c>
      <c r="D53" s="2">
        <v>38</v>
      </c>
      <c r="E53" s="3">
        <f t="shared" si="8"/>
        <v>3.5781544256120528</v>
      </c>
      <c r="F53" s="5">
        <v>128</v>
      </c>
      <c r="G53" s="5">
        <v>-1</v>
      </c>
      <c r="H53" s="3">
        <f t="shared" si="9"/>
        <v>-0.78125</v>
      </c>
      <c r="I53" s="5">
        <v>994</v>
      </c>
      <c r="J53" s="5">
        <v>-3</v>
      </c>
      <c r="K53" s="3">
        <f t="shared" si="10"/>
        <v>-0.31413612565445026</v>
      </c>
      <c r="L53">
        <f t="shared" si="11"/>
        <v>2220</v>
      </c>
      <c r="M53" s="5">
        <v>2430</v>
      </c>
      <c r="N53" s="3">
        <f t="shared" si="12"/>
        <v>0.49459459459459459</v>
      </c>
      <c r="O53" s="3">
        <f t="shared" si="13"/>
        <v>5.7657657657657659E-2</v>
      </c>
      <c r="P53" s="3">
        <f t="shared" si="14"/>
        <v>0.44774774774774773</v>
      </c>
      <c r="Q53" s="3">
        <v>214.65299999999999</v>
      </c>
      <c r="R53">
        <f t="shared" si="15"/>
        <v>-210</v>
      </c>
      <c r="S53" s="5">
        <v>4694</v>
      </c>
      <c r="T53" s="3">
        <f t="shared" si="16"/>
        <v>9.6690540540540534E-2</v>
      </c>
      <c r="U53">
        <f t="shared" si="17"/>
        <v>-1.0221571428571428</v>
      </c>
      <c r="V53" s="6">
        <v>2.0316670000000001</v>
      </c>
      <c r="W53" s="7">
        <v>3.7400961050812365</v>
      </c>
      <c r="X53" s="8">
        <v>-0.20139073602614474</v>
      </c>
    </row>
    <row r="54" spans="1:24" x14ac:dyDescent="0.2">
      <c r="A54" s="9">
        <v>40909</v>
      </c>
      <c r="B54" s="2">
        <v>1189</v>
      </c>
      <c r="C54">
        <f t="shared" si="0"/>
        <v>1</v>
      </c>
      <c r="D54" s="2">
        <v>86</v>
      </c>
      <c r="E54" s="3">
        <f t="shared" si="8"/>
        <v>7.8324225865209467</v>
      </c>
      <c r="F54" s="5">
        <v>128</v>
      </c>
      <c r="G54" s="5">
        <v>2</v>
      </c>
      <c r="H54" s="3">
        <f t="shared" si="9"/>
        <v>1.5625</v>
      </c>
      <c r="I54" s="5">
        <v>993</v>
      </c>
      <c r="J54" s="5">
        <v>7</v>
      </c>
      <c r="K54" s="3">
        <f t="shared" si="10"/>
        <v>0.70422535211267612</v>
      </c>
      <c r="L54">
        <f t="shared" si="11"/>
        <v>2310</v>
      </c>
      <c r="M54" s="5">
        <v>2431</v>
      </c>
      <c r="N54" s="3">
        <f t="shared" si="12"/>
        <v>0.51471861471861469</v>
      </c>
      <c r="O54" s="3">
        <f t="shared" si="13"/>
        <v>5.5411255411255411E-2</v>
      </c>
      <c r="P54" s="3">
        <f t="shared" si="14"/>
        <v>0.42987012987012985</v>
      </c>
      <c r="Q54" s="3">
        <v>237.196</v>
      </c>
      <c r="R54">
        <f t="shared" si="15"/>
        <v>-121</v>
      </c>
      <c r="S54" s="5">
        <v>4815</v>
      </c>
      <c r="T54" s="3">
        <f t="shared" si="16"/>
        <v>0.10268225108225108</v>
      </c>
      <c r="U54">
        <f t="shared" si="17"/>
        <v>-1.960297520661157</v>
      </c>
      <c r="V54" s="6">
        <v>1.8217000000000001</v>
      </c>
      <c r="W54" s="7">
        <v>17.296328830310472</v>
      </c>
      <c r="X54" s="8">
        <v>9.9361972934162974</v>
      </c>
    </row>
    <row r="55" spans="1:24" x14ac:dyDescent="0.2">
      <c r="A55" s="9">
        <v>41000</v>
      </c>
      <c r="B55" s="2">
        <v>1145</v>
      </c>
      <c r="C55">
        <f t="shared" si="0"/>
        <v>0</v>
      </c>
      <c r="D55" s="2">
        <v>-36</v>
      </c>
      <c r="E55" s="3">
        <f t="shared" si="8"/>
        <v>-3.0277544154751892</v>
      </c>
      <c r="F55" s="5">
        <v>120</v>
      </c>
      <c r="G55" s="5">
        <v>0</v>
      </c>
      <c r="H55" s="3">
        <f t="shared" si="9"/>
        <v>0</v>
      </c>
      <c r="I55" s="5">
        <v>1022</v>
      </c>
      <c r="J55" s="5">
        <v>-5</v>
      </c>
      <c r="K55" s="3">
        <f t="shared" si="10"/>
        <v>-0.50352467270896273</v>
      </c>
      <c r="L55">
        <f t="shared" si="11"/>
        <v>2287</v>
      </c>
      <c r="M55" s="5">
        <v>2444</v>
      </c>
      <c r="N55" s="3">
        <f t="shared" si="12"/>
        <v>0.50065588106689984</v>
      </c>
      <c r="O55" s="3">
        <f t="shared" si="13"/>
        <v>5.2470485351989504E-2</v>
      </c>
      <c r="P55" s="3">
        <f t="shared" si="14"/>
        <v>0.44687363358111065</v>
      </c>
      <c r="Q55" s="3">
        <v>233.77</v>
      </c>
      <c r="R55">
        <f t="shared" si="15"/>
        <v>-157</v>
      </c>
      <c r="S55" s="5">
        <v>4862</v>
      </c>
      <c r="T55" s="3">
        <f t="shared" si="16"/>
        <v>0.10221687800612156</v>
      </c>
      <c r="U55">
        <f t="shared" si="17"/>
        <v>-1.4889808917197453</v>
      </c>
      <c r="V55" s="6">
        <v>1.446</v>
      </c>
      <c r="W55" s="7">
        <v>1.5429003344521242</v>
      </c>
      <c r="X55" s="8">
        <v>0.21942898985976134</v>
      </c>
    </row>
    <row r="56" spans="1:24" x14ac:dyDescent="0.2">
      <c r="A56" s="9">
        <v>41091</v>
      </c>
      <c r="B56" s="2">
        <v>1195</v>
      </c>
      <c r="C56">
        <f t="shared" si="0"/>
        <v>1</v>
      </c>
      <c r="D56" s="2">
        <v>52</v>
      </c>
      <c r="E56" s="3">
        <f t="shared" si="8"/>
        <v>4.5414847161572052</v>
      </c>
      <c r="F56" s="5">
        <v>136</v>
      </c>
      <c r="G56" s="5">
        <v>17</v>
      </c>
      <c r="H56" s="3">
        <f t="shared" si="9"/>
        <v>14.166666666666666</v>
      </c>
      <c r="I56" s="5">
        <v>1037</v>
      </c>
      <c r="J56" s="5">
        <v>1</v>
      </c>
      <c r="K56" s="3">
        <f t="shared" si="10"/>
        <v>9.7847358121330719E-2</v>
      </c>
      <c r="L56">
        <f t="shared" si="11"/>
        <v>2368</v>
      </c>
      <c r="M56" s="5">
        <v>2438</v>
      </c>
      <c r="N56" s="3">
        <f t="shared" si="12"/>
        <v>0.50464527027027029</v>
      </c>
      <c r="O56" s="3">
        <f t="shared" si="13"/>
        <v>5.7432432432432436E-2</v>
      </c>
      <c r="P56" s="3">
        <f t="shared" si="14"/>
        <v>0.43792229729729731</v>
      </c>
      <c r="Q56" s="3">
        <v>224.96799999999999</v>
      </c>
      <c r="R56">
        <f t="shared" si="15"/>
        <v>-70</v>
      </c>
      <c r="S56" s="5">
        <v>5000</v>
      </c>
      <c r="T56" s="3">
        <f t="shared" si="16"/>
        <v>9.500337837837837E-2</v>
      </c>
      <c r="U56">
        <f t="shared" si="17"/>
        <v>-3.2138285714285715</v>
      </c>
      <c r="V56" s="6">
        <v>1.1862330000000001</v>
      </c>
      <c r="W56" s="7">
        <v>9.5686311316957919</v>
      </c>
      <c r="X56" s="8">
        <v>3.8376473027611491</v>
      </c>
    </row>
    <row r="57" spans="1:24" x14ac:dyDescent="0.2">
      <c r="A57" s="9">
        <v>41183</v>
      </c>
      <c r="B57" s="2">
        <v>1084</v>
      </c>
      <c r="C57">
        <f t="shared" si="0"/>
        <v>1</v>
      </c>
      <c r="D57" s="2">
        <v>63</v>
      </c>
      <c r="E57" s="3">
        <f t="shared" si="8"/>
        <v>5.2719665271966525</v>
      </c>
      <c r="F57" s="5">
        <v>123</v>
      </c>
      <c r="G57" s="5">
        <v>0</v>
      </c>
      <c r="H57" s="3">
        <f t="shared" si="9"/>
        <v>0</v>
      </c>
      <c r="I57" s="5">
        <v>895</v>
      </c>
      <c r="J57" s="5">
        <v>0</v>
      </c>
      <c r="K57" s="3">
        <f t="shared" si="10"/>
        <v>0</v>
      </c>
      <c r="L57">
        <f t="shared" si="11"/>
        <v>2102</v>
      </c>
      <c r="M57" s="5">
        <v>2449</v>
      </c>
      <c r="N57" s="3">
        <f t="shared" si="12"/>
        <v>0.51569933396764989</v>
      </c>
      <c r="O57" s="3">
        <f t="shared" si="13"/>
        <v>5.851569933396765E-2</v>
      </c>
      <c r="P57" s="3">
        <f t="shared" si="14"/>
        <v>0.42578496669838251</v>
      </c>
      <c r="Q57" s="3">
        <v>223.11600000000001</v>
      </c>
      <c r="R57">
        <f t="shared" si="15"/>
        <v>-347</v>
      </c>
      <c r="S57" s="5">
        <v>4791</v>
      </c>
      <c r="T57" s="3">
        <f t="shared" si="16"/>
        <v>0.10614462416745957</v>
      </c>
      <c r="U57">
        <f t="shared" si="17"/>
        <v>-0.64298559077809803</v>
      </c>
      <c r="V57" s="6">
        <v>1.1583000000000001</v>
      </c>
      <c r="W57" s="7">
        <v>1.0467188477591982</v>
      </c>
      <c r="X57" s="8">
        <v>1.1403373230480482</v>
      </c>
    </row>
    <row r="58" spans="1:24" x14ac:dyDescent="0.2">
      <c r="A58" s="9">
        <v>41275</v>
      </c>
      <c r="B58" s="2">
        <v>1163</v>
      </c>
      <c r="C58">
        <f t="shared" si="0"/>
        <v>1</v>
      </c>
      <c r="D58" s="2">
        <v>83</v>
      </c>
      <c r="E58" s="3">
        <f t="shared" si="8"/>
        <v>7.6568265682656831</v>
      </c>
      <c r="F58" s="5">
        <v>114</v>
      </c>
      <c r="G58" s="5">
        <v>0</v>
      </c>
      <c r="H58" s="3">
        <f t="shared" si="9"/>
        <v>0</v>
      </c>
      <c r="I58" s="5">
        <v>904</v>
      </c>
      <c r="J58" s="5">
        <v>2</v>
      </c>
      <c r="K58" s="3">
        <f t="shared" si="10"/>
        <v>0.22346368715083798</v>
      </c>
      <c r="L58">
        <f t="shared" si="11"/>
        <v>2181</v>
      </c>
      <c r="M58" s="5">
        <v>2447</v>
      </c>
      <c r="N58" s="3">
        <f t="shared" si="12"/>
        <v>0.53324163227877119</v>
      </c>
      <c r="O58" s="3">
        <f t="shared" si="13"/>
        <v>5.2269601100412656E-2</v>
      </c>
      <c r="P58" s="3">
        <f t="shared" si="14"/>
        <v>0.41448876662081613</v>
      </c>
      <c r="Q58" s="3">
        <v>236.26900000000001</v>
      </c>
      <c r="R58">
        <f t="shared" si="15"/>
        <v>-266</v>
      </c>
      <c r="S58" s="5">
        <v>4905</v>
      </c>
      <c r="T58" s="3">
        <f t="shared" si="16"/>
        <v>0.10833058230169647</v>
      </c>
      <c r="U58">
        <f t="shared" si="17"/>
        <v>-0.88822932330827065</v>
      </c>
      <c r="V58" s="6">
        <v>1.6433329999999999</v>
      </c>
      <c r="W58" s="7">
        <v>9.3074302348670415</v>
      </c>
      <c r="X58" s="8">
        <v>6.7907357178784435</v>
      </c>
    </row>
    <row r="59" spans="1:24" x14ac:dyDescent="0.2">
      <c r="A59" s="9">
        <v>41365</v>
      </c>
      <c r="B59" s="2">
        <v>1173</v>
      </c>
      <c r="C59">
        <f t="shared" si="0"/>
        <v>1</v>
      </c>
      <c r="D59" s="2">
        <v>3</v>
      </c>
      <c r="E59" s="3">
        <f t="shared" si="8"/>
        <v>0.25795356835769562</v>
      </c>
      <c r="F59" s="5">
        <v>108</v>
      </c>
      <c r="G59" s="5">
        <v>-1</v>
      </c>
      <c r="H59" s="3">
        <f t="shared" si="9"/>
        <v>-0.8771929824561403</v>
      </c>
      <c r="I59" s="5">
        <v>909</v>
      </c>
      <c r="J59" s="5">
        <v>0</v>
      </c>
      <c r="K59" s="3">
        <f t="shared" si="10"/>
        <v>0</v>
      </c>
      <c r="L59">
        <f t="shared" si="11"/>
        <v>2190</v>
      </c>
      <c r="M59" s="5">
        <v>2447</v>
      </c>
      <c r="N59" s="3">
        <f t="shared" si="12"/>
        <v>0.53561643835616435</v>
      </c>
      <c r="O59" s="3">
        <f t="shared" si="13"/>
        <v>4.9315068493150684E-2</v>
      </c>
      <c r="P59" s="3">
        <f t="shared" si="14"/>
        <v>0.41506849315068495</v>
      </c>
      <c r="Q59" s="3">
        <v>239.84299999999999</v>
      </c>
      <c r="R59">
        <f t="shared" si="15"/>
        <v>-257</v>
      </c>
      <c r="S59" s="5">
        <v>4857</v>
      </c>
      <c r="T59" s="3">
        <f t="shared" si="16"/>
        <v>0.10951735159817351</v>
      </c>
      <c r="U59">
        <f t="shared" si="17"/>
        <v>-0.93324124513618678</v>
      </c>
      <c r="V59" s="6">
        <v>1.53</v>
      </c>
      <c r="W59" s="7">
        <v>-1.5586031007405188</v>
      </c>
      <c r="X59" s="8">
        <v>6.2895891749604775</v>
      </c>
    </row>
    <row r="60" spans="1:24" x14ac:dyDescent="0.2">
      <c r="A60" s="9">
        <v>41456</v>
      </c>
      <c r="B60" s="2">
        <v>1232</v>
      </c>
      <c r="C60">
        <f t="shared" si="0"/>
        <v>1</v>
      </c>
      <c r="D60" s="2">
        <v>69</v>
      </c>
      <c r="E60" s="3">
        <f t="shared" si="8"/>
        <v>5.8823529411764701</v>
      </c>
      <c r="F60" s="5">
        <v>101</v>
      </c>
      <c r="G60" s="5">
        <v>-1</v>
      </c>
      <c r="H60" s="3">
        <f t="shared" si="9"/>
        <v>-0.92592592592592582</v>
      </c>
      <c r="I60" s="5">
        <v>894</v>
      </c>
      <c r="J60" s="5">
        <v>0</v>
      </c>
      <c r="K60" s="3">
        <f t="shared" si="10"/>
        <v>0</v>
      </c>
      <c r="L60">
        <f t="shared" si="11"/>
        <v>2227</v>
      </c>
      <c r="M60" s="5">
        <v>2448</v>
      </c>
      <c r="N60" s="3">
        <f t="shared" si="12"/>
        <v>0.55321059721598564</v>
      </c>
      <c r="O60" s="3">
        <f t="shared" si="13"/>
        <v>4.5352492141894928E-2</v>
      </c>
      <c r="P60" s="3">
        <f t="shared" si="14"/>
        <v>0.40143691064211945</v>
      </c>
      <c r="Q60" s="3">
        <v>223.892</v>
      </c>
      <c r="R60">
        <f t="shared" si="15"/>
        <v>-221</v>
      </c>
      <c r="S60" s="5">
        <v>4900</v>
      </c>
      <c r="T60" s="3">
        <f t="shared" si="16"/>
        <v>0.10053524921418949</v>
      </c>
      <c r="U60">
        <f t="shared" si="17"/>
        <v>-1.0130859728506787</v>
      </c>
      <c r="V60" s="6">
        <v>1.9366669999999999</v>
      </c>
      <c r="W60" s="7">
        <v>5.2172097592430244</v>
      </c>
      <c r="X60" s="8">
        <v>4.071596149346413</v>
      </c>
    </row>
    <row r="61" spans="1:24" x14ac:dyDescent="0.2">
      <c r="A61" s="9">
        <v>41548</v>
      </c>
      <c r="B61" s="2">
        <v>1334</v>
      </c>
      <c r="C61">
        <f t="shared" si="0"/>
        <v>1</v>
      </c>
      <c r="D61" s="2">
        <v>108</v>
      </c>
      <c r="E61" s="3">
        <f t="shared" si="8"/>
        <v>8.7662337662337659</v>
      </c>
      <c r="F61" s="5">
        <v>93</v>
      </c>
      <c r="G61" s="5">
        <v>-3</v>
      </c>
      <c r="H61" s="3">
        <f t="shared" si="9"/>
        <v>-2.9702970297029703</v>
      </c>
      <c r="I61" s="5">
        <v>908</v>
      </c>
      <c r="J61" s="5">
        <v>1</v>
      </c>
      <c r="K61" s="3">
        <f t="shared" si="10"/>
        <v>0.11185682326621924</v>
      </c>
      <c r="L61">
        <f t="shared" si="11"/>
        <v>2335</v>
      </c>
      <c r="M61" s="5">
        <v>2440</v>
      </c>
      <c r="N61" s="3">
        <f t="shared" si="12"/>
        <v>0.57130620985010705</v>
      </c>
      <c r="O61" s="3">
        <f t="shared" si="13"/>
        <v>3.9828693790149895E-2</v>
      </c>
      <c r="P61" s="3">
        <f t="shared" si="14"/>
        <v>0.38886509635974303</v>
      </c>
      <c r="Q61" s="3">
        <v>236.80699999999999</v>
      </c>
      <c r="R61">
        <f t="shared" si="15"/>
        <v>-105</v>
      </c>
      <c r="S61" s="5">
        <v>5003</v>
      </c>
      <c r="T61" s="3">
        <f t="shared" si="16"/>
        <v>0.10141627408993575</v>
      </c>
      <c r="U61">
        <f t="shared" si="17"/>
        <v>-2.2553047619047617</v>
      </c>
      <c r="V61" s="6">
        <v>1.8733329999999999</v>
      </c>
      <c r="W61" s="7">
        <v>6.3406032397070433</v>
      </c>
      <c r="X61" s="8">
        <v>5.6787387036056725</v>
      </c>
    </row>
    <row r="62" spans="1:24" x14ac:dyDescent="0.2">
      <c r="A62" s="9">
        <v>41640</v>
      </c>
      <c r="B62" s="2">
        <v>1567</v>
      </c>
      <c r="C62">
        <f t="shared" si="0"/>
        <v>1</v>
      </c>
      <c r="D62" s="2">
        <v>231</v>
      </c>
      <c r="E62" s="3">
        <f t="shared" si="8"/>
        <v>17.316341829085459</v>
      </c>
      <c r="F62" s="5">
        <v>86</v>
      </c>
      <c r="G62" s="5">
        <v>-1</v>
      </c>
      <c r="H62" s="3">
        <f t="shared" si="9"/>
        <v>-1.0752688172043012</v>
      </c>
      <c r="I62" s="5">
        <v>912</v>
      </c>
      <c r="J62" s="5">
        <v>-2</v>
      </c>
      <c r="K62" s="3">
        <f t="shared" si="10"/>
        <v>-0.22026431718061676</v>
      </c>
      <c r="L62">
        <f t="shared" si="11"/>
        <v>2565</v>
      </c>
      <c r="M62" s="5">
        <v>2440</v>
      </c>
      <c r="N62" s="3">
        <f t="shared" si="12"/>
        <v>0.61091617933723197</v>
      </c>
      <c r="O62" s="3">
        <f t="shared" si="13"/>
        <v>3.3528265107212477E-2</v>
      </c>
      <c r="P62" s="3">
        <f t="shared" si="14"/>
        <v>0.35555555555555557</v>
      </c>
      <c r="Q62" s="3">
        <v>248.87200000000001</v>
      </c>
      <c r="R62">
        <f t="shared" si="15"/>
        <v>125</v>
      </c>
      <c r="S62" s="5">
        <v>5339</v>
      </c>
      <c r="T62" s="3">
        <f t="shared" si="16"/>
        <v>9.7026120857699807E-2</v>
      </c>
      <c r="U62">
        <f t="shared" si="17"/>
        <v>1.9909760000000001</v>
      </c>
      <c r="V62" s="6">
        <v>1.713333</v>
      </c>
      <c r="W62" s="7">
        <v>14.267658473795276</v>
      </c>
      <c r="X62" s="8">
        <v>3.6068042964594769</v>
      </c>
    </row>
    <row r="63" spans="1:24" x14ac:dyDescent="0.2">
      <c r="A63" s="9">
        <v>41730</v>
      </c>
      <c r="B63" s="2">
        <v>1609</v>
      </c>
      <c r="C63">
        <f t="shared" si="0"/>
        <v>1</v>
      </c>
      <c r="D63" s="2">
        <v>54</v>
      </c>
      <c r="E63" s="3">
        <f t="shared" si="8"/>
        <v>3.4460753031269942</v>
      </c>
      <c r="F63" s="5">
        <v>80</v>
      </c>
      <c r="G63" s="5">
        <v>-2</v>
      </c>
      <c r="H63" s="3">
        <f t="shared" si="9"/>
        <v>-2.3255813953488373</v>
      </c>
      <c r="I63" s="5">
        <v>939</v>
      </c>
      <c r="J63" s="5">
        <v>2</v>
      </c>
      <c r="K63" s="3">
        <f t="shared" si="10"/>
        <v>0.21929824561403508</v>
      </c>
      <c r="L63">
        <f t="shared" si="11"/>
        <v>2628</v>
      </c>
      <c r="M63" s="5">
        <v>2451</v>
      </c>
      <c r="N63" s="3">
        <f t="shared" si="12"/>
        <v>0.61225266362252662</v>
      </c>
      <c r="O63" s="3">
        <f t="shared" si="13"/>
        <v>3.0441400304414001E-2</v>
      </c>
      <c r="P63" s="3">
        <f t="shared" si="14"/>
        <v>0.35730593607305938</v>
      </c>
      <c r="Q63" s="3">
        <v>245.572</v>
      </c>
      <c r="R63">
        <f t="shared" si="15"/>
        <v>177</v>
      </c>
      <c r="S63" s="5">
        <v>5501</v>
      </c>
      <c r="T63" s="3">
        <f t="shared" si="16"/>
        <v>9.3444444444444441E-2</v>
      </c>
      <c r="U63">
        <f t="shared" si="17"/>
        <v>1.387412429378531</v>
      </c>
      <c r="V63" s="6">
        <v>1.473333</v>
      </c>
      <c r="W63" s="7">
        <v>5.799180206453336</v>
      </c>
      <c r="X63" s="8">
        <v>3.6017241755286253</v>
      </c>
    </row>
    <row r="64" spans="1:24" x14ac:dyDescent="0.2">
      <c r="A64" s="9">
        <v>41821</v>
      </c>
      <c r="B64" s="2">
        <v>1586</v>
      </c>
      <c r="C64">
        <f t="shared" si="0"/>
        <v>0</v>
      </c>
      <c r="D64" s="2">
        <v>-10</v>
      </c>
      <c r="E64" s="3">
        <f t="shared" si="8"/>
        <v>-0.62150403977625857</v>
      </c>
      <c r="F64" s="5">
        <v>76</v>
      </c>
      <c r="G64" s="5">
        <v>1</v>
      </c>
      <c r="H64" s="3">
        <f t="shared" si="9"/>
        <v>1.25</v>
      </c>
      <c r="I64" s="5">
        <v>932</v>
      </c>
      <c r="J64" s="5">
        <v>1</v>
      </c>
      <c r="K64" s="3">
        <f t="shared" si="10"/>
        <v>0.10649627263045794</v>
      </c>
      <c r="L64">
        <f t="shared" si="11"/>
        <v>2594</v>
      </c>
      <c r="M64" s="5">
        <v>2453</v>
      </c>
      <c r="N64" s="3">
        <f t="shared" si="12"/>
        <v>0.61141094834232845</v>
      </c>
      <c r="O64" s="3">
        <f t="shared" si="13"/>
        <v>2.9298380878951428E-2</v>
      </c>
      <c r="P64" s="3">
        <f t="shared" si="14"/>
        <v>0.35929067077872012</v>
      </c>
      <c r="Q64" s="3">
        <v>222.197</v>
      </c>
      <c r="R64">
        <f t="shared" si="15"/>
        <v>141</v>
      </c>
      <c r="S64" s="5">
        <v>5544</v>
      </c>
      <c r="T64" s="3">
        <f t="shared" si="16"/>
        <v>8.5658057054741707E-2</v>
      </c>
      <c r="U64">
        <f t="shared" si="17"/>
        <v>1.5758652482269504</v>
      </c>
      <c r="V64" s="6">
        <v>1.0900000000000001</v>
      </c>
      <c r="W64" s="7">
        <v>2.914510456104491</v>
      </c>
      <c r="X64" s="8">
        <v>3.9771132689717312</v>
      </c>
    </row>
    <row r="65" spans="1:24" x14ac:dyDescent="0.2">
      <c r="A65" s="9">
        <v>41913</v>
      </c>
      <c r="B65" s="2">
        <v>1567</v>
      </c>
      <c r="C65">
        <f t="shared" si="0"/>
        <v>0</v>
      </c>
      <c r="D65" s="2">
        <v>-20</v>
      </c>
      <c r="E65" s="3">
        <f t="shared" si="8"/>
        <v>-1.2610340479192939</v>
      </c>
      <c r="F65" s="5">
        <v>73</v>
      </c>
      <c r="G65" s="5">
        <v>0</v>
      </c>
      <c r="H65" s="3">
        <f t="shared" si="9"/>
        <v>0</v>
      </c>
      <c r="I65" s="5">
        <v>926</v>
      </c>
      <c r="J65" s="5">
        <v>-1</v>
      </c>
      <c r="K65" s="3">
        <f t="shared" si="10"/>
        <v>-0.1072961373390558</v>
      </c>
      <c r="L65">
        <f t="shared" si="11"/>
        <v>2566</v>
      </c>
      <c r="M65" s="5">
        <v>2460</v>
      </c>
      <c r="N65" s="3">
        <f t="shared" si="12"/>
        <v>0.61067809820732655</v>
      </c>
      <c r="O65" s="3">
        <f t="shared" si="13"/>
        <v>2.8448947778643804E-2</v>
      </c>
      <c r="P65" s="3">
        <f t="shared" si="14"/>
        <v>0.36087295401402963</v>
      </c>
      <c r="Q65" s="3">
        <v>232.50399999999999</v>
      </c>
      <c r="R65">
        <f t="shared" si="15"/>
        <v>106</v>
      </c>
      <c r="S65" s="5">
        <v>5620</v>
      </c>
      <c r="T65" s="3">
        <f t="shared" si="16"/>
        <v>9.06095089633671E-2</v>
      </c>
      <c r="U65">
        <f t="shared" si="17"/>
        <v>2.1934339622641508</v>
      </c>
      <c r="V65" s="6">
        <v>1.03</v>
      </c>
      <c r="W65" s="7">
        <v>0.17193612395596247</v>
      </c>
      <c r="X65" s="8">
        <v>1.8261227491877297</v>
      </c>
    </row>
    <row r="66" spans="1:24" x14ac:dyDescent="0.2">
      <c r="A66" s="9">
        <v>42005</v>
      </c>
      <c r="B66" s="2">
        <v>1798</v>
      </c>
      <c r="C66">
        <f t="shared" si="0"/>
        <v>1</v>
      </c>
      <c r="D66" s="2">
        <v>254</v>
      </c>
      <c r="E66" s="3">
        <f t="shared" si="8"/>
        <v>16.209317166560304</v>
      </c>
      <c r="F66" s="5">
        <v>74</v>
      </c>
      <c r="G66" s="5">
        <v>1</v>
      </c>
      <c r="H66" s="3">
        <f t="shared" si="9"/>
        <v>1.3698630136986301</v>
      </c>
      <c r="I66" s="5">
        <v>936</v>
      </c>
      <c r="J66" s="5">
        <v>2</v>
      </c>
      <c r="K66" s="3">
        <f t="shared" si="10"/>
        <v>0.21598272138228944</v>
      </c>
      <c r="L66">
        <f t="shared" ref="L66:L86" si="18">B66+F66+I66</f>
        <v>2808</v>
      </c>
      <c r="M66" s="5">
        <v>2455</v>
      </c>
      <c r="N66" s="3">
        <f t="shared" ref="N66:N86" si="19">B66/L66</f>
        <v>0.6403133903133903</v>
      </c>
      <c r="O66" s="3">
        <f t="shared" ref="O66:O86" si="20">F66/L66</f>
        <v>2.6353276353276354E-2</v>
      </c>
      <c r="P66" s="3">
        <f t="shared" ref="P66:P86" si="21">I66/L66</f>
        <v>0.33333333333333331</v>
      </c>
      <c r="Q66" s="3">
        <v>262.01799999999997</v>
      </c>
      <c r="R66">
        <f t="shared" ref="R66:R86" si="22">L66-M66</f>
        <v>353</v>
      </c>
      <c r="S66" s="5">
        <v>6022</v>
      </c>
      <c r="T66" s="3">
        <f t="shared" ref="T66:T86" si="23">Q66/L66</f>
        <v>9.3311253561253554E-2</v>
      </c>
      <c r="U66">
        <f t="shared" ref="U66:U86" si="24">Q66/R66</f>
        <v>0.74226062322946162</v>
      </c>
      <c r="V66" s="6">
        <v>0.37666670000000002</v>
      </c>
      <c r="W66" s="7">
        <v>16.58266419269512</v>
      </c>
      <c r="X66" s="8">
        <v>2.5556194303947217</v>
      </c>
    </row>
    <row r="67" spans="1:24" x14ac:dyDescent="0.2">
      <c r="A67" s="9">
        <v>42095</v>
      </c>
      <c r="B67" s="2">
        <v>1768</v>
      </c>
      <c r="C67">
        <f t="shared" si="0"/>
        <v>0</v>
      </c>
      <c r="D67" s="2">
        <v>-36</v>
      </c>
      <c r="E67" s="3">
        <f t="shared" si="8"/>
        <v>-2.0022246941045605</v>
      </c>
      <c r="F67" s="5">
        <v>70</v>
      </c>
      <c r="G67" s="5">
        <v>-2</v>
      </c>
      <c r="H67" s="3">
        <f t="shared" si="9"/>
        <v>-2.7027027027027026</v>
      </c>
      <c r="I67" s="5">
        <v>966</v>
      </c>
      <c r="J67" s="5">
        <v>0</v>
      </c>
      <c r="K67" s="3">
        <f t="shared" si="10"/>
        <v>0</v>
      </c>
      <c r="L67">
        <f t="shared" si="18"/>
        <v>2804</v>
      </c>
      <c r="M67" s="5">
        <v>2431</v>
      </c>
      <c r="N67" s="3">
        <f t="shared" si="19"/>
        <v>0.630527817403709</v>
      </c>
      <c r="O67" s="3">
        <f t="shared" si="20"/>
        <v>2.4964336661911554E-2</v>
      </c>
      <c r="P67" s="3">
        <f t="shared" si="21"/>
        <v>0.34450784593437944</v>
      </c>
      <c r="Q67" s="3">
        <v>262.71899999999999</v>
      </c>
      <c r="R67">
        <f t="shared" si="22"/>
        <v>373</v>
      </c>
      <c r="S67" s="5">
        <v>5877</v>
      </c>
      <c r="T67" s="3">
        <f t="shared" si="23"/>
        <v>9.3694365192582021E-2</v>
      </c>
      <c r="U67">
        <f t="shared" si="24"/>
        <v>0.7043404825737265</v>
      </c>
      <c r="V67" s="6">
        <v>0.66</v>
      </c>
      <c r="W67" s="7">
        <v>12.413672659061948</v>
      </c>
      <c r="X67" s="8">
        <v>1.8693551435536353</v>
      </c>
    </row>
    <row r="68" spans="1:24" x14ac:dyDescent="0.2">
      <c r="A68" s="9">
        <v>42186</v>
      </c>
      <c r="B68" s="2">
        <v>1754</v>
      </c>
      <c r="C68">
        <f t="shared" ref="C68:C86" si="25">IF(D68&gt;=0,1,0)</f>
        <v>0</v>
      </c>
      <c r="D68" s="2">
        <v>-21</v>
      </c>
      <c r="E68" s="3">
        <f t="shared" ref="E68:E86" si="26">D68/B67*100</f>
        <v>-1.1877828054298643</v>
      </c>
      <c r="F68" s="5">
        <v>68</v>
      </c>
      <c r="G68" s="5">
        <v>-1</v>
      </c>
      <c r="H68" s="3">
        <f t="shared" ref="H68:H86" si="27">G68/F67*100</f>
        <v>-1.4285714285714286</v>
      </c>
      <c r="I68" s="5">
        <v>943</v>
      </c>
      <c r="J68" s="5">
        <v>-1</v>
      </c>
      <c r="K68" s="3">
        <f t="shared" ref="K68:K86" si="28">J68/I67*100</f>
        <v>-0.10351966873706005</v>
      </c>
      <c r="L68">
        <f t="shared" si="18"/>
        <v>2765</v>
      </c>
      <c r="M68" s="5">
        <v>2439</v>
      </c>
      <c r="N68" s="3">
        <f t="shared" si="19"/>
        <v>0.63435804701627485</v>
      </c>
      <c r="O68" s="3">
        <f t="shared" si="20"/>
        <v>2.4593128390596745E-2</v>
      </c>
      <c r="P68" s="3">
        <f t="shared" si="21"/>
        <v>0.34104882459312841</v>
      </c>
      <c r="Q68" s="3">
        <v>230.75299999999999</v>
      </c>
      <c r="R68">
        <f t="shared" si="22"/>
        <v>326</v>
      </c>
      <c r="S68" s="5">
        <v>5822</v>
      </c>
      <c r="T68" s="3">
        <f t="shared" si="23"/>
        <v>8.3454972875226033E-2</v>
      </c>
      <c r="U68">
        <f t="shared" si="24"/>
        <v>0.70783128834355824</v>
      </c>
      <c r="V68" s="6">
        <v>0.90333330000000001</v>
      </c>
      <c r="W68" s="7">
        <v>-0.63760050643270061</v>
      </c>
      <c r="X68" s="8">
        <v>-3.6103195482462236</v>
      </c>
    </row>
    <row r="69" spans="1:24" x14ac:dyDescent="0.2">
      <c r="A69" s="9">
        <v>42278</v>
      </c>
      <c r="B69" s="2">
        <v>1834</v>
      </c>
      <c r="C69">
        <f t="shared" si="25"/>
        <v>1</v>
      </c>
      <c r="D69" s="2">
        <v>86</v>
      </c>
      <c r="E69" s="3">
        <f t="shared" si="26"/>
        <v>4.9030786773090078</v>
      </c>
      <c r="F69" s="5">
        <v>69</v>
      </c>
      <c r="G69" s="5">
        <v>0</v>
      </c>
      <c r="H69" s="3">
        <f t="shared" si="27"/>
        <v>0</v>
      </c>
      <c r="I69" s="5">
        <v>941</v>
      </c>
      <c r="J69" s="5">
        <v>1</v>
      </c>
      <c r="K69" s="3">
        <f t="shared" si="28"/>
        <v>0.10604453870625664</v>
      </c>
      <c r="L69">
        <f t="shared" si="18"/>
        <v>2844</v>
      </c>
      <c r="M69" s="5">
        <v>2433</v>
      </c>
      <c r="N69" s="3">
        <f t="shared" si="19"/>
        <v>0.64486638537271446</v>
      </c>
      <c r="O69" s="3">
        <f t="shared" si="20"/>
        <v>2.4261603375527425E-2</v>
      </c>
      <c r="P69" s="3">
        <f t="shared" si="21"/>
        <v>0.33087201125175808</v>
      </c>
      <c r="Q69" s="3">
        <v>234.16200000000001</v>
      </c>
      <c r="R69">
        <f t="shared" si="22"/>
        <v>411</v>
      </c>
      <c r="S69" s="5">
        <v>5936</v>
      </c>
      <c r="T69" s="3">
        <f t="shared" si="23"/>
        <v>8.2335443037974687E-2</v>
      </c>
      <c r="U69">
        <f t="shared" si="24"/>
        <v>0.56973722627737233</v>
      </c>
      <c r="V69" s="6">
        <v>0.82333330000000005</v>
      </c>
      <c r="W69" s="7">
        <v>1.1316338689860261</v>
      </c>
      <c r="X69" s="8">
        <v>1.334063786312889</v>
      </c>
    </row>
    <row r="70" spans="1:24" x14ac:dyDescent="0.2">
      <c r="A70" s="9">
        <v>42370</v>
      </c>
      <c r="B70" s="2">
        <v>1758</v>
      </c>
      <c r="C70">
        <f t="shared" si="25"/>
        <v>0</v>
      </c>
      <c r="D70" s="2">
        <v>-26</v>
      </c>
      <c r="E70" s="3">
        <f t="shared" si="26"/>
        <v>-1.4176663031624863</v>
      </c>
      <c r="F70" s="5">
        <v>67</v>
      </c>
      <c r="G70" s="5">
        <v>0</v>
      </c>
      <c r="H70" s="3">
        <f t="shared" si="27"/>
        <v>0</v>
      </c>
      <c r="I70" s="5">
        <v>927</v>
      </c>
      <c r="J70" s="5">
        <v>-13</v>
      </c>
      <c r="K70" s="3">
        <f t="shared" si="28"/>
        <v>-1.381509032943677</v>
      </c>
      <c r="L70">
        <f t="shared" si="18"/>
        <v>2752</v>
      </c>
      <c r="M70" s="5">
        <v>2446</v>
      </c>
      <c r="N70" s="3">
        <f t="shared" si="19"/>
        <v>0.63880813953488369</v>
      </c>
      <c r="O70" s="3">
        <f t="shared" si="20"/>
        <v>2.4345930232558141E-2</v>
      </c>
      <c r="P70" s="3">
        <f t="shared" si="21"/>
        <v>0.33684593023255816</v>
      </c>
      <c r="Q70" s="3">
        <v>262.25</v>
      </c>
      <c r="R70">
        <f t="shared" si="22"/>
        <v>306</v>
      </c>
      <c r="S70" s="5">
        <v>6027</v>
      </c>
      <c r="T70" s="3">
        <f t="shared" si="23"/>
        <v>9.5294331395348833E-2</v>
      </c>
      <c r="U70">
        <f t="shared" si="24"/>
        <v>0.85702614379084963</v>
      </c>
      <c r="V70" s="6">
        <v>0.61666670000000001</v>
      </c>
      <c r="W70" s="7">
        <v>-3.8210451266358025</v>
      </c>
      <c r="X70" s="8">
        <v>-5.1065750360012583</v>
      </c>
    </row>
    <row r="71" spans="1:24" x14ac:dyDescent="0.2">
      <c r="A71" s="9">
        <v>42461</v>
      </c>
      <c r="B71" s="2">
        <v>1776</v>
      </c>
      <c r="C71">
        <f t="shared" si="25"/>
        <v>1</v>
      </c>
      <c r="D71" s="2">
        <v>20</v>
      </c>
      <c r="E71" s="3">
        <f t="shared" si="26"/>
        <v>1.1376564277588168</v>
      </c>
      <c r="F71" s="5">
        <v>67</v>
      </c>
      <c r="G71" s="5">
        <v>0</v>
      </c>
      <c r="H71" s="3">
        <f t="shared" si="27"/>
        <v>0</v>
      </c>
      <c r="I71" s="5">
        <v>969</v>
      </c>
      <c r="J71" s="5">
        <v>2</v>
      </c>
      <c r="K71" s="3">
        <f t="shared" si="28"/>
        <v>0.21574973031283709</v>
      </c>
      <c r="L71">
        <f t="shared" si="18"/>
        <v>2812</v>
      </c>
      <c r="M71" s="5">
        <v>2462</v>
      </c>
      <c r="N71" s="3">
        <f t="shared" si="19"/>
        <v>0.63157894736842102</v>
      </c>
      <c r="O71" s="3">
        <f t="shared" si="20"/>
        <v>2.3826458036984351E-2</v>
      </c>
      <c r="P71" s="3">
        <f t="shared" si="21"/>
        <v>0.34459459459459457</v>
      </c>
      <c r="Q71" s="3">
        <v>264.98500000000001</v>
      </c>
      <c r="R71">
        <f t="shared" si="22"/>
        <v>350</v>
      </c>
      <c r="S71" s="5">
        <v>6126</v>
      </c>
      <c r="T71" s="3">
        <f t="shared" si="23"/>
        <v>9.4233641536273116E-2</v>
      </c>
      <c r="U71">
        <f t="shared" si="24"/>
        <v>0.7571</v>
      </c>
      <c r="V71" s="6">
        <v>0.34666669999999999</v>
      </c>
      <c r="W71" s="7">
        <v>2.301067594900652</v>
      </c>
      <c r="X71" s="8">
        <v>6.5014876038713796</v>
      </c>
    </row>
    <row r="72" spans="1:24" x14ac:dyDescent="0.2">
      <c r="A72" s="9">
        <v>42552</v>
      </c>
      <c r="B72" s="2">
        <v>1822</v>
      </c>
      <c r="C72">
        <f t="shared" si="25"/>
        <v>1</v>
      </c>
      <c r="D72" s="2">
        <v>59</v>
      </c>
      <c r="E72" s="3">
        <f t="shared" si="26"/>
        <v>3.3220720720720722</v>
      </c>
      <c r="F72" s="5">
        <v>64</v>
      </c>
      <c r="G72" s="5">
        <v>0</v>
      </c>
      <c r="H72" s="3">
        <f t="shared" si="27"/>
        <v>0</v>
      </c>
      <c r="I72" s="5">
        <v>966</v>
      </c>
      <c r="J72" s="5">
        <v>1</v>
      </c>
      <c r="K72" s="3">
        <f t="shared" si="28"/>
        <v>0.10319917440660474</v>
      </c>
      <c r="L72">
        <f t="shared" si="18"/>
        <v>2852</v>
      </c>
      <c r="M72" s="5">
        <v>2483</v>
      </c>
      <c r="N72" s="3">
        <f t="shared" si="19"/>
        <v>0.63884992987377276</v>
      </c>
      <c r="O72" s="3">
        <f t="shared" si="20"/>
        <v>2.244039270687237E-2</v>
      </c>
      <c r="P72" s="3">
        <f t="shared" si="21"/>
        <v>0.33870967741935482</v>
      </c>
      <c r="Q72" s="3">
        <v>245.43899999999999</v>
      </c>
      <c r="R72">
        <f t="shared" si="22"/>
        <v>369</v>
      </c>
      <c r="S72" s="5">
        <v>6231</v>
      </c>
      <c r="T72" s="3">
        <f t="shared" si="23"/>
        <v>8.6058555399719489E-2</v>
      </c>
      <c r="U72">
        <f t="shared" si="24"/>
        <v>0.66514634146341467</v>
      </c>
      <c r="V72" s="6">
        <v>0.04</v>
      </c>
      <c r="W72" s="7">
        <v>-2.2033771252929824</v>
      </c>
      <c r="X72" s="8">
        <v>4.0572017902065465</v>
      </c>
    </row>
    <row r="73" spans="1:24" x14ac:dyDescent="0.2">
      <c r="A73" s="9">
        <v>42644</v>
      </c>
      <c r="B73" s="2">
        <v>1855</v>
      </c>
      <c r="C73">
        <f t="shared" si="25"/>
        <v>1</v>
      </c>
      <c r="D73" s="2">
        <v>39</v>
      </c>
      <c r="E73" s="3">
        <f t="shared" si="26"/>
        <v>2.1405049396267839</v>
      </c>
      <c r="F73" s="5">
        <v>60</v>
      </c>
      <c r="G73" s="5">
        <v>-1</v>
      </c>
      <c r="H73" s="3">
        <f t="shared" si="27"/>
        <v>-1.5625</v>
      </c>
      <c r="I73" s="5">
        <v>983</v>
      </c>
      <c r="J73" s="5">
        <v>1</v>
      </c>
      <c r="K73" s="3">
        <f t="shared" si="28"/>
        <v>0.10351966873706005</v>
      </c>
      <c r="L73">
        <f t="shared" si="18"/>
        <v>2898</v>
      </c>
      <c r="M73" s="5">
        <v>2473</v>
      </c>
      <c r="N73" s="3">
        <f t="shared" si="19"/>
        <v>0.64009661835748788</v>
      </c>
      <c r="O73" s="3">
        <f t="shared" si="20"/>
        <v>2.0703933747412008E-2</v>
      </c>
      <c r="P73" s="3">
        <f t="shared" si="21"/>
        <v>0.33919944789510009</v>
      </c>
      <c r="Q73" s="3">
        <v>261.40699999999998</v>
      </c>
      <c r="R73">
        <f t="shared" si="22"/>
        <v>425</v>
      </c>
      <c r="S73" s="5">
        <v>6241</v>
      </c>
      <c r="T73" s="3">
        <f t="shared" si="23"/>
        <v>9.0202553485162179E-2</v>
      </c>
      <c r="U73">
        <f t="shared" si="24"/>
        <v>0.61507529411764705</v>
      </c>
      <c r="V73" s="6">
        <v>0.28000000000000003</v>
      </c>
      <c r="W73" s="7">
        <v>-8.7394664601184608</v>
      </c>
      <c r="X73" s="8">
        <v>1.1902666753119155</v>
      </c>
    </row>
    <row r="74" spans="1:24" x14ac:dyDescent="0.2">
      <c r="A74" s="9">
        <v>42736</v>
      </c>
      <c r="B74" s="2">
        <v>1890</v>
      </c>
      <c r="C74">
        <f t="shared" si="25"/>
        <v>1</v>
      </c>
      <c r="D74" s="2">
        <v>53</v>
      </c>
      <c r="E74" s="3">
        <f t="shared" si="26"/>
        <v>2.8571428571428572</v>
      </c>
      <c r="F74" s="5">
        <v>58</v>
      </c>
      <c r="G74" s="5">
        <v>0</v>
      </c>
      <c r="H74" s="3">
        <f t="shared" si="27"/>
        <v>0</v>
      </c>
      <c r="I74" s="5">
        <v>979</v>
      </c>
      <c r="J74" s="5">
        <v>-3</v>
      </c>
      <c r="K74" s="3">
        <f t="shared" si="28"/>
        <v>-0.3051881993896236</v>
      </c>
      <c r="L74">
        <f t="shared" si="18"/>
        <v>2927</v>
      </c>
      <c r="M74" s="5">
        <v>2478</v>
      </c>
      <c r="N74" s="3">
        <f t="shared" si="19"/>
        <v>0.64571233344721557</v>
      </c>
      <c r="O74" s="3">
        <f t="shared" si="20"/>
        <v>1.9815510761872223E-2</v>
      </c>
      <c r="P74" s="3">
        <f t="shared" si="21"/>
        <v>0.33447215579091222</v>
      </c>
      <c r="Q74" s="3">
        <v>272.35300000000001</v>
      </c>
      <c r="R74">
        <f t="shared" si="22"/>
        <v>449</v>
      </c>
      <c r="S74" s="5">
        <v>6336</v>
      </c>
      <c r="T74" s="3">
        <f t="shared" si="23"/>
        <v>9.3048513836692867E-2</v>
      </c>
      <c r="U74">
        <f t="shared" si="24"/>
        <v>0.60657683741648105</v>
      </c>
      <c r="V74" s="6">
        <v>0.29666670000000001</v>
      </c>
      <c r="W74" s="7">
        <v>5.3375126619037427</v>
      </c>
      <c r="X74" s="8">
        <v>6.3651092966204175</v>
      </c>
    </row>
    <row r="75" spans="1:24" x14ac:dyDescent="0.2">
      <c r="A75" s="9">
        <v>42826</v>
      </c>
      <c r="B75" s="2">
        <v>1941</v>
      </c>
      <c r="C75">
        <f t="shared" si="25"/>
        <v>1</v>
      </c>
      <c r="D75" s="2">
        <v>30</v>
      </c>
      <c r="E75" s="3">
        <f t="shared" si="26"/>
        <v>1.5873015873015872</v>
      </c>
      <c r="F75" s="5">
        <v>56</v>
      </c>
      <c r="G75" s="5">
        <v>-1</v>
      </c>
      <c r="H75" s="3">
        <f t="shared" si="27"/>
        <v>-1.7241379310344827</v>
      </c>
      <c r="I75" s="5">
        <v>1003</v>
      </c>
      <c r="J75" s="5">
        <v>2</v>
      </c>
      <c r="K75" s="3">
        <f t="shared" si="28"/>
        <v>0.20429009193054137</v>
      </c>
      <c r="L75">
        <f t="shared" si="18"/>
        <v>3000</v>
      </c>
      <c r="M75" s="5">
        <v>2486</v>
      </c>
      <c r="N75" s="3">
        <f t="shared" si="19"/>
        <v>0.64700000000000002</v>
      </c>
      <c r="O75" s="3">
        <f t="shared" si="20"/>
        <v>1.8666666666666668E-2</v>
      </c>
      <c r="P75" s="3">
        <f t="shared" si="21"/>
        <v>0.33433333333333332</v>
      </c>
      <c r="Q75" s="3">
        <v>273.95400000000001</v>
      </c>
      <c r="R75">
        <f t="shared" si="22"/>
        <v>514</v>
      </c>
      <c r="S75" s="5">
        <v>6424</v>
      </c>
      <c r="T75" s="3">
        <f t="shared" si="23"/>
        <v>9.1317999999999996E-2</v>
      </c>
      <c r="U75">
        <f t="shared" si="24"/>
        <v>0.53298443579766541</v>
      </c>
      <c r="V75" s="6">
        <v>0.57333330000000005</v>
      </c>
      <c r="W75" s="7">
        <v>8.1813792145138073</v>
      </c>
      <c r="X75" s="8">
        <v>3.1096480847981618</v>
      </c>
    </row>
    <row r="76" spans="1:24" x14ac:dyDescent="0.2">
      <c r="A76" s="9">
        <v>42917</v>
      </c>
      <c r="B76" s="2">
        <v>1974</v>
      </c>
      <c r="C76">
        <f t="shared" si="25"/>
        <v>1</v>
      </c>
      <c r="D76" s="2">
        <v>30</v>
      </c>
      <c r="E76" s="3">
        <f t="shared" si="26"/>
        <v>1.545595054095827</v>
      </c>
      <c r="F76" s="5">
        <v>54</v>
      </c>
      <c r="G76" s="5">
        <v>0</v>
      </c>
      <c r="H76" s="3">
        <f t="shared" si="27"/>
        <v>0</v>
      </c>
      <c r="I76" s="5">
        <v>1012</v>
      </c>
      <c r="J76" s="5">
        <v>-1</v>
      </c>
      <c r="K76" s="3">
        <f t="shared" si="28"/>
        <v>-9.970089730807577E-2</v>
      </c>
      <c r="L76">
        <f t="shared" si="18"/>
        <v>3040</v>
      </c>
      <c r="M76" s="5">
        <v>2508</v>
      </c>
      <c r="N76" s="3">
        <f t="shared" si="19"/>
        <v>0.64934210526315794</v>
      </c>
      <c r="O76" s="3">
        <f t="shared" si="20"/>
        <v>1.7763157894736842E-2</v>
      </c>
      <c r="P76" s="3">
        <f t="shared" si="21"/>
        <v>0.33289473684210524</v>
      </c>
      <c r="Q76" s="3">
        <v>253.261</v>
      </c>
      <c r="R76">
        <f t="shared" si="22"/>
        <v>532</v>
      </c>
      <c r="S76" s="5">
        <v>6512</v>
      </c>
      <c r="T76" s="3">
        <f t="shared" si="23"/>
        <v>8.3309539473684205E-2</v>
      </c>
      <c r="U76">
        <f t="shared" si="24"/>
        <v>0.47605451127819548</v>
      </c>
      <c r="V76" s="6">
        <v>0.57666669999999998</v>
      </c>
      <c r="W76" s="7">
        <v>3.1237180104445317</v>
      </c>
      <c r="X76" s="8">
        <v>2.9840095149993298</v>
      </c>
    </row>
    <row r="77" spans="1:24" x14ac:dyDescent="0.2">
      <c r="A77" s="9">
        <v>43009</v>
      </c>
      <c r="B77" s="2">
        <v>1970</v>
      </c>
      <c r="C77">
        <f t="shared" si="25"/>
        <v>0</v>
      </c>
      <c r="D77" s="2">
        <v>-11</v>
      </c>
      <c r="E77" s="3">
        <f t="shared" si="26"/>
        <v>-0.55724417426545081</v>
      </c>
      <c r="F77" s="5">
        <v>53</v>
      </c>
      <c r="G77" s="5">
        <v>0</v>
      </c>
      <c r="H77" s="3">
        <f t="shared" si="27"/>
        <v>0</v>
      </c>
      <c r="I77" s="5">
        <v>1000</v>
      </c>
      <c r="J77" s="5">
        <v>-1</v>
      </c>
      <c r="K77" s="3">
        <f t="shared" si="28"/>
        <v>-9.8814229249011856E-2</v>
      </c>
      <c r="L77">
        <f t="shared" si="18"/>
        <v>3023</v>
      </c>
      <c r="M77" s="5">
        <v>2515</v>
      </c>
      <c r="N77" s="3">
        <f t="shared" si="19"/>
        <v>0.6516705259675819</v>
      </c>
      <c r="O77" s="3">
        <f t="shared" si="20"/>
        <v>1.7532252729077075E-2</v>
      </c>
      <c r="P77" s="3">
        <f t="shared" si="21"/>
        <v>0.33079722130334105</v>
      </c>
      <c r="Q77" s="3">
        <v>267.96100000000001</v>
      </c>
      <c r="R77">
        <f t="shared" si="22"/>
        <v>508</v>
      </c>
      <c r="S77" s="5">
        <v>6575</v>
      </c>
      <c r="T77" s="3">
        <f t="shared" si="23"/>
        <v>8.8640754217664569E-2</v>
      </c>
      <c r="U77">
        <f t="shared" si="24"/>
        <v>0.52748228346456694</v>
      </c>
      <c r="V77" s="6">
        <v>0.46</v>
      </c>
      <c r="W77" s="7">
        <v>1.1900888341491722</v>
      </c>
      <c r="X77" s="8">
        <v>5.5623544540439669</v>
      </c>
    </row>
    <row r="78" spans="1:24" x14ac:dyDescent="0.2">
      <c r="A78" s="9">
        <v>43101</v>
      </c>
      <c r="B78" s="2">
        <v>1931</v>
      </c>
      <c r="C78">
        <f t="shared" si="25"/>
        <v>0</v>
      </c>
      <c r="D78" s="2">
        <v>-45</v>
      </c>
      <c r="E78" s="3">
        <f t="shared" si="26"/>
        <v>-2.2842639593908629</v>
      </c>
      <c r="F78" s="5">
        <v>48</v>
      </c>
      <c r="G78" s="5">
        <v>-1</v>
      </c>
      <c r="H78" s="3">
        <f t="shared" si="27"/>
        <v>-1.8867924528301887</v>
      </c>
      <c r="I78" s="5">
        <v>1023</v>
      </c>
      <c r="J78" s="5">
        <v>0</v>
      </c>
      <c r="K78" s="3">
        <f t="shared" si="28"/>
        <v>0</v>
      </c>
      <c r="L78">
        <f t="shared" si="18"/>
        <v>3002</v>
      </c>
      <c r="M78" s="5">
        <v>2521</v>
      </c>
      <c r="N78" s="3">
        <f t="shared" si="19"/>
        <v>0.64323784143904061</v>
      </c>
      <c r="O78" s="3">
        <f t="shared" si="20"/>
        <v>1.5989340439706862E-2</v>
      </c>
      <c r="P78" s="3">
        <f t="shared" si="21"/>
        <v>0.34077281812125249</v>
      </c>
      <c r="Q78" s="3">
        <v>280.58800000000002</v>
      </c>
      <c r="R78">
        <f t="shared" si="22"/>
        <v>481</v>
      </c>
      <c r="S78" s="5">
        <v>6524</v>
      </c>
      <c r="T78" s="3">
        <f t="shared" si="23"/>
        <v>9.346702198534311E-2</v>
      </c>
      <c r="U78">
        <f t="shared" si="24"/>
        <v>0.58334303534303544</v>
      </c>
      <c r="V78" s="6">
        <v>0.66</v>
      </c>
      <c r="W78" s="7">
        <v>-1.5592375649228329</v>
      </c>
      <c r="X78" s="8">
        <v>4.8980479721559105</v>
      </c>
    </row>
    <row r="79" spans="1:24" x14ac:dyDescent="0.2">
      <c r="A79" s="9">
        <v>43191</v>
      </c>
      <c r="B79" s="2">
        <v>2035</v>
      </c>
      <c r="C79">
        <f t="shared" si="25"/>
        <v>1</v>
      </c>
      <c r="D79" s="2">
        <v>93</v>
      </c>
      <c r="E79" s="3">
        <f t="shared" si="26"/>
        <v>4.8161574313827034</v>
      </c>
      <c r="F79" s="5">
        <v>50</v>
      </c>
      <c r="G79" s="5">
        <v>1</v>
      </c>
      <c r="H79" s="3">
        <f t="shared" si="27"/>
        <v>2.083333333333333</v>
      </c>
      <c r="I79" s="5">
        <v>1039</v>
      </c>
      <c r="J79" s="5">
        <v>-2</v>
      </c>
      <c r="K79" s="3">
        <f t="shared" si="28"/>
        <v>-0.19550342130987292</v>
      </c>
      <c r="L79">
        <f t="shared" si="18"/>
        <v>3124</v>
      </c>
      <c r="M79" s="5">
        <v>2533</v>
      </c>
      <c r="N79" s="3">
        <f t="shared" si="19"/>
        <v>0.65140845070422537</v>
      </c>
      <c r="O79" s="3">
        <f t="shared" si="20"/>
        <v>1.6005121638924456E-2</v>
      </c>
      <c r="P79" s="3">
        <f t="shared" si="21"/>
        <v>0.3325864276568502</v>
      </c>
      <c r="Q79" s="3">
        <v>284.11700000000002</v>
      </c>
      <c r="R79">
        <f t="shared" si="22"/>
        <v>591</v>
      </c>
      <c r="S79" s="5">
        <v>6692</v>
      </c>
      <c r="T79" s="3">
        <f t="shared" si="23"/>
        <v>9.0946542893726001E-2</v>
      </c>
      <c r="U79">
        <f t="shared" si="24"/>
        <v>0.48073942470389175</v>
      </c>
      <c r="V79" s="6">
        <v>0.49333329999999997</v>
      </c>
      <c r="W79" s="7">
        <v>-2.6091209441554519</v>
      </c>
      <c r="X79" s="8">
        <v>-1.0766395087420404</v>
      </c>
    </row>
    <row r="80" spans="1:24" x14ac:dyDescent="0.2">
      <c r="A80" s="9">
        <v>43282</v>
      </c>
      <c r="B80" s="2">
        <v>2052</v>
      </c>
      <c r="C80">
        <f t="shared" si="25"/>
        <v>1</v>
      </c>
      <c r="D80" s="2">
        <v>24</v>
      </c>
      <c r="E80" s="3">
        <f t="shared" si="26"/>
        <v>1.1793611793611793</v>
      </c>
      <c r="F80" s="5">
        <v>50</v>
      </c>
      <c r="G80" s="5">
        <v>0</v>
      </c>
      <c r="H80" s="3">
        <f t="shared" si="27"/>
        <v>0</v>
      </c>
      <c r="I80" s="5">
        <v>1039</v>
      </c>
      <c r="J80" s="5">
        <v>-2</v>
      </c>
      <c r="K80" s="3">
        <f t="shared" si="28"/>
        <v>-0.19249278152069299</v>
      </c>
      <c r="L80">
        <f t="shared" si="18"/>
        <v>3141</v>
      </c>
      <c r="M80" s="5">
        <v>2540</v>
      </c>
      <c r="N80" s="3">
        <f t="shared" si="19"/>
        <v>0.65329512893982811</v>
      </c>
      <c r="O80" s="3">
        <f t="shared" si="20"/>
        <v>1.5918497293855461E-2</v>
      </c>
      <c r="P80" s="3">
        <f t="shared" si="21"/>
        <v>0.33078637376631648</v>
      </c>
      <c r="Q80" s="3">
        <v>262.07900000000001</v>
      </c>
      <c r="R80">
        <f t="shared" si="22"/>
        <v>601</v>
      </c>
      <c r="S80" s="5">
        <v>6745</v>
      </c>
      <c r="T80" s="3">
        <f t="shared" si="23"/>
        <v>8.3438077045526901E-2</v>
      </c>
      <c r="U80">
        <f t="shared" si="24"/>
        <v>0.43607154742096504</v>
      </c>
      <c r="V80" s="6">
        <v>0.34</v>
      </c>
      <c r="W80" s="7">
        <v>2.3161981084947936</v>
      </c>
      <c r="X80" s="8">
        <v>5.4687914253335714</v>
      </c>
    </row>
    <row r="81" spans="1:24" x14ac:dyDescent="0.2">
      <c r="A81" s="9">
        <v>43374</v>
      </c>
      <c r="B81" s="2">
        <v>1880</v>
      </c>
      <c r="C81">
        <f t="shared" si="25"/>
        <v>0</v>
      </c>
      <c r="D81" s="2">
        <v>-172</v>
      </c>
      <c r="E81" s="3">
        <f t="shared" si="26"/>
        <v>-8.3820662768031191</v>
      </c>
      <c r="F81" s="5">
        <v>49</v>
      </c>
      <c r="G81" s="5">
        <v>-1</v>
      </c>
      <c r="H81" s="3">
        <f t="shared" si="27"/>
        <v>-2</v>
      </c>
      <c r="I81" s="5">
        <v>1042</v>
      </c>
      <c r="J81" s="5">
        <v>-2</v>
      </c>
      <c r="K81" s="3">
        <f t="shared" si="28"/>
        <v>-0.19249278152069299</v>
      </c>
      <c r="L81">
        <f t="shared" si="18"/>
        <v>2971</v>
      </c>
      <c r="M81" s="5">
        <v>2542</v>
      </c>
      <c r="N81" s="3">
        <f t="shared" si="19"/>
        <v>0.63278357455402223</v>
      </c>
      <c r="O81" s="3">
        <f t="shared" si="20"/>
        <v>1.6492763379333558E-2</v>
      </c>
      <c r="P81" s="3">
        <f t="shared" si="21"/>
        <v>0.35072366206664424</v>
      </c>
      <c r="Q81" s="3">
        <v>275.48399999999998</v>
      </c>
      <c r="R81">
        <f t="shared" si="22"/>
        <v>429</v>
      </c>
      <c r="S81" s="5">
        <v>6536</v>
      </c>
      <c r="T81" s="3">
        <f t="shared" si="23"/>
        <v>9.2724335240659705E-2</v>
      </c>
      <c r="U81">
        <f t="shared" si="24"/>
        <v>0.64215384615384608</v>
      </c>
      <c r="V81" s="6">
        <v>0.33</v>
      </c>
      <c r="W81" s="7">
        <v>-8.5633532469595153</v>
      </c>
      <c r="X81" s="8">
        <v>-5.5765489374438637</v>
      </c>
    </row>
    <row r="82" spans="1:24" x14ac:dyDescent="0.2">
      <c r="A82" s="9">
        <v>43466</v>
      </c>
      <c r="B82" s="2">
        <v>1981</v>
      </c>
      <c r="C82">
        <f t="shared" si="25"/>
        <v>1</v>
      </c>
      <c r="D82" s="2">
        <v>115</v>
      </c>
      <c r="E82" s="3">
        <f t="shared" si="26"/>
        <v>6.1170212765957448</v>
      </c>
      <c r="F82" s="5">
        <v>50</v>
      </c>
      <c r="G82" s="5">
        <v>0</v>
      </c>
      <c r="H82" s="3">
        <f t="shared" si="27"/>
        <v>0</v>
      </c>
      <c r="I82" s="5">
        <v>1062</v>
      </c>
      <c r="J82" s="5">
        <v>1</v>
      </c>
      <c r="K82" s="3">
        <f t="shared" si="28"/>
        <v>9.5969289827255277E-2</v>
      </c>
      <c r="L82">
        <f t="shared" si="18"/>
        <v>3093</v>
      </c>
      <c r="M82" s="5">
        <v>2569</v>
      </c>
      <c r="N82" s="3">
        <f t="shared" si="19"/>
        <v>0.64047849983834459</v>
      </c>
      <c r="O82" s="3">
        <f t="shared" si="20"/>
        <v>1.6165535079211122E-2</v>
      </c>
      <c r="P82" s="3">
        <f t="shared" si="21"/>
        <v>0.3433559650824442</v>
      </c>
      <c r="Q82" s="3">
        <v>288.24599999999998</v>
      </c>
      <c r="R82">
        <f t="shared" si="22"/>
        <v>524</v>
      </c>
      <c r="S82" s="5">
        <v>6847</v>
      </c>
      <c r="T82" s="3">
        <f t="shared" si="23"/>
        <v>9.3193016488845773E-2</v>
      </c>
      <c r="U82">
        <f t="shared" si="24"/>
        <v>0.55008778625954191</v>
      </c>
      <c r="V82" s="6">
        <v>0.12</v>
      </c>
      <c r="W82" s="7">
        <v>5.3567722729647826</v>
      </c>
      <c r="X82" s="8">
        <v>1.1172610203070716</v>
      </c>
    </row>
    <row r="83" spans="1:24" x14ac:dyDescent="0.2">
      <c r="A83" s="9">
        <v>43556</v>
      </c>
      <c r="B83" s="2">
        <v>2053</v>
      </c>
      <c r="C83">
        <f t="shared" si="25"/>
        <v>1</v>
      </c>
      <c r="D83" s="2">
        <v>72</v>
      </c>
      <c r="E83" s="3">
        <f t="shared" si="26"/>
        <v>3.6345280161534577</v>
      </c>
      <c r="F83" s="5">
        <v>49</v>
      </c>
      <c r="G83" s="5">
        <v>0</v>
      </c>
      <c r="H83" s="3">
        <f t="shared" si="27"/>
        <v>0</v>
      </c>
      <c r="I83" s="5">
        <v>1092</v>
      </c>
      <c r="J83" s="5">
        <v>0</v>
      </c>
      <c r="K83" s="3">
        <f t="shared" si="28"/>
        <v>0</v>
      </c>
      <c r="L83">
        <f t="shared" si="18"/>
        <v>3194</v>
      </c>
      <c r="M83" s="5">
        <v>2579</v>
      </c>
      <c r="N83" s="3">
        <f t="shared" si="19"/>
        <v>0.64276768941765816</v>
      </c>
      <c r="O83" s="3">
        <f t="shared" si="20"/>
        <v>1.5341264871634314E-2</v>
      </c>
      <c r="P83" s="3">
        <f t="shared" si="21"/>
        <v>0.34189104571070755</v>
      </c>
      <c r="Q83" s="3">
        <v>291.66000000000003</v>
      </c>
      <c r="R83">
        <f t="shared" si="22"/>
        <v>615</v>
      </c>
      <c r="S83" s="5">
        <v>7043</v>
      </c>
      <c r="T83" s="3">
        <f t="shared" si="23"/>
        <v>9.1314965560425801E-2</v>
      </c>
      <c r="U83">
        <f t="shared" si="24"/>
        <v>0.47424390243902442</v>
      </c>
      <c r="V83" s="6">
        <v>-3.3333340000000003E-2</v>
      </c>
      <c r="W83" s="7">
        <v>4.4333556951366537</v>
      </c>
      <c r="X83" s="8">
        <v>5.9078669104348176</v>
      </c>
    </row>
    <row r="84" spans="1:24" x14ac:dyDescent="0.2">
      <c r="A84" s="9">
        <v>43647</v>
      </c>
      <c r="B84" s="2">
        <v>2032</v>
      </c>
      <c r="C84">
        <f t="shared" si="25"/>
        <v>0</v>
      </c>
      <c r="D84" s="2">
        <v>-14</v>
      </c>
      <c r="E84" s="3">
        <f t="shared" si="26"/>
        <v>-0.68192888455918166</v>
      </c>
      <c r="F84" s="5">
        <v>47</v>
      </c>
      <c r="G84" s="5">
        <v>0</v>
      </c>
      <c r="H84" s="3">
        <f t="shared" si="27"/>
        <v>0</v>
      </c>
      <c r="I84" s="5">
        <v>1099</v>
      </c>
      <c r="J84" s="5">
        <v>1</v>
      </c>
      <c r="K84" s="3">
        <f t="shared" si="28"/>
        <v>9.1575091575091569E-2</v>
      </c>
      <c r="L84">
        <f t="shared" si="18"/>
        <v>3178</v>
      </c>
      <c r="M84" s="5">
        <v>2590</v>
      </c>
      <c r="N84" s="3">
        <f t="shared" si="19"/>
        <v>0.63939584644430458</v>
      </c>
      <c r="O84" s="3">
        <f t="shared" si="20"/>
        <v>1.4789175582127124E-2</v>
      </c>
      <c r="P84" s="3">
        <f t="shared" si="21"/>
        <v>0.3458149779735683</v>
      </c>
      <c r="Q84" s="3">
        <v>269.79300000000001</v>
      </c>
      <c r="R84">
        <f t="shared" si="22"/>
        <v>588</v>
      </c>
      <c r="S84" s="5">
        <v>7152</v>
      </c>
      <c r="T84" s="3">
        <f t="shared" si="23"/>
        <v>8.4893958464443045E-2</v>
      </c>
      <c r="U84">
        <f t="shared" si="24"/>
        <v>0.45883163265306126</v>
      </c>
      <c r="V84" s="6">
        <v>-0.49333329999999997</v>
      </c>
      <c r="W84" s="7">
        <v>1.1992980624666361</v>
      </c>
      <c r="X84" s="8">
        <v>2.625718606770052</v>
      </c>
    </row>
    <row r="85" spans="1:24" x14ac:dyDescent="0.2">
      <c r="A85" s="9">
        <v>43739</v>
      </c>
      <c r="B85" s="2">
        <v>2142</v>
      </c>
      <c r="C85">
        <f t="shared" si="25"/>
        <v>1</v>
      </c>
      <c r="D85" s="2">
        <v>107</v>
      </c>
      <c r="E85" s="3">
        <f t="shared" si="26"/>
        <v>5.265748031496063</v>
      </c>
      <c r="F85" s="5">
        <v>47</v>
      </c>
      <c r="G85" s="5">
        <v>-1</v>
      </c>
      <c r="H85" s="3">
        <f t="shared" si="27"/>
        <v>-2.1276595744680851</v>
      </c>
      <c r="I85" s="5">
        <v>1102</v>
      </c>
      <c r="J85" s="5">
        <v>1</v>
      </c>
      <c r="K85" s="3">
        <f t="shared" si="28"/>
        <v>9.0991810737033677E-2</v>
      </c>
      <c r="L85">
        <f t="shared" si="18"/>
        <v>3291</v>
      </c>
      <c r="M85" s="5">
        <v>2575</v>
      </c>
      <c r="N85" s="3">
        <f t="shared" si="19"/>
        <v>0.65086599817684598</v>
      </c>
      <c r="O85" s="3">
        <f t="shared" si="20"/>
        <v>1.4281373442722577E-2</v>
      </c>
      <c r="P85" s="3">
        <f t="shared" si="21"/>
        <v>0.33485262838043151</v>
      </c>
      <c r="Q85" s="3">
        <v>283.952</v>
      </c>
      <c r="R85">
        <f t="shared" si="22"/>
        <v>716</v>
      </c>
      <c r="S85" s="5">
        <v>7265</v>
      </c>
      <c r="T85" s="3">
        <f t="shared" si="23"/>
        <v>8.6281373442722575E-2</v>
      </c>
      <c r="U85">
        <f t="shared" si="24"/>
        <v>0.39658100558659215</v>
      </c>
      <c r="V85" s="6">
        <v>-0.3333333</v>
      </c>
      <c r="W85" s="7">
        <v>5.877613906427559</v>
      </c>
      <c r="X85" s="8">
        <v>4.3214278873832805</v>
      </c>
    </row>
    <row r="86" spans="1:24" x14ac:dyDescent="0.2">
      <c r="A86" s="9">
        <v>43831</v>
      </c>
      <c r="B86" s="2">
        <v>1873</v>
      </c>
      <c r="C86">
        <f t="shared" si="25"/>
        <v>0</v>
      </c>
      <c r="D86" s="2">
        <v>-275</v>
      </c>
      <c r="E86" s="3">
        <f t="shared" si="26"/>
        <v>-12.838468720821661</v>
      </c>
      <c r="F86" s="2">
        <v>49</v>
      </c>
      <c r="G86" s="2">
        <v>-2</v>
      </c>
      <c r="H86" s="3">
        <f t="shared" si="27"/>
        <v>-4.2553191489361701</v>
      </c>
      <c r="I86" s="2">
        <v>1071</v>
      </c>
      <c r="J86" s="2">
        <v>1</v>
      </c>
      <c r="K86" s="3">
        <f t="shared" si="28"/>
        <v>9.0744101633393831E-2</v>
      </c>
      <c r="L86">
        <f t="shared" si="18"/>
        <v>2993</v>
      </c>
      <c r="M86" s="2">
        <v>2562</v>
      </c>
      <c r="N86" s="3">
        <f t="shared" si="19"/>
        <v>0.62579351820915474</v>
      </c>
      <c r="O86" s="3">
        <f t="shared" si="20"/>
        <v>1.6371533578349484E-2</v>
      </c>
      <c r="P86" s="3">
        <f t="shared" si="21"/>
        <v>0.35783494821249584</v>
      </c>
      <c r="Q86" s="3">
        <v>296.11</v>
      </c>
      <c r="R86">
        <f t="shared" si="22"/>
        <v>431</v>
      </c>
      <c r="S86" s="5">
        <v>6778</v>
      </c>
      <c r="T86" s="3">
        <f t="shared" si="23"/>
        <v>9.8934179752756438E-2</v>
      </c>
      <c r="U86">
        <f t="shared" si="24"/>
        <v>0.68703016241299308</v>
      </c>
    </row>
  </sheetData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DNFIK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Methling</dc:creator>
  <cp:lastModifiedBy>Microsoft Office User</cp:lastModifiedBy>
  <dcterms:created xsi:type="dcterms:W3CDTF">2021-03-17T10:56:37Z</dcterms:created>
  <dcterms:modified xsi:type="dcterms:W3CDTF">2021-11-25T20:52:34Z</dcterms:modified>
</cp:coreProperties>
</file>