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kth-my.sharepoint.com/personal/yangzhec_ug_kth_se/Documents/Projects/HYSTORE/Flexibility with CNR - WP1/HYSTORE_NationalFlexibility/"/>
    </mc:Choice>
  </mc:AlternateContent>
  <xr:revisionPtr revIDLastSave="66" documentId="13_ncr:1_{2BCD115F-703E-4AB8-928B-09B67137E1F8}" xr6:coauthVersionLast="47" xr6:coauthVersionMax="47" xr10:uidLastSave="{1ABB99CB-7187-40E1-AD03-D6563BC9AEA4}"/>
  <bookViews>
    <workbookView xWindow="-110" yWindow="-110" windowWidth="38620" windowHeight="21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M3" i="1"/>
  <c r="J3" i="1"/>
  <c r="G3" i="1"/>
  <c r="G2" i="1"/>
  <c r="F3" i="1"/>
  <c r="J2" i="1"/>
  <c r="I3" i="1" s="1"/>
  <c r="M2" i="1"/>
  <c r="L3" i="1" s="1"/>
  <c r="C2" i="1"/>
  <c r="AK2" i="1" s="1"/>
  <c r="AJ3" i="1" s="1"/>
  <c r="AK3" i="1" s="1"/>
  <c r="F4" i="1" l="1"/>
  <c r="G4" i="1" s="1"/>
  <c r="I4" i="1"/>
  <c r="J4" i="1" s="1"/>
  <c r="L4" i="1"/>
  <c r="M4" i="1" s="1"/>
  <c r="AB2" i="1"/>
  <c r="AA3" i="1" s="1"/>
  <c r="AB3" i="1" s="1"/>
  <c r="AE2" i="1"/>
  <c r="AD3" i="1" s="1"/>
  <c r="AE3" i="1" s="1"/>
  <c r="S2" i="1"/>
  <c r="R3" i="1" s="1"/>
  <c r="S3" i="1" s="1"/>
  <c r="AH2" i="1"/>
  <c r="AG3" i="1" s="1"/>
  <c r="AH3" i="1" s="1"/>
  <c r="V2" i="1"/>
  <c r="U3" i="1" s="1"/>
  <c r="V3" i="1" s="1"/>
  <c r="Y2" i="1"/>
  <c r="X3" i="1" s="1"/>
  <c r="Y3" i="1" s="1"/>
  <c r="AJ4" i="1"/>
  <c r="AK4" i="1" s="1"/>
  <c r="P2" i="1"/>
  <c r="O3" i="1" s="1"/>
  <c r="O4" i="1" s="1"/>
  <c r="P4" i="1" l="1"/>
  <c r="O5" i="1" s="1"/>
  <c r="F5" i="1"/>
  <c r="G5" i="1" s="1"/>
  <c r="I5" i="1"/>
  <c r="J5" i="1" s="1"/>
  <c r="L5" i="1"/>
  <c r="M5" i="1" s="1"/>
  <c r="AA4" i="1"/>
  <c r="AB4" i="1" s="1"/>
  <c r="AA5" i="1" s="1"/>
  <c r="AB5" i="1" s="1"/>
  <c r="U4" i="1"/>
  <c r="V4" i="1" s="1"/>
  <c r="X4" i="1"/>
  <c r="Y4" i="1" s="1"/>
  <c r="AD4" i="1"/>
  <c r="AE4" i="1" s="1"/>
  <c r="AD5" i="1" s="1"/>
  <c r="AE5" i="1" s="1"/>
  <c r="AG4" i="1"/>
  <c r="AH4" i="1" s="1"/>
  <c r="AG5" i="1" s="1"/>
  <c r="AH5" i="1" s="1"/>
  <c r="R4" i="1"/>
  <c r="S4" i="1" s="1"/>
  <c r="AJ5" i="1"/>
  <c r="AK5" i="1" s="1"/>
  <c r="P5" i="1" l="1"/>
  <c r="O6" i="1"/>
  <c r="P6" i="1" s="1"/>
  <c r="R5" i="1"/>
  <c r="S5" i="1" s="1"/>
  <c r="X5" i="1"/>
  <c r="Y5" i="1" s="1"/>
  <c r="F6" i="1"/>
  <c r="G6" i="1" s="1"/>
  <c r="I6" i="1"/>
  <c r="J6" i="1" s="1"/>
  <c r="L6" i="1"/>
  <c r="M6" i="1" s="1"/>
  <c r="U5" i="1"/>
  <c r="V5" i="1" s="1"/>
  <c r="AA6" i="1"/>
  <c r="AB6" i="1" s="1"/>
  <c r="AJ6" i="1"/>
  <c r="AK6" i="1" s="1"/>
  <c r="AG6" i="1"/>
  <c r="AH6" i="1" s="1"/>
  <c r="AD6" i="1"/>
  <c r="AE6" i="1" s="1"/>
  <c r="X6" i="1"/>
  <c r="Y6" i="1" s="1"/>
  <c r="R6" i="1"/>
  <c r="S6" i="1" s="1"/>
  <c r="O7" i="1"/>
  <c r="P7" i="1" s="1"/>
  <c r="U6" i="1" l="1"/>
  <c r="V6" i="1" s="1"/>
  <c r="F7" i="1"/>
  <c r="G7" i="1" s="1"/>
  <c r="I7" i="1"/>
  <c r="J7" i="1" s="1"/>
  <c r="L7" i="1"/>
  <c r="M7" i="1" s="1"/>
  <c r="AA7" i="1"/>
  <c r="AB7" i="1" s="1"/>
  <c r="AJ7" i="1"/>
  <c r="AK7" i="1" s="1"/>
  <c r="AG7" i="1"/>
  <c r="AH7" i="1" s="1"/>
  <c r="AD7" i="1"/>
  <c r="AE7" i="1" s="1"/>
  <c r="X7" i="1"/>
  <c r="Y7" i="1" s="1"/>
  <c r="U7" i="1"/>
  <c r="V7" i="1" s="1"/>
  <c r="R7" i="1"/>
  <c r="S7" i="1" s="1"/>
  <c r="O8" i="1"/>
  <c r="P8" i="1" s="1"/>
  <c r="F8" i="1" l="1"/>
  <c r="G8" i="1" s="1"/>
  <c r="I8" i="1"/>
  <c r="J8" i="1" s="1"/>
  <c r="L8" i="1"/>
  <c r="M8" i="1" s="1"/>
  <c r="AA8" i="1"/>
  <c r="AB8" i="1" s="1"/>
  <c r="AJ8" i="1"/>
  <c r="AK8" i="1" s="1"/>
  <c r="AG8" i="1"/>
  <c r="AH8" i="1" s="1"/>
  <c r="AD8" i="1"/>
  <c r="AE8" i="1" s="1"/>
  <c r="X8" i="1"/>
  <c r="Y8" i="1" s="1"/>
  <c r="U8" i="1"/>
  <c r="V8" i="1" s="1"/>
  <c r="R8" i="1"/>
  <c r="S8" i="1" s="1"/>
  <c r="O9" i="1"/>
  <c r="P9" i="1" s="1"/>
  <c r="F9" i="1" l="1"/>
  <c r="G9" i="1" s="1"/>
  <c r="I9" i="1"/>
  <c r="J9" i="1" s="1"/>
  <c r="L9" i="1"/>
  <c r="M9" i="1" s="1"/>
  <c r="AA9" i="1"/>
  <c r="AB9" i="1" s="1"/>
  <c r="AA10" i="1" s="1"/>
  <c r="AB10" i="1" s="1"/>
  <c r="AJ9" i="1"/>
  <c r="AK9" i="1" s="1"/>
  <c r="AG9" i="1"/>
  <c r="AH9" i="1" s="1"/>
  <c r="AD9" i="1"/>
  <c r="AE9" i="1" s="1"/>
  <c r="X9" i="1"/>
  <c r="Y9" i="1" s="1"/>
  <c r="U9" i="1"/>
  <c r="V9" i="1" s="1"/>
  <c r="R9" i="1"/>
  <c r="S9" i="1" s="1"/>
  <c r="O10" i="1"/>
  <c r="P10" i="1" s="1"/>
  <c r="F10" i="1" l="1"/>
  <c r="G10" i="1" s="1"/>
  <c r="I10" i="1"/>
  <c r="J10" i="1" s="1"/>
  <c r="L10" i="1"/>
  <c r="M10" i="1" s="1"/>
  <c r="AJ10" i="1"/>
  <c r="AK10" i="1" s="1"/>
  <c r="AG10" i="1"/>
  <c r="AH10" i="1" s="1"/>
  <c r="AD10" i="1"/>
  <c r="AE10" i="1" s="1"/>
  <c r="AA11" i="1"/>
  <c r="AB11" i="1" s="1"/>
  <c r="X10" i="1"/>
  <c r="Y10" i="1" s="1"/>
  <c r="U10" i="1"/>
  <c r="V10" i="1" s="1"/>
  <c r="R10" i="1"/>
  <c r="S10" i="1" s="1"/>
  <c r="O11" i="1"/>
  <c r="P11" i="1" s="1"/>
  <c r="F11" i="1" l="1"/>
  <c r="G11" i="1" s="1"/>
  <c r="I11" i="1"/>
  <c r="J11" i="1" s="1"/>
  <c r="L11" i="1"/>
  <c r="M11" i="1" s="1"/>
  <c r="AJ11" i="1"/>
  <c r="AK11" i="1" s="1"/>
  <c r="AG11" i="1"/>
  <c r="AH11" i="1" s="1"/>
  <c r="AD11" i="1"/>
  <c r="AE11" i="1" s="1"/>
  <c r="AA12" i="1"/>
  <c r="AB12" i="1" s="1"/>
  <c r="X11" i="1"/>
  <c r="Y11" i="1" s="1"/>
  <c r="U11" i="1"/>
  <c r="V11" i="1" s="1"/>
  <c r="R11" i="1"/>
  <c r="S11" i="1" s="1"/>
  <c r="O12" i="1"/>
  <c r="P12" i="1" s="1"/>
  <c r="F12" i="1" l="1"/>
  <c r="G12" i="1" s="1"/>
  <c r="I12" i="1"/>
  <c r="J12" i="1" s="1"/>
  <c r="L12" i="1"/>
  <c r="M12" i="1" s="1"/>
  <c r="AJ12" i="1"/>
  <c r="AK12" i="1" s="1"/>
  <c r="AG12" i="1"/>
  <c r="AH12" i="1" s="1"/>
  <c r="AD12" i="1"/>
  <c r="AE12" i="1" s="1"/>
  <c r="AA13" i="1"/>
  <c r="AB13" i="1" s="1"/>
  <c r="X12" i="1"/>
  <c r="Y12" i="1" s="1"/>
  <c r="U12" i="1"/>
  <c r="V12" i="1" s="1"/>
  <c r="R12" i="1"/>
  <c r="S12" i="1" s="1"/>
  <c r="O13" i="1"/>
  <c r="P13" i="1" s="1"/>
  <c r="F13" i="1" l="1"/>
  <c r="G13" i="1" s="1"/>
  <c r="I13" i="1"/>
  <c r="J13" i="1" s="1"/>
  <c r="L13" i="1"/>
  <c r="M13" i="1" s="1"/>
  <c r="AJ13" i="1"/>
  <c r="AK13" i="1" s="1"/>
  <c r="AG13" i="1"/>
  <c r="AH13" i="1" s="1"/>
  <c r="AD13" i="1"/>
  <c r="AE13" i="1" s="1"/>
  <c r="AA14" i="1"/>
  <c r="AB14" i="1" s="1"/>
  <c r="X13" i="1"/>
  <c r="Y13" i="1" s="1"/>
  <c r="U13" i="1"/>
  <c r="V13" i="1" s="1"/>
  <c r="R13" i="1"/>
  <c r="S13" i="1" s="1"/>
  <c r="O14" i="1"/>
  <c r="P14" i="1" s="1"/>
  <c r="F14" i="1" l="1"/>
  <c r="G14" i="1" s="1"/>
  <c r="I14" i="1"/>
  <c r="J14" i="1" s="1"/>
  <c r="L14" i="1"/>
  <c r="M14" i="1" s="1"/>
  <c r="AJ14" i="1"/>
  <c r="AK14" i="1" s="1"/>
  <c r="AG14" i="1"/>
  <c r="AH14" i="1" s="1"/>
  <c r="AD14" i="1"/>
  <c r="AE14" i="1" s="1"/>
  <c r="AA15" i="1"/>
  <c r="AB15" i="1" s="1"/>
  <c r="X14" i="1"/>
  <c r="Y14" i="1" s="1"/>
  <c r="U14" i="1"/>
  <c r="V14" i="1" s="1"/>
  <c r="R14" i="1"/>
  <c r="S14" i="1" s="1"/>
  <c r="O15" i="1"/>
  <c r="P15" i="1" s="1"/>
  <c r="F15" i="1" l="1"/>
  <c r="G15" i="1" s="1"/>
  <c r="I15" i="1"/>
  <c r="J15" i="1" s="1"/>
  <c r="L15" i="1"/>
  <c r="M15" i="1" s="1"/>
  <c r="AJ15" i="1"/>
  <c r="AK15" i="1" s="1"/>
  <c r="AG15" i="1"/>
  <c r="AH15" i="1" s="1"/>
  <c r="AD15" i="1"/>
  <c r="AE15" i="1" s="1"/>
  <c r="AA16" i="1"/>
  <c r="AB16" i="1" s="1"/>
  <c r="X15" i="1"/>
  <c r="Y15" i="1" s="1"/>
  <c r="U15" i="1"/>
  <c r="V15" i="1" s="1"/>
  <c r="R15" i="1"/>
  <c r="S15" i="1" s="1"/>
  <c r="O16" i="1"/>
  <c r="P16" i="1" s="1"/>
  <c r="F16" i="1" l="1"/>
  <c r="G16" i="1" s="1"/>
  <c r="I16" i="1"/>
  <c r="J16" i="1" s="1"/>
  <c r="L16" i="1"/>
  <c r="M16" i="1" s="1"/>
  <c r="AJ16" i="1"/>
  <c r="AK16" i="1" s="1"/>
  <c r="AG16" i="1"/>
  <c r="AH16" i="1" s="1"/>
  <c r="AD16" i="1"/>
  <c r="AE16" i="1" s="1"/>
  <c r="AA17" i="1"/>
  <c r="AB17" i="1" s="1"/>
  <c r="X16" i="1"/>
  <c r="Y16" i="1" s="1"/>
  <c r="U16" i="1"/>
  <c r="V16" i="1" s="1"/>
  <c r="R16" i="1"/>
  <c r="S16" i="1" s="1"/>
  <c r="O17" i="1"/>
  <c r="P17" i="1" s="1"/>
  <c r="F17" i="1" l="1"/>
  <c r="G17" i="1" s="1"/>
  <c r="I17" i="1"/>
  <c r="J17" i="1" s="1"/>
  <c r="L17" i="1"/>
  <c r="M17" i="1" s="1"/>
  <c r="AJ17" i="1"/>
  <c r="AK17" i="1" s="1"/>
  <c r="AG17" i="1"/>
  <c r="AH17" i="1" s="1"/>
  <c r="AD17" i="1"/>
  <c r="AE17" i="1" s="1"/>
  <c r="AA18" i="1"/>
  <c r="AB18" i="1" s="1"/>
  <c r="X17" i="1"/>
  <c r="Y17" i="1" s="1"/>
  <c r="U17" i="1"/>
  <c r="V17" i="1" s="1"/>
  <c r="R17" i="1"/>
  <c r="S17" i="1" s="1"/>
  <c r="O18" i="1"/>
  <c r="P18" i="1" s="1"/>
  <c r="F18" i="1" l="1"/>
  <c r="G18" i="1" s="1"/>
  <c r="I18" i="1"/>
  <c r="J18" i="1" s="1"/>
  <c r="L18" i="1"/>
  <c r="M18" i="1" s="1"/>
  <c r="AJ18" i="1"/>
  <c r="AK18" i="1" s="1"/>
  <c r="AG18" i="1"/>
  <c r="AH18" i="1" s="1"/>
  <c r="AD18" i="1"/>
  <c r="AE18" i="1" s="1"/>
  <c r="AA19" i="1"/>
  <c r="AB19" i="1" s="1"/>
  <c r="X18" i="1"/>
  <c r="Y18" i="1" s="1"/>
  <c r="U18" i="1"/>
  <c r="V18" i="1" s="1"/>
  <c r="R18" i="1"/>
  <c r="S18" i="1" s="1"/>
  <c r="O19" i="1"/>
  <c r="P19" i="1" s="1"/>
  <c r="F19" i="1" l="1"/>
  <c r="G19" i="1" s="1"/>
  <c r="I19" i="1"/>
  <c r="J19" i="1" s="1"/>
  <c r="L19" i="1"/>
  <c r="M19" i="1" s="1"/>
  <c r="AJ19" i="1"/>
  <c r="AK19" i="1" s="1"/>
  <c r="AG19" i="1"/>
  <c r="AH19" i="1" s="1"/>
  <c r="AD19" i="1"/>
  <c r="AE19" i="1" s="1"/>
  <c r="AA20" i="1"/>
  <c r="AB20" i="1" s="1"/>
  <c r="X19" i="1"/>
  <c r="Y19" i="1" s="1"/>
  <c r="U19" i="1"/>
  <c r="V19" i="1" s="1"/>
  <c r="R19" i="1"/>
  <c r="S19" i="1" s="1"/>
  <c r="O20" i="1"/>
  <c r="P20" i="1" s="1"/>
  <c r="F20" i="1" l="1"/>
  <c r="G20" i="1" s="1"/>
  <c r="I20" i="1"/>
  <c r="J20" i="1" s="1"/>
  <c r="L20" i="1"/>
  <c r="M20" i="1" s="1"/>
  <c r="AJ20" i="1"/>
  <c r="AK20" i="1" s="1"/>
  <c r="AG20" i="1"/>
  <c r="AH20" i="1" s="1"/>
  <c r="AD20" i="1"/>
  <c r="AE20" i="1" s="1"/>
  <c r="AA21" i="1"/>
  <c r="AB21" i="1" s="1"/>
  <c r="X20" i="1"/>
  <c r="Y20" i="1" s="1"/>
  <c r="U20" i="1"/>
  <c r="V20" i="1" s="1"/>
  <c r="R20" i="1"/>
  <c r="S20" i="1" s="1"/>
  <c r="O21" i="1"/>
  <c r="P21" i="1" s="1"/>
  <c r="F21" i="1" l="1"/>
  <c r="G21" i="1" s="1"/>
  <c r="I21" i="1"/>
  <c r="J21" i="1" s="1"/>
  <c r="L21" i="1"/>
  <c r="M21" i="1" s="1"/>
  <c r="AJ21" i="1"/>
  <c r="AK21" i="1" s="1"/>
  <c r="AG21" i="1"/>
  <c r="AH21" i="1" s="1"/>
  <c r="AD21" i="1"/>
  <c r="AE21" i="1" s="1"/>
  <c r="AA22" i="1"/>
  <c r="AB22" i="1" s="1"/>
  <c r="X21" i="1"/>
  <c r="Y21" i="1" s="1"/>
  <c r="U21" i="1"/>
  <c r="V21" i="1" s="1"/>
  <c r="R21" i="1"/>
  <c r="S21" i="1" s="1"/>
  <c r="O22" i="1"/>
  <c r="P22" i="1" s="1"/>
  <c r="F22" i="1" l="1"/>
  <c r="G22" i="1" s="1"/>
  <c r="I22" i="1"/>
  <c r="J22" i="1" s="1"/>
  <c r="L22" i="1"/>
  <c r="M22" i="1" s="1"/>
  <c r="AJ22" i="1"/>
  <c r="AK22" i="1" s="1"/>
  <c r="AG22" i="1"/>
  <c r="AH22" i="1" s="1"/>
  <c r="AD22" i="1"/>
  <c r="AE22" i="1" s="1"/>
  <c r="AA23" i="1"/>
  <c r="AB23" i="1" s="1"/>
  <c r="X22" i="1"/>
  <c r="Y22" i="1" s="1"/>
  <c r="U22" i="1"/>
  <c r="V22" i="1" s="1"/>
  <c r="R22" i="1"/>
  <c r="S22" i="1" s="1"/>
  <c r="O23" i="1"/>
  <c r="P23" i="1" l="1"/>
  <c r="O24" i="1" s="1"/>
  <c r="F23" i="1"/>
  <c r="G23" i="1" s="1"/>
  <c r="I23" i="1"/>
  <c r="J23" i="1" s="1"/>
  <c r="L23" i="1"/>
  <c r="M23" i="1" s="1"/>
  <c r="AJ23" i="1"/>
  <c r="AK23" i="1" s="1"/>
  <c r="AG23" i="1"/>
  <c r="AH23" i="1" s="1"/>
  <c r="AD23" i="1"/>
  <c r="AE23" i="1" s="1"/>
  <c r="AA24" i="1"/>
  <c r="AB24" i="1" s="1"/>
  <c r="X23" i="1"/>
  <c r="Y23" i="1" s="1"/>
  <c r="U23" i="1"/>
  <c r="V23" i="1" s="1"/>
  <c r="R23" i="1"/>
  <c r="S23" i="1" s="1"/>
  <c r="P24" i="1" l="1"/>
  <c r="O25" i="1" s="1"/>
  <c r="P25" i="1" s="1"/>
  <c r="F24" i="1"/>
  <c r="G24" i="1" s="1"/>
  <c r="I24" i="1"/>
  <c r="J24" i="1" s="1"/>
  <c r="L24" i="1"/>
  <c r="M24" i="1" s="1"/>
  <c r="AJ24" i="1"/>
  <c r="AK24" i="1" s="1"/>
  <c r="AG24" i="1"/>
  <c r="AH24" i="1" s="1"/>
  <c r="AD24" i="1"/>
  <c r="AE24" i="1" s="1"/>
  <c r="AA25" i="1"/>
  <c r="AB25" i="1" s="1"/>
  <c r="X24" i="1"/>
  <c r="Y24" i="1" s="1"/>
  <c r="U24" i="1"/>
  <c r="V24" i="1" s="1"/>
  <c r="R24" i="1"/>
  <c r="S24" i="1" s="1"/>
  <c r="F25" i="1" l="1"/>
  <c r="G25" i="1" s="1"/>
  <c r="I25" i="1"/>
  <c r="J25" i="1" s="1"/>
  <c r="L25" i="1"/>
  <c r="M25" i="1" s="1"/>
  <c r="AJ25" i="1"/>
  <c r="AK25" i="1" s="1"/>
  <c r="AG25" i="1"/>
  <c r="AH25" i="1" s="1"/>
  <c r="AD25" i="1"/>
  <c r="AE25" i="1" s="1"/>
  <c r="X25" i="1"/>
  <c r="Y25" i="1" s="1"/>
  <c r="U25" i="1"/>
  <c r="V25" i="1" s="1"/>
  <c r="R25" i="1"/>
  <c r="S25" i="1" s="1"/>
</calcChain>
</file>

<file path=xl/sharedStrings.xml><?xml version="1.0" encoding="utf-8"?>
<sst xmlns="http://schemas.openxmlformats.org/spreadsheetml/2006/main" count="26" uniqueCount="16">
  <si>
    <t>Min</t>
  </si>
  <si>
    <t>Max</t>
  </si>
  <si>
    <t>k</t>
  </si>
  <si>
    <t>C (Constant loss)</t>
  </si>
  <si>
    <t>SoC</t>
  </si>
  <si>
    <t>Exact loss (k=7)</t>
  </si>
  <si>
    <t>Exact loss (k=6)</t>
  </si>
  <si>
    <t>Exact loss (k=5)</t>
  </si>
  <si>
    <t>Exact loss (k=4)</t>
  </si>
  <si>
    <t>Exact loss (k=3)</t>
  </si>
  <si>
    <t>Exact loss (k=2)</t>
  </si>
  <si>
    <t>Exact loss (k=1)</t>
  </si>
  <si>
    <t>Exact loss (k=0)</t>
  </si>
  <si>
    <t>Exact loss (k=8)</t>
  </si>
  <si>
    <t>Exact loss (k=9)</t>
  </si>
  <si>
    <t>Exact loss (k=10)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</si>
</sst>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206376</xdr:rowOff>
    </xdr:from>
    <xdr:ext cx="5972175" cy="101917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32A6EF3-55D9-4456-A35C-FDDFCA50E822}"/>
                </a:ext>
              </a:extLst>
            </xdr:cNvPr>
            <xdr:cNvSpPr txBox="1"/>
          </xdr:nvSpPr>
          <xdr:spPr>
            <a:xfrm>
              <a:off x="0" y="3260726"/>
              <a:ext cx="5972175" cy="10191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sv-SE" sz="2400" b="0" kern="1200"/>
                <a:t>3.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sv-SE" sz="2400" b="0" i="0" kern="1200">
                      <a:latin typeface="Cambria Math" panose="02040503050406030204" pitchFamily="18" charset="0"/>
                    </a:rPr>
                    <m:t>Loss</m:t>
                  </m:r>
                  <m:r>
                    <m:rPr>
                      <m:nor/>
                    </m:rPr>
                    <a:rPr lang="sv-SE" sz="2400" b="0" i="0" kern="1200">
                      <a:latin typeface="Cambria Math" panose="02040503050406030204" pitchFamily="18" charset="0"/>
                    </a:rPr>
                    <m:t> </m:t>
                  </m:r>
                  <m:r>
                    <m:rPr>
                      <m:nor/>
                    </m:rPr>
                    <a:rPr lang="sv-SE" sz="2400" b="0" i="0" kern="1200">
                      <a:latin typeface="Cambria Math" panose="02040503050406030204" pitchFamily="18" charset="0"/>
                    </a:rPr>
                    <m:t>factor</m:t>
                  </m:r>
                  <m:r>
                    <a:rPr lang="sv-SE" sz="2400" b="0" i="1" kern="1200">
                      <a:latin typeface="Cambria Math" panose="02040503050406030204" pitchFamily="18" charset="0"/>
                    </a:rPr>
                    <m:t>=</m:t>
                  </m:r>
                  <m:r>
                    <a:rPr lang="sv-SE" sz="2400" b="0" i="1" kern="1200">
                      <a:latin typeface="Cambria Math" panose="02040503050406030204" pitchFamily="18" charset="0"/>
                    </a:rPr>
                    <m:t>𝐶</m:t>
                  </m:r>
                  <m:r>
                    <a:rPr lang="sv-SE" sz="2400" b="0" i="1" kern="120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∙</m:t>
                  </m:r>
                  <m:d>
                    <m:dPr>
                      <m:ctrlPr>
                        <a:rPr lang="sv-SE" sz="24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dPr>
                    <m:e>
                      <m:r>
                        <a:rPr lang="sv-SE" sz="24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</m:t>
                      </m:r>
                      <m:r>
                        <a:rPr lang="sv-SE" sz="24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</m:t>
                      </m:r>
                      <m:sSup>
                        <m:sSupPr>
                          <m:ctrlPr>
                            <a:rPr lang="sv-SE" sz="24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sv-SE" sz="24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𝑒</m:t>
                          </m:r>
                        </m:e>
                        <m:sup>
                          <m:r>
                            <a:rPr lang="sv-SE" sz="24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−</m:t>
                          </m:r>
                          <m:r>
                            <a:rPr lang="sv-SE" sz="24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𝑘</m:t>
                          </m:r>
                          <m:r>
                            <a:rPr lang="sv-SE" sz="24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∙</m:t>
                          </m:r>
                          <m:d>
                            <m:dPr>
                              <m:ctrlPr>
                                <a:rPr lang="ar-AE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f>
                                <m:fPr>
                                  <m:ctrlPr>
                                    <a:rPr lang="ar-AE" sz="1100" b="0" i="1" baseline="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fPr>
                                <m:num>
                                  <m:r>
                                    <m:rPr>
                                      <m:nor/>
                                    </m:rPr>
                                    <a:rPr lang="en-GB" sz="1100" b="0" i="0" baseline="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SoC</m:t>
                                  </m:r>
                                  <m:d>
                                    <m:dPr>
                                      <m:begChr m:val="["/>
                                      <m:endChr m:val="]"/>
                                      <m:ctrlPr>
                                        <a:rPr lang="ar-AE" sz="1100" b="0" i="1" baseline="0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dPr>
                                    <m:e>
                                      <m:r>
                                        <a:rPr lang="ar-AE" sz="1100" b="0" i="1" baseline="0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𝑡</m:t>
                                      </m:r>
                                    </m:e>
                                  </m:d>
                                  <m:r>
                                    <a:rPr lang="ar-AE" sz="1100" b="0" i="1" baseline="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−</m:t>
                                  </m:r>
                                  <m:sSub>
                                    <m:sSubPr>
                                      <m:ctrlPr>
                                        <a:rPr lang="ar-AE" sz="1100" b="0" i="1" baseline="0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m:rPr>
                                          <m:nor/>
                                        </m:rPr>
                                        <a:rPr lang="en-GB" sz="1100" b="0" i="0" baseline="0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  <m:t>SoC</m:t>
                                      </m:r>
                                    </m:e>
                                    <m:sub>
                                      <m:r>
                                        <m:rPr>
                                          <m:nor/>
                                        </m:rPr>
                                        <a:rPr lang="en-GB" sz="1100" b="0" i="0" baseline="0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  <m:t>min</m:t>
                                      </m:r>
                                    </m:sub>
                                  </m:sSub>
                                </m:num>
                                <m:den>
                                  <m:sSub>
                                    <m:sSubPr>
                                      <m:ctrlPr>
                                        <a:rPr lang="ar-AE" sz="1100" b="0" i="1" baseline="0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m:rPr>
                                          <m:nor/>
                                        </m:rPr>
                                        <a:rPr lang="en-GB" sz="1100" b="0" i="0" baseline="0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  <m:t>SoC</m:t>
                                      </m:r>
                                    </m:e>
                                    <m:sub>
                                      <m:r>
                                        <m:rPr>
                                          <m:nor/>
                                        </m:rPr>
                                        <a:rPr lang="en-GB" sz="1100" b="0" i="0" baseline="0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  <m:t>max</m:t>
                                      </m:r>
                                    </m:sub>
                                  </m:sSub>
                                  <m:r>
                                    <m:rPr>
                                      <m:nor/>
                                    </m:rPr>
                                    <a:rPr lang="ar-AE" sz="1100" b="0" i="0" baseline="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−</m:t>
                                  </m:r>
                                  <m:sSub>
                                    <m:sSubPr>
                                      <m:ctrlPr>
                                        <a:rPr lang="ar-AE" sz="1100" b="0" i="1" baseline="0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m:rPr>
                                          <m:nor/>
                                        </m:rPr>
                                        <a:rPr lang="en-GB" sz="1100" b="0" i="0" baseline="0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  <m:t>SoC</m:t>
                                      </m:r>
                                    </m:e>
                                    <m:sub>
                                      <m:r>
                                        <m:rPr>
                                          <m:nor/>
                                        </m:rPr>
                                        <a:rPr lang="en-GB" sz="1100" b="0" i="0" baseline="0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  <m:t>min</m:t>
                                      </m:r>
                                    </m:sub>
                                  </m:sSub>
                                </m:den>
                              </m:f>
                            </m:e>
                          </m:d>
                        </m:sup>
                      </m:sSup>
                    </m:e>
                  </m:d>
                </m:oMath>
              </a14:m>
              <a:endParaRPr lang="en-GB" sz="2400" kern="12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32A6EF3-55D9-4456-A35C-FDDFCA50E822}"/>
                </a:ext>
              </a:extLst>
            </xdr:cNvPr>
            <xdr:cNvSpPr txBox="1"/>
          </xdr:nvSpPr>
          <xdr:spPr>
            <a:xfrm>
              <a:off x="0" y="3260726"/>
              <a:ext cx="5972175" cy="10191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sv-SE" sz="2400" b="0" kern="1200"/>
                <a:t>3. </a:t>
              </a:r>
              <a:r>
                <a:rPr lang="sv-SE" sz="2400" b="0" i="0" kern="1200">
                  <a:latin typeface="Cambria Math" panose="02040503050406030204" pitchFamily="18" charset="0"/>
                </a:rPr>
                <a:t>"Loss factor"=𝐶</a:t>
              </a:r>
              <a:r>
                <a:rPr lang="sv-SE" sz="24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∙(1−𝑒^(−𝑘∙</a:t>
              </a:r>
              <a:r>
                <a:rPr lang="ar-AE" sz="11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ar-AE" sz="1100" b="0" i="0" kern="120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GB" sz="1100" b="0" i="0" kern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GB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SoC</a:t>
              </a:r>
              <a:r>
                <a:rPr lang="ar-AE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[𝑡]−〖</a:t>
              </a:r>
              <a:r>
                <a:rPr lang="en-GB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"SoC</a:t>
              </a:r>
              <a:r>
                <a:rPr lang="en-GB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ar-AE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n-GB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"min</a:t>
              </a:r>
              <a:r>
                <a:rPr lang="en-GB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ar-AE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)/(〖</a:t>
              </a:r>
              <a:r>
                <a:rPr lang="en-GB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"SoC</a:t>
              </a:r>
              <a:r>
                <a:rPr lang="en-GB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ar-AE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n-GB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"max</a:t>
              </a:r>
              <a:r>
                <a:rPr lang="en-GB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ar-AE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"−</a:t>
              </a:r>
              <a:r>
                <a:rPr lang="ar-AE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〖</a:t>
              </a:r>
              <a:r>
                <a:rPr lang="en-GB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"SoC</a:t>
              </a:r>
              <a:r>
                <a:rPr lang="en-GB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ar-AE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n-GB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"min</a:t>
              </a:r>
              <a:r>
                <a:rPr lang="en-GB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 </a:t>
              </a:r>
              <a:r>
                <a:rPr lang="ar-AE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GB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r>
                <a:rPr lang="sv-SE" sz="2400" b="0" i="0" kern="120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r>
                <a:rPr lang="en-GB" sz="1100" b="0" i="0" kern="120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endParaRPr lang="en-GB" sz="2400" kern="12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5"/>
  <sheetViews>
    <sheetView tabSelected="1" workbookViewId="0">
      <selection activeCell="P2" sqref="P2:P25"/>
    </sheetView>
  </sheetViews>
  <sheetFormatPr defaultColWidth="9.1796875" defaultRowHeight="18.5" x14ac:dyDescent="0.45"/>
  <cols>
    <col min="1" max="2" width="9.1796875" style="1"/>
    <col min="3" max="3" width="26.453125" style="1" customWidth="1"/>
    <col min="4" max="4" width="9.1796875" style="1"/>
    <col min="5" max="5" width="20" style="1" customWidth="1"/>
    <col min="6" max="6" width="9.1796875" style="1"/>
    <col min="7" max="7" width="20.90625" style="1" customWidth="1"/>
    <col min="9" max="9" width="9.1796875" style="1"/>
    <col min="10" max="10" width="20.90625" style="1" customWidth="1"/>
    <col min="12" max="12" width="9.1796875" style="1"/>
    <col min="13" max="13" width="20.90625" style="1" customWidth="1"/>
    <col min="15" max="15" width="9.1796875" style="1"/>
    <col min="16" max="16" width="20.90625" style="1" customWidth="1"/>
    <col min="17" max="18" width="9.1796875" style="1"/>
    <col min="19" max="19" width="20.90625" style="1" customWidth="1"/>
    <col min="20" max="21" width="9.1796875" style="1"/>
    <col min="22" max="22" width="20.90625" style="1" customWidth="1"/>
    <col min="23" max="24" width="9.1796875" style="1"/>
    <col min="25" max="25" width="20.90625" style="1" customWidth="1"/>
    <col min="26" max="27" width="9.1796875" style="1"/>
    <col min="28" max="28" width="20.90625" style="1" customWidth="1"/>
    <col min="29" max="30" width="9.1796875" style="1"/>
    <col min="31" max="31" width="20.90625" style="1" customWidth="1"/>
    <col min="32" max="33" width="9.1796875" style="1"/>
    <col min="34" max="34" width="20.90625" style="1" customWidth="1"/>
    <col min="35" max="36" width="9.1796875" style="1"/>
    <col min="37" max="37" width="20.90625" style="1" customWidth="1"/>
    <col min="38" max="16384" width="9.1796875" style="1"/>
  </cols>
  <sheetData>
    <row r="1" spans="1:37" x14ac:dyDescent="0.45">
      <c r="A1" s="2" t="s">
        <v>0</v>
      </c>
      <c r="B1" s="2" t="s">
        <v>1</v>
      </c>
      <c r="C1" s="2" t="s">
        <v>3</v>
      </c>
      <c r="D1" s="2" t="s">
        <v>2</v>
      </c>
      <c r="F1" s="2" t="s">
        <v>4</v>
      </c>
      <c r="G1" s="2" t="s">
        <v>15</v>
      </c>
      <c r="I1" s="2" t="s">
        <v>4</v>
      </c>
      <c r="J1" s="2" t="s">
        <v>14</v>
      </c>
      <c r="L1" s="2" t="s">
        <v>4</v>
      </c>
      <c r="M1" s="2" t="s">
        <v>13</v>
      </c>
      <c r="O1" s="2" t="s">
        <v>4</v>
      </c>
      <c r="P1" s="2" t="s">
        <v>5</v>
      </c>
      <c r="R1" s="2" t="s">
        <v>4</v>
      </c>
      <c r="S1" s="2" t="s">
        <v>6</v>
      </c>
      <c r="U1" s="2" t="s">
        <v>4</v>
      </c>
      <c r="V1" s="2" t="s">
        <v>7</v>
      </c>
      <c r="X1" s="2" t="s">
        <v>4</v>
      </c>
      <c r="Y1" s="2" t="s">
        <v>8</v>
      </c>
      <c r="AA1" s="2" t="s">
        <v>4</v>
      </c>
      <c r="AB1" s="2" t="s">
        <v>9</v>
      </c>
      <c r="AD1" s="2" t="s">
        <v>4</v>
      </c>
      <c r="AE1" s="2" t="s">
        <v>10</v>
      </c>
      <c r="AG1" s="2" t="s">
        <v>4</v>
      </c>
      <c r="AH1" s="2" t="s">
        <v>11</v>
      </c>
      <c r="AJ1" s="2" t="s">
        <v>4</v>
      </c>
      <c r="AK1" s="2" t="s">
        <v>12</v>
      </c>
    </row>
    <row r="2" spans="1:37" x14ac:dyDescent="0.45">
      <c r="A2" s="1">
        <v>20</v>
      </c>
      <c r="B2" s="1">
        <v>75</v>
      </c>
      <c r="C2" s="1">
        <f>(B2-A2) / 24</f>
        <v>2.2916666666666665</v>
      </c>
      <c r="D2" s="1">
        <v>10</v>
      </c>
      <c r="F2" s="1">
        <v>75</v>
      </c>
      <c r="G2" s="1">
        <f>(1 - EXP(-$D$2 * (F2 - $A$2) / ($B$2 - $A$2))) * $C$2</f>
        <v>2.2915626251609607</v>
      </c>
      <c r="I2" s="1">
        <v>75</v>
      </c>
      <c r="J2" s="1">
        <f>(1 - EXP(-$D$3 * (I2 - $A$2) / ($B$2 - $A$2))) * $C$2</f>
        <v>2.2913838525323014</v>
      </c>
      <c r="L2" s="1">
        <v>75</v>
      </c>
      <c r="M2" s="1">
        <f>(1 - EXP(-$D$4 * (L2 - $A$2) / ($B$2 - $A$2))) * $C$2</f>
        <v>2.2908978981443897</v>
      </c>
      <c r="O2" s="1">
        <v>75</v>
      </c>
      <c r="P2" s="1">
        <f>(1 - EXP(-$D$5 * (O2 - $A$2) / ($B$2 - $A$2))) * $C$2</f>
        <v>2.2895769371622707</v>
      </c>
      <c r="R2" s="1">
        <v>75</v>
      </c>
      <c r="S2" s="1">
        <f>(1 - EXP(-$D$6 * (R2 - $A$2) / ($B$2 - $A$2))) * $C$2</f>
        <v>2.2859861929284726</v>
      </c>
      <c r="U2" s="1">
        <v>75</v>
      </c>
      <c r="V2" s="1">
        <f>(1 - EXP(-$D$7 * (U2 - $A$2) / ($B$2 - $A$2))) * $C$2</f>
        <v>2.2762255381270955</v>
      </c>
      <c r="X2" s="1">
        <v>75</v>
      </c>
      <c r="Y2" s="1">
        <f>(1 - EXP(-$D$8 * (X2 - $A$2) / ($B$2 - $A$2))) * $C$2</f>
        <v>2.2496933275466504</v>
      </c>
      <c r="AA2" s="1">
        <v>75</v>
      </c>
      <c r="AB2" s="1">
        <f>(1 - EXP(-$D$9 * (AA2 - $A$2) / ($B$2 - $A$2))) * $C$2</f>
        <v>2.1775713016569784</v>
      </c>
      <c r="AD2" s="1">
        <v>75</v>
      </c>
      <c r="AE2" s="1">
        <f>(1 - EXP(-$D$10 * (AD2 - $A$2) / ($B$2 - $A$2))) * $C$2</f>
        <v>1.9815233092494291</v>
      </c>
      <c r="AG2" s="1">
        <v>75</v>
      </c>
      <c r="AH2" s="1">
        <f>(1 - EXP(-$D$11 * (AG2 - $A$2) / ($B$2 - $A$2))) * $C$2</f>
        <v>1.4486096139821112</v>
      </c>
      <c r="AJ2" s="1">
        <v>75</v>
      </c>
      <c r="AK2" s="1">
        <f>(1 - EXP(-$D$12 * (AJ2 - $A$2) / ($B$2 - $A$2))) * $C$2</f>
        <v>0</v>
      </c>
    </row>
    <row r="3" spans="1:37" x14ac:dyDescent="0.45">
      <c r="D3" s="1">
        <v>9</v>
      </c>
      <c r="F3" s="1">
        <f>F2-G2</f>
        <v>72.708437374839036</v>
      </c>
      <c r="G3" s="1">
        <f t="shared" ref="G3:G25" si="0">(1 - EXP(-$D$2 * (F3 - $A$2) / ($B$2 - $A$2))) * $C$2</f>
        <v>2.2915088494253699</v>
      </c>
      <c r="I3" s="1">
        <f>I2-J2</f>
        <v>72.708616147467694</v>
      </c>
      <c r="J3" s="1">
        <f t="shared" ref="J3:J25" si="1">(1 - EXP(-$D$3 * (I3 - $A$2) / ($B$2 - $A$2))) * $C$2</f>
        <v>2.2912551935721033</v>
      </c>
      <c r="L3" s="1">
        <f>L2-M2</f>
        <v>72.709102101855606</v>
      </c>
      <c r="M3" s="1">
        <f t="shared" ref="M3:M25" si="2">(1 - EXP(-$D$4 * (L3 - $A$2) / ($B$2 - $A$2))) * $C$2</f>
        <v>2.290593883731197</v>
      </c>
      <c r="O3" s="1">
        <f>O2-P2</f>
        <v>72.710423062837734</v>
      </c>
      <c r="P3" s="1">
        <f t="shared" ref="P3:P25" si="3">(1 - EXP(-$D$5 * (O3 - $A$2) / ($B$2 - $A$2))) * $C$2</f>
        <v>2.2888699801347894</v>
      </c>
      <c r="R3" s="1">
        <f>R2-S2</f>
        <v>72.714013807071524</v>
      </c>
      <c r="S3" s="1">
        <f>(1 - EXP(-$D$6 * (R3 - $A$2) / ($B$2 - $A$2))) * $C$2</f>
        <v>2.2843773125334979</v>
      </c>
      <c r="U3" s="1">
        <f>U2-V2</f>
        <v>72.723774461872907</v>
      </c>
      <c r="V3" s="1">
        <f>(1 - EXP(-$D$7 * (U3 - $A$2) / ($B$2 - $A$2))) * $C$2</f>
        <v>2.2726756847933824</v>
      </c>
      <c r="X3" s="1">
        <f>X2-Y2</f>
        <v>72.750306672453348</v>
      </c>
      <c r="Y3" s="1">
        <f>(1 - EXP(-$D$8 * (X3 - $A$2) / ($B$2 - $A$2))) * $C$2</f>
        <v>2.2422321600896322</v>
      </c>
      <c r="AA3" s="1">
        <f>AA2-AB2</f>
        <v>72.822428698343018</v>
      </c>
      <c r="AB3" s="1">
        <f>(1 - EXP(-$D$9 * (AA3 - $A$2) / ($B$2 - $A$2))) * $C$2</f>
        <v>2.1631817843181982</v>
      </c>
      <c r="AD3" s="1">
        <f>AD2-AE2</f>
        <v>73.018476690750575</v>
      </c>
      <c r="AE3" s="1">
        <f>(1 - EXP(-$D$10 * (AD3 - $A$2) / ($B$2 - $A$2))) * $C$2</f>
        <v>1.9583509873270712</v>
      </c>
      <c r="AG3" s="1">
        <f>AG2-AH2</f>
        <v>73.551390386017886</v>
      </c>
      <c r="AH3" s="1">
        <f>(1 - EXP(-$D$11 * (AG3 - $A$2) / ($B$2 - $A$2))) * $C$2</f>
        <v>1.4261098742694709</v>
      </c>
      <c r="AJ3" s="1">
        <f>AJ2-AK2</f>
        <v>75</v>
      </c>
      <c r="AK3" s="1">
        <f>(1 - EXP(-$D$12 * (AJ3 - $A$2) / ($B$2 - $A$2))) * $C$2</f>
        <v>0</v>
      </c>
    </row>
    <row r="4" spans="1:37" x14ac:dyDescent="0.45">
      <c r="D4" s="1">
        <v>8</v>
      </c>
      <c r="F4" s="1">
        <f t="shared" ref="F4:F25" si="4">F3-G3</f>
        <v>70.416928525413667</v>
      </c>
      <c r="G4" s="1">
        <f t="shared" si="0"/>
        <v>2.2914272810679681</v>
      </c>
      <c r="I4" s="1">
        <f t="shared" ref="I4:I25" si="5">I3-J3</f>
        <v>70.417360953895596</v>
      </c>
      <c r="J4" s="1">
        <f t="shared" si="1"/>
        <v>2.2910680171563329</v>
      </c>
      <c r="L4" s="1">
        <f t="shared" ref="L4:L25" si="6">L3-M3</f>
        <v>70.418508218124416</v>
      </c>
      <c r="M4" s="1">
        <f t="shared" si="2"/>
        <v>2.2901697110774086</v>
      </c>
      <c r="O4" s="1">
        <f t="shared" ref="O4:O25" si="7">O3-P3</f>
        <v>70.421553082702943</v>
      </c>
      <c r="P4" s="1">
        <f t="shared" si="3"/>
        <v>2.2879241957742482</v>
      </c>
      <c r="R4" s="1">
        <f t="shared" ref="R4:R25" si="8">R3-S3</f>
        <v>70.42963649453803</v>
      </c>
      <c r="S4" s="1">
        <f>(1 - EXP(-$D$6 * (R4 - $A$2) / ($B$2 - $A$2))) * $C$2</f>
        <v>2.2823143905973158</v>
      </c>
      <c r="U4" s="1">
        <f t="shared" ref="U4:U25" si="9">U3-V3</f>
        <v>70.451098777079523</v>
      </c>
      <c r="V4" s="1">
        <f>(1 - EXP(-$D$7 * (U4 - $A$2) / ($B$2 - $A$2))) * $C$2</f>
        <v>2.2683172708503103</v>
      </c>
      <c r="X4" s="1">
        <f t="shared" ref="X4:X25" si="10">X3-Y3</f>
        <v>70.50807451236372</v>
      </c>
      <c r="Y4" s="1">
        <f>(1 - EXP(-$D$8 * (X4 - $A$2) / ($B$2 - $A$2))) * $C$2</f>
        <v>2.2334762823083438</v>
      </c>
      <c r="AA4" s="1">
        <f t="shared" ref="AA4:AA25" si="11">AA3-AB3</f>
        <v>70.65924691402482</v>
      </c>
      <c r="AB4" s="1">
        <f>(1 - EXP(-$D$9 * (AA4 - $A$2) / ($B$2 - $A$2))) * $C$2</f>
        <v>2.1470910045164961</v>
      </c>
      <c r="AD4" s="1">
        <f t="shared" ref="AD4:AD25" si="12">AD3-AE3</f>
        <v>71.060125703423509</v>
      </c>
      <c r="AE4" s="1">
        <f>(1 - EXP(-$D$10 * (AD4 - $A$2) / ($B$2 - $A$2))) * $C$2</f>
        <v>1.9337490674556963</v>
      </c>
      <c r="AG4" s="1">
        <f t="shared" ref="AG4:AG25" si="13">AG3-AH3</f>
        <v>72.125280511748414</v>
      </c>
      <c r="AH4" s="1">
        <f>(1 - EXP(-$D$11 * (AG4 - $A$2) / ($B$2 - $A$2))) * $C$2</f>
        <v>1.4033731182327804</v>
      </c>
      <c r="AJ4" s="1">
        <f t="shared" ref="AJ4:AJ25" si="14">AJ3-AK3</f>
        <v>75</v>
      </c>
      <c r="AK4" s="1">
        <f>(1 - EXP(-$D$12 * (AJ4 - $A$2) / ($B$2 - $A$2))) * $C$2</f>
        <v>0</v>
      </c>
    </row>
    <row r="5" spans="1:37" x14ac:dyDescent="0.45">
      <c r="C5" s="2"/>
      <c r="D5" s="1">
        <v>7</v>
      </c>
      <c r="E5" s="2"/>
      <c r="F5" s="1">
        <f t="shared" si="4"/>
        <v>68.125501244345699</v>
      </c>
      <c r="G5" s="1">
        <f t="shared" si="0"/>
        <v>2.2913035592233695</v>
      </c>
      <c r="I5" s="1">
        <f t="shared" si="5"/>
        <v>68.126292936739262</v>
      </c>
      <c r="J5" s="1">
        <f t="shared" si="1"/>
        <v>2.2907957220913975</v>
      </c>
      <c r="L5" s="1">
        <f t="shared" si="6"/>
        <v>68.128338507047005</v>
      </c>
      <c r="M5" s="1">
        <f t="shared" si="2"/>
        <v>2.289577951690712</v>
      </c>
      <c r="O5" s="1">
        <f t="shared" si="7"/>
        <v>68.13362888692869</v>
      </c>
      <c r="P5" s="1">
        <f t="shared" si="3"/>
        <v>2.2866591685528106</v>
      </c>
      <c r="Q5" s="2"/>
      <c r="R5" s="1">
        <f t="shared" si="8"/>
        <v>68.147322103940709</v>
      </c>
      <c r="S5" s="1">
        <f>(1 - EXP(-$D$6 * (R5 - $A$2) / ($B$2 - $A$2))) * $C$2</f>
        <v>2.2796703519550578</v>
      </c>
      <c r="T5" s="2"/>
      <c r="U5" s="1">
        <f t="shared" si="9"/>
        <v>68.182781506229219</v>
      </c>
      <c r="V5" s="1">
        <f>(1 - EXP(-$D$7 * (U5 - $A$2) / ($B$2 - $A$2))) * $C$2</f>
        <v>2.2629699771097429</v>
      </c>
      <c r="X5" s="1">
        <f t="shared" si="10"/>
        <v>68.274598230055375</v>
      </c>
      <c r="Y5" s="1">
        <f>(1 - EXP(-$D$8 * (X5 - $A$2) / ($B$2 - $A$2))) * $C$2</f>
        <v>2.2232131611938528</v>
      </c>
      <c r="AA5" s="1">
        <f t="shared" si="11"/>
        <v>68.512155909508323</v>
      </c>
      <c r="AB5" s="1">
        <f>(1 - EXP(-$D$9 * (AA5 - $A$2) / ($B$2 - $A$2))) * $C$2</f>
        <v>2.1291278185059501</v>
      </c>
      <c r="AD5" s="1">
        <f t="shared" si="12"/>
        <v>69.126376635967816</v>
      </c>
      <c r="AE5" s="1">
        <f>(1 - EXP(-$D$10 * (AD5 - $A$2) / ($B$2 - $A$2))) * $C$2</f>
        <v>1.9076749665735517</v>
      </c>
      <c r="AG5" s="1">
        <f t="shared" si="13"/>
        <v>70.721907393515636</v>
      </c>
      <c r="AH5" s="1">
        <f>(1 - EXP(-$D$11 * (AG5 - $A$2) / ($B$2 - $A$2))) * $C$2</f>
        <v>1.3804158898440504</v>
      </c>
      <c r="AJ5" s="1">
        <f t="shared" si="14"/>
        <v>75</v>
      </c>
      <c r="AK5" s="1">
        <f>(1 - EXP(-$D$12 * (AJ5 - $A$2) / ($B$2 - $A$2))) * $C$2</f>
        <v>0</v>
      </c>
    </row>
    <row r="6" spans="1:37" x14ac:dyDescent="0.45">
      <c r="D6" s="1">
        <v>6</v>
      </c>
      <c r="F6" s="1">
        <f t="shared" si="4"/>
        <v>65.834197685122334</v>
      </c>
      <c r="G6" s="1">
        <f t="shared" si="0"/>
        <v>2.2911159065113145</v>
      </c>
      <c r="I6" s="1">
        <f t="shared" si="5"/>
        <v>65.835497214647859</v>
      </c>
      <c r="J6" s="1">
        <f t="shared" si="1"/>
        <v>2.2903996303756458</v>
      </c>
      <c r="L6" s="1">
        <f t="shared" si="6"/>
        <v>65.838760555356288</v>
      </c>
      <c r="M6" s="1">
        <f t="shared" si="2"/>
        <v>2.2887525155855033</v>
      </c>
      <c r="O6" s="1">
        <f t="shared" si="7"/>
        <v>65.846969718375874</v>
      </c>
      <c r="P6" s="1">
        <f t="shared" si="3"/>
        <v>2.2849676164300563</v>
      </c>
      <c r="R6" s="1">
        <f t="shared" si="8"/>
        <v>65.867651751985647</v>
      </c>
      <c r="S6" s="1">
        <f>(1 - EXP(-$D$6 * (R6 - $A$2) / ($B$2 - $A$2))) * $C$2</f>
        <v>2.2762832389701915</v>
      </c>
      <c r="U6" s="1">
        <f t="shared" si="9"/>
        <v>65.919811529119471</v>
      </c>
      <c r="V6" s="1">
        <f>(1 - EXP(-$D$7 * (U6 - $A$2) / ($B$2 - $A$2))) * $C$2</f>
        <v>2.2564152290091282</v>
      </c>
      <c r="X6" s="1">
        <f t="shared" si="10"/>
        <v>66.051385068861521</v>
      </c>
      <c r="Y6" s="1">
        <f>(1 - EXP(-$D$8 * (X6 - $A$2) / ($B$2 - $A$2))) * $C$2</f>
        <v>2.2112000022128657</v>
      </c>
      <c r="AA6" s="1">
        <f t="shared" si="11"/>
        <v>66.383028091002373</v>
      </c>
      <c r="AB6" s="1">
        <f>(1 - EXP(-$D$9 * (AA6 - $A$2) / ($B$2 - $A$2))) * $C$2</f>
        <v>2.1091117057397186</v>
      </c>
      <c r="AD6" s="1">
        <f t="shared" si="12"/>
        <v>67.218701669394264</v>
      </c>
      <c r="AE6" s="1">
        <f>(1 - EXP(-$D$10 * (AD6 - $A$2) / ($B$2 - $A$2))) * $C$2</f>
        <v>1.8800918011431396</v>
      </c>
      <c r="AG6" s="1">
        <f t="shared" si="13"/>
        <v>69.341491503671591</v>
      </c>
      <c r="AH6" s="1">
        <f>(1 - EXP(-$D$11 * (AG6 - $A$2) / ($B$2 - $A$2))) * $C$2</f>
        <v>1.3572554589823664</v>
      </c>
      <c r="AJ6" s="1">
        <f t="shared" si="14"/>
        <v>75</v>
      </c>
      <c r="AK6" s="1">
        <f>(1 - EXP(-$D$12 * (AJ6 - $A$2) / ($B$2 - $A$2))) * $C$2</f>
        <v>0</v>
      </c>
    </row>
    <row r="7" spans="1:37" x14ac:dyDescent="0.45">
      <c r="D7" s="1">
        <v>5</v>
      </c>
      <c r="F7" s="1">
        <f t="shared" si="4"/>
        <v>63.543081778611018</v>
      </c>
      <c r="G7" s="1">
        <f t="shared" si="0"/>
        <v>2.2908313040073445</v>
      </c>
      <c r="I7" s="1">
        <f t="shared" si="5"/>
        <v>63.545097584272213</v>
      </c>
      <c r="J7" s="1">
        <f t="shared" si="1"/>
        <v>2.2898235219259577</v>
      </c>
      <c r="L7" s="1">
        <f t="shared" si="6"/>
        <v>63.550008039770788</v>
      </c>
      <c r="M7" s="1">
        <f t="shared" si="2"/>
        <v>2.2876013647605062</v>
      </c>
      <c r="O7" s="1">
        <f t="shared" si="7"/>
        <v>63.562002101945815</v>
      </c>
      <c r="P7" s="1">
        <f t="shared" si="3"/>
        <v>2.2827065807048661</v>
      </c>
      <c r="R7" s="1">
        <f t="shared" si="8"/>
        <v>63.591368513015453</v>
      </c>
      <c r="S7" s="1">
        <f>(1 - EXP(-$D$6 * (R7 - $A$2) / ($B$2 - $A$2))) * $C$2</f>
        <v>2.2719470755548428</v>
      </c>
      <c r="U7" s="1">
        <f t="shared" si="9"/>
        <v>63.663396300110342</v>
      </c>
      <c r="V7" s="1">
        <f>(1 - EXP(-$D$7 * (U7 - $A$2) / ($B$2 - $A$2))) * $C$2</f>
        <v>2.2483890757512972</v>
      </c>
      <c r="X7" s="1">
        <f t="shared" si="10"/>
        <v>63.840185066648658</v>
      </c>
      <c r="Y7" s="1">
        <f>(1 - EXP(-$D$8 * (X7 - $A$2) / ($B$2 - $A$2))) * $C$2</f>
        <v>2.1971612135181235</v>
      </c>
      <c r="AA7" s="1">
        <f t="shared" si="11"/>
        <v>64.273916385262652</v>
      </c>
      <c r="AB7" s="1">
        <f>(1 - EXP(-$D$9 * (AA7 - $A$2) / ($B$2 - $A$2))) * $C$2</f>
        <v>2.0868544096425485</v>
      </c>
      <c r="AD7" s="1">
        <f t="shared" si="12"/>
        <v>65.338609868251126</v>
      </c>
      <c r="AE7" s="1">
        <f>(1 - EXP(-$D$10 * (AD7 - $A$2) / ($B$2 - $A$2))) * $C$2</f>
        <v>1.8509695137835744</v>
      </c>
      <c r="AG7" s="1">
        <f t="shared" si="13"/>
        <v>67.984236044689226</v>
      </c>
      <c r="AH7" s="1">
        <f>(1 - EXP(-$D$11 * (AG7 - $A$2) / ($B$2 - $A$2))) * $C$2</f>
        <v>1.3339097756996632</v>
      </c>
      <c r="AJ7" s="1">
        <f t="shared" si="14"/>
        <v>75</v>
      </c>
      <c r="AK7" s="1">
        <f>(1 - EXP(-$D$12 * (AJ7 - $A$2) / ($B$2 - $A$2))) * $C$2</f>
        <v>0</v>
      </c>
    </row>
    <row r="8" spans="1:37" x14ac:dyDescent="0.45">
      <c r="D8" s="1">
        <v>4</v>
      </c>
      <c r="F8" s="1">
        <f t="shared" si="4"/>
        <v>61.25225047460367</v>
      </c>
      <c r="G8" s="1">
        <f t="shared" si="0"/>
        <v>2.2903997001716241</v>
      </c>
      <c r="I8" s="1">
        <f t="shared" si="5"/>
        <v>61.255274062346253</v>
      </c>
      <c r="J8" s="1">
        <f t="shared" si="1"/>
        <v>2.2889857156045803</v>
      </c>
      <c r="L8" s="1">
        <f t="shared" si="6"/>
        <v>61.262406675010283</v>
      </c>
      <c r="M8" s="1">
        <f t="shared" si="2"/>
        <v>2.2859964347087267</v>
      </c>
      <c r="O8" s="1">
        <f t="shared" si="7"/>
        <v>61.279295521240947</v>
      </c>
      <c r="P8" s="1">
        <f t="shared" si="3"/>
        <v>2.2796858577462338</v>
      </c>
      <c r="R8" s="1">
        <f t="shared" si="8"/>
        <v>61.319421437460612</v>
      </c>
      <c r="S8" s="1">
        <f>(1 - EXP(-$D$6 * (R8 - $A$2) / ($B$2 - $A$2))) * $C$2</f>
        <v>2.2664006220030131</v>
      </c>
      <c r="U8" s="1">
        <f t="shared" si="9"/>
        <v>61.415007224359044</v>
      </c>
      <c r="V8" s="1">
        <f>(1 - EXP(-$D$7 * (U8 - $A$2) / ($B$2 - $A$2))) * $C$2</f>
        <v>2.2385742568297373</v>
      </c>
      <c r="X8" s="1">
        <f t="shared" si="10"/>
        <v>61.643023853130536</v>
      </c>
      <c r="Y8" s="1">
        <f>(1 - EXP(-$D$8 * (X8 - $A$2) / ($B$2 - $A$2))) * $C$2</f>
        <v>2.1807863844245805</v>
      </c>
      <c r="AA8" s="1">
        <f t="shared" si="11"/>
        <v>62.187061975620104</v>
      </c>
      <c r="AB8" s="1">
        <f>(1 - EXP(-$D$9 * (AA8 - $A$2) / ($B$2 - $A$2))) * $C$2</f>
        <v>2.0621622756083653</v>
      </c>
      <c r="AD8" s="1">
        <f t="shared" si="12"/>
        <v>63.487640354467551</v>
      </c>
      <c r="AE8" s="1">
        <f>(1 - EXP(-$D$10 * (AD8 - $A$2) / ($B$2 - $A$2))) * $C$2</f>
        <v>1.8202860392990818</v>
      </c>
      <c r="AG8" s="1">
        <f t="shared" si="13"/>
        <v>66.650326268989559</v>
      </c>
      <c r="AH8" s="1">
        <f>(1 - EXP(-$D$11 * (AG8 - $A$2) / ($B$2 - $A$2))) * $C$2</f>
        <v>1.3103974198235946</v>
      </c>
      <c r="AJ8" s="1">
        <f t="shared" si="14"/>
        <v>75</v>
      </c>
      <c r="AK8" s="1">
        <f>(1 - EXP(-$D$12 * (AJ8 - $A$2) / ($B$2 - $A$2))) * $C$2</f>
        <v>0</v>
      </c>
    </row>
    <row r="9" spans="1:37" x14ac:dyDescent="0.45">
      <c r="D9" s="1">
        <v>3</v>
      </c>
      <c r="F9" s="1">
        <f t="shared" si="4"/>
        <v>58.961850774432044</v>
      </c>
      <c r="G9" s="1">
        <f t="shared" si="0"/>
        <v>2.2897452519125738</v>
      </c>
      <c r="I9" s="1">
        <f t="shared" si="5"/>
        <v>58.966288346741671</v>
      </c>
      <c r="J9" s="1">
        <f t="shared" si="1"/>
        <v>2.2877676167809842</v>
      </c>
      <c r="L9" s="1">
        <f t="shared" si="6"/>
        <v>58.976410240301554</v>
      </c>
      <c r="M9" s="1">
        <f t="shared" si="2"/>
        <v>2.283759744504176</v>
      </c>
      <c r="O9" s="1">
        <f t="shared" si="7"/>
        <v>58.999609663494709</v>
      </c>
      <c r="P9" s="1">
        <f t="shared" si="3"/>
        <v>2.2756529131238903</v>
      </c>
      <c r="R9" s="1">
        <f t="shared" si="8"/>
        <v>59.0530208154576</v>
      </c>
      <c r="S9" s="1">
        <f>(1 - EXP(-$D$6 * (R9 - $A$2) / ($B$2 - $A$2))) * $C$2</f>
        <v>2.259313720436928</v>
      </c>
      <c r="U9" s="1">
        <f t="shared" si="9"/>
        <v>59.176432967529308</v>
      </c>
      <c r="V9" s="1">
        <f>(1 - EXP(-$D$7 * (U9 - $A$2) / ($B$2 - $A$2))) * $C$2</f>
        <v>2.226591648650845</v>
      </c>
      <c r="X9" s="1">
        <f t="shared" si="10"/>
        <v>59.462237468705958</v>
      </c>
      <c r="Y9" s="1">
        <f>(1 - EXP(-$D$8 * (X9 - $A$2) / ($B$2 - $A$2))) * $C$2</f>
        <v>2.1617291456904058</v>
      </c>
      <c r="AA9" s="1">
        <f t="shared" si="11"/>
        <v>60.124899700011738</v>
      </c>
      <c r="AB9" s="1">
        <f>(1 - EXP(-$D$9 * (AA9 - $A$2) / ($B$2 - $A$2))) * $C$2</f>
        <v>2.0348394009371682</v>
      </c>
      <c r="AD9" s="1">
        <f t="shared" si="12"/>
        <v>61.667354315168467</v>
      </c>
      <c r="AE9" s="1">
        <f>(1 - EXP(-$D$10 * (AD9 - $A$2) / ($B$2 - $A$2))) * $C$2</f>
        <v>1.7880284867268859</v>
      </c>
      <c r="AG9" s="1">
        <f t="shared" si="13"/>
        <v>65.339928849165972</v>
      </c>
      <c r="AH9" s="1">
        <f>(1 - EXP(-$D$11 * (AG9 - $A$2) / ($B$2 - $A$2))) * $C$2</f>
        <v>1.2867375461524109</v>
      </c>
      <c r="AJ9" s="1">
        <f t="shared" si="14"/>
        <v>75</v>
      </c>
      <c r="AK9" s="1">
        <f>(1 - EXP(-$D$12 * (AJ9 - $A$2) / ($B$2 - $A$2))) * $C$2</f>
        <v>0</v>
      </c>
    </row>
    <row r="10" spans="1:37" x14ac:dyDescent="0.45">
      <c r="D10" s="1">
        <v>2</v>
      </c>
      <c r="F10" s="1">
        <f t="shared" si="4"/>
        <v>56.672105522519473</v>
      </c>
      <c r="G10" s="1">
        <f t="shared" si="0"/>
        <v>2.288753096809665</v>
      </c>
      <c r="I10" s="1">
        <f t="shared" si="5"/>
        <v>56.678520729960688</v>
      </c>
      <c r="J10" s="1">
        <f t="shared" si="1"/>
        <v>2.2859972009805016</v>
      </c>
      <c r="L10" s="1">
        <f t="shared" si="6"/>
        <v>56.69265049579738</v>
      </c>
      <c r="M10" s="1">
        <f t="shared" si="2"/>
        <v>2.2806443518846873</v>
      </c>
      <c r="O10" s="1">
        <f t="shared" si="7"/>
        <v>56.723956750370817</v>
      </c>
      <c r="P10" s="1">
        <f t="shared" si="3"/>
        <v>2.2702733941975435</v>
      </c>
      <c r="R10" s="1">
        <f t="shared" si="8"/>
        <v>56.793707095020672</v>
      </c>
      <c r="S10" s="1">
        <f>(1 - EXP(-$D$6 * (R10 - $A$2) / ($B$2 - $A$2))) * $C$2</f>
        <v>2.2502710218328756</v>
      </c>
      <c r="U10" s="1">
        <f t="shared" si="9"/>
        <v>56.949841318878462</v>
      </c>
      <c r="V10" s="1">
        <f>(1 - EXP(-$D$7 * (U10 - $A$2) / ($B$2 - $A$2))) * $C$2</f>
        <v>2.2119914842084083</v>
      </c>
      <c r="X10" s="1">
        <f t="shared" si="10"/>
        <v>57.300508323015549</v>
      </c>
      <c r="Y10" s="1">
        <f>(1 - EXP(-$D$8 * (X10 - $A$2) / ($B$2 - $A$2))) * $C$2</f>
        <v>2.1396073946685181</v>
      </c>
      <c r="AA10" s="1">
        <f t="shared" si="11"/>
        <v>58.090060299074572</v>
      </c>
      <c r="AB10" s="1">
        <f>(1 - EXP(-$D$9 * (AA10 - $A$2) / ($B$2 - $A$2))) * $C$2</f>
        <v>2.0046917018962014</v>
      </c>
      <c r="AD10" s="1">
        <f t="shared" si="12"/>
        <v>59.87932582844158</v>
      </c>
      <c r="AE10" s="1">
        <f>(1 - EXP(-$D$10 * (AD10 - $A$2) / ($B$2 - $A$2))) * $C$2</f>
        <v>1.7541943090366732</v>
      </c>
      <c r="AG10" s="1">
        <f t="shared" si="13"/>
        <v>64.053191303013563</v>
      </c>
      <c r="AH10" s="1">
        <f>(1 - EXP(-$D$11 * (AG10 - $A$2) / ($B$2 - $A$2))) * $C$2</f>
        <v>1.2629498255479668</v>
      </c>
      <c r="AJ10" s="1">
        <f t="shared" si="14"/>
        <v>75</v>
      </c>
      <c r="AK10" s="1">
        <f>(1 - EXP(-$D$12 * (AJ10 - $A$2) / ($B$2 - $A$2))) * $C$2</f>
        <v>0</v>
      </c>
    </row>
    <row r="11" spans="1:37" x14ac:dyDescent="0.45">
      <c r="D11" s="1">
        <v>1</v>
      </c>
      <c r="F11" s="1">
        <f t="shared" si="4"/>
        <v>54.383352425709809</v>
      </c>
      <c r="G11" s="1">
        <f t="shared" si="0"/>
        <v>2.2872494224952429</v>
      </c>
      <c r="I11" s="1">
        <f t="shared" si="5"/>
        <v>54.392523528980185</v>
      </c>
      <c r="J11" s="1">
        <f t="shared" si="1"/>
        <v>2.2834252920921365</v>
      </c>
      <c r="L11" s="1">
        <f t="shared" si="6"/>
        <v>54.412006143912691</v>
      </c>
      <c r="M11" s="1">
        <f t="shared" si="2"/>
        <v>2.276308429980916</v>
      </c>
      <c r="O11" s="1">
        <f t="shared" si="7"/>
        <v>54.453683356173272</v>
      </c>
      <c r="P11" s="1">
        <f t="shared" si="3"/>
        <v>2.2631062882137676</v>
      </c>
      <c r="R11" s="1">
        <f t="shared" si="8"/>
        <v>54.543436073187799</v>
      </c>
      <c r="S11" s="1">
        <f>(1 - EXP(-$D$6 * (R11 - $A$2) / ($B$2 - $A$2))) * $C$2</f>
        <v>2.2387530986873512</v>
      </c>
      <c r="U11" s="1">
        <f t="shared" si="9"/>
        <v>54.737849834670051</v>
      </c>
      <c r="V11" s="1">
        <f>(1 - EXP(-$D$7 * (U11 - $A$2) / ($B$2 - $A$2))) * $C$2</f>
        <v>2.1942450341975546</v>
      </c>
      <c r="X11" s="1">
        <f t="shared" si="10"/>
        <v>55.160900928347033</v>
      </c>
      <c r="Y11" s="1">
        <f>(1 - EXP(-$D$8 * (X11 - $A$2) / ($B$2 - $A$2))) * $C$2</f>
        <v>2.1140054956395518</v>
      </c>
      <c r="AA11" s="1">
        <f t="shared" si="11"/>
        <v>56.085368597178373</v>
      </c>
      <c r="AB11" s="1">
        <f>(1 - EXP(-$D$9 * (AA11 - $A$2) / ($B$2 - $A$2))) * $C$2</f>
        <v>1.9715319805704812</v>
      </c>
      <c r="AD11" s="1">
        <f t="shared" si="12"/>
        <v>58.12513151940491</v>
      </c>
      <c r="AE11" s="1">
        <f>(1 - EXP(-$D$10 * (AD11 - $A$2) / ($B$2 - $A$2))) * $C$2</f>
        <v>1.7187924273582744</v>
      </c>
      <c r="AG11" s="1">
        <f t="shared" si="13"/>
        <v>62.790241477465599</v>
      </c>
      <c r="AH11" s="1">
        <f>(1 - EXP(-$D$11 * (AG11 - $A$2) / ($B$2 - $A$2))) * $C$2</f>
        <v>1.239054382281831</v>
      </c>
      <c r="AJ11" s="1">
        <f t="shared" si="14"/>
        <v>75</v>
      </c>
      <c r="AK11" s="1">
        <f>(1 - EXP(-$D$12 * (AJ11 - $A$2) / ($B$2 - $A$2))) * $C$2</f>
        <v>0</v>
      </c>
    </row>
    <row r="12" spans="1:37" x14ac:dyDescent="0.45">
      <c r="D12" s="1">
        <v>0</v>
      </c>
      <c r="F12" s="1">
        <f t="shared" si="4"/>
        <v>52.096103003214566</v>
      </c>
      <c r="G12" s="1">
        <f t="shared" si="0"/>
        <v>2.2849715423846884</v>
      </c>
      <c r="I12" s="1">
        <f t="shared" si="5"/>
        <v>52.109098236888045</v>
      </c>
      <c r="J12" s="1">
        <f t="shared" si="1"/>
        <v>2.2796916976167019</v>
      </c>
      <c r="L12" s="1">
        <f t="shared" si="6"/>
        <v>52.135697713931776</v>
      </c>
      <c r="M12" s="1">
        <f t="shared" si="2"/>
        <v>2.2702803495593891</v>
      </c>
      <c r="O12" s="1">
        <f t="shared" si="7"/>
        <v>52.190577067959502</v>
      </c>
      <c r="P12" s="1">
        <f t="shared" si="3"/>
        <v>2.2535728453831747</v>
      </c>
      <c r="R12" s="1">
        <f t="shared" si="8"/>
        <v>52.304682974500444</v>
      </c>
      <c r="S12" s="1">
        <f>(1 - EXP(-$D$6 * (R12 - $A$2) / ($B$2 - $A$2))) * $C$2</f>
        <v>2.22411536051544</v>
      </c>
      <c r="U12" s="1">
        <f t="shared" si="9"/>
        <v>52.543604800472494</v>
      </c>
      <c r="V12" s="1">
        <f>(1 - EXP(-$D$7 * (U12 - $A$2) / ($B$2 - $A$2))) * $C$2</f>
        <v>2.1727378533666655</v>
      </c>
      <c r="X12" s="1">
        <f t="shared" si="10"/>
        <v>53.04689543270748</v>
      </c>
      <c r="Y12" s="1">
        <f>(1 - EXP(-$D$8 * (X12 - $A$2) / ($B$2 - $A$2))) * $C$2</f>
        <v>2.0844791922414134</v>
      </c>
      <c r="AA12" s="1">
        <f t="shared" si="11"/>
        <v>54.113836616607891</v>
      </c>
      <c r="AB12" s="1">
        <f>(1 - EXP(-$D$9 * (AA12 - $A$2) / ($B$2 - $A$2))) * $C$2</f>
        <v>1.935186034974439</v>
      </c>
      <c r="AD12" s="1">
        <f t="shared" si="12"/>
        <v>56.406339092046636</v>
      </c>
      <c r="AE12" s="1">
        <f>(1 - EXP(-$D$10 * (AD12 - $A$2) / ($B$2 - $A$2))) * $C$2</f>
        <v>1.6818442724248903</v>
      </c>
      <c r="AG12" s="1">
        <f t="shared" si="13"/>
        <v>61.551187095183771</v>
      </c>
      <c r="AH12" s="1">
        <f>(1 - EXP(-$D$11 * (AG12 - $A$2) / ($B$2 - $A$2))) * $C$2</f>
        <v>1.2150717280350916</v>
      </c>
      <c r="AJ12" s="1">
        <f t="shared" si="14"/>
        <v>75</v>
      </c>
      <c r="AK12" s="1">
        <f>(1 - EXP(-$D$12 * (AJ12 - $A$2) / ($B$2 - $A$2))) * $C$2</f>
        <v>0</v>
      </c>
    </row>
    <row r="13" spans="1:37" x14ac:dyDescent="0.45">
      <c r="F13" s="1">
        <f t="shared" si="4"/>
        <v>49.811131460829877</v>
      </c>
      <c r="G13" s="1">
        <f t="shared" si="0"/>
        <v>2.2815232091936419</v>
      </c>
      <c r="I13" s="1">
        <f t="shared" si="5"/>
        <v>49.829406539271346</v>
      </c>
      <c r="J13" s="1">
        <f t="shared" si="1"/>
        <v>2.274277298086393</v>
      </c>
      <c r="L13" s="1">
        <f t="shared" si="6"/>
        <v>49.865417364372391</v>
      </c>
      <c r="M13" s="1">
        <f t="shared" si="2"/>
        <v>2.2619123587234751</v>
      </c>
      <c r="O13" s="1">
        <f t="shared" si="7"/>
        <v>49.937004222576327</v>
      </c>
      <c r="P13" s="1">
        <f t="shared" si="3"/>
        <v>2.2409187553839449</v>
      </c>
      <c r="R13" s="1">
        <f t="shared" si="8"/>
        <v>50.080567613985004</v>
      </c>
      <c r="S13" s="1">
        <f>(1 - EXP(-$D$6 * (R13 - $A$2) / ($B$2 - $A$2))) * $C$2</f>
        <v>2.2055659128188809</v>
      </c>
      <c r="U13" s="1">
        <f t="shared" si="9"/>
        <v>50.370866947105831</v>
      </c>
      <c r="V13" s="1">
        <f>(1 - EXP(-$D$7 * (U13 - $A$2) / ($B$2 - $A$2))) * $C$2</f>
        <v>2.1467662493167281</v>
      </c>
      <c r="X13" s="1">
        <f t="shared" si="10"/>
        <v>50.962416240466069</v>
      </c>
      <c r="Y13" s="1">
        <f>(1 - EXP(-$D$8 * (X13 - $A$2) / ($B$2 - $A$2))) * $C$2</f>
        <v>2.0505640727870857</v>
      </c>
      <c r="AA13" s="1">
        <f t="shared" si="11"/>
        <v>52.178650581633455</v>
      </c>
      <c r="AB13" s="1">
        <f>(1 - EXP(-$D$9 * (AA13 - $A$2) / ($B$2 - $A$2))) * $C$2</f>
        <v>1.8954997967268423</v>
      </c>
      <c r="AD13" s="1">
        <f t="shared" si="12"/>
        <v>54.724494819621746</v>
      </c>
      <c r="AE13" s="1">
        <f>(1 - EXP(-$D$10 * (AD13 - $A$2) / ($B$2 - $A$2))) * $C$2</f>
        <v>1.6433847026702306</v>
      </c>
      <c r="AG13" s="1">
        <f t="shared" si="13"/>
        <v>60.336115367148679</v>
      </c>
      <c r="AH13" s="1">
        <f>(1 - EXP(-$D$11 * (AG13 - $A$2) / ($B$2 - $A$2))) * $C$2</f>
        <v>1.1910226929940066</v>
      </c>
      <c r="AJ13" s="1">
        <f t="shared" si="14"/>
        <v>75</v>
      </c>
      <c r="AK13" s="1">
        <f>(1 - EXP(-$D$12 * (AJ13 - $A$2) / ($B$2 - $A$2))) * $C$2</f>
        <v>0</v>
      </c>
    </row>
    <row r="14" spans="1:37" x14ac:dyDescent="0.45">
      <c r="F14" s="1">
        <f t="shared" si="4"/>
        <v>47.529608251636233</v>
      </c>
      <c r="G14" s="1">
        <f t="shared" si="0"/>
        <v>2.2763084392977948</v>
      </c>
      <c r="I14" s="1">
        <f t="shared" si="5"/>
        <v>47.55512924118495</v>
      </c>
      <c r="J14" s="1">
        <f t="shared" si="1"/>
        <v>2.2664371782588648</v>
      </c>
      <c r="L14" s="1">
        <f t="shared" si="6"/>
        <v>47.603505005648913</v>
      </c>
      <c r="M14" s="1">
        <f t="shared" si="2"/>
        <v>2.2503205145662526</v>
      </c>
      <c r="O14" s="1">
        <f t="shared" si="7"/>
        <v>47.696085467192383</v>
      </c>
      <c r="P14" s="1">
        <f t="shared" si="3"/>
        <v>2.2241699940781476</v>
      </c>
      <c r="R14" s="1">
        <f t="shared" si="8"/>
        <v>47.87500170116612</v>
      </c>
      <c r="S14" s="1">
        <f>(1 - EXP(-$D$6 * (R14 - $A$2) / ($B$2 - $A$2))) * $C$2</f>
        <v>2.1821446759697265</v>
      </c>
      <c r="U14" s="1">
        <f t="shared" si="9"/>
        <v>48.224100697789105</v>
      </c>
      <c r="V14" s="1">
        <f>(1 - EXP(-$D$7 * (U14 - $A$2) / ($B$2 - $A$2))) * $C$2</f>
        <v>2.1155393193476986</v>
      </c>
      <c r="X14" s="1">
        <f t="shared" si="10"/>
        <v>48.911852167678987</v>
      </c>
      <c r="Y14" s="1">
        <f>(1 - EXP(-$D$8 * (X14 - $A$2) / ($B$2 - $A$2))) * $C$2</f>
        <v>2.0117884757100968</v>
      </c>
      <c r="AA14" s="1">
        <f t="shared" si="11"/>
        <v>50.28315078490661</v>
      </c>
      <c r="AB14" s="1">
        <f>(1 - EXP(-$D$9 * (AA14 - $A$2) / ($B$2 - $A$2))) * $C$2</f>
        <v>1.852347399313321</v>
      </c>
      <c r="AD14" s="1">
        <f t="shared" si="12"/>
        <v>53.081110116951514</v>
      </c>
      <c r="AE14" s="1">
        <f>(1 - EXP(-$D$10 * (AD14 - $A$2) / ($B$2 - $A$2))) * $C$2</f>
        <v>1.6034627565061461</v>
      </c>
      <c r="AG14" s="1">
        <f t="shared" si="13"/>
        <v>59.145092674154675</v>
      </c>
      <c r="AH14" s="1">
        <f>(1 - EXP(-$D$11 * (AG14 - $A$2) / ($B$2 - $A$2))) * $C$2</f>
        <v>1.166928354520385</v>
      </c>
      <c r="AJ14" s="1">
        <f t="shared" si="14"/>
        <v>75</v>
      </c>
      <c r="AK14" s="1">
        <f>(1 - EXP(-$D$12 * (AJ14 - $A$2) / ($B$2 - $A$2))) * $C$2</f>
        <v>0</v>
      </c>
    </row>
    <row r="15" spans="1:37" x14ac:dyDescent="0.45">
      <c r="F15" s="1">
        <f t="shared" si="4"/>
        <v>45.25329981233844</v>
      </c>
      <c r="G15" s="1">
        <f t="shared" si="0"/>
        <v>2.2684347842566361</v>
      </c>
      <c r="I15" s="1">
        <f t="shared" si="5"/>
        <v>45.288692062926089</v>
      </c>
      <c r="J15" s="1">
        <f t="shared" si="1"/>
        <v>2.2551092156512795</v>
      </c>
      <c r="L15" s="1">
        <f t="shared" si="6"/>
        <v>45.353184491082658</v>
      </c>
      <c r="M15" s="1">
        <f t="shared" si="2"/>
        <v>2.2343094478938821</v>
      </c>
      <c r="O15" s="1">
        <f t="shared" si="7"/>
        <v>45.471915473114237</v>
      </c>
      <c r="P15" s="1">
        <f t="shared" si="3"/>
        <v>2.2020846598762644</v>
      </c>
      <c r="R15" s="1">
        <f t="shared" si="8"/>
        <v>45.692857025196396</v>
      </c>
      <c r="S15" s="1">
        <f>(1 - EXP(-$D$6 * (R15 - $A$2) / ($B$2 - $A$2))) * $C$2</f>
        <v>2.1527078642309605</v>
      </c>
      <c r="U15" s="1">
        <f t="shared" si="9"/>
        <v>46.108561378441408</v>
      </c>
      <c r="V15" s="1">
        <f>(1 - EXP(-$D$7 * (U15 - $A$2) / ($B$2 - $A$2))) * $C$2</f>
        <v>2.0781896761706573</v>
      </c>
      <c r="X15" s="1">
        <f t="shared" si="10"/>
        <v>46.900063691968889</v>
      </c>
      <c r="Y15" s="1">
        <f>(1 - EXP(-$D$8 * (X15 - $A$2) / ($B$2 - $A$2))) * $C$2</f>
        <v>1.9676916624425651</v>
      </c>
      <c r="AA15" s="1">
        <f t="shared" si="11"/>
        <v>48.430803385593286</v>
      </c>
      <c r="AB15" s="1">
        <f>(1 - EXP(-$D$9 * (AA15 - $A$2) / ($B$2 - $A$2))) * $C$2</f>
        <v>1.8056399766574402</v>
      </c>
      <c r="AD15" s="1">
        <f t="shared" si="12"/>
        <v>51.477647360445367</v>
      </c>
      <c r="AE15" s="1">
        <f>(1 - EXP(-$D$10 * (AD15 - $A$2) / ($B$2 - $A$2))) * $C$2</f>
        <v>1.5621421961228652</v>
      </c>
      <c r="AG15" s="1">
        <f t="shared" si="13"/>
        <v>57.978164319634288</v>
      </c>
      <c r="AH15" s="1">
        <f>(1 - EXP(-$D$11 * (AG15 - $A$2) / ($B$2 - $A$2))) * $C$2</f>
        <v>1.1428099639067968</v>
      </c>
      <c r="AJ15" s="1">
        <f t="shared" si="14"/>
        <v>75</v>
      </c>
      <c r="AK15" s="1">
        <f>(1 - EXP(-$D$12 * (AJ15 - $A$2) / ($B$2 - $A$2))) * $C$2</f>
        <v>0</v>
      </c>
    </row>
    <row r="16" spans="1:37" x14ac:dyDescent="0.45">
      <c r="F16" s="1">
        <f t="shared" si="4"/>
        <v>42.984865028081806</v>
      </c>
      <c r="G16" s="1">
        <f t="shared" si="0"/>
        <v>2.2565748392887595</v>
      </c>
      <c r="I16" s="1">
        <f t="shared" si="5"/>
        <v>43.033582847274808</v>
      </c>
      <c r="J16" s="1">
        <f t="shared" si="1"/>
        <v>2.2387931335122233</v>
      </c>
      <c r="L16" s="1">
        <f t="shared" si="6"/>
        <v>43.118875043188773</v>
      </c>
      <c r="M16" s="1">
        <f t="shared" si="2"/>
        <v>2.2122832750293933</v>
      </c>
      <c r="O16" s="1">
        <f t="shared" si="7"/>
        <v>43.269830813237974</v>
      </c>
      <c r="P16" s="1">
        <f t="shared" si="3"/>
        <v>2.1731065906052871</v>
      </c>
      <c r="R16" s="1">
        <f t="shared" si="8"/>
        <v>43.540149160965434</v>
      </c>
      <c r="S16" s="1">
        <f>(1 - EXP(-$D$6 * (R16 - $A$2) / ($B$2 - $A$2))) * $C$2</f>
        <v>2.1159244291845818</v>
      </c>
      <c r="U16" s="1">
        <f t="shared" si="9"/>
        <v>44.030371702270749</v>
      </c>
      <c r="V16" s="1">
        <f>(1 - EXP(-$D$7 * (U16 - $A$2) / ($B$2 - $A$2))) * $C$2</f>
        <v>2.0337967166312394</v>
      </c>
      <c r="X16" s="1">
        <f t="shared" si="10"/>
        <v>44.93237202952632</v>
      </c>
      <c r="Y16" s="1">
        <f>(1 - EXP(-$D$8 * (X16 - $A$2) / ($B$2 - $A$2))) * $C$2</f>
        <v>1.9178478571321509</v>
      </c>
      <c r="AA16" s="1">
        <f t="shared" si="11"/>
        <v>46.625163408935848</v>
      </c>
      <c r="AB16" s="1">
        <f>(1 - EXP(-$D$9 * (AA16 - $A$2) / ($B$2 - $A$2))) * $C$2</f>
        <v>1.7553348698966451</v>
      </c>
      <c r="AD16" s="1">
        <f t="shared" si="12"/>
        <v>49.915505164322504</v>
      </c>
      <c r="AE16" s="1">
        <f>(1 - EXP(-$D$10 * (AD16 - $A$2) / ($B$2 - $A$2))) * $C$2</f>
        <v>1.5195018020432765</v>
      </c>
      <c r="AG16" s="1">
        <f t="shared" si="13"/>
        <v>56.835354355727489</v>
      </c>
      <c r="AH16" s="1">
        <f>(1 - EXP(-$D$11 * (AG16 - $A$2) / ($B$2 - $A$2))) * $C$2</f>
        <v>1.1186888717517565</v>
      </c>
      <c r="AJ16" s="1">
        <f t="shared" si="14"/>
        <v>75</v>
      </c>
      <c r="AK16" s="1">
        <f>(1 - EXP(-$D$12 * (AJ16 - $A$2) / ($B$2 - $A$2))) * $C$2</f>
        <v>0</v>
      </c>
    </row>
    <row r="17" spans="6:37" x14ac:dyDescent="0.45">
      <c r="F17" s="1">
        <f t="shared" si="4"/>
        <v>40.728290188793046</v>
      </c>
      <c r="G17" s="1">
        <f t="shared" si="0"/>
        <v>2.2387745343917502</v>
      </c>
      <c r="I17" s="1">
        <f t="shared" si="5"/>
        <v>40.794789713762583</v>
      </c>
      <c r="J17" s="1">
        <f t="shared" si="1"/>
        <v>2.2153988642522786</v>
      </c>
      <c r="L17" s="1">
        <f t="shared" si="6"/>
        <v>40.90659176815938</v>
      </c>
      <c r="M17" s="1">
        <f t="shared" si="2"/>
        <v>2.1821501000380046</v>
      </c>
      <c r="O17" s="1">
        <f t="shared" si="7"/>
        <v>41.096724222632687</v>
      </c>
      <c r="P17" s="1">
        <f t="shared" si="3"/>
        <v>2.1353323131372193</v>
      </c>
      <c r="R17" s="1">
        <f t="shared" si="8"/>
        <v>41.424224731780853</v>
      </c>
      <c r="S17" s="1">
        <f>(1 - EXP(-$D$6 * (R17 - $A$2) / ($B$2 - $A$2))) * $C$2</f>
        <v>2.0702942378768108</v>
      </c>
      <c r="U17" s="1">
        <f t="shared" si="9"/>
        <v>41.996574985639512</v>
      </c>
      <c r="V17" s="1">
        <f>(1 - EXP(-$D$7 * (U17 - $A$2) / ($B$2 - $A$2))) * $C$2</f>
        <v>1.9814267264455085</v>
      </c>
      <c r="X17" s="1">
        <f t="shared" si="10"/>
        <v>43.014524172394168</v>
      </c>
      <c r="Y17" s="1">
        <f>(1 - EXP(-$D$8 * (X17 - $A$2) / ($B$2 - $A$2))) * $C$2</f>
        <v>1.8618962902622498</v>
      </c>
      <c r="AA17" s="1">
        <f t="shared" si="11"/>
        <v>44.869828539039204</v>
      </c>
      <c r="AB17" s="1">
        <f>(1 - EXP(-$D$9 * (AA17 - $A$2) / ($B$2 - $A$2))) * $C$2</f>
        <v>1.7014447880025476</v>
      </c>
      <c r="AD17" s="1">
        <f t="shared" si="12"/>
        <v>48.396003362279224</v>
      </c>
      <c r="AE17" s="1">
        <f>(1 - EXP(-$D$10 * (AD17 - $A$2) / ($B$2 - $A$2))) * $C$2</f>
        <v>1.4756353818868384</v>
      </c>
      <c r="AG17" s="1">
        <f t="shared" si="13"/>
        <v>55.716665483975731</v>
      </c>
      <c r="AH17" s="1">
        <f>(1 - EXP(-$D$11 * (AG17 - $A$2) / ($B$2 - $A$2))) * $C$2</f>
        <v>1.0945864525084934</v>
      </c>
      <c r="AJ17" s="1">
        <f t="shared" si="14"/>
        <v>75</v>
      </c>
      <c r="AK17" s="1">
        <f>(1 - EXP(-$D$12 * (AJ17 - $A$2) / ($B$2 - $A$2))) * $C$2</f>
        <v>0</v>
      </c>
    </row>
    <row r="18" spans="6:37" x14ac:dyDescent="0.45">
      <c r="F18" s="1">
        <f t="shared" si="4"/>
        <v>38.489515654401295</v>
      </c>
      <c r="G18" s="1">
        <f t="shared" si="0"/>
        <v>2.2122026328172559</v>
      </c>
      <c r="I18" s="1">
        <f t="shared" si="5"/>
        <v>38.579390849510304</v>
      </c>
      <c r="J18" s="1">
        <f t="shared" si="1"/>
        <v>2.1820739765061359</v>
      </c>
      <c r="L18" s="1">
        <f t="shared" si="6"/>
        <v>38.724441668121372</v>
      </c>
      <c r="M18" s="1">
        <f t="shared" si="2"/>
        <v>2.1412394311790912</v>
      </c>
      <c r="O18" s="1">
        <f t="shared" si="7"/>
        <v>38.961391909495468</v>
      </c>
      <c r="P18" s="1">
        <f t="shared" si="3"/>
        <v>2.0865115063058597</v>
      </c>
      <c r="R18" s="1">
        <f t="shared" si="8"/>
        <v>39.353930493904045</v>
      </c>
      <c r="S18" s="1">
        <f>(1 - EXP(-$D$6 * (R18 - $A$2) / ($B$2 - $A$2))) * $C$2</f>
        <v>2.0142011220859626</v>
      </c>
      <c r="U18" s="1">
        <f t="shared" si="9"/>
        <v>40.015148259194007</v>
      </c>
      <c r="V18" s="1">
        <f>(1 - EXP(-$D$7 * (U18 - $A$2) / ($B$2 - $A$2))) * $C$2</f>
        <v>1.9201938457065293</v>
      </c>
      <c r="X18" s="1">
        <f t="shared" si="10"/>
        <v>41.152627882131917</v>
      </c>
      <c r="Y18" s="1">
        <f>(1 - EXP(-$D$8 * (X18 - $A$2) / ($B$2 - $A$2))) * $C$2</f>
        <v>1.7995766320275461</v>
      </c>
      <c r="AA18" s="1">
        <f t="shared" si="11"/>
        <v>43.168383751036657</v>
      </c>
      <c r="AB18" s="1">
        <f>(1 - EXP(-$D$9 * (AA18 - $A$2) / ($B$2 - $A$2))) * $C$2</f>
        <v>1.6440463386503108</v>
      </c>
      <c r="AD18" s="1">
        <f t="shared" si="12"/>
        <v>46.920367980392385</v>
      </c>
      <c r="AE18" s="1">
        <f>(1 - EXP(-$D$10 * (AD18 - $A$2) / ($B$2 - $A$2))) * $C$2</f>
        <v>1.4306514634898078</v>
      </c>
      <c r="AG18" s="1">
        <f t="shared" si="13"/>
        <v>54.622079031467237</v>
      </c>
      <c r="AH18" s="1">
        <f>(1 - EXP(-$D$11 * (AG18 - $A$2) / ($B$2 - $A$2))) * $C$2</f>
        <v>1.070524028772345</v>
      </c>
      <c r="AJ18" s="1">
        <f t="shared" si="14"/>
        <v>75</v>
      </c>
      <c r="AK18" s="1">
        <f>(1 - EXP(-$D$12 * (AJ18 - $A$2) / ($B$2 - $A$2))) * $C$2</f>
        <v>0</v>
      </c>
    </row>
    <row r="19" spans="6:37" x14ac:dyDescent="0.45">
      <c r="F19" s="1">
        <f t="shared" si="4"/>
        <v>36.277313021584035</v>
      </c>
      <c r="G19" s="1">
        <f t="shared" si="0"/>
        <v>2.172856952175469</v>
      </c>
      <c r="I19" s="1">
        <f t="shared" si="5"/>
        <v>36.397316873004165</v>
      </c>
      <c r="J19" s="1">
        <f t="shared" si="1"/>
        <v>2.1350443427136772</v>
      </c>
      <c r="L19" s="1">
        <f t="shared" si="6"/>
        <v>36.583202236942284</v>
      </c>
      <c r="M19" s="1">
        <f t="shared" si="2"/>
        <v>2.0862721727882603</v>
      </c>
      <c r="O19" s="1">
        <f t="shared" si="7"/>
        <v>36.874880403189607</v>
      </c>
      <c r="P19" s="1">
        <f t="shared" si="3"/>
        <v>2.0241123543160469</v>
      </c>
      <c r="R19" s="1">
        <f t="shared" si="8"/>
        <v>37.33972937181808</v>
      </c>
      <c r="S19" s="1">
        <f>(1 - EXP(-$D$6 * (R19 - $A$2) / ($B$2 - $A$2))) * $C$2</f>
        <v>1.9460162895922388</v>
      </c>
      <c r="U19" s="1">
        <f t="shared" si="9"/>
        <v>38.094954413487478</v>
      </c>
      <c r="V19" s="1">
        <f>(1 - EXP(-$D$7 * (U19 - $A$2) / ($B$2 - $A$2))) * $C$2</f>
        <v>1.8493443771834954</v>
      </c>
      <c r="X19" s="1">
        <f t="shared" si="10"/>
        <v>39.353051250104372</v>
      </c>
      <c r="Y19" s="1">
        <f>(1 - EXP(-$D$8 * (X19 - $A$2) / ($B$2 - $A$2))) * $C$2</f>
        <v>1.7307681468903897</v>
      </c>
      <c r="AA19" s="1">
        <f t="shared" si="11"/>
        <v>41.524337412386345</v>
      </c>
      <c r="AB19" s="1">
        <f>(1 - EXP(-$D$9 * (AA19 - $A$2) / ($B$2 - $A$2))) * $C$2</f>
        <v>1.5832872382971377</v>
      </c>
      <c r="AD19" s="1">
        <f t="shared" si="12"/>
        <v>45.489716516902575</v>
      </c>
      <c r="AE19" s="1">
        <f>(1 - EXP(-$D$10 * (AD19 - $A$2) / ($B$2 - $A$2))) * $C$2</f>
        <v>1.3846726516508547</v>
      </c>
      <c r="AG19" s="1">
        <f t="shared" si="13"/>
        <v>53.55155500269489</v>
      </c>
      <c r="AH19" s="1">
        <f>(1 - EXP(-$D$11 * (AG19 - $A$2) / ($B$2 - $A$2))) * $C$2</f>
        <v>1.0465227958760124</v>
      </c>
      <c r="AJ19" s="1">
        <f t="shared" si="14"/>
        <v>75</v>
      </c>
      <c r="AK19" s="1">
        <f>(1 - EXP(-$D$12 * (AJ19 - $A$2) / ($B$2 - $A$2))) * $C$2</f>
        <v>0</v>
      </c>
    </row>
    <row r="20" spans="6:37" x14ac:dyDescent="0.45">
      <c r="F20" s="1">
        <f t="shared" si="4"/>
        <v>34.104456069408563</v>
      </c>
      <c r="G20" s="1">
        <f t="shared" si="0"/>
        <v>2.1152959585908242</v>
      </c>
      <c r="I20" s="1">
        <f t="shared" si="5"/>
        <v>34.262272530290488</v>
      </c>
      <c r="J20" s="1">
        <f t="shared" si="1"/>
        <v>2.0695487893583602</v>
      </c>
      <c r="L20" s="1">
        <f t="shared" si="6"/>
        <v>34.496930064154022</v>
      </c>
      <c r="M20" s="1">
        <f t="shared" si="2"/>
        <v>2.0134527614910569</v>
      </c>
      <c r="O20" s="1">
        <f t="shared" si="7"/>
        <v>34.850768048873562</v>
      </c>
      <c r="P20" s="1">
        <f t="shared" si="3"/>
        <v>1.945494278667979</v>
      </c>
      <c r="R20" s="1">
        <f t="shared" si="8"/>
        <v>35.393713082225844</v>
      </c>
      <c r="S20" s="1">
        <f>(1 - EXP(-$D$6 * (R20 - $A$2) / ($B$2 - $A$2))) * $C$2</f>
        <v>1.8642666083022101</v>
      </c>
      <c r="U20" s="1">
        <f t="shared" si="9"/>
        <v>36.245610036303987</v>
      </c>
      <c r="V20" s="1">
        <f>(1 - EXP(-$D$7 * (U20 - $A$2) / ($B$2 - $A$2))) * $C$2</f>
        <v>1.7683634845615299</v>
      </c>
      <c r="X20" s="1">
        <f t="shared" si="10"/>
        <v>37.622283103213981</v>
      </c>
      <c r="Y20" s="1">
        <f>(1 - EXP(-$D$8 * (X20 - $A$2) / ($B$2 - $A$2))) * $C$2</f>
        <v>1.6555296058557827</v>
      </c>
      <c r="AA20" s="1">
        <f t="shared" si="11"/>
        <v>39.941050174089206</v>
      </c>
      <c r="AB20" s="1">
        <f>(1 - EXP(-$D$9 * (AA20 - $A$2) / ($B$2 - $A$2))) * $C$2</f>
        <v>1.5193914474978274</v>
      </c>
      <c r="AD20" s="1">
        <f t="shared" si="12"/>
        <v>44.105043865251723</v>
      </c>
      <c r="AE20" s="1">
        <f>(1 - EXP(-$D$10 * (AD20 - $A$2) / ($B$2 - $A$2))) * $C$2</f>
        <v>1.3378346390920262</v>
      </c>
      <c r="AG20" s="1">
        <f t="shared" si="13"/>
        <v>52.505032206818875</v>
      </c>
      <c r="AH20" s="1">
        <f>(1 - EXP(-$D$11 * (AG20 - $A$2) / ($B$2 - $A$2))) * $C$2</f>
        <v>1.0226037473588034</v>
      </c>
      <c r="AJ20" s="1">
        <f t="shared" si="14"/>
        <v>75</v>
      </c>
      <c r="AK20" s="1">
        <f>(1 - EXP(-$D$12 * (AJ20 - $A$2) / ($B$2 - $A$2))) * $C$2</f>
        <v>0</v>
      </c>
    </row>
    <row r="21" spans="6:37" x14ac:dyDescent="0.45">
      <c r="F21" s="1">
        <f t="shared" si="4"/>
        <v>31.989160110817739</v>
      </c>
      <c r="G21" s="1">
        <f t="shared" si="0"/>
        <v>2.0325735966121825</v>
      </c>
      <c r="I21" s="1">
        <f t="shared" si="5"/>
        <v>32.192723740932131</v>
      </c>
      <c r="J21" s="1">
        <f t="shared" si="1"/>
        <v>1.9800226207382301</v>
      </c>
      <c r="L21" s="1">
        <f t="shared" si="6"/>
        <v>32.483477302662962</v>
      </c>
      <c r="M21" s="1">
        <f t="shared" si="2"/>
        <v>1.9187868661383216</v>
      </c>
      <c r="O21" s="1">
        <f t="shared" si="7"/>
        <v>32.905273770205582</v>
      </c>
      <c r="P21" s="1">
        <f t="shared" si="3"/>
        <v>1.8482343204548959</v>
      </c>
      <c r="R21" s="1">
        <f t="shared" si="8"/>
        <v>33.529446473923635</v>
      </c>
      <c r="S21" s="1">
        <f>(1 - EXP(-$D$6 * (R21 - $A$2) / ($B$2 - $A$2))) * $C$2</f>
        <v>1.7678744783228022</v>
      </c>
      <c r="U21" s="1">
        <f t="shared" si="9"/>
        <v>34.477246551742454</v>
      </c>
      <c r="V21" s="1">
        <f>(1 - EXP(-$D$7 * (U21 - $A$2) / ($B$2 - $A$2))) * $C$2</f>
        <v>1.6770976040624701</v>
      </c>
      <c r="X21" s="1">
        <f t="shared" si="10"/>
        <v>35.966753497358198</v>
      </c>
      <c r="Y21" s="1">
        <f>(1 - EXP(-$D$8 * (X21 - $A$2) / ($B$2 - $A$2))) * $C$2</f>
        <v>1.5741356340765498</v>
      </c>
      <c r="AA21" s="1">
        <f t="shared" si="11"/>
        <v>38.421658726591382</v>
      </c>
      <c r="AB21" s="1">
        <f>(1 - EXP(-$D$9 * (AA21 - $A$2) / ($B$2 - $A$2))) * $C$2</f>
        <v>1.4526614827412443</v>
      </c>
      <c r="AD21" s="1">
        <f t="shared" si="12"/>
        <v>42.7672092261597</v>
      </c>
      <c r="AE21" s="1">
        <f>(1 - EXP(-$D$10 * (AD21 - $A$2) / ($B$2 - $A$2))) * $C$2</f>
        <v>1.2902848753018812</v>
      </c>
      <c r="AG21" s="1">
        <f t="shared" si="13"/>
        <v>51.482428459460074</v>
      </c>
      <c r="AH21" s="1">
        <f>(1 - EXP(-$D$11 * (AG21 - $A$2) / ($B$2 - $A$2))) * $C$2</f>
        <v>0.99878760186555193</v>
      </c>
      <c r="AJ21" s="1">
        <f t="shared" si="14"/>
        <v>75</v>
      </c>
      <c r="AK21" s="1">
        <f>(1 - EXP(-$D$12 * (AJ21 - $A$2) / ($B$2 - $A$2))) * $C$2</f>
        <v>0</v>
      </c>
    </row>
    <row r="22" spans="6:37" x14ac:dyDescent="0.45">
      <c r="F22" s="1">
        <f t="shared" si="4"/>
        <v>29.956586514205558</v>
      </c>
      <c r="G22" s="1">
        <f t="shared" si="0"/>
        <v>1.9167341040642145</v>
      </c>
      <c r="I22" s="1">
        <f t="shared" si="5"/>
        <v>30.212701120193902</v>
      </c>
      <c r="J22" s="1">
        <f t="shared" si="1"/>
        <v>1.8607712707950723</v>
      </c>
      <c r="L22" s="1">
        <f t="shared" si="6"/>
        <v>30.564690436524639</v>
      </c>
      <c r="M22" s="1">
        <f t="shared" si="2"/>
        <v>1.798743955853527</v>
      </c>
      <c r="O22" s="1">
        <f t="shared" si="7"/>
        <v>31.057039449750686</v>
      </c>
      <c r="P22" s="1">
        <f t="shared" si="3"/>
        <v>1.7306362809550324</v>
      </c>
      <c r="R22" s="1">
        <f t="shared" si="8"/>
        <v>31.761571995600832</v>
      </c>
      <c r="S22" s="1">
        <f>(1 - EXP(-$D$6 * (R22 - $A$2) / ($B$2 - $A$2))) * $C$2</f>
        <v>1.6564576832265034</v>
      </c>
      <c r="U22" s="1">
        <f t="shared" si="9"/>
        <v>32.800148947679986</v>
      </c>
      <c r="V22" s="1">
        <f>(1 - EXP(-$D$7 * (U22 - $A$2) / ($B$2 - $A$2))) * $C$2</f>
        <v>1.5758781686211569</v>
      </c>
      <c r="X22" s="1">
        <f t="shared" si="10"/>
        <v>34.39261786328165</v>
      </c>
      <c r="Y22" s="1">
        <f>(1 - EXP(-$D$8 * (X22 - $A$2) / ($B$2 - $A$2))) * $C$2</f>
        <v>1.4871040557621373</v>
      </c>
      <c r="AA22" s="1">
        <f t="shared" si="11"/>
        <v>36.96899724385014</v>
      </c>
      <c r="AB22" s="1">
        <f>(1 - EXP(-$D$9 * (AA22 - $A$2) / ($B$2 - $A$2))) * $C$2</f>
        <v>1.3834772495358882</v>
      </c>
      <c r="AD22" s="1">
        <f t="shared" si="12"/>
        <v>41.476924350857821</v>
      </c>
      <c r="AE22" s="1">
        <f>(1 - EXP(-$D$10 * (AD22 - $A$2) / ($B$2 - $A$2))) * $C$2</f>
        <v>1.242180911116493</v>
      </c>
      <c r="AG22" s="1">
        <f t="shared" si="13"/>
        <v>50.483640857594523</v>
      </c>
      <c r="AH22" s="1">
        <f>(1 - EXP(-$D$11 * (AG22 - $A$2) / ($B$2 - $A$2))) * $C$2</f>
        <v>0.97509473201341024</v>
      </c>
      <c r="AJ22" s="1">
        <f t="shared" si="14"/>
        <v>75</v>
      </c>
      <c r="AK22" s="1">
        <f>(1 - EXP(-$D$12 * (AJ22 - $A$2) / ($B$2 - $A$2))) * $C$2</f>
        <v>0</v>
      </c>
    </row>
    <row r="23" spans="6:37" x14ac:dyDescent="0.45">
      <c r="F23" s="1">
        <f t="shared" si="4"/>
        <v>28.039852410141343</v>
      </c>
      <c r="G23" s="1">
        <f t="shared" si="0"/>
        <v>1.7604110532744048</v>
      </c>
      <c r="I23" s="1">
        <f t="shared" si="5"/>
        <v>28.351929849398829</v>
      </c>
      <c r="J23" s="1">
        <f t="shared" si="1"/>
        <v>1.70740134126913</v>
      </c>
      <c r="L23" s="1">
        <f t="shared" si="6"/>
        <v>28.765946480671111</v>
      </c>
      <c r="M23" s="1">
        <f t="shared" si="2"/>
        <v>1.6513339743442497</v>
      </c>
      <c r="O23" s="1">
        <f t="shared" si="7"/>
        <v>29.326403168795654</v>
      </c>
      <c r="P23" s="1">
        <f t="shared" si="3"/>
        <v>1.5923960141199434</v>
      </c>
      <c r="R23" s="1">
        <f t="shared" si="8"/>
        <v>30.105114312374329</v>
      </c>
      <c r="S23" s="1">
        <f>(1 - EXP(-$D$6 * (R23 - $A$2) / ($B$2 - $A$2))) * $C$2</f>
        <v>1.5306475126640384</v>
      </c>
      <c r="U23" s="1">
        <f t="shared" si="9"/>
        <v>31.224270779058831</v>
      </c>
      <c r="V23" s="1">
        <f>(1 - EXP(-$D$7 * (U23 - $A$2) / ($B$2 - $A$2))) * $C$2</f>
        <v>1.4656240376032006</v>
      </c>
      <c r="X23" s="1">
        <f t="shared" si="10"/>
        <v>32.905513807519512</v>
      </c>
      <c r="Y23" s="1">
        <f>(1 - EXP(-$D$8 * (X23 - $A$2) / ($B$2 - $A$2))) * $C$2</f>
        <v>1.3952083364020424</v>
      </c>
      <c r="AA23" s="1">
        <f t="shared" si="11"/>
        <v>35.585519994314254</v>
      </c>
      <c r="AB23" s="1">
        <f>(1 - EXP(-$D$9 * (AA23 - $A$2) / ($B$2 - $A$2))) * $C$2</f>
        <v>1.3122909337616533</v>
      </c>
      <c r="AD23" s="1">
        <f t="shared" si="12"/>
        <v>40.234743439741329</v>
      </c>
      <c r="AE23" s="1">
        <f>(1 - EXP(-$D$10 * (AD23 - $A$2) / ($B$2 - $A$2))) * $C$2</f>
        <v>1.1936884513821895</v>
      </c>
      <c r="AG23" s="1">
        <f t="shared" si="13"/>
        <v>49.508546125581113</v>
      </c>
      <c r="AH23" s="1">
        <f>(1 - EXP(-$D$11 * (AG23 - $A$2) / ($B$2 - $A$2))) * $C$2</f>
        <v>0.95154509574042878</v>
      </c>
      <c r="AJ23" s="1">
        <f t="shared" si="14"/>
        <v>75</v>
      </c>
      <c r="AK23" s="1">
        <f>(1 - EXP(-$D$12 * (AJ23 - $A$2) / ($B$2 - $A$2))) * $C$2</f>
        <v>0</v>
      </c>
    </row>
    <row r="24" spans="6:37" x14ac:dyDescent="0.45">
      <c r="F24" s="1">
        <f t="shared" si="4"/>
        <v>26.27944135686694</v>
      </c>
      <c r="G24" s="1">
        <f t="shared" si="0"/>
        <v>1.5600051313900409</v>
      </c>
      <c r="I24" s="1">
        <f t="shared" si="5"/>
        <v>26.644528508129699</v>
      </c>
      <c r="J24" s="1">
        <f t="shared" si="1"/>
        <v>1.5190769418028671</v>
      </c>
      <c r="L24" s="1">
        <f t="shared" si="6"/>
        <v>27.114612506326861</v>
      </c>
      <c r="M24" s="1">
        <f t="shared" si="2"/>
        <v>1.4774863133974072</v>
      </c>
      <c r="O24" s="1">
        <f t="shared" si="7"/>
        <v>27.734007154675709</v>
      </c>
      <c r="P24" s="1">
        <f t="shared" si="3"/>
        <v>1.4352933055773873</v>
      </c>
      <c r="R24" s="1">
        <f t="shared" si="8"/>
        <v>28.57446679971029</v>
      </c>
      <c r="S24" s="1">
        <f>(1 - EXP(-$D$6 * (R24 - $A$2) / ($B$2 - $A$2))) * $C$2</f>
        <v>1.3923472660419804</v>
      </c>
      <c r="U24" s="1">
        <f t="shared" si="9"/>
        <v>29.758646741455628</v>
      </c>
      <c r="V24" s="1">
        <f>(1 - EXP(-$D$7 * (U24 - $A$2) / ($B$2 - $A$2))) * $C$2</f>
        <v>1.3478943660297851</v>
      </c>
      <c r="X24" s="1">
        <f t="shared" si="10"/>
        <v>31.510305471117469</v>
      </c>
      <c r="Y24" s="1">
        <f>(1 - EXP(-$D$8 * (X24 - $A$2) / ($B$2 - $A$2))) * $C$2</f>
        <v>1.2994698329429351</v>
      </c>
      <c r="AA24" s="1">
        <f t="shared" si="11"/>
        <v>34.273229060552602</v>
      </c>
      <c r="AB24" s="1">
        <f>(1 - EXP(-$D$9 * (AA24 - $A$2) / ($B$2 - $A$2))) * $C$2</f>
        <v>1.2396177752720723</v>
      </c>
      <c r="AD24" s="1">
        <f t="shared" si="12"/>
        <v>39.041054988359143</v>
      </c>
      <c r="AE24" s="1">
        <f>(1 - EXP(-$D$10 * (AD24 - $A$2) / ($B$2 - $A$2))) * $C$2</f>
        <v>1.1449791619067349</v>
      </c>
      <c r="AG24" s="1">
        <f t="shared" si="13"/>
        <v>48.557001029840684</v>
      </c>
      <c r="AH24" s="1">
        <f>(1 - EXP(-$D$11 * (AG24 - $A$2) / ($B$2 - $A$2))) * $C$2</f>
        <v>0.92815817061925521</v>
      </c>
      <c r="AJ24" s="1">
        <f t="shared" si="14"/>
        <v>75</v>
      </c>
      <c r="AK24" s="1">
        <f>(1 - EXP(-$D$12 * (AJ24 - $A$2) / ($B$2 - $A$2))) * $C$2</f>
        <v>0</v>
      </c>
    </row>
    <row r="25" spans="6:37" x14ac:dyDescent="0.45">
      <c r="F25" s="1">
        <f t="shared" si="4"/>
        <v>24.719436225476898</v>
      </c>
      <c r="G25" s="1">
        <f t="shared" si="0"/>
        <v>1.3200558594846321</v>
      </c>
      <c r="I25" s="1">
        <f t="shared" si="5"/>
        <v>25.125451566326831</v>
      </c>
      <c r="J25" s="1">
        <f t="shared" si="1"/>
        <v>1.3010532366107328</v>
      </c>
      <c r="L25" s="1">
        <f t="shared" si="6"/>
        <v>25.637126192929454</v>
      </c>
      <c r="M25" s="1">
        <f t="shared" si="2"/>
        <v>1.2822892447762753</v>
      </c>
      <c r="O25" s="1">
        <f t="shared" si="7"/>
        <v>26.29871384909832</v>
      </c>
      <c r="P25" s="1">
        <f t="shared" si="3"/>
        <v>1.2636566971089562</v>
      </c>
      <c r="R25" s="1">
        <f t="shared" si="8"/>
        <v>27.18211953366831</v>
      </c>
      <c r="S25" s="1">
        <f>(1 - EXP(-$D$6 * (R25 - $A$2) / ($B$2 - $A$2))) * $C$2</f>
        <v>1.2448273961877589</v>
      </c>
      <c r="U25" s="1">
        <f t="shared" si="9"/>
        <v>28.410752375425844</v>
      </c>
      <c r="V25" s="1">
        <f>(1 - EXP(-$D$7 * (U25 - $A$2) / ($B$2 - $A$2))) * $C$2</f>
        <v>1.2248645445354689</v>
      </c>
      <c r="X25" s="1">
        <f t="shared" si="10"/>
        <v>30.210835638174533</v>
      </c>
      <c r="Y25" s="1">
        <f>(1 - EXP(-$D$8 * (X25 - $A$2) / ($B$2 - $A$2))) * $C$2</f>
        <v>1.2011265137238858</v>
      </c>
      <c r="AA25" s="1">
        <f t="shared" si="11"/>
        <v>33.033611285280529</v>
      </c>
      <c r="AB25" s="1">
        <f>(1 - EXP(-$D$9 * (AA25 - $A$2) / ($B$2 - $A$2))) * $C$2</f>
        <v>1.1660229068305281</v>
      </c>
      <c r="AD25" s="1">
        <f t="shared" si="12"/>
        <v>37.89607582645241</v>
      </c>
      <c r="AE25" s="1">
        <f>(1 - EXP(-$D$10 * (AD25 - $A$2) / ($B$2 - $A$2))) * $C$2</f>
        <v>1.0962282891832642</v>
      </c>
      <c r="AG25" s="1">
        <f t="shared" si="13"/>
        <v>47.628842859221429</v>
      </c>
      <c r="AH25" s="1">
        <f>(1 - EXP(-$D$11 * (AG25 - $A$2) / ($B$2 - $A$2))) * $C$2</f>
        <v>0.90495289158297598</v>
      </c>
      <c r="AJ25" s="1">
        <f t="shared" si="14"/>
        <v>75</v>
      </c>
      <c r="AK25" s="1">
        <f>(1 - EXP(-$D$12 * (AJ25 - $A$2) / ($B$2 - $A$2))) * $C$2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Yangzhe Chen</dc:creator>
  <cp:lastModifiedBy>Yangzhe Chen</cp:lastModifiedBy>
  <dcterms:created xsi:type="dcterms:W3CDTF">2015-06-05T18:17:20Z</dcterms:created>
  <dcterms:modified xsi:type="dcterms:W3CDTF">2025-04-11T15:14:12Z</dcterms:modified>
</cp:coreProperties>
</file>