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yangzhec_ug_kth_se/Documents/Projects/HYSTORE/Flexibility with CNR - WP1/national_flex_project/"/>
    </mc:Choice>
  </mc:AlternateContent>
  <xr:revisionPtr revIDLastSave="3" documentId="13_ncr:1_{2BCD115F-703E-4AB8-928B-09B67137E1F8}" xr6:coauthVersionLast="47" xr6:coauthVersionMax="47" xr10:uidLastSave="{26738B12-8E58-4E0B-98C7-98DC9859E87E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J6" i="1" l="1"/>
  <c r="I7" i="1" s="1"/>
  <c r="J7" i="1" s="1"/>
  <c r="I8" i="1" s="1"/>
  <c r="E6" i="1"/>
  <c r="D7" i="1" s="1"/>
  <c r="E7" i="1" s="1"/>
  <c r="D8" i="1" s="1"/>
  <c r="E8" i="1" s="1"/>
  <c r="O6" i="1"/>
  <c r="N7" i="1" s="1"/>
  <c r="O7" i="1" s="1"/>
  <c r="N8" i="1" s="1"/>
  <c r="O8" i="1" s="1"/>
  <c r="N9" i="1" s="1"/>
  <c r="O9" i="1" l="1"/>
  <c r="N10" i="1" s="1"/>
  <c r="D9" i="1"/>
  <c r="E9" i="1" s="1"/>
  <c r="J8" i="1"/>
  <c r="I9" i="1" s="1"/>
  <c r="O10" i="1" l="1"/>
  <c r="N11" i="1" s="1"/>
  <c r="D10" i="1"/>
  <c r="E10" i="1" s="1"/>
  <c r="J9" i="1"/>
  <c r="I10" i="1" s="1"/>
  <c r="J10" i="1" s="1"/>
  <c r="I11" i="1" s="1"/>
  <c r="O11" i="1" l="1"/>
  <c r="N12" i="1" s="1"/>
  <c r="D11" i="1"/>
  <c r="E11" i="1" s="1"/>
  <c r="J11" i="1"/>
  <c r="I12" i="1" s="1"/>
  <c r="J12" i="1" s="1"/>
  <c r="O12" i="1" l="1"/>
  <c r="N13" i="1" s="1"/>
  <c r="D12" i="1"/>
  <c r="E12" i="1" s="1"/>
  <c r="I13" i="1"/>
  <c r="J13" i="1"/>
  <c r="I14" i="1" s="1"/>
  <c r="O13" i="1" l="1"/>
  <c r="N14" i="1" s="1"/>
  <c r="D13" i="1"/>
  <c r="E13" i="1" s="1"/>
  <c r="J14" i="1"/>
  <c r="I15" i="1" s="1"/>
  <c r="O14" i="1" l="1"/>
  <c r="N15" i="1" s="1"/>
  <c r="D14" i="1"/>
  <c r="E14" i="1" s="1"/>
  <c r="J15" i="1"/>
  <c r="I16" i="1" s="1"/>
  <c r="O15" i="1" l="1"/>
  <c r="N16" i="1" s="1"/>
  <c r="D15" i="1"/>
  <c r="E15" i="1" s="1"/>
  <c r="J16" i="1"/>
  <c r="I17" i="1" s="1"/>
  <c r="O16" i="1" l="1"/>
  <c r="N17" i="1" s="1"/>
  <c r="D16" i="1"/>
  <c r="E16" i="1" s="1"/>
  <c r="J17" i="1"/>
  <c r="I18" i="1" s="1"/>
  <c r="O17" i="1" l="1"/>
  <c r="N18" i="1" s="1"/>
  <c r="J18" i="1"/>
  <c r="I19" i="1" s="1"/>
  <c r="D17" i="1"/>
  <c r="E17" i="1" s="1"/>
  <c r="O18" i="1" l="1"/>
  <c r="N19" i="1" s="1"/>
  <c r="J19" i="1"/>
  <c r="I20" i="1" s="1"/>
  <c r="D18" i="1"/>
  <c r="E18" i="1" s="1"/>
  <c r="O19" i="1" l="1"/>
  <c r="N20" i="1" s="1"/>
  <c r="J20" i="1"/>
  <c r="I21" i="1" s="1"/>
  <c r="D19" i="1"/>
  <c r="E19" i="1" s="1"/>
  <c r="O20" i="1" l="1"/>
  <c r="N21" i="1" s="1"/>
  <c r="J21" i="1"/>
  <c r="I22" i="1" s="1"/>
  <c r="D20" i="1"/>
  <c r="E20" i="1" s="1"/>
  <c r="O21" i="1" l="1"/>
  <c r="N22" i="1" s="1"/>
  <c r="J22" i="1"/>
  <c r="I23" i="1" s="1"/>
  <c r="O22" i="1" l="1"/>
  <c r="N23" i="1" s="1"/>
  <c r="J23" i="1"/>
  <c r="I24" i="1" s="1"/>
  <c r="D21" i="1"/>
  <c r="E21" i="1" s="1"/>
  <c r="O23" i="1" l="1"/>
  <c r="N24" i="1" s="1"/>
  <c r="J24" i="1"/>
  <c r="I25" i="1" s="1"/>
  <c r="D22" i="1"/>
  <c r="E22" i="1" s="1"/>
  <c r="J25" i="1" l="1"/>
  <c r="I26" i="1" s="1"/>
  <c r="J26" i="1" s="1"/>
  <c r="I27" i="1" s="1"/>
  <c r="J27" i="1" s="1"/>
  <c r="I28" i="1" s="1"/>
  <c r="J28" i="1" s="1"/>
  <c r="I29" i="1" s="1"/>
  <c r="J29" i="1" s="1"/>
  <c r="O24" i="1"/>
  <c r="N25" i="1" s="1"/>
  <c r="D23" i="1"/>
  <c r="E23" i="1" s="1"/>
  <c r="O25" i="1" l="1"/>
  <c r="N26" i="1" s="1"/>
  <c r="D24" i="1"/>
  <c r="E24" i="1" s="1"/>
  <c r="O26" i="1" l="1"/>
  <c r="N27" i="1" s="1"/>
  <c r="O27" i="1" s="1"/>
  <c r="N28" i="1" s="1"/>
  <c r="O28" i="1" s="1"/>
  <c r="N29" i="1" s="1"/>
  <c r="O29" i="1" s="1"/>
  <c r="D25" i="1"/>
  <c r="E25" i="1" l="1"/>
  <c r="D26" i="1" s="1"/>
  <c r="E26" i="1" s="1"/>
  <c r="D27" i="1" s="1"/>
  <c r="E27" i="1" l="1"/>
  <c r="D28" i="1"/>
  <c r="E28" i="1" l="1"/>
  <c r="D29" i="1" s="1"/>
  <c r="E29" i="1" s="1"/>
</calcChain>
</file>

<file path=xl/sharedStrings.xml><?xml version="1.0" encoding="utf-8"?>
<sst xmlns="http://schemas.openxmlformats.org/spreadsheetml/2006/main" count="11" uniqueCount="7">
  <si>
    <t>Min</t>
  </si>
  <si>
    <t>Max</t>
  </si>
  <si>
    <t>k</t>
  </si>
  <si>
    <t>C (Constant loss)</t>
  </si>
  <si>
    <t>SoC</t>
  </si>
  <si>
    <t>Exact loss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</si>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</sst>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32</xdr:row>
      <xdr:rowOff>57151</xdr:rowOff>
    </xdr:from>
    <xdr:ext cx="4953000" cy="83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777FF0-DF51-42CE-D0F3-791BE00A421B}"/>
                </a:ext>
              </a:extLst>
            </xdr:cNvPr>
            <xdr:cNvSpPr txBox="1"/>
          </xdr:nvSpPr>
          <xdr:spPr>
            <a:xfrm>
              <a:off x="542925" y="7677151"/>
              <a:ext cx="4953000" cy="83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1.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Loss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factor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𝐶</m:t>
                  </m:r>
                  <m:r>
                    <a:rPr lang="sv-SE" sz="24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sv-SE" sz="2400" b="0" i="0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SoC</m:t>
                      </m:r>
                      <m:d>
                        <m:dPr>
                          <m:begChr m:val="["/>
                          <m:endChr m:val="]"/>
                          <m:ctrlP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e>
                      </m:d>
                      <m: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nor/>
                            </m:rPr>
                            <a:rPr lang="sv-SE" sz="2400" b="0" i="0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SoC</m:t>
                          </m:r>
                        </m:e>
                        <m:sub>
                          <m:r>
                            <m:rPr>
                              <m:nor/>
                            </m:rPr>
                            <a:rPr lang="sv-SE" sz="2400" b="0" i="0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min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m:rPr>
                              <m:nor/>
                            </m:rPr>
                            <a:rPr lang="en-GB" sz="14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So</m:t>
                          </m:r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lang="en-GB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C</m:t>
                              </m:r>
                            </m:e>
                            <m:sub>
                              <m:r>
                                <m:rPr>
                                  <m:nor/>
                                </m:rPr>
                                <a:rPr lang="sv-SE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max</m:t>
                              </m:r>
                            </m:sub>
                          </m:sSub>
                          <m:r>
                            <a:rPr lang="sv-SE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sv-SE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lang="sv-SE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SoC</m:t>
                              </m:r>
                            </m:e>
                            <m:sub>
                              <m:r>
                                <m:rPr>
                                  <m:nor/>
                                </m:rPr>
                                <a:rPr lang="sv-SE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min</m:t>
                              </m:r>
                            </m:sub>
                          </m:sSub>
                        </m:e>
                      </m:rad>
                    </m:den>
                  </m:f>
                </m:oMath>
              </a14:m>
              <a:endParaRPr lang="en-GB" sz="240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0777FF0-DF51-42CE-D0F3-791BE00A421B}"/>
                </a:ext>
              </a:extLst>
            </xdr:cNvPr>
            <xdr:cNvSpPr txBox="1"/>
          </xdr:nvSpPr>
          <xdr:spPr>
            <a:xfrm>
              <a:off x="542925" y="7677151"/>
              <a:ext cx="4953000" cy="83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1. </a:t>
              </a:r>
              <a:r>
                <a:rPr lang="sv-SE" sz="2400" b="0" i="0" kern="1200">
                  <a:latin typeface="Cambria Math" panose="02040503050406030204" pitchFamily="18" charset="0"/>
                </a:rPr>
                <a:t>"Loss factor"=𝐶</a:t>
              </a:r>
              <a:r>
                <a:rPr lang="sv-SE" sz="2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∙("SoC" [𝑡]−〖"SoC" 〗_"min" )/√(</a:t>
              </a:r>
              <a:r>
                <a:rPr lang="en-GB" sz="14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"C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sv-S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"max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sv-SE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−〖"SoC" 〗_"min" </a:t>
              </a:r>
              <a:r>
                <a:rPr lang="sv-SE" sz="2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n-GB" sz="2400" kern="1200"/>
            </a:p>
          </xdr:txBody>
        </xdr:sp>
      </mc:Fallback>
    </mc:AlternateContent>
    <xdr:clientData/>
  </xdr:oneCellAnchor>
  <xdr:oneCellAnchor>
    <xdr:from>
      <xdr:col>6</xdr:col>
      <xdr:colOff>333375</xdr:colOff>
      <xdr:row>31</xdr:row>
      <xdr:rowOff>66676</xdr:rowOff>
    </xdr:from>
    <xdr:ext cx="4953000" cy="83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547471-1184-4CE3-800E-DCC84C000240}"/>
                </a:ext>
              </a:extLst>
            </xdr:cNvPr>
            <xdr:cNvSpPr txBox="1"/>
          </xdr:nvSpPr>
          <xdr:spPr>
            <a:xfrm>
              <a:off x="5867400" y="7448551"/>
              <a:ext cx="4953000" cy="83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2.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Loss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factor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sv-SE" sz="2400" b="0" i="1" kern="120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sv-SE" sz="2400" b="0" i="1" kern="1200">
                          <a:latin typeface="Cambria Math" panose="02040503050406030204" pitchFamily="18" charset="0"/>
                        </a:rPr>
                        <m:t>𝐶</m:t>
                      </m:r>
                    </m:num>
                    <m:den>
                      <m:r>
                        <a:rPr lang="sv-SE" sz="2400" b="0" i="1" kern="120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sv-SE" sz="24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d>
                    <m:dPr>
                      <m:ctrlP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kumimoji="0" lang="sv-SE" sz="18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kumimoji="0" lang="sv-SE" sz="18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SoC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kumimoji="0" lang="sv-SE" sz="18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kumimoji="0" lang="sv-SE" sz="18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</m:e>
                          </m:d>
                          <m:r>
                            <a:rPr kumimoji="0" lang="sv-SE" sz="1800" b="0" i="1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0" lang="sv-SE" sz="18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SoC</m:t>
                              </m:r>
                            </m:e>
                            <m:sub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min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sv-SE" sz="18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SoC</m:t>
                              </m:r>
                            </m:e>
                            <m:sub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max</m:t>
                              </m:r>
                            </m:sub>
                          </m:sSub>
                          <m:r>
                            <m:rPr>
                              <m:nor/>
                            </m:rPr>
                            <a:rPr kumimoji="0" lang="sv-SE" sz="1800" b="0" i="0" u="none" strike="noStrike" kern="120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kumimoji="0" lang="sv-SE" sz="1800" b="0" i="1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SoC</m:t>
                              </m:r>
                            </m:e>
                            <m:sub>
                              <m:r>
                                <m:rPr>
                                  <m:nor/>
                                </m:rPr>
                                <a:rPr kumimoji="0" lang="sv-SE" sz="1800" b="0" i="0" u="none" strike="noStrike" kern="120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min</m:t>
                              </m:r>
                            </m:sub>
                          </m:sSub>
                        </m:den>
                      </m:f>
                      <m:r>
                        <a:rPr kumimoji="0" lang="sv-SE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kumimoji="0" lang="sv-SE" sz="11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e>
                  </m:d>
                </m:oMath>
              </a14:m>
              <a:endParaRPr lang="en-GB" sz="2400" kern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7547471-1184-4CE3-800E-DCC84C000240}"/>
                </a:ext>
              </a:extLst>
            </xdr:cNvPr>
            <xdr:cNvSpPr txBox="1"/>
          </xdr:nvSpPr>
          <xdr:spPr>
            <a:xfrm>
              <a:off x="5867400" y="7448551"/>
              <a:ext cx="4953000" cy="83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2. </a:t>
              </a:r>
              <a:r>
                <a:rPr lang="sv-SE" sz="2400" b="0" i="0" kern="1200">
                  <a:latin typeface="Cambria Math" panose="02040503050406030204" pitchFamily="18" charset="0"/>
                </a:rPr>
                <a:t>"Loss factor"=𝐶/2</a:t>
              </a:r>
              <a:r>
                <a:rPr lang="sv-SE" sz="2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kumimoji="0" lang="sv-SE" sz="18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("SoC" [𝑡]−〖"SoC" 〗_"min" )/(〖"SoC" 〗_"max"  "-" 〖"SoC" 〗_"min" </a:t>
              </a:r>
              <a:r>
                <a:rPr kumimoji="0" lang="sv-SE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0" lang="sv-SE" sz="18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kumimoji="0" lang="sv-SE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kumimoji="0" lang="sv-SE" sz="24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GB" sz="2400" kern="1200"/>
            </a:p>
          </xdr:txBody>
        </xdr:sp>
      </mc:Fallback>
    </mc:AlternateContent>
    <xdr:clientData/>
  </xdr:oneCellAnchor>
  <xdr:oneCellAnchor>
    <xdr:from>
      <xdr:col>15</xdr:col>
      <xdr:colOff>295274</xdr:colOff>
      <xdr:row>13</xdr:row>
      <xdr:rowOff>200026</xdr:rowOff>
    </xdr:from>
    <xdr:ext cx="5972175" cy="1019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2A6EF3-55D9-4456-A35C-FDDFCA50E822}"/>
                </a:ext>
              </a:extLst>
            </xdr:cNvPr>
            <xdr:cNvSpPr txBox="1"/>
          </xdr:nvSpPr>
          <xdr:spPr>
            <a:xfrm>
              <a:off x="11887199" y="3295651"/>
              <a:ext cx="5972175" cy="101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3.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Loss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sv-SE" sz="2400" b="0" i="0" kern="1200">
                      <a:latin typeface="Cambria Math" panose="02040503050406030204" pitchFamily="18" charset="0"/>
                    </a:rPr>
                    <m:t>factor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=</m:t>
                  </m:r>
                  <m:r>
                    <a:rPr lang="sv-SE" sz="2400" b="0" i="1" kern="1200">
                      <a:latin typeface="Cambria Math" panose="02040503050406030204" pitchFamily="18" charset="0"/>
                    </a:rPr>
                    <m:t>𝐶</m:t>
                  </m:r>
                  <m:r>
                    <a:rPr lang="sv-SE" sz="2400" b="0" i="1" kern="120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d>
                    <m:dPr>
                      <m:ctrlP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a:rPr lang="sv-SE" sz="2400" b="0" i="1" kern="120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p>
                        <m:sSupPr>
                          <m:ctrlP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𝑘</m:t>
                          </m:r>
                          <m:r>
                            <a:rPr lang="sv-SE" sz="2400" b="0" i="1" kern="12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∙</m:t>
                          </m:r>
                          <m:d>
                            <m:dPr>
                              <m:ctrlPr>
                                <a:rPr lang="ar-A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ar-AE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nor/>
                                    </m:rPr>
                                    <a:rPr lang="en-GB" sz="1100" b="0" i="0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SoC</m:t>
                                  </m:r>
                                  <m:d>
                                    <m:dPr>
                                      <m:begChr m:val="["/>
                                      <m:endChr m:val="]"/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</m:d>
                                  <m:r>
                                    <a:rPr lang="ar-AE" sz="1100" b="0" i="1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min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max</m:t>
                                      </m:r>
                                    </m:sub>
                                  </m:sSub>
                                  <m:r>
                                    <m:rPr>
                                      <m:nor/>
                                    </m:rPr>
                                    <a:rPr lang="ar-AE" sz="1100" b="0" i="0" baseline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ar-AE" sz="1100" b="0" i="1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SoC</m:t>
                                      </m:r>
                                    </m:e>
                                    <m:sub>
                                      <m:r>
                                        <m:rPr>
                                          <m:nor/>
                                        </m:rPr>
                                        <a:rPr lang="en-GB" sz="1100" b="0" i="0" baseline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min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d>
                        </m:sup>
                      </m:sSup>
                    </m:e>
                  </m:d>
                </m:oMath>
              </a14:m>
              <a:endParaRPr lang="en-GB" sz="2400" kern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32A6EF3-55D9-4456-A35C-FDDFCA50E822}"/>
                </a:ext>
              </a:extLst>
            </xdr:cNvPr>
            <xdr:cNvSpPr txBox="1"/>
          </xdr:nvSpPr>
          <xdr:spPr>
            <a:xfrm>
              <a:off x="11887199" y="3295651"/>
              <a:ext cx="5972175" cy="101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sv-SE" sz="2400" b="0" kern="1200"/>
                <a:t>3. </a:t>
              </a:r>
              <a:r>
                <a:rPr lang="sv-SE" sz="2400" b="0" i="0" kern="1200">
                  <a:latin typeface="Cambria Math" panose="02040503050406030204" pitchFamily="18" charset="0"/>
                </a:rPr>
                <a:t>"Loss factor"=𝐶</a:t>
              </a:r>
              <a:r>
                <a:rPr lang="sv-SE" sz="24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∙(1−𝑒^(−𝑘∙</a:t>
              </a:r>
              <a:r>
                <a:rPr lang="ar-AE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ar-AE" sz="11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SoC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[𝑡]−〖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"min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"max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"−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"SoC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"min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ar-A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sv-SE" sz="24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GB" sz="1100" b="0" i="0" kern="120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n-GB" sz="24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D3" sqref="D3"/>
    </sheetView>
  </sheetViews>
  <sheetFormatPr defaultRowHeight="18.75" x14ac:dyDescent="0.3"/>
  <cols>
    <col min="1" max="2" width="9.140625" style="1"/>
    <col min="3" max="3" width="26.42578125" style="1" customWidth="1"/>
    <col min="4" max="4" width="9.140625" style="1"/>
    <col min="5" max="5" width="20" style="1" customWidth="1"/>
    <col min="6" max="9" width="9.140625" style="1"/>
    <col min="10" max="10" width="17.7109375" style="1" customWidth="1"/>
    <col min="11" max="16384" width="9.140625" style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2</v>
      </c>
    </row>
    <row r="2" spans="1:15" x14ac:dyDescent="0.3">
      <c r="A2" s="1">
        <v>20</v>
      </c>
      <c r="B2" s="1">
        <v>75</v>
      </c>
      <c r="C2" s="1">
        <f>(B2-A2) / 24</f>
        <v>2.2916666666666665</v>
      </c>
      <c r="D2" s="1">
        <v>7</v>
      </c>
    </row>
    <row r="5" spans="1:15" x14ac:dyDescent="0.3">
      <c r="C5" s="2" t="s">
        <v>6</v>
      </c>
      <c r="D5" s="2" t="s">
        <v>4</v>
      </c>
      <c r="E5" s="2" t="s">
        <v>5</v>
      </c>
      <c r="F5" s="2"/>
      <c r="G5" s="2"/>
      <c r="H5" s="2"/>
      <c r="I5" s="2" t="s">
        <v>4</v>
      </c>
      <c r="J5" s="2" t="s">
        <v>5</v>
      </c>
      <c r="K5" s="2"/>
      <c r="L5" s="2"/>
      <c r="M5" s="2"/>
      <c r="N5" s="2" t="s">
        <v>4</v>
      </c>
      <c r="O5" s="2" t="s">
        <v>5</v>
      </c>
    </row>
    <row r="6" spans="1:15" x14ac:dyDescent="0.3">
      <c r="C6" s="1">
        <v>0</v>
      </c>
      <c r="D6" s="1">
        <v>75</v>
      </c>
      <c r="E6" s="1">
        <f>$C$2 * (D6-$A$2)/($B$2-$A$2)^0.5</f>
        <v>16.995454866260893</v>
      </c>
      <c r="I6" s="1">
        <v>75</v>
      </c>
      <c r="J6" s="1">
        <f t="shared" ref="J6:J29" si="0">($C$2 / 2) * ((I6-$A$2)/($B$2-$A$2) + 1)</f>
        <v>2.2916666666666665</v>
      </c>
      <c r="N6" s="1">
        <v>75</v>
      </c>
      <c r="O6" s="1">
        <f>(1 - EXP(-$D$2 * (N6 - $A$2) / ($B$2 - $A$2))) * $C$2</f>
        <v>2.2895769371622707</v>
      </c>
    </row>
    <row r="7" spans="1:15" x14ac:dyDescent="0.3">
      <c r="C7" s="1">
        <v>1</v>
      </c>
      <c r="D7" s="1">
        <f>D6-E6</f>
        <v>58.004545133739107</v>
      </c>
      <c r="E7" s="1">
        <f t="shared" ref="E7:E29" si="1">$C$2 * (D7-$A$2)/($B$2-$A$2)^0.5</f>
        <v>11.743718755149782</v>
      </c>
      <c r="I7" s="1">
        <f t="shared" ref="I7:I29" si="2">I6-J6</f>
        <v>72.708333333333329</v>
      </c>
      <c r="J7" s="1">
        <f t="shared" si="0"/>
        <v>2.2439236111111107</v>
      </c>
      <c r="N7" s="1">
        <f>N6-O6</f>
        <v>72.710423062837734</v>
      </c>
      <c r="O7" s="1">
        <f t="shared" ref="O7:O29" si="3">(1 - EXP(-$D$2 * (N7 - $A$2) / ($B$2 - $A$2))) * $C$2</f>
        <v>2.2888699801347894</v>
      </c>
    </row>
    <row r="8" spans="1:15" x14ac:dyDescent="0.3">
      <c r="C8" s="1">
        <v>2</v>
      </c>
      <c r="D8" s="1">
        <f t="shared" ref="D8:D29" si="4">D7-E7</f>
        <v>46.260826378589329</v>
      </c>
      <c r="E8" s="1">
        <f t="shared" si="1"/>
        <v>8.1148125357823364</v>
      </c>
      <c r="I8" s="1">
        <f t="shared" si="2"/>
        <v>70.464409722222214</v>
      </c>
      <c r="J8" s="1">
        <f t="shared" si="0"/>
        <v>2.1971752025462958</v>
      </c>
      <c r="N8" s="1">
        <f t="shared" ref="N8:N29" si="5">N7-O7</f>
        <v>70.421553082702943</v>
      </c>
      <c r="O8" s="1">
        <f t="shared" si="3"/>
        <v>2.2879241957742482</v>
      </c>
    </row>
    <row r="9" spans="1:15" x14ac:dyDescent="0.3">
      <c r="C9" s="1">
        <v>3</v>
      </c>
      <c r="D9" s="1">
        <f t="shared" si="4"/>
        <v>38.146013842806994</v>
      </c>
      <c r="E9" s="1">
        <f t="shared" si="1"/>
        <v>5.6072683503267573</v>
      </c>
      <c r="I9" s="1">
        <f t="shared" si="2"/>
        <v>68.267234519675924</v>
      </c>
      <c r="J9" s="1">
        <f t="shared" si="0"/>
        <v>2.1514007191599149</v>
      </c>
      <c r="N9" s="1">
        <f t="shared" si="5"/>
        <v>68.13362888692869</v>
      </c>
      <c r="O9" s="1">
        <f t="shared" si="3"/>
        <v>2.2866591685528106</v>
      </c>
    </row>
    <row r="10" spans="1:15" x14ac:dyDescent="0.3">
      <c r="C10" s="1">
        <v>4</v>
      </c>
      <c r="D10" s="1">
        <f t="shared" si="4"/>
        <v>32.538745492480238</v>
      </c>
      <c r="E10" s="1">
        <f t="shared" si="1"/>
        <v>3.874576056308729</v>
      </c>
      <c r="I10" s="1">
        <f t="shared" si="2"/>
        <v>66.115833800516015</v>
      </c>
      <c r="J10" s="1">
        <f t="shared" si="0"/>
        <v>2.1065798708440835</v>
      </c>
      <c r="N10" s="1">
        <f t="shared" si="5"/>
        <v>65.846969718375874</v>
      </c>
      <c r="O10" s="1">
        <f t="shared" si="3"/>
        <v>2.2849676164300563</v>
      </c>
    </row>
    <row r="11" spans="1:15" x14ac:dyDescent="0.3">
      <c r="C11" s="1">
        <v>5</v>
      </c>
      <c r="D11" s="1">
        <f t="shared" si="4"/>
        <v>28.664169436171509</v>
      </c>
      <c r="E11" s="1">
        <f t="shared" si="1"/>
        <v>2.6773000110198173</v>
      </c>
      <c r="I11" s="1">
        <f t="shared" si="2"/>
        <v>64.009253929671928</v>
      </c>
      <c r="J11" s="1">
        <f t="shared" si="0"/>
        <v>2.0626927902014986</v>
      </c>
      <c r="N11" s="1">
        <f t="shared" si="5"/>
        <v>63.562002101945815</v>
      </c>
      <c r="O11" s="1">
        <f t="shared" si="3"/>
        <v>2.2827065807048661</v>
      </c>
    </row>
    <row r="12" spans="1:15" x14ac:dyDescent="0.3">
      <c r="C12" s="1">
        <v>6</v>
      </c>
      <c r="D12" s="1">
        <f t="shared" si="4"/>
        <v>25.986869425151692</v>
      </c>
      <c r="E12" s="1">
        <f t="shared" si="1"/>
        <v>1.8499921655520524</v>
      </c>
      <c r="I12" s="1">
        <f t="shared" si="2"/>
        <v>61.946561139470433</v>
      </c>
      <c r="J12" s="1">
        <f t="shared" si="0"/>
        <v>2.0197200237389672</v>
      </c>
      <c r="N12" s="1">
        <f t="shared" si="5"/>
        <v>61.279295521240947</v>
      </c>
      <c r="O12" s="1">
        <f t="shared" si="3"/>
        <v>2.2796858577462338</v>
      </c>
    </row>
    <row r="13" spans="1:15" x14ac:dyDescent="0.3">
      <c r="C13" s="1">
        <v>7</v>
      </c>
      <c r="D13" s="1">
        <f t="shared" si="4"/>
        <v>24.13687725959964</v>
      </c>
      <c r="E13" s="1">
        <f t="shared" si="1"/>
        <v>1.2783292864143041</v>
      </c>
      <c r="I13" s="1">
        <f t="shared" si="2"/>
        <v>59.926841115731463</v>
      </c>
      <c r="J13" s="1">
        <f t="shared" si="0"/>
        <v>1.9776425232444053</v>
      </c>
      <c r="N13" s="1">
        <f t="shared" si="5"/>
        <v>58.999609663494709</v>
      </c>
      <c r="O13" s="1">
        <f t="shared" si="3"/>
        <v>2.2756529131238903</v>
      </c>
    </row>
    <row r="14" spans="1:15" x14ac:dyDescent="0.3">
      <c r="C14" s="1">
        <v>8</v>
      </c>
      <c r="D14" s="1">
        <f t="shared" si="4"/>
        <v>22.858547973185335</v>
      </c>
      <c r="E14" s="1">
        <f t="shared" si="1"/>
        <v>0.88331496475114391</v>
      </c>
      <c r="I14" s="1">
        <f t="shared" si="2"/>
        <v>57.949198592487058</v>
      </c>
      <c r="J14" s="1">
        <f t="shared" si="0"/>
        <v>1.9364416373434803</v>
      </c>
      <c r="N14" s="1">
        <f t="shared" si="5"/>
        <v>56.723956750370817</v>
      </c>
      <c r="O14" s="1">
        <f t="shared" si="3"/>
        <v>2.2702733941975435</v>
      </c>
    </row>
    <row r="15" spans="1:15" x14ac:dyDescent="0.3">
      <c r="C15" s="1">
        <v>9</v>
      </c>
      <c r="D15" s="1">
        <f t="shared" si="4"/>
        <v>21.975233008434191</v>
      </c>
      <c r="E15" s="1">
        <f t="shared" si="1"/>
        <v>0.61036333536712772</v>
      </c>
      <c r="I15" s="1">
        <f t="shared" si="2"/>
        <v>56.01275695514358</v>
      </c>
      <c r="J15" s="1">
        <f t="shared" si="0"/>
        <v>1.8960991032321579</v>
      </c>
      <c r="N15" s="1">
        <f t="shared" si="5"/>
        <v>54.453683356173272</v>
      </c>
      <c r="O15" s="1">
        <f t="shared" si="3"/>
        <v>2.2631062882137676</v>
      </c>
    </row>
    <row r="16" spans="1:15" x14ac:dyDescent="0.3">
      <c r="C16" s="1">
        <v>10</v>
      </c>
      <c r="D16" s="1">
        <f t="shared" si="4"/>
        <v>21.364869673067062</v>
      </c>
      <c r="E16" s="1">
        <f t="shared" si="1"/>
        <v>0.42175601685344577</v>
      </c>
      <c r="I16" s="1">
        <f t="shared" si="2"/>
        <v>54.11665785191142</v>
      </c>
      <c r="J16" s="1">
        <f t="shared" si="0"/>
        <v>1.8565970385814878</v>
      </c>
      <c r="N16" s="1">
        <f t="shared" si="5"/>
        <v>52.190577067959502</v>
      </c>
      <c r="O16" s="1">
        <f t="shared" si="3"/>
        <v>2.2535728453831747</v>
      </c>
    </row>
    <row r="17" spans="3:15" x14ac:dyDescent="0.3">
      <c r="C17" s="1">
        <v>11</v>
      </c>
      <c r="D17" s="1">
        <f t="shared" si="4"/>
        <v>20.943113656213615</v>
      </c>
      <c r="E17" s="1">
        <f t="shared" si="1"/>
        <v>0.29142991959877806</v>
      </c>
      <c r="I17" s="1">
        <f t="shared" si="2"/>
        <v>52.260060813329929</v>
      </c>
      <c r="J17" s="1">
        <f t="shared" si="0"/>
        <v>1.81791793361104</v>
      </c>
      <c r="N17" s="1">
        <f t="shared" si="5"/>
        <v>49.937004222576327</v>
      </c>
      <c r="O17" s="1">
        <f t="shared" si="3"/>
        <v>2.2409187553839449</v>
      </c>
    </row>
    <row r="18" spans="3:15" x14ac:dyDescent="0.3">
      <c r="C18" s="1">
        <v>12</v>
      </c>
      <c r="D18" s="1">
        <f t="shared" si="4"/>
        <v>20.651683736614839</v>
      </c>
      <c r="E18" s="1">
        <f t="shared" si="1"/>
        <v>0.20137566423115896</v>
      </c>
      <c r="I18" s="1">
        <f t="shared" si="2"/>
        <v>50.442142879718887</v>
      </c>
      <c r="J18" s="1">
        <f t="shared" si="0"/>
        <v>1.7800446433274766</v>
      </c>
      <c r="N18" s="1">
        <f t="shared" si="5"/>
        <v>47.696085467192383</v>
      </c>
      <c r="O18" s="1">
        <f t="shared" si="3"/>
        <v>2.2241699940781476</v>
      </c>
    </row>
    <row r="19" spans="3:15" x14ac:dyDescent="0.3">
      <c r="C19" s="1">
        <v>13</v>
      </c>
      <c r="D19" s="1">
        <f t="shared" si="4"/>
        <v>20.450308072383681</v>
      </c>
      <c r="E19" s="1">
        <f t="shared" si="1"/>
        <v>0.13914891854745079</v>
      </c>
      <c r="I19" s="1">
        <f t="shared" si="2"/>
        <v>48.662098236391408</v>
      </c>
      <c r="J19" s="1">
        <f t="shared" si="0"/>
        <v>1.7429603799248208</v>
      </c>
      <c r="N19" s="1">
        <f t="shared" si="5"/>
        <v>45.471915473114237</v>
      </c>
      <c r="O19" s="1">
        <f t="shared" si="3"/>
        <v>2.2020846598762644</v>
      </c>
    </row>
    <row r="20" spans="3:15" x14ac:dyDescent="0.3">
      <c r="C20" s="1">
        <v>14</v>
      </c>
      <c r="D20" s="1">
        <f t="shared" si="4"/>
        <v>20.311159153836229</v>
      </c>
      <c r="E20" s="1">
        <f t="shared" si="1"/>
        <v>9.6150751913592028E-2</v>
      </c>
      <c r="I20" s="1">
        <f t="shared" si="2"/>
        <v>46.919137856466584</v>
      </c>
      <c r="J20" s="1">
        <f t="shared" si="0"/>
        <v>1.7066487053430537</v>
      </c>
      <c r="N20" s="1">
        <f t="shared" si="5"/>
        <v>43.269830813237974</v>
      </c>
      <c r="O20" s="1">
        <f t="shared" si="3"/>
        <v>2.1731065906052871</v>
      </c>
    </row>
    <row r="21" spans="3:15" x14ac:dyDescent="0.3">
      <c r="C21" s="1">
        <v>15</v>
      </c>
      <c r="D21" s="1">
        <f t="shared" si="4"/>
        <v>20.215008401922638</v>
      </c>
      <c r="E21" s="1">
        <f t="shared" si="1"/>
        <v>6.6439374377146948E-2</v>
      </c>
      <c r="I21" s="1">
        <f t="shared" si="2"/>
        <v>45.212489151123528</v>
      </c>
      <c r="J21" s="1">
        <f t="shared" si="0"/>
        <v>1.6710935239817399</v>
      </c>
      <c r="N21" s="1">
        <f t="shared" si="5"/>
        <v>41.096724222632687</v>
      </c>
      <c r="O21" s="1">
        <f t="shared" si="3"/>
        <v>2.1353323131372193</v>
      </c>
    </row>
    <row r="22" spans="3:15" x14ac:dyDescent="0.3">
      <c r="C22" s="1">
        <v>16</v>
      </c>
      <c r="D22" s="1">
        <f t="shared" si="4"/>
        <v>20.148569027545491</v>
      </c>
      <c r="E22" s="1">
        <f t="shared" si="1"/>
        <v>4.5909058221339456E-2</v>
      </c>
      <c r="I22" s="1">
        <f t="shared" si="2"/>
        <v>43.541395627141789</v>
      </c>
      <c r="J22" s="1">
        <f t="shared" si="0"/>
        <v>1.6362790755654537</v>
      </c>
      <c r="N22" s="1">
        <f t="shared" si="5"/>
        <v>38.961391909495468</v>
      </c>
      <c r="O22" s="1">
        <f t="shared" si="3"/>
        <v>2.0865115063058597</v>
      </c>
    </row>
    <row r="23" spans="3:15" x14ac:dyDescent="0.3">
      <c r="C23" s="1">
        <v>17</v>
      </c>
      <c r="D23" s="1">
        <f t="shared" si="4"/>
        <v>20.102659969324151</v>
      </c>
      <c r="E23" s="1">
        <f t="shared" si="1"/>
        <v>3.1722779549460588E-2</v>
      </c>
      <c r="I23" s="1">
        <f t="shared" si="2"/>
        <v>41.905116551576334</v>
      </c>
      <c r="J23" s="1">
        <f t="shared" si="0"/>
        <v>1.6021899281578402</v>
      </c>
      <c r="N23" s="1">
        <f t="shared" si="5"/>
        <v>36.874880403189607</v>
      </c>
      <c r="O23" s="1">
        <f t="shared" si="3"/>
        <v>2.0241123543160469</v>
      </c>
    </row>
    <row r="24" spans="3:15" x14ac:dyDescent="0.3">
      <c r="C24" s="1">
        <v>18</v>
      </c>
      <c r="D24" s="1">
        <f t="shared" si="4"/>
        <v>20.070937189774689</v>
      </c>
      <c r="E24" s="1">
        <f t="shared" si="1"/>
        <v>2.1920178311911134E-2</v>
      </c>
      <c r="I24" s="1">
        <f t="shared" si="2"/>
        <v>40.302926623418493</v>
      </c>
      <c r="J24" s="1">
        <f t="shared" si="0"/>
        <v>1.5688109713212186</v>
      </c>
      <c r="N24" s="1">
        <f t="shared" si="5"/>
        <v>34.850768048873562</v>
      </c>
      <c r="O24" s="1">
        <f t="shared" si="3"/>
        <v>1.945494278667979</v>
      </c>
    </row>
    <row r="25" spans="3:15" x14ac:dyDescent="0.3">
      <c r="C25" s="1">
        <v>19</v>
      </c>
      <c r="D25" s="1">
        <f t="shared" si="4"/>
        <v>20.049017011462777</v>
      </c>
      <c r="E25" s="1">
        <f t="shared" si="1"/>
        <v>1.5146661927174771E-2</v>
      </c>
      <c r="I25" s="1">
        <f t="shared" si="2"/>
        <v>38.734115652097273</v>
      </c>
      <c r="J25" s="1">
        <f t="shared" si="0"/>
        <v>1.5361274094186932</v>
      </c>
      <c r="N25" s="1">
        <f t="shared" si="5"/>
        <v>32.905273770205582</v>
      </c>
      <c r="O25" s="1">
        <f t="shared" si="3"/>
        <v>1.8482343204548959</v>
      </c>
    </row>
    <row r="26" spans="3:15" x14ac:dyDescent="0.3">
      <c r="C26" s="1">
        <v>20</v>
      </c>
      <c r="D26" s="1">
        <f t="shared" si="4"/>
        <v>20.033870349535601</v>
      </c>
      <c r="E26" s="1">
        <f t="shared" si="1"/>
        <v>1.0466218124305149E-2</v>
      </c>
      <c r="I26" s="1">
        <f t="shared" si="2"/>
        <v>37.197988242678576</v>
      </c>
      <c r="J26" s="1">
        <f t="shared" si="0"/>
        <v>1.5041247550558037</v>
      </c>
      <c r="N26" s="1">
        <f t="shared" si="5"/>
        <v>31.057039449750686</v>
      </c>
      <c r="O26" s="1">
        <f t="shared" si="3"/>
        <v>1.7306362809550324</v>
      </c>
    </row>
    <row r="27" spans="3:15" x14ac:dyDescent="0.3">
      <c r="C27" s="1">
        <v>21</v>
      </c>
      <c r="D27" s="1">
        <f t="shared" si="4"/>
        <v>20.023404131411297</v>
      </c>
      <c r="E27" s="1">
        <f t="shared" si="1"/>
        <v>7.2320701651770857E-3</v>
      </c>
      <c r="I27" s="1">
        <f t="shared" si="2"/>
        <v>35.693863487622771</v>
      </c>
      <c r="J27" s="1">
        <f t="shared" si="0"/>
        <v>1.4727888226588075</v>
      </c>
      <c r="N27" s="1">
        <f t="shared" si="5"/>
        <v>29.326403168795654</v>
      </c>
      <c r="O27" s="1">
        <f t="shared" si="3"/>
        <v>1.5923960141199434</v>
      </c>
    </row>
    <row r="28" spans="3:15" x14ac:dyDescent="0.3">
      <c r="C28" s="1">
        <v>22</v>
      </c>
      <c r="D28" s="1">
        <f t="shared" si="4"/>
        <v>20.01617206124612</v>
      </c>
      <c r="E28" s="1">
        <f t="shared" si="1"/>
        <v>4.9973006727789746E-3</v>
      </c>
      <c r="I28" s="1">
        <f t="shared" si="2"/>
        <v>34.221074664963965</v>
      </c>
      <c r="J28" s="1">
        <f t="shared" si="0"/>
        <v>1.4421057221867493</v>
      </c>
      <c r="N28" s="1">
        <f t="shared" si="5"/>
        <v>27.734007154675709</v>
      </c>
      <c r="O28" s="1">
        <f t="shared" si="3"/>
        <v>1.4352933055773873</v>
      </c>
    </row>
    <row r="29" spans="3:15" x14ac:dyDescent="0.3">
      <c r="C29" s="1">
        <v>23</v>
      </c>
      <c r="D29" s="1">
        <f t="shared" si="4"/>
        <v>20.01117476057334</v>
      </c>
      <c r="E29" s="1">
        <f t="shared" si="1"/>
        <v>3.453093435735812E-3</v>
      </c>
      <c r="I29" s="1">
        <f t="shared" si="2"/>
        <v>32.778968942777212</v>
      </c>
      <c r="J29" s="1">
        <f t="shared" si="0"/>
        <v>1.4120618529745252</v>
      </c>
      <c r="N29" s="1">
        <f t="shared" si="5"/>
        <v>26.29871384909832</v>
      </c>
      <c r="O29" s="1">
        <f t="shared" si="3"/>
        <v>1.2636566971089562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Yangzhe Chen</dc:creator>
  <cp:lastModifiedBy>Yangzhe Chen</cp:lastModifiedBy>
  <dcterms:created xsi:type="dcterms:W3CDTF">2015-06-05T18:17:20Z</dcterms:created>
  <dcterms:modified xsi:type="dcterms:W3CDTF">2024-11-13T15:14:58Z</dcterms:modified>
</cp:coreProperties>
</file>