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882F3870-A3B0-416E-9EC9-D1F4C58AB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X5" i="1"/>
  <c r="X6" i="1" s="1"/>
  <c r="J7" i="1"/>
  <c r="K7" i="1"/>
  <c r="L7" i="1" s="1"/>
  <c r="Q9" i="1"/>
  <c r="R9" i="1" s="1"/>
  <c r="Q10" i="1"/>
  <c r="R10" i="1" s="1"/>
  <c r="S10" i="1" s="1"/>
  <c r="Q11" i="1"/>
  <c r="R11" i="1" s="1"/>
  <c r="S11" i="1" s="1"/>
  <c r="Q12" i="1"/>
  <c r="R12" i="1" s="1"/>
  <c r="S12" i="1" s="1"/>
  <c r="Q8" i="1"/>
  <c r="R8" i="1" s="1"/>
  <c r="S8" i="1" s="1"/>
  <c r="J11" i="1"/>
  <c r="K11" i="1" s="1"/>
  <c r="L11" i="1" s="1"/>
  <c r="J10" i="1"/>
  <c r="K10" i="1" s="1"/>
  <c r="L10" i="1" s="1"/>
  <c r="J9" i="1"/>
  <c r="K9" i="1" s="1"/>
  <c r="J8" i="1"/>
  <c r="K8" i="1" s="1"/>
  <c r="L8" i="1" s="1"/>
  <c r="J12" i="1"/>
  <c r="K12" i="1" s="1"/>
  <c r="L12" i="1" s="1"/>
  <c r="D5" i="1"/>
  <c r="E5" i="1" s="1"/>
  <c r="C12" i="1"/>
  <c r="D12" i="1" s="1"/>
  <c r="E12" i="1" s="1"/>
  <c r="C11" i="1"/>
  <c r="D11" i="1" s="1"/>
  <c r="E11" i="1" s="1"/>
  <c r="C10" i="1"/>
  <c r="D10" i="1" s="1"/>
  <c r="E10" i="1" s="1"/>
  <c r="C9" i="1"/>
  <c r="D9" i="1" s="1"/>
  <c r="E9" i="1" s="1"/>
  <c r="C8" i="1"/>
  <c r="D8" i="1" s="1"/>
  <c r="E8" i="1" s="1"/>
  <c r="C7" i="1"/>
  <c r="D7" i="1" s="1"/>
  <c r="E7" i="1" s="1"/>
  <c r="C6" i="1"/>
  <c r="D6" i="1" s="1"/>
  <c r="E6" i="1" s="1"/>
  <c r="F12" i="1" l="1"/>
  <c r="U12" i="1" a="1"/>
  <c r="U12" i="1" s="1"/>
  <c r="X7" i="1"/>
  <c r="Y6" i="1"/>
  <c r="Z6" i="1" s="1"/>
  <c r="V12" i="1" a="1"/>
  <c r="V12" i="1" s="1"/>
  <c r="Y5" i="1"/>
  <c r="Z5" i="1" s="1"/>
  <c r="S9" i="1"/>
  <c r="T12" i="1" s="1"/>
  <c r="O12" i="1" a="1"/>
  <c r="O12" i="1" s="1"/>
  <c r="N12" i="1" a="1"/>
  <c r="N12" i="1" s="1"/>
  <c r="L9" i="1"/>
  <c r="H12" i="1" a="1"/>
  <c r="H12" i="1" s="1"/>
  <c r="G12" i="1" a="1"/>
  <c r="G12" i="1" s="1"/>
  <c r="X8" i="1" l="1"/>
  <c r="Y7" i="1"/>
  <c r="Z7" i="1" s="1"/>
  <c r="X9" i="1" l="1"/>
  <c r="Y8" i="1"/>
  <c r="Z8" i="1" s="1"/>
  <c r="X10" i="1" l="1"/>
  <c r="Y9" i="1"/>
  <c r="Z9" i="1" l="1"/>
  <c r="X11" i="1"/>
  <c r="Y10" i="1"/>
  <c r="Z10" i="1" s="1"/>
  <c r="Y11" i="1" l="1"/>
  <c r="X12" i="1"/>
  <c r="Y12" i="1" s="1"/>
  <c r="Z12" i="1" s="1"/>
  <c r="Z11" i="1" l="1"/>
  <c r="AA12" i="1" s="1"/>
  <c r="AC12" i="1" a="1"/>
  <c r="AC12" i="1" s="1"/>
  <c r="AB12" i="1" a="1"/>
  <c r="AB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<sst xmlns="http://schemas.openxmlformats.org/spreadsheetml/2006/main" count="38" uniqueCount="21">
  <si>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Forecasting Through Averaging</t>
  </si>
  <si>
    <t>Week</t>
  </si>
  <si>
    <t>Actual Production of Cakes</t>
  </si>
  <si>
    <t>?</t>
  </si>
  <si>
    <t>Forecast</t>
  </si>
  <si>
    <t>Cum Average</t>
  </si>
  <si>
    <t>Simple Moving Average (3)</t>
  </si>
  <si>
    <t>Weighted Moving Average</t>
  </si>
  <si>
    <t>Simple Exponential Smoothing</t>
  </si>
  <si>
    <t>Compute the errors and obtain the sum of squares of the errors</t>
  </si>
  <si>
    <t>Which is the best method of the four used?</t>
  </si>
  <si>
    <t xml:space="preserve">Closest </t>
  </si>
  <si>
    <t xml:space="preserve">Next </t>
  </si>
  <si>
    <t xml:space="preserve">Farthest </t>
  </si>
  <si>
    <t xml:space="preserve">alpha = </t>
  </si>
  <si>
    <t>Error</t>
  </si>
  <si>
    <t>Error^2</t>
  </si>
  <si>
    <t>MSE</t>
  </si>
  <si>
    <t>MAD/Bias</t>
  </si>
  <si>
    <t>MAPE</t>
  </si>
  <si>
    <t>Cumultative Average method is best because error is the least.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</si>
</sst>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2" fontId="0" fillId="0" borderId="4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10" fontId="3" fillId="0" borderId="8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10" fontId="3" fillId="0" borderId="0" xfId="0" applyNumberFormat="1" applyFont="1" applyBorder="1" applyAlignment="1">
      <alignment horizontal="right"/>
    </xf>
    <xf numFmtId="10" fontId="3" fillId="0" borderId="8" xfId="1" applyNumberFormat="1" applyFont="1" applyBorder="1" applyAlignment="1">
      <alignment horizontal="right"/>
    </xf>
    <xf numFmtId="10" fontId="3" fillId="0" borderId="0" xfId="1" applyNumberFormat="1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0" fillId="0" borderId="4" xfId="0" applyNumberFormat="1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7" xfId="0" applyBorder="1"/>
    <xf numFmtId="10" fontId="3" fillId="0" borderId="8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workbookViewId="0">
      <selection activeCell="M13" sqref="M13"/>
    </sheetView>
  </sheetViews>
  <sheetFormatPr defaultRowHeight="15" x14ac:dyDescent="0.25"/>
  <cols>
    <col min="2" max="2" width="12.7109375" customWidth="1"/>
    <col min="3" max="3" width="14.7109375" bestFit="1" customWidth="1"/>
    <col min="4" max="9" width="14.7109375" customWidth="1"/>
    <col min="10" max="16" width="12.7109375" style="2" customWidth="1"/>
    <col min="17" max="23" width="12.7109375" style="4" customWidth="1"/>
    <col min="24" max="24" width="12.7109375" customWidth="1"/>
  </cols>
  <sheetData>
    <row r="1" spans="1:29" x14ac:dyDescent="0.25">
      <c r="A1" s="1" t="s">
        <v>0</v>
      </c>
    </row>
    <row r="2" spans="1:29" ht="15.75" thickBot="1" x14ac:dyDescent="0.3">
      <c r="C2" s="8" t="s">
        <v>4</v>
      </c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9" ht="45" x14ac:dyDescent="0.25">
      <c r="A3" s="3" t="s">
        <v>1</v>
      </c>
      <c r="B3" s="5" t="s">
        <v>2</v>
      </c>
      <c r="C3" s="10" t="s">
        <v>5</v>
      </c>
      <c r="D3" s="11" t="s">
        <v>15</v>
      </c>
      <c r="E3" s="11" t="s">
        <v>16</v>
      </c>
      <c r="F3" s="11" t="s">
        <v>17</v>
      </c>
      <c r="G3" s="11" t="s">
        <v>18</v>
      </c>
      <c r="H3" s="12" t="s">
        <v>19</v>
      </c>
      <c r="I3" s="20"/>
      <c r="J3" s="10" t="s">
        <v>6</v>
      </c>
      <c r="K3" s="11" t="s">
        <v>15</v>
      </c>
      <c r="L3" s="11" t="s">
        <v>16</v>
      </c>
      <c r="M3" s="11" t="s">
        <v>17</v>
      </c>
      <c r="N3" s="11" t="s">
        <v>18</v>
      </c>
      <c r="O3" s="12" t="s">
        <v>19</v>
      </c>
      <c r="P3" s="20"/>
      <c r="Q3" s="10" t="s">
        <v>7</v>
      </c>
      <c r="R3" s="11" t="s">
        <v>15</v>
      </c>
      <c r="S3" s="11" t="s">
        <v>16</v>
      </c>
      <c r="T3" s="11" t="s">
        <v>17</v>
      </c>
      <c r="U3" s="11" t="s">
        <v>18</v>
      </c>
      <c r="V3" s="12" t="s">
        <v>19</v>
      </c>
      <c r="W3" s="20"/>
      <c r="X3" s="29" t="s">
        <v>8</v>
      </c>
      <c r="Y3" s="11" t="s">
        <v>15</v>
      </c>
      <c r="Z3" s="11" t="s">
        <v>16</v>
      </c>
      <c r="AA3" s="11" t="s">
        <v>17</v>
      </c>
      <c r="AB3" s="11" t="s">
        <v>18</v>
      </c>
      <c r="AC3" s="12" t="s">
        <v>19</v>
      </c>
    </row>
    <row r="4" spans="1:29" x14ac:dyDescent="0.25">
      <c r="A4" s="2">
        <v>1</v>
      </c>
      <c r="B4" s="2">
        <v>110</v>
      </c>
      <c r="C4" s="13"/>
      <c r="D4" s="14"/>
      <c r="E4" s="14"/>
      <c r="F4" s="14"/>
      <c r="G4" s="14"/>
      <c r="H4" s="15"/>
      <c r="I4" s="14"/>
      <c r="J4" s="13"/>
      <c r="K4" s="14"/>
      <c r="L4" s="14"/>
      <c r="M4" s="14"/>
      <c r="N4" s="14"/>
      <c r="O4" s="15"/>
      <c r="P4" s="14"/>
      <c r="Q4" s="24"/>
      <c r="R4" s="25"/>
      <c r="S4" s="25"/>
      <c r="T4" s="25"/>
      <c r="U4" s="25"/>
      <c r="V4" s="26"/>
      <c r="W4" s="25"/>
      <c r="X4" s="30"/>
      <c r="Y4" s="31"/>
      <c r="Z4" s="31"/>
      <c r="AA4" s="31"/>
      <c r="AB4" s="31"/>
      <c r="AC4" s="32"/>
    </row>
    <row r="5" spans="1:29" x14ac:dyDescent="0.25">
      <c r="A5" s="2">
        <v>2</v>
      </c>
      <c r="B5" s="2">
        <v>102</v>
      </c>
      <c r="C5" s="13">
        <v>110</v>
      </c>
      <c r="D5" s="14">
        <f>B5-C5</f>
        <v>-8</v>
      </c>
      <c r="E5" s="14">
        <f>D5*D5</f>
        <v>64</v>
      </c>
      <c r="F5" s="14"/>
      <c r="G5" s="14"/>
      <c r="H5" s="15"/>
      <c r="I5" s="14"/>
      <c r="J5" s="13"/>
      <c r="K5" s="14"/>
      <c r="L5" s="14"/>
      <c r="M5" s="14"/>
      <c r="N5" s="14"/>
      <c r="O5" s="15"/>
      <c r="P5" s="14"/>
      <c r="Q5" s="24"/>
      <c r="R5" s="25"/>
      <c r="S5" s="25"/>
      <c r="T5" s="25"/>
      <c r="U5" s="25"/>
      <c r="V5" s="26"/>
      <c r="W5" s="25"/>
      <c r="X5" s="30">
        <f>B4</f>
        <v>110</v>
      </c>
      <c r="Y5" s="33">
        <f>B5-X5</f>
        <v>-8</v>
      </c>
      <c r="Z5" s="31">
        <f>Y5*Y5</f>
        <v>64</v>
      </c>
      <c r="AA5" s="31"/>
      <c r="AB5" s="31"/>
      <c r="AC5" s="32"/>
    </row>
    <row r="6" spans="1:29" x14ac:dyDescent="0.25">
      <c r="A6" s="2">
        <v>3</v>
      </c>
      <c r="B6" s="2">
        <v>108</v>
      </c>
      <c r="C6" s="13">
        <f>AVERAGE(B4:B5)</f>
        <v>106</v>
      </c>
      <c r="D6" s="14">
        <f t="shared" ref="D6:D12" si="0">B6-C6</f>
        <v>2</v>
      </c>
      <c r="E6" s="14">
        <f t="shared" ref="E6:E12" si="1">D6*D6</f>
        <v>4</v>
      </c>
      <c r="F6" s="14"/>
      <c r="G6" s="14"/>
      <c r="H6" s="15"/>
      <c r="I6" s="14"/>
      <c r="J6" s="13"/>
      <c r="K6" s="14"/>
      <c r="L6" s="14"/>
      <c r="M6" s="14"/>
      <c r="N6" s="14"/>
      <c r="O6" s="15"/>
      <c r="P6" s="14"/>
      <c r="Q6" s="24"/>
      <c r="R6" s="25"/>
      <c r="S6" s="25"/>
      <c r="T6" s="25"/>
      <c r="U6" s="25"/>
      <c r="V6" s="26"/>
      <c r="W6" s="25"/>
      <c r="X6" s="30">
        <f>X5+$G$16*(B5-X5)</f>
        <v>108.4</v>
      </c>
      <c r="Y6" s="33">
        <f>B6-X6</f>
        <v>-0.40000000000000568</v>
      </c>
      <c r="Z6" s="31">
        <f t="shared" ref="Z6:Z12" si="2">Y6*Y6</f>
        <v>0.16000000000000456</v>
      </c>
      <c r="AA6" s="31"/>
      <c r="AB6" s="31"/>
      <c r="AC6" s="32"/>
    </row>
    <row r="7" spans="1:29" x14ac:dyDescent="0.25">
      <c r="A7" s="2">
        <v>4</v>
      </c>
      <c r="B7" s="2">
        <v>121</v>
      </c>
      <c r="C7" s="13">
        <f>AVERAGE(B4:B6)</f>
        <v>106.66666666666667</v>
      </c>
      <c r="D7" s="14">
        <f t="shared" si="0"/>
        <v>14.333333333333329</v>
      </c>
      <c r="E7" s="14">
        <f t="shared" si="1"/>
        <v>205.44444444444431</v>
      </c>
      <c r="F7" s="14"/>
      <c r="G7" s="14"/>
      <c r="H7" s="15"/>
      <c r="I7" s="14"/>
      <c r="J7" s="13">
        <f>AVERAGE(B4:B6)</f>
        <v>106.66666666666667</v>
      </c>
      <c r="K7" s="14">
        <f>B7-J7</f>
        <v>14.333333333333329</v>
      </c>
      <c r="L7" s="14">
        <f>K7*K7</f>
        <v>205.44444444444431</v>
      </c>
      <c r="M7" s="14"/>
      <c r="N7" s="14"/>
      <c r="O7" s="15"/>
      <c r="P7" s="14"/>
      <c r="Q7" s="24"/>
      <c r="R7" s="25"/>
      <c r="S7" s="25"/>
      <c r="T7" s="25"/>
      <c r="U7" s="25"/>
      <c r="V7" s="26"/>
      <c r="W7" s="25"/>
      <c r="X7" s="30">
        <f>X6+$G$16*(B6-X6)</f>
        <v>108.32000000000001</v>
      </c>
      <c r="Y7" s="33">
        <f>B7-X7</f>
        <v>12.679999999999993</v>
      </c>
      <c r="Z7" s="31">
        <f t="shared" si="2"/>
        <v>160.78239999999983</v>
      </c>
      <c r="AA7" s="31"/>
      <c r="AB7" s="31"/>
      <c r="AC7" s="32"/>
    </row>
    <row r="8" spans="1:29" x14ac:dyDescent="0.25">
      <c r="A8" s="2">
        <v>5</v>
      </c>
      <c r="B8" s="2">
        <v>112</v>
      </c>
      <c r="C8" s="13">
        <f>AVERAGE(B4:B7)</f>
        <v>110.25</v>
      </c>
      <c r="D8" s="14">
        <f t="shared" si="0"/>
        <v>1.75</v>
      </c>
      <c r="E8" s="14">
        <f t="shared" si="1"/>
        <v>3.0625</v>
      </c>
      <c r="F8" s="14"/>
      <c r="G8" s="14"/>
      <c r="H8" s="15"/>
      <c r="I8" s="14"/>
      <c r="J8" s="13">
        <f>AVERAGE(B5:B7)</f>
        <v>110.33333333333333</v>
      </c>
      <c r="K8" s="14">
        <f>B8-J8</f>
        <v>1.6666666666666714</v>
      </c>
      <c r="L8" s="14">
        <f t="shared" ref="L8:L12" si="3">K8*K8</f>
        <v>2.7777777777777937</v>
      </c>
      <c r="M8" s="14"/>
      <c r="N8" s="14"/>
      <c r="O8" s="15"/>
      <c r="P8" s="14"/>
      <c r="Q8" s="24">
        <f>$E$16*B7+$E$17*B6+$E$18*B5+$E$19*B4</f>
        <v>112.20000000000002</v>
      </c>
      <c r="R8" s="25">
        <f>B8-Q8</f>
        <v>-0.20000000000001705</v>
      </c>
      <c r="S8" s="25">
        <f>R8*R8</f>
        <v>4.0000000000006822E-2</v>
      </c>
      <c r="T8" s="25"/>
      <c r="U8" s="25"/>
      <c r="V8" s="26"/>
      <c r="W8" s="25"/>
      <c r="X8" s="30">
        <f>X7+$G$16*(B7-X7)</f>
        <v>110.85600000000001</v>
      </c>
      <c r="Y8" s="33">
        <f>B8-X8</f>
        <v>1.1439999999999912</v>
      </c>
      <c r="Z8" s="31">
        <f t="shared" si="2"/>
        <v>1.3087359999999799</v>
      </c>
      <c r="AA8" s="31"/>
      <c r="AB8" s="31"/>
      <c r="AC8" s="32"/>
    </row>
    <row r="9" spans="1:29" x14ac:dyDescent="0.25">
      <c r="A9" s="2">
        <v>6</v>
      </c>
      <c r="B9" s="2">
        <v>105</v>
      </c>
      <c r="C9" s="13">
        <f>AVERAGE(B4:B8)</f>
        <v>110.6</v>
      </c>
      <c r="D9" s="14">
        <f t="shared" si="0"/>
        <v>-5.5999999999999943</v>
      </c>
      <c r="E9" s="14">
        <f t="shared" si="1"/>
        <v>31.359999999999935</v>
      </c>
      <c r="F9" s="14"/>
      <c r="G9" s="14"/>
      <c r="H9" s="15"/>
      <c r="I9" s="14"/>
      <c r="J9" s="13">
        <f>AVERAGE(B6:B8)</f>
        <v>113.66666666666667</v>
      </c>
      <c r="K9" s="14">
        <f>B9-J9</f>
        <v>-8.6666666666666714</v>
      </c>
      <c r="L9" s="14">
        <f t="shared" si="3"/>
        <v>75.1111111111112</v>
      </c>
      <c r="M9" s="14"/>
      <c r="N9" s="14"/>
      <c r="O9" s="15"/>
      <c r="P9" s="14"/>
      <c r="Q9" s="24">
        <f>$E$16*B8+$E$17*B7+$E$18*B6+$E$19*B5</f>
        <v>112.89999999999999</v>
      </c>
      <c r="R9" s="25">
        <f>B9-Q9</f>
        <v>-7.8999999999999915</v>
      </c>
      <c r="S9" s="25">
        <f t="shared" ref="S9:S12" si="4">R9*R9</f>
        <v>62.409999999999869</v>
      </c>
      <c r="T9" s="25"/>
      <c r="U9" s="25"/>
      <c r="V9" s="26"/>
      <c r="W9" s="25"/>
      <c r="X9" s="30">
        <f>X8+$G$16*(B8-X8)</f>
        <v>111.0848</v>
      </c>
      <c r="Y9" s="33">
        <f>B9-X9</f>
        <v>-6.0848000000000013</v>
      </c>
      <c r="Z9" s="31">
        <f t="shared" si="2"/>
        <v>37.024791040000018</v>
      </c>
      <c r="AA9" s="31"/>
      <c r="AB9" s="31"/>
      <c r="AC9" s="32"/>
    </row>
    <row r="10" spans="1:29" x14ac:dyDescent="0.25">
      <c r="A10" s="2">
        <v>7</v>
      </c>
      <c r="B10" s="2">
        <v>114</v>
      </c>
      <c r="C10" s="13">
        <f>AVERAGE(B4:B9)</f>
        <v>109.66666666666667</v>
      </c>
      <c r="D10" s="14">
        <f t="shared" si="0"/>
        <v>4.3333333333333286</v>
      </c>
      <c r="E10" s="14">
        <f t="shared" si="1"/>
        <v>18.777777777777736</v>
      </c>
      <c r="F10" s="14"/>
      <c r="G10" s="14"/>
      <c r="H10" s="15"/>
      <c r="I10" s="14"/>
      <c r="J10" s="13">
        <f>AVERAGE(B7:B9)</f>
        <v>112.66666666666667</v>
      </c>
      <c r="K10" s="14">
        <f>B10-J10</f>
        <v>1.3333333333333286</v>
      </c>
      <c r="L10" s="14">
        <f t="shared" si="3"/>
        <v>1.7777777777777652</v>
      </c>
      <c r="M10" s="14"/>
      <c r="N10" s="14"/>
      <c r="O10" s="15"/>
      <c r="P10" s="14"/>
      <c r="Q10" s="24">
        <f>$E$16*B9+$E$17*B8+$E$18*B7+$E$19*B6</f>
        <v>110.6</v>
      </c>
      <c r="R10" s="25">
        <f>B10-Q10</f>
        <v>3.4000000000000057</v>
      </c>
      <c r="S10" s="25">
        <f t="shared" si="4"/>
        <v>11.560000000000038</v>
      </c>
      <c r="T10" s="25"/>
      <c r="U10" s="25"/>
      <c r="V10" s="26"/>
      <c r="W10" s="25"/>
      <c r="X10" s="30">
        <f>X9+$G$16*(B9-X9)</f>
        <v>109.86784</v>
      </c>
      <c r="Y10" s="33">
        <f>B10-X10</f>
        <v>4.1321599999999989</v>
      </c>
      <c r="Z10" s="31">
        <f t="shared" si="2"/>
        <v>17.074746265599991</v>
      </c>
      <c r="AA10" s="31"/>
      <c r="AB10" s="31"/>
      <c r="AC10" s="32"/>
    </row>
    <row r="11" spans="1:29" x14ac:dyDescent="0.25">
      <c r="A11" s="2">
        <v>8</v>
      </c>
      <c r="B11" s="2">
        <v>106</v>
      </c>
      <c r="C11" s="13">
        <f>AVERAGE(B4:B10)</f>
        <v>110.28571428571429</v>
      </c>
      <c r="D11" s="14">
        <f t="shared" si="0"/>
        <v>-4.2857142857142918</v>
      </c>
      <c r="E11" s="14">
        <f t="shared" si="1"/>
        <v>18.367346938775562</v>
      </c>
      <c r="F11" s="14"/>
      <c r="G11" s="14"/>
      <c r="H11" s="15"/>
      <c r="I11" s="14"/>
      <c r="J11" s="13">
        <f>AVERAGE(B8:B10)</f>
        <v>110.33333333333333</v>
      </c>
      <c r="K11" s="14">
        <f>B11-J11</f>
        <v>-4.3333333333333286</v>
      </c>
      <c r="L11" s="14">
        <f t="shared" si="3"/>
        <v>18.777777777777736</v>
      </c>
      <c r="M11" s="14"/>
      <c r="N11" s="14"/>
      <c r="O11" s="15"/>
      <c r="P11" s="14"/>
      <c r="Q11" s="24">
        <f>$E$16*B10+$E$17*B9+$E$18*B8+$E$19*B7</f>
        <v>111.6</v>
      </c>
      <c r="R11" s="25">
        <f>B11-Q11</f>
        <v>-5.5999999999999943</v>
      </c>
      <c r="S11" s="25">
        <f t="shared" si="4"/>
        <v>31.359999999999935</v>
      </c>
      <c r="T11" s="25"/>
      <c r="U11" s="25"/>
      <c r="V11" s="26"/>
      <c r="W11" s="25"/>
      <c r="X11" s="30">
        <f>X10+$G$16*(B10-X10)</f>
        <v>110.694272</v>
      </c>
      <c r="Y11" s="33">
        <f>B11-X11</f>
        <v>-4.694271999999998</v>
      </c>
      <c r="Z11" s="31">
        <f t="shared" si="2"/>
        <v>22.036189609983982</v>
      </c>
      <c r="AA11" s="31"/>
      <c r="AB11" s="31"/>
      <c r="AC11" s="32"/>
    </row>
    <row r="12" spans="1:29" ht="15.75" thickBot="1" x14ac:dyDescent="0.3">
      <c r="A12" s="2">
        <v>9</v>
      </c>
      <c r="B12" s="2">
        <v>115</v>
      </c>
      <c r="C12" s="16">
        <f>AVERAGE(B4:B11)</f>
        <v>109.75</v>
      </c>
      <c r="D12" s="17">
        <f t="shared" si="0"/>
        <v>5.25</v>
      </c>
      <c r="E12" s="17">
        <f t="shared" si="1"/>
        <v>27.5625</v>
      </c>
      <c r="F12" s="18">
        <f>SUM(E9:E12)/4</f>
        <v>24.01690617913831</v>
      </c>
      <c r="G12" s="18" cm="1">
        <f t="array" ref="G12">SUM(ABS(D9:D12))/4</f>
        <v>4.8672619047619037</v>
      </c>
      <c r="H12" s="19" cm="1">
        <f t="array" ref="H12">SUM(ABS(D9:D12)/SUM(B9:B12))</f>
        <v>4.4247835497835487E-2</v>
      </c>
      <c r="I12" s="21"/>
      <c r="J12" s="16">
        <f>AVERAGE(B9:B11)</f>
        <v>108.33333333333333</v>
      </c>
      <c r="K12" s="17">
        <f>B12-J12</f>
        <v>6.6666666666666714</v>
      </c>
      <c r="L12" s="17">
        <f t="shared" si="3"/>
        <v>44.444444444444507</v>
      </c>
      <c r="M12" s="18">
        <f>SUM(L9:L12)/4</f>
        <v>35.027777777777807</v>
      </c>
      <c r="N12" s="18" cm="1">
        <f t="array" ref="N12">SUM(ABS(K9:K12)/4)</f>
        <v>5.25</v>
      </c>
      <c r="O12" s="22" cm="1">
        <f t="array" ref="O12">SUM(ABS(K9:K12)/SUM(B9:B12))</f>
        <v>4.7727272727272729E-2</v>
      </c>
      <c r="P12" s="23"/>
      <c r="Q12" s="27">
        <f>$E$16*B11+$E$17*B10+$E$18*B9+$E$19*B8</f>
        <v>108.8</v>
      </c>
      <c r="R12" s="28">
        <f>B12-Q12</f>
        <v>6.2000000000000028</v>
      </c>
      <c r="S12" s="28">
        <f t="shared" si="4"/>
        <v>38.440000000000033</v>
      </c>
      <c r="T12" s="18">
        <f>SUM(S9:S12)/4</f>
        <v>35.942499999999967</v>
      </c>
      <c r="U12" s="18" cm="1">
        <f t="array" ref="U12">SUM(ABS(R9:R12)/4)</f>
        <v>5.7749999999999986</v>
      </c>
      <c r="V12" s="22" cm="1">
        <f t="array" ref="V12">SUM(ABS(R9:R12)/SUM(B9:B12))</f>
        <v>5.2499999999999984E-2</v>
      </c>
      <c r="W12" s="23"/>
      <c r="X12" s="34">
        <f>X11+$G$16*(B11-X11)</f>
        <v>109.7554176</v>
      </c>
      <c r="Y12" s="35">
        <f>B12-X12</f>
        <v>5.2445823999999988</v>
      </c>
      <c r="Z12" s="36">
        <f t="shared" si="2"/>
        <v>27.505644550389746</v>
      </c>
      <c r="AA12" s="18">
        <f>SUM(Z9:Z12)/4</f>
        <v>25.910342866493433</v>
      </c>
      <c r="AB12" s="18" cm="1">
        <f t="array" ref="AB12">SUM(ABS(Y9:Y12)/4)</f>
        <v>5.0389535999999993</v>
      </c>
      <c r="AC12" s="37" cm="1">
        <f t="array" ref="AC12">SUM(ABS(Y9:Y12)/SUM(B9:B12))</f>
        <v>4.5808669090909082E-2</v>
      </c>
    </row>
    <row r="13" spans="1:29" x14ac:dyDescent="0.25">
      <c r="A13" s="2">
        <v>10</v>
      </c>
      <c r="B13" s="2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Y13" s="7"/>
    </row>
    <row r="14" spans="1:29" x14ac:dyDescent="0.25">
      <c r="A14" s="2">
        <v>11</v>
      </c>
      <c r="B14" s="2" t="s">
        <v>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Y14" s="7"/>
    </row>
    <row r="15" spans="1:29" x14ac:dyDescent="0.25">
      <c r="A15" s="2"/>
      <c r="B15" s="2"/>
    </row>
    <row r="16" spans="1:29" x14ac:dyDescent="0.25">
      <c r="D16" s="4" t="s">
        <v>11</v>
      </c>
      <c r="E16">
        <v>0.4</v>
      </c>
      <c r="F16" t="s">
        <v>14</v>
      </c>
      <c r="G16">
        <v>0.2</v>
      </c>
    </row>
    <row r="17" spans="1:6" x14ac:dyDescent="0.25">
      <c r="D17" s="4" t="s">
        <v>12</v>
      </c>
      <c r="E17">
        <v>0.3</v>
      </c>
    </row>
    <row r="18" spans="1:6" x14ac:dyDescent="0.25">
      <c r="D18" s="4" t="s">
        <v>12</v>
      </c>
      <c r="E18">
        <v>0.2</v>
      </c>
    </row>
    <row r="19" spans="1:6" x14ac:dyDescent="0.25">
      <c r="D19" s="4" t="s">
        <v>13</v>
      </c>
      <c r="E19">
        <v>0.1</v>
      </c>
    </row>
    <row r="21" spans="1:6" x14ac:dyDescent="0.25">
      <c r="A21" s="2">
        <v>1</v>
      </c>
      <c r="B21" t="s">
        <v>9</v>
      </c>
    </row>
    <row r="22" spans="1:6" x14ac:dyDescent="0.25">
      <c r="A22" s="2">
        <v>2</v>
      </c>
      <c r="B22" t="s">
        <v>10</v>
      </c>
      <c r="F22" s="1" t="s">
        <v>20</v>
      </c>
    </row>
  </sheetData>
  <mergeCells count="1">
    <mergeCell ref="C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 Gopalakrishnan</dc:creator>
  <cp:lastModifiedBy>Ansh Bansal</cp:lastModifiedBy>
  <dcterms:created xsi:type="dcterms:W3CDTF">2015-06-05T18:17:20Z</dcterms:created>
  <dcterms:modified xsi:type="dcterms:W3CDTF">2024-12-05T05:09:31Z</dcterms:modified>
</cp:coreProperties>
</file>