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93c1b72eadf986d/Desktop/"/>
    </mc:Choice>
  </mc:AlternateContent>
  <xr:revisionPtr revIDLastSave="0" documentId="8_{AB87851F-AE89-4456-B456-A4705DCFD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J73" i="2"/>
  <c r="I73" i="2"/>
  <c r="G73" i="2"/>
  <c r="F73" i="2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N54" i="2"/>
  <c r="M54" i="2"/>
  <c r="L54" i="2"/>
  <c r="J54" i="2"/>
  <c r="I54" i="2"/>
  <c r="G54" i="2"/>
  <c r="F54" i="2"/>
  <c r="H54" i="2" s="1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N35" i="2"/>
  <c r="M35" i="2"/>
  <c r="L35" i="2"/>
  <c r="O35" i="2" s="1"/>
  <c r="Q35" i="2" s="1"/>
  <c r="J35" i="2"/>
  <c r="I35" i="2"/>
  <c r="G35" i="2"/>
  <c r="F35" i="2"/>
  <c r="H35" i="2" s="1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N16" i="2"/>
  <c r="M16" i="2"/>
  <c r="L16" i="2"/>
  <c r="O16" i="2" s="1"/>
  <c r="Q16" i="2" s="1"/>
  <c r="J16" i="2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  <c r="H73" i="2" l="1"/>
  <c r="K16" i="2"/>
  <c r="K35" i="2"/>
  <c r="K54" i="2"/>
  <c r="K73" i="2"/>
  <c r="O54" i="2"/>
  <c r="Q54" i="2" s="1"/>
  <c r="Q73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<sst xmlns="http://schemas.openxmlformats.org/spreadsheetml/2006/main" count="153" uniqueCount="42">
  <si>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</si>
  <si>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SPICEJET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</si>
  <si>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</si>
  <si>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</si>
  <si>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</si>
  <si>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</si>
  <si>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</si>
  <si>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</si>
  <si>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</si>
  <si>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</si>
  <si>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</si>
  <si>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</si>
  <si>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</si>
  <si>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</si>
  <si>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</si>
  <si>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</si>
  <si>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</si>
  <si>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</si>
  <si>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</si>
  <si>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</si>
  <si>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</si>
  <si>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</si>
  <si>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</si>
  <si>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</si>
  <si>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</si>
  <si>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</si>
  <si>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</si>
  <si>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</si>
  <si>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</si>
  <si>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</si>
  <si>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</si>
  <si>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</si>
  <si>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</si>
  <si>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</si>
  <si>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</si>
  <si>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SPICEJET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</si>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</sst>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5" fillId="3" borderId="0" xfId="1" applyFont="1" applyFill="1"/>
    <xf numFmtId="0" fontId="6" fillId="4" borderId="3" xfId="1" applyFont="1" applyFill="1" applyBorder="1" applyAlignment="1">
      <alignment horizontal="center" vertical="center" textRotation="90" wrapText="1"/>
    </xf>
    <xf numFmtId="0" fontId="6" fillId="4" borderId="3" xfId="1" quotePrefix="1" applyFont="1" applyFill="1" applyBorder="1" applyAlignment="1">
      <alignment horizontal="center" vertical="center" textRotation="90" wrapText="1"/>
    </xf>
    <xf numFmtId="3" fontId="7" fillId="2" borderId="2" xfId="1" applyNumberFormat="1" applyFont="1" applyFill="1" applyBorder="1" applyAlignment="1">
      <alignment horizontal="center" vertical="center" wrapText="1"/>
    </xf>
    <xf numFmtId="3" fontId="7" fillId="2" borderId="5" xfId="1" applyNumberFormat="1" applyFont="1" applyFill="1" applyBorder="1" applyAlignment="1">
      <alignment horizontal="center" vertical="center" wrapText="1"/>
    </xf>
    <xf numFmtId="3" fontId="7" fillId="2" borderId="6" xfId="1" applyNumberFormat="1" applyFont="1" applyFill="1" applyBorder="1" applyAlignment="1">
      <alignment horizontal="center" vertical="center" wrapText="1"/>
    </xf>
    <xf numFmtId="3" fontId="7" fillId="2" borderId="7" xfId="1" applyNumberFormat="1" applyFont="1" applyFill="1" applyBorder="1" applyAlignment="1">
      <alignment horizontal="center" vertical="center" wrapText="1"/>
    </xf>
    <xf numFmtId="164" fontId="7" fillId="2" borderId="6" xfId="1" applyNumberFormat="1" applyFont="1" applyFill="1" applyBorder="1" applyAlignment="1">
      <alignment horizontal="center" vertical="center" wrapText="1"/>
    </xf>
    <xf numFmtId="164" fontId="7" fillId="2" borderId="7" xfId="1" applyNumberFormat="1" applyFont="1" applyFill="1" applyBorder="1" applyAlignment="1">
      <alignment horizontal="center" vertical="center" wrapText="1"/>
    </xf>
    <xf numFmtId="164" fontId="7" fillId="2" borderId="5" xfId="1" applyNumberFormat="1" applyFont="1" applyFill="1" applyBorder="1" applyAlignment="1">
      <alignment horizontal="center" vertical="center" wrapText="1"/>
    </xf>
    <xf numFmtId="3" fontId="7" fillId="3" borderId="8" xfId="1" applyNumberFormat="1" applyFont="1" applyFill="1" applyBorder="1" applyAlignment="1">
      <alignment horizontal="center" vertical="center" wrapText="1"/>
    </xf>
    <xf numFmtId="3" fontId="7" fillId="3" borderId="0" xfId="1" applyNumberFormat="1" applyFont="1" applyFill="1" applyAlignment="1">
      <alignment horizontal="center" vertical="center" wrapText="1"/>
    </xf>
    <xf numFmtId="3" fontId="7" fillId="3" borderId="9" xfId="1" applyNumberFormat="1" applyFont="1" applyFill="1" applyBorder="1" applyAlignment="1">
      <alignment horizontal="center" vertical="center" wrapText="1"/>
    </xf>
    <xf numFmtId="164" fontId="7" fillId="3" borderId="8" xfId="1" applyNumberFormat="1" applyFont="1" applyFill="1" applyBorder="1" applyAlignment="1">
      <alignment horizontal="center" vertical="center" wrapText="1"/>
    </xf>
    <xf numFmtId="164" fontId="7" fillId="3" borderId="9" xfId="1" applyNumberFormat="1" applyFont="1" applyFill="1" applyBorder="1" applyAlignment="1">
      <alignment horizontal="center" vertical="center" wrapText="1"/>
    </xf>
    <xf numFmtId="164" fontId="7" fillId="3" borderId="0" xfId="1" applyNumberFormat="1" applyFont="1" applyFill="1" applyAlignment="1">
      <alignment horizontal="center" vertical="center" wrapText="1"/>
    </xf>
    <xf numFmtId="3" fontId="7" fillId="2" borderId="8" xfId="1" applyNumberFormat="1" applyFont="1" applyFill="1" applyBorder="1" applyAlignment="1">
      <alignment horizontal="center" vertical="center" wrapText="1"/>
    </xf>
    <xf numFmtId="3" fontId="7" fillId="2" borderId="0" xfId="1" applyNumberFormat="1" applyFont="1" applyFill="1" applyAlignment="1">
      <alignment horizontal="center" vertical="center" wrapText="1"/>
    </xf>
    <xf numFmtId="3" fontId="7" fillId="2" borderId="9" xfId="1" applyNumberFormat="1" applyFont="1" applyFill="1" applyBorder="1" applyAlignment="1">
      <alignment horizontal="center" vertical="center" wrapText="1"/>
    </xf>
    <xf numFmtId="164" fontId="7" fillId="2" borderId="8" xfId="1" applyNumberFormat="1" applyFont="1" applyFill="1" applyBorder="1" applyAlignment="1">
      <alignment horizontal="center" vertical="center" wrapText="1"/>
    </xf>
    <xf numFmtId="164" fontId="7" fillId="2" borderId="9" xfId="1" applyNumberFormat="1" applyFont="1" applyFill="1" applyBorder="1" applyAlignment="1">
      <alignment horizontal="center" vertical="center" wrapText="1"/>
    </xf>
    <xf numFmtId="164" fontId="7" fillId="2" borderId="0" xfId="1" applyNumberFormat="1" applyFont="1" applyFill="1" applyAlignment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>
      <alignment horizontal="center" vertical="center" wrapText="1"/>
    </xf>
    <xf numFmtId="3" fontId="7" fillId="3" borderId="1" xfId="1" applyNumberFormat="1" applyFont="1" applyFill="1" applyBorder="1" applyAlignment="1">
      <alignment horizontal="center" vertical="center" wrapText="1"/>
    </xf>
    <xf numFmtId="3" fontId="7" fillId="3" borderId="11" xfId="1" applyNumberFormat="1" applyFont="1" applyFill="1" applyBorder="1" applyAlignment="1">
      <alignment horizontal="center" vertical="center" wrapText="1"/>
    </xf>
    <xf numFmtId="3" fontId="7" fillId="3" borderId="12" xfId="1" applyNumberFormat="1" applyFont="1" applyFill="1" applyBorder="1" applyAlignment="1">
      <alignment horizontal="center" vertical="center" wrapText="1"/>
    </xf>
    <xf numFmtId="164" fontId="7" fillId="3" borderId="11" xfId="1" applyNumberFormat="1" applyFont="1" applyFill="1" applyBorder="1" applyAlignment="1">
      <alignment horizontal="center" vertical="center" wrapText="1"/>
    </xf>
    <xf numFmtId="164" fontId="7" fillId="3" borderId="12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3" fontId="10" fillId="5" borderId="4" xfId="1" applyNumberFormat="1" applyFont="1" applyFill="1" applyBorder="1" applyAlignment="1">
      <alignment horizontal="center" vertical="center" wrapText="1"/>
    </xf>
    <xf numFmtId="164" fontId="10" fillId="5" borderId="4" xfId="1" applyNumberFormat="1" applyFont="1" applyFill="1" applyBorder="1" applyAlignment="1">
      <alignment horizontal="center" vertical="center" wrapText="1"/>
    </xf>
    <xf numFmtId="164" fontId="10" fillId="5" borderId="3" xfId="1" applyNumberFormat="1" applyFont="1" applyFill="1" applyBorder="1" applyAlignment="1">
      <alignment horizontal="center" vertical="center" wrapText="1"/>
    </xf>
    <xf numFmtId="0" fontId="5" fillId="3" borderId="0" xfId="1" applyFont="1" applyFill="1" applyAlignment="1">
      <alignment vertical="center"/>
    </xf>
    <xf numFmtId="0" fontId="9" fillId="7" borderId="3" xfId="1" applyFont="1" applyFill="1" applyBorder="1" applyAlignment="1">
      <alignment horizontal="center" vertical="center" textRotation="90" wrapText="1"/>
    </xf>
    <xf numFmtId="0" fontId="9" fillId="7" borderId="3" xfId="1" quotePrefix="1" applyFont="1" applyFill="1" applyBorder="1" applyAlignment="1">
      <alignment horizontal="center" vertical="center" textRotation="90" wrapText="1"/>
    </xf>
    <xf numFmtId="0" fontId="9" fillId="7" borderId="2" xfId="1" applyFont="1" applyFill="1" applyBorder="1" applyAlignment="1">
      <alignment horizontal="center" vertical="center" textRotation="90" wrapText="1"/>
    </xf>
    <xf numFmtId="3" fontId="7" fillId="6" borderId="0" xfId="1" applyNumberFormat="1" applyFont="1" applyFill="1" applyAlignment="1">
      <alignment horizontal="center" vertical="center" wrapText="1"/>
    </xf>
    <xf numFmtId="3" fontId="7" fillId="6" borderId="7" xfId="1" applyNumberFormat="1" applyFont="1" applyFill="1" applyBorder="1" applyAlignment="1">
      <alignment horizontal="center" vertical="center" wrapText="1"/>
    </xf>
    <xf numFmtId="3" fontId="7" fillId="6" borderId="5" xfId="1" applyNumberFormat="1" applyFont="1" applyFill="1" applyBorder="1" applyAlignment="1">
      <alignment horizontal="center" vertical="center" wrapText="1"/>
    </xf>
    <xf numFmtId="3" fontId="7" fillId="6" borderId="6" xfId="1" applyNumberFormat="1" applyFont="1" applyFill="1" applyBorder="1" applyAlignment="1">
      <alignment horizontal="center" vertical="center" wrapText="1"/>
    </xf>
    <xf numFmtId="164" fontId="7" fillId="6" borderId="8" xfId="1" applyNumberFormat="1" applyFont="1" applyFill="1" applyBorder="1" applyAlignment="1">
      <alignment horizontal="center" vertical="center" wrapText="1"/>
    </xf>
    <xf numFmtId="164" fontId="7" fillId="6" borderId="5" xfId="1" applyNumberFormat="1" applyFont="1" applyFill="1" applyBorder="1" applyAlignment="1">
      <alignment horizontal="center" vertical="center" wrapText="1"/>
    </xf>
    <xf numFmtId="164" fontId="7" fillId="6" borderId="7" xfId="1" applyNumberFormat="1" applyFont="1" applyFill="1" applyBorder="1" applyAlignment="1">
      <alignment horizontal="center" vertical="center" wrapText="1"/>
    </xf>
    <xf numFmtId="164" fontId="7" fillId="6" borderId="6" xfId="1" applyNumberFormat="1" applyFont="1" applyFill="1" applyBorder="1" applyAlignment="1">
      <alignment horizontal="center" vertical="center" wrapText="1"/>
    </xf>
    <xf numFmtId="3" fontId="7" fillId="8" borderId="0" xfId="1" applyNumberFormat="1" applyFont="1" applyFill="1" applyAlignment="1">
      <alignment horizontal="center" vertical="center" wrapText="1"/>
    </xf>
    <xf numFmtId="3" fontId="7" fillId="8" borderId="9" xfId="1" applyNumberFormat="1" applyFont="1" applyFill="1" applyBorder="1" applyAlignment="1">
      <alignment horizontal="center" vertical="center" wrapText="1"/>
    </xf>
    <xf numFmtId="3" fontId="7" fillId="8" borderId="8" xfId="1" applyNumberFormat="1" applyFont="1" applyFill="1" applyBorder="1" applyAlignment="1">
      <alignment horizontal="center" vertical="center" wrapText="1"/>
    </xf>
    <xf numFmtId="164" fontId="7" fillId="8" borderId="8" xfId="1" applyNumberFormat="1" applyFont="1" applyFill="1" applyBorder="1" applyAlignment="1">
      <alignment horizontal="center" vertical="center" wrapText="1"/>
    </xf>
    <xf numFmtId="164" fontId="7" fillId="8" borderId="0" xfId="1" applyNumberFormat="1" applyFont="1" applyFill="1" applyAlignment="1">
      <alignment horizontal="center" vertical="center" wrapText="1"/>
    </xf>
    <xf numFmtId="164" fontId="7" fillId="8" borderId="9" xfId="1" applyNumberFormat="1" applyFont="1" applyFill="1" applyBorder="1" applyAlignment="1">
      <alignment horizontal="center" vertical="center" wrapText="1"/>
    </xf>
    <xf numFmtId="3" fontId="7" fillId="6" borderId="9" xfId="1" applyNumberFormat="1" applyFont="1" applyFill="1" applyBorder="1" applyAlignment="1">
      <alignment horizontal="center" vertical="center" wrapText="1"/>
    </xf>
    <xf numFmtId="3" fontId="7" fillId="6" borderId="8" xfId="1" applyNumberFormat="1" applyFont="1" applyFill="1" applyBorder="1" applyAlignment="1">
      <alignment horizontal="center" vertical="center" wrapText="1"/>
    </xf>
    <xf numFmtId="164" fontId="7" fillId="6" borderId="0" xfId="1" applyNumberFormat="1" applyFont="1" applyFill="1" applyAlignment="1">
      <alignment horizontal="center" vertical="center" wrapText="1"/>
    </xf>
    <xf numFmtId="164" fontId="7" fillId="6" borderId="9" xfId="1" applyNumberFormat="1" applyFont="1" applyFill="1" applyBorder="1" applyAlignment="1">
      <alignment horizontal="center" vertical="center" wrapText="1"/>
    </xf>
    <xf numFmtId="3" fontId="7" fillId="8" borderId="12" xfId="1" applyNumberFormat="1" applyFont="1" applyFill="1" applyBorder="1" applyAlignment="1">
      <alignment horizontal="center" vertical="center" wrapText="1"/>
    </xf>
    <xf numFmtId="3" fontId="7" fillId="8" borderId="1" xfId="1" applyNumberFormat="1" applyFont="1" applyFill="1" applyBorder="1" applyAlignment="1">
      <alignment horizontal="center" vertical="center" wrapText="1"/>
    </xf>
    <xf numFmtId="3" fontId="7" fillId="8" borderId="11" xfId="1" applyNumberFormat="1" applyFont="1" applyFill="1" applyBorder="1" applyAlignment="1">
      <alignment horizontal="center" vertical="center" wrapText="1"/>
    </xf>
    <xf numFmtId="164" fontId="7" fillId="8" borderId="1" xfId="1" applyNumberFormat="1" applyFont="1" applyFill="1" applyBorder="1" applyAlignment="1">
      <alignment horizontal="center" vertical="center" wrapText="1"/>
    </xf>
    <xf numFmtId="164" fontId="7" fillId="8" borderId="12" xfId="1" applyNumberFormat="1" applyFont="1" applyFill="1" applyBorder="1" applyAlignment="1">
      <alignment horizontal="center" vertical="center" wrapText="1"/>
    </xf>
    <xf numFmtId="164" fontId="7" fillId="8" borderId="11" xfId="1" applyNumberFormat="1" applyFont="1" applyFill="1" applyBorder="1" applyAlignment="1">
      <alignment horizontal="center" vertical="center" wrapText="1"/>
    </xf>
    <xf numFmtId="0" fontId="9" fillId="7" borderId="10" xfId="1" applyFont="1" applyFill="1" applyBorder="1" applyAlignment="1">
      <alignment horizontal="center" vertical="center" wrapText="1"/>
    </xf>
    <xf numFmtId="3" fontId="10" fillId="7" borderId="4" xfId="1" applyNumberFormat="1" applyFont="1" applyFill="1" applyBorder="1" applyAlignment="1">
      <alignment horizontal="center" vertical="center" wrapText="1"/>
    </xf>
    <xf numFmtId="164" fontId="10" fillId="7" borderId="3" xfId="1" applyNumberFormat="1" applyFont="1" applyFill="1" applyBorder="1" applyAlignment="1">
      <alignment horizontal="center" vertical="center" wrapText="1"/>
    </xf>
    <xf numFmtId="164" fontId="10" fillId="7" borderId="4" xfId="1" applyNumberFormat="1" applyFont="1" applyFill="1" applyBorder="1" applyAlignment="1">
      <alignment horizontal="center" vertical="center" wrapText="1"/>
    </xf>
    <xf numFmtId="0" fontId="9" fillId="10" borderId="2" xfId="1" applyFont="1" applyFill="1" applyBorder="1" applyAlignment="1">
      <alignment horizontal="center" vertical="center" textRotation="90" wrapText="1"/>
    </xf>
    <xf numFmtId="0" fontId="9" fillId="10" borderId="2" xfId="1" quotePrefix="1" applyFont="1" applyFill="1" applyBorder="1" applyAlignment="1">
      <alignment horizontal="center" vertical="center" textRotation="90" wrapText="1"/>
    </xf>
    <xf numFmtId="0" fontId="8" fillId="9" borderId="0" xfId="1" applyFont="1" applyFill="1" applyAlignment="1">
      <alignment horizontal="center" vertical="center" wrapText="1"/>
    </xf>
    <xf numFmtId="3" fontId="8" fillId="9" borderId="7" xfId="1" applyNumberFormat="1" applyFont="1" applyFill="1" applyBorder="1" applyAlignment="1">
      <alignment horizontal="center" vertical="center" wrapText="1"/>
    </xf>
    <xf numFmtId="3" fontId="8" fillId="9" borderId="5" xfId="1" applyNumberFormat="1" applyFont="1" applyFill="1" applyBorder="1" applyAlignment="1">
      <alignment horizontal="center" vertical="center" wrapText="1"/>
    </xf>
    <xf numFmtId="3" fontId="8" fillId="9" borderId="6" xfId="1" applyNumberFormat="1" applyFont="1" applyFill="1" applyBorder="1" applyAlignment="1">
      <alignment horizontal="center" vertical="center" wrapText="1"/>
    </xf>
    <xf numFmtId="164" fontId="8" fillId="9" borderId="6" xfId="1" applyNumberFormat="1" applyFont="1" applyFill="1" applyBorder="1" applyAlignment="1">
      <alignment horizontal="center" vertical="center" wrapText="1"/>
    </xf>
    <xf numFmtId="164" fontId="8" fillId="9" borderId="7" xfId="1" applyNumberFormat="1" applyFont="1" applyFill="1" applyBorder="1" applyAlignment="1">
      <alignment horizontal="center" vertical="center" wrapText="1"/>
    </xf>
    <xf numFmtId="164" fontId="8" fillId="9" borderId="5" xfId="1" applyNumberFormat="1" applyFont="1" applyFill="1" applyBorder="1" applyAlignment="1">
      <alignment horizontal="center" vertical="center" wrapText="1"/>
    </xf>
    <xf numFmtId="0" fontId="8" fillId="3" borderId="0" xfId="1" applyFont="1" applyFill="1" applyAlignment="1">
      <alignment horizontal="center" vertical="center" wrapText="1"/>
    </xf>
    <xf numFmtId="3" fontId="18" fillId="3" borderId="9" xfId="1" applyNumberFormat="1" applyFont="1" applyFill="1" applyBorder="1" applyAlignment="1">
      <alignment horizontal="center" vertical="center" wrapText="1"/>
    </xf>
    <xf numFmtId="3" fontId="18" fillId="3" borderId="0" xfId="1" applyNumberFormat="1" applyFont="1" applyFill="1" applyAlignment="1">
      <alignment horizontal="center" vertical="center" wrapText="1"/>
    </xf>
    <xf numFmtId="3" fontId="18" fillId="3" borderId="8" xfId="1" applyNumberFormat="1" applyFont="1" applyFill="1" applyBorder="1" applyAlignment="1">
      <alignment horizontal="center" vertical="center" wrapText="1"/>
    </xf>
    <xf numFmtId="164" fontId="8" fillId="3" borderId="8" xfId="1" applyNumberFormat="1" applyFont="1" applyFill="1" applyBorder="1" applyAlignment="1">
      <alignment horizontal="center" vertical="center" wrapText="1"/>
    </xf>
    <xf numFmtId="164" fontId="18" fillId="3" borderId="9" xfId="1" applyNumberFormat="1" applyFont="1" applyFill="1" applyBorder="1" applyAlignment="1">
      <alignment horizontal="center" vertical="center" wrapText="1"/>
    </xf>
    <xf numFmtId="164" fontId="18" fillId="3" borderId="0" xfId="1" applyNumberFormat="1" applyFont="1" applyFill="1" applyAlignment="1">
      <alignment horizontal="center" vertical="center" wrapText="1"/>
    </xf>
    <xf numFmtId="3" fontId="18" fillId="9" borderId="9" xfId="1" applyNumberFormat="1" applyFont="1" applyFill="1" applyBorder="1" applyAlignment="1">
      <alignment horizontal="center" vertical="center" wrapText="1"/>
    </xf>
    <xf numFmtId="3" fontId="18" fillId="9" borderId="0" xfId="1" applyNumberFormat="1" applyFont="1" applyFill="1" applyAlignment="1">
      <alignment horizontal="center" vertical="center" wrapText="1"/>
    </xf>
    <xf numFmtId="3" fontId="18" fillId="9" borderId="8" xfId="1" applyNumberFormat="1" applyFont="1" applyFill="1" applyBorder="1" applyAlignment="1">
      <alignment horizontal="center" vertical="center" wrapText="1"/>
    </xf>
    <xf numFmtId="164" fontId="8" fillId="9" borderId="8" xfId="1" applyNumberFormat="1" applyFont="1" applyFill="1" applyBorder="1" applyAlignment="1">
      <alignment horizontal="center" vertical="center" wrapText="1"/>
    </xf>
    <xf numFmtId="164" fontId="18" fillId="9" borderId="9" xfId="1" applyNumberFormat="1" applyFont="1" applyFill="1" applyBorder="1" applyAlignment="1">
      <alignment horizontal="center" vertical="center" wrapText="1"/>
    </xf>
    <xf numFmtId="164" fontId="18" fillId="9" borderId="0" xfId="1" applyNumberFormat="1" applyFont="1" applyFill="1" applyAlignment="1">
      <alignment horizontal="center" vertical="center" wrapText="1"/>
    </xf>
    <xf numFmtId="4" fontId="18" fillId="3" borderId="0" xfId="1" applyNumberFormat="1" applyFont="1" applyFill="1" applyAlignment="1">
      <alignment horizontal="center" vertical="center" wrapText="1"/>
    </xf>
    <xf numFmtId="4" fontId="18" fillId="9" borderId="0" xfId="1" applyNumberFormat="1" applyFont="1" applyFill="1" applyAlignment="1">
      <alignment horizontal="center" vertical="center" wrapText="1"/>
    </xf>
    <xf numFmtId="3" fontId="8" fillId="3" borderId="9" xfId="1" applyNumberFormat="1" applyFont="1" applyFill="1" applyBorder="1" applyAlignment="1">
      <alignment horizontal="center" vertical="center" wrapText="1"/>
    </xf>
    <xf numFmtId="3" fontId="8" fillId="3" borderId="0" xfId="1" applyNumberFormat="1" applyFont="1" applyFill="1" applyAlignment="1">
      <alignment horizontal="center" vertical="center" wrapText="1"/>
    </xf>
    <xf numFmtId="164" fontId="8" fillId="3" borderId="9" xfId="1" applyNumberFormat="1" applyFont="1" applyFill="1" applyBorder="1" applyAlignment="1">
      <alignment horizontal="center" vertical="center" wrapText="1"/>
    </xf>
    <xf numFmtId="164" fontId="8" fillId="3" borderId="0" xfId="1" applyNumberFormat="1" applyFont="1" applyFill="1" applyAlignment="1">
      <alignment horizontal="center" vertical="center" wrapText="1"/>
    </xf>
    <xf numFmtId="0" fontId="19" fillId="9" borderId="0" xfId="1" applyFont="1" applyFill="1" applyAlignment="1">
      <alignment horizontal="center" vertical="center" wrapText="1"/>
    </xf>
    <xf numFmtId="3" fontId="19" fillId="9" borderId="9" xfId="1" applyNumberFormat="1" applyFont="1" applyFill="1" applyBorder="1" applyAlignment="1">
      <alignment horizontal="center" vertical="center" wrapText="1"/>
    </xf>
    <xf numFmtId="3" fontId="19" fillId="9" borderId="0" xfId="1" applyNumberFormat="1" applyFont="1" applyFill="1" applyAlignment="1">
      <alignment horizontal="center" vertical="center" wrapText="1"/>
    </xf>
    <xf numFmtId="3" fontId="19" fillId="9" borderId="8" xfId="1" applyNumberFormat="1" applyFont="1" applyFill="1" applyBorder="1" applyAlignment="1">
      <alignment horizontal="center" vertical="center" wrapText="1"/>
    </xf>
    <xf numFmtId="164" fontId="19" fillId="9" borderId="8" xfId="1" applyNumberFormat="1" applyFont="1" applyFill="1" applyBorder="1" applyAlignment="1">
      <alignment horizontal="center" vertical="center" wrapText="1"/>
    </xf>
    <xf numFmtId="164" fontId="19" fillId="9" borderId="9" xfId="1" applyNumberFormat="1" applyFont="1" applyFill="1" applyBorder="1" applyAlignment="1">
      <alignment horizontal="center" vertical="center" wrapText="1"/>
    </xf>
    <xf numFmtId="164" fontId="19" fillId="9" borderId="0" xfId="1" applyNumberFormat="1" applyFont="1" applyFill="1" applyAlignment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>
      <alignment horizontal="center" vertical="center" wrapText="1"/>
    </xf>
    <xf numFmtId="3" fontId="8" fillId="9" borderId="9" xfId="1" applyNumberFormat="1" applyFont="1" applyFill="1" applyBorder="1" applyAlignment="1">
      <alignment horizontal="center" vertical="center" wrapText="1"/>
    </xf>
    <xf numFmtId="3" fontId="8" fillId="9" borderId="0" xfId="1" applyNumberFormat="1" applyFont="1" applyFill="1" applyAlignment="1">
      <alignment horizontal="center" vertical="center" wrapText="1"/>
    </xf>
    <xf numFmtId="3" fontId="8" fillId="9" borderId="8" xfId="1" applyNumberFormat="1" applyFont="1" applyFill="1" applyBorder="1" applyAlignment="1">
      <alignment horizontal="center" vertical="center" wrapText="1"/>
    </xf>
    <xf numFmtId="164" fontId="8" fillId="9" borderId="9" xfId="1" applyNumberFormat="1" applyFont="1" applyFill="1" applyBorder="1" applyAlignment="1">
      <alignment horizontal="center" vertical="center" wrapText="1"/>
    </xf>
    <xf numFmtId="164" fontId="8" fillId="9" borderId="0" xfId="1" applyNumberFormat="1" applyFont="1" applyFill="1" applyAlignment="1">
      <alignment horizontal="center" vertical="center" wrapText="1"/>
    </xf>
    <xf numFmtId="3" fontId="8" fillId="3" borderId="12" xfId="1" applyNumberFormat="1" applyFont="1" applyFill="1" applyBorder="1" applyAlignment="1">
      <alignment horizontal="center" vertical="center" wrapText="1"/>
    </xf>
    <xf numFmtId="3" fontId="8" fillId="3" borderId="1" xfId="1" applyNumberFormat="1" applyFont="1" applyFill="1" applyBorder="1" applyAlignment="1">
      <alignment horizontal="center" vertical="center" wrapText="1"/>
    </xf>
    <xf numFmtId="3" fontId="8" fillId="3" borderId="11" xfId="1" applyNumberFormat="1" applyFont="1" applyFill="1" applyBorder="1" applyAlignment="1">
      <alignment horizontal="center" vertical="center" wrapText="1"/>
    </xf>
    <xf numFmtId="164" fontId="8" fillId="3" borderId="11" xfId="1" applyNumberFormat="1" applyFont="1" applyFill="1" applyBorder="1" applyAlignment="1">
      <alignment horizontal="center" vertical="center" wrapText="1"/>
    </xf>
    <xf numFmtId="164" fontId="8" fillId="3" borderId="12" xfId="1" applyNumberFormat="1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0" fontId="9" fillId="11" borderId="3" xfId="1" applyFont="1" applyFill="1" applyBorder="1" applyAlignment="1">
      <alignment horizontal="center" vertical="center" wrapText="1"/>
    </xf>
    <xf numFmtId="3" fontId="21" fillId="11" borderId="10" xfId="1" applyNumberFormat="1" applyFont="1" applyFill="1" applyBorder="1" applyAlignment="1">
      <alignment horizontal="center" vertical="center" wrapText="1"/>
    </xf>
    <xf numFmtId="164" fontId="21" fillId="11" borderId="10" xfId="1" applyNumberFormat="1" applyFont="1" applyFill="1" applyBorder="1" applyAlignment="1">
      <alignment horizontal="center" vertical="center" wrapText="1"/>
    </xf>
    <xf numFmtId="164" fontId="21" fillId="11" borderId="3" xfId="1" applyNumberFormat="1" applyFont="1" applyFill="1" applyBorder="1" applyAlignment="1">
      <alignment horizontal="center" vertical="center" wrapText="1"/>
    </xf>
    <xf numFmtId="0" fontId="9" fillId="13" borderId="2" xfId="1" applyFont="1" applyFill="1" applyBorder="1" applyAlignment="1">
      <alignment horizontal="center" vertical="center" textRotation="90" wrapText="1"/>
    </xf>
    <xf numFmtId="0" fontId="9" fillId="13" borderId="2" xfId="1" quotePrefix="1" applyFont="1" applyFill="1" applyBorder="1" applyAlignment="1">
      <alignment horizontal="center" vertical="center" textRotation="90" wrapText="1"/>
    </xf>
    <xf numFmtId="0" fontId="8" fillId="12" borderId="0" xfId="1" applyFont="1" applyFill="1" applyAlignment="1">
      <alignment horizontal="center" vertical="center" wrapText="1"/>
    </xf>
    <xf numFmtId="3" fontId="8" fillId="12" borderId="7" xfId="1" applyNumberFormat="1" applyFont="1" applyFill="1" applyBorder="1" applyAlignment="1">
      <alignment horizontal="center" vertical="center" wrapText="1"/>
    </xf>
    <xf numFmtId="3" fontId="8" fillId="12" borderId="5" xfId="1" applyNumberFormat="1" applyFont="1" applyFill="1" applyBorder="1" applyAlignment="1">
      <alignment horizontal="center" vertical="center" wrapText="1"/>
    </xf>
    <xf numFmtId="3" fontId="8" fillId="12" borderId="6" xfId="1" applyNumberFormat="1" applyFont="1" applyFill="1" applyBorder="1" applyAlignment="1">
      <alignment horizontal="center" vertical="center" wrapText="1"/>
    </xf>
    <xf numFmtId="164" fontId="8" fillId="12" borderId="6" xfId="1" quotePrefix="1" applyNumberFormat="1" applyFont="1" applyFill="1" applyBorder="1" applyAlignment="1">
      <alignment horizontal="center" vertical="center" wrapText="1"/>
    </xf>
    <xf numFmtId="164" fontId="8" fillId="12" borderId="7" xfId="1" applyNumberFormat="1" applyFont="1" applyFill="1" applyBorder="1" applyAlignment="1">
      <alignment horizontal="center" vertical="center" wrapText="1"/>
    </xf>
    <xf numFmtId="164" fontId="8" fillId="12" borderId="5" xfId="1" applyNumberFormat="1" applyFont="1" applyFill="1" applyBorder="1" applyAlignment="1">
      <alignment horizontal="center" vertical="center" wrapText="1"/>
    </xf>
    <xf numFmtId="164" fontId="8" fillId="12" borderId="6" xfId="1" applyNumberFormat="1" applyFont="1" applyFill="1" applyBorder="1" applyAlignment="1">
      <alignment horizontal="center" vertical="center" wrapText="1"/>
    </xf>
    <xf numFmtId="164" fontId="8" fillId="3" borderId="8" xfId="1" quotePrefix="1" applyNumberFormat="1" applyFont="1" applyFill="1" applyBorder="1" applyAlignment="1">
      <alignment horizontal="center" vertical="center" wrapText="1"/>
    </xf>
    <xf numFmtId="3" fontId="8" fillId="12" borderId="9" xfId="1" applyNumberFormat="1" applyFont="1" applyFill="1" applyBorder="1" applyAlignment="1">
      <alignment horizontal="center" vertical="center" wrapText="1"/>
    </xf>
    <xf numFmtId="3" fontId="8" fillId="12" borderId="0" xfId="1" applyNumberFormat="1" applyFont="1" applyFill="1" applyAlignment="1">
      <alignment horizontal="center" vertical="center" wrapText="1"/>
    </xf>
    <xf numFmtId="3" fontId="8" fillId="12" borderId="8" xfId="1" applyNumberFormat="1" applyFont="1" applyFill="1" applyBorder="1" applyAlignment="1">
      <alignment horizontal="center" vertical="center" wrapText="1"/>
    </xf>
    <xf numFmtId="164" fontId="8" fillId="12" borderId="8" xfId="1" quotePrefix="1" applyNumberFormat="1" applyFont="1" applyFill="1" applyBorder="1" applyAlignment="1">
      <alignment horizontal="center" vertical="center" wrapText="1"/>
    </xf>
    <xf numFmtId="164" fontId="8" fillId="12" borderId="9" xfId="1" applyNumberFormat="1" applyFont="1" applyFill="1" applyBorder="1" applyAlignment="1">
      <alignment horizontal="center" vertical="center" wrapText="1"/>
    </xf>
    <xf numFmtId="164" fontId="8" fillId="12" borderId="0" xfId="1" applyNumberFormat="1" applyFont="1" applyFill="1" applyAlignment="1">
      <alignment horizontal="center" vertical="center" wrapText="1"/>
    </xf>
    <xf numFmtId="164" fontId="8" fillId="12" borderId="8" xfId="1" applyNumberFormat="1" applyFont="1" applyFill="1" applyBorder="1" applyAlignment="1">
      <alignment horizontal="center" vertical="center" wrapText="1"/>
    </xf>
    <xf numFmtId="0" fontId="9" fillId="13" borderId="10" xfId="1" applyFont="1" applyFill="1" applyBorder="1" applyAlignment="1">
      <alignment horizontal="center" vertical="center" wrapText="1"/>
    </xf>
    <xf numFmtId="3" fontId="21" fillId="13" borderId="10" xfId="1" applyNumberFormat="1" applyFont="1" applyFill="1" applyBorder="1" applyAlignment="1">
      <alignment horizontal="center" vertical="center" wrapText="1"/>
    </xf>
    <xf numFmtId="164" fontId="21" fillId="13" borderId="10" xfId="1" quotePrefix="1" applyNumberFormat="1" applyFont="1" applyFill="1" applyBorder="1" applyAlignment="1">
      <alignment horizontal="center" vertical="center" wrapText="1"/>
    </xf>
    <xf numFmtId="164" fontId="21" fillId="13" borderId="10" xfId="1" applyNumberFormat="1" applyFont="1" applyFill="1" applyBorder="1" applyAlignment="1">
      <alignment horizontal="center" vertical="center" wrapText="1"/>
    </xf>
    <xf numFmtId="165" fontId="5" fillId="3" borderId="0" xfId="1" applyNumberFormat="1" applyFont="1" applyFill="1"/>
    <xf numFmtId="0" fontId="5" fillId="3" borderId="0" xfId="1" applyFont="1" applyFill="1" applyAlignment="1">
      <alignment horizontal="left"/>
    </xf>
    <xf numFmtId="0" fontId="9" fillId="13" borderId="3" xfId="1" applyFont="1" applyFill="1" applyBorder="1" applyAlignment="1">
      <alignment horizontal="center" vertical="center" wrapText="1"/>
    </xf>
    <xf numFmtId="0" fontId="9" fillId="13" borderId="3" xfId="1" applyFont="1" applyFill="1" applyBorder="1" applyAlignment="1">
      <alignment horizontal="center" vertical="center" textRotation="90" wrapText="1"/>
    </xf>
    <xf numFmtId="0" fontId="9" fillId="13" borderId="2" xfId="1" applyFont="1" applyFill="1" applyBorder="1" applyAlignment="1">
      <alignment horizontal="center" vertical="center" textRotation="90" wrapText="1"/>
    </xf>
    <xf numFmtId="0" fontId="11" fillId="3" borderId="3" xfId="1" applyFont="1" applyFill="1" applyBorder="1" applyAlignment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49" fontId="12" fillId="12" borderId="13" xfId="1" applyNumberFormat="1" applyFont="1" applyFill="1" applyBorder="1" applyAlignment="1">
      <alignment horizontal="center" vertical="center" wrapText="1"/>
    </xf>
    <xf numFmtId="3" fontId="15" fillId="12" borderId="13" xfId="1" applyNumberFormat="1" applyFont="1" applyFill="1" applyBorder="1" applyAlignment="1">
      <alignment horizontal="center" vertical="center" wrapText="1"/>
    </xf>
    <xf numFmtId="3" fontId="12" fillId="12" borderId="13" xfId="1" applyNumberFormat="1" applyFont="1" applyFill="1" applyBorder="1" applyAlignment="1">
      <alignment horizontal="center" vertical="center" wrapText="1"/>
    </xf>
    <xf numFmtId="0" fontId="9" fillId="10" borderId="3" xfId="1" applyFont="1" applyFill="1" applyBorder="1" applyAlignment="1">
      <alignment horizontal="center" vertical="center" wrapText="1"/>
    </xf>
    <xf numFmtId="0" fontId="9" fillId="10" borderId="3" xfId="1" applyFont="1" applyFill="1" applyBorder="1" applyAlignment="1">
      <alignment horizontal="center" vertical="center" textRotation="90" wrapText="1"/>
    </xf>
    <xf numFmtId="0" fontId="9" fillId="10" borderId="2" xfId="1" applyFont="1" applyFill="1" applyBorder="1" applyAlignment="1">
      <alignment horizontal="center" vertical="center" textRotation="90" wrapText="1"/>
    </xf>
    <xf numFmtId="49" fontId="12" fillId="9" borderId="13" xfId="1" applyNumberFormat="1" applyFont="1" applyFill="1" applyBorder="1" applyAlignment="1">
      <alignment horizontal="center" vertical="center" wrapText="1"/>
    </xf>
    <xf numFmtId="3" fontId="15" fillId="9" borderId="13" xfId="1" applyNumberFormat="1" applyFont="1" applyFill="1" applyBorder="1" applyAlignment="1">
      <alignment horizontal="center" vertical="center" wrapText="1"/>
    </xf>
    <xf numFmtId="3" fontId="12" fillId="9" borderId="13" xfId="1" applyNumberFormat="1" applyFont="1" applyFill="1" applyBorder="1" applyAlignment="1">
      <alignment horizontal="center" vertical="center" wrapText="1"/>
    </xf>
    <xf numFmtId="0" fontId="9" fillId="7" borderId="3" xfId="1" applyFont="1" applyFill="1" applyBorder="1" applyAlignment="1">
      <alignment horizontal="center" vertical="center" wrapText="1"/>
    </xf>
    <xf numFmtId="0" fontId="9" fillId="7" borderId="3" xfId="1" applyFont="1" applyFill="1" applyBorder="1" applyAlignment="1">
      <alignment horizontal="center" vertical="center" textRotation="90" wrapText="1"/>
    </xf>
    <xf numFmtId="0" fontId="9" fillId="7" borderId="2" xfId="1" applyFont="1" applyFill="1" applyBorder="1" applyAlignment="1">
      <alignment horizontal="center" vertical="center" textRotation="90" wrapText="1"/>
    </xf>
    <xf numFmtId="49" fontId="12" fillId="6" borderId="13" xfId="1" applyNumberFormat="1" applyFont="1" applyFill="1" applyBorder="1" applyAlignment="1">
      <alignment horizontal="center" vertical="center" wrapText="1"/>
    </xf>
    <xf numFmtId="164" fontId="3" fillId="6" borderId="13" xfId="1" applyNumberFormat="1" applyFont="1" applyFill="1" applyBorder="1" applyAlignment="1">
      <alignment horizontal="center" vertical="center" wrapText="1"/>
    </xf>
    <xf numFmtId="164" fontId="12" fillId="6" borderId="13" xfId="1" applyNumberFormat="1" applyFont="1" applyFill="1" applyBorder="1" applyAlignment="1">
      <alignment horizontal="center" vertical="center" wrapText="1"/>
    </xf>
    <xf numFmtId="164" fontId="12" fillId="6" borderId="14" xfId="1" applyNumberFormat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textRotation="90" wrapText="1"/>
    </xf>
    <xf numFmtId="49" fontId="2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deep%20Verma\Desktop\Nitin%20Soni,%20JSO\December%202024\SOFTWA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Window"/>
      <sheetName val="Sheet4"/>
      <sheetName val="Interface"/>
      <sheetName val="Data"/>
      <sheetName val="Sheet5"/>
      <sheetName val="Sheet2"/>
      <sheetName val="FRT ONLY"/>
      <sheetName val="Sheet6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61" transitionEvaluation="1" transitionEntry="1" codeName="Sheet12"/>
  <dimension ref="A1:Q494"/>
  <sheetViews>
    <sheetView showGridLines="0" tabSelected="1" view="pageBreakPreview" topLeftCell="A61" zoomScale="55" zoomScaleNormal="85" zoomScaleSheetLayoutView="55" workbookViewId="0">
      <selection activeCell="P61" sqref="P61:P72"/>
    </sheetView>
  </sheetViews>
  <sheetFormatPr defaultColWidth="9.6640625" defaultRowHeight="18" x14ac:dyDescent="0.35"/>
  <cols>
    <col min="1" max="1" width="10.44140625" style="1" customWidth="1"/>
    <col min="2" max="2" width="9.6640625" style="1" bestFit="1" customWidth="1"/>
    <col min="3" max="3" width="10.33203125" style="1" customWidth="1"/>
    <col min="4" max="4" width="10.88671875" style="1" customWidth="1"/>
    <col min="5" max="5" width="12.6640625" style="1" customWidth="1"/>
    <col min="6" max="6" width="12.44140625" style="1" customWidth="1"/>
    <col min="7" max="7" width="12.109375" style="1" customWidth="1"/>
    <col min="8" max="8" width="6.6640625" style="1" customWidth="1"/>
    <col min="9" max="9" width="11.33203125" style="1" bestFit="1" customWidth="1"/>
    <col min="10" max="10" width="9.44140625" style="1" bestFit="1" customWidth="1"/>
    <col min="11" max="11" width="11.33203125" style="1" bestFit="1" customWidth="1"/>
    <col min="12" max="12" width="12.88671875" style="1" bestFit="1" customWidth="1"/>
    <col min="13" max="13" width="11.33203125" style="1" bestFit="1" customWidth="1"/>
    <col min="14" max="14" width="9.109375" style="1" customWidth="1"/>
    <col min="15" max="15" width="12.88671875" style="1" bestFit="1" customWidth="1"/>
    <col min="16" max="16" width="12.6640625" style="1" customWidth="1"/>
    <col min="17" max="17" width="6.6640625" style="1" customWidth="1"/>
    <col min="18" max="16384" width="9.6640625" style="1"/>
  </cols>
  <sheetData>
    <row r="1" spans="1:17" ht="46.5" customHeight="1" x14ac:dyDescent="0.35">
      <c r="A1" s="167">
        <v>2024</v>
      </c>
      <c r="B1" s="167"/>
      <c r="C1" s="168" t="s">
        <v>0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 t="s">
        <v>1</v>
      </c>
      <c r="P1" s="169"/>
      <c r="Q1" s="169"/>
    </row>
    <row r="2" spans="1:17" ht="33" customHeight="1" x14ac:dyDescent="0.35">
      <c r="A2" s="170" t="s">
        <v>2</v>
      </c>
      <c r="B2" s="165" t="s">
        <v>3</v>
      </c>
      <c r="C2" s="165"/>
      <c r="D2" s="165"/>
      <c r="E2" s="166" t="s">
        <v>4</v>
      </c>
      <c r="F2" s="166" t="s">
        <v>5</v>
      </c>
      <c r="G2" s="166" t="s">
        <v>6</v>
      </c>
      <c r="H2" s="166" t="s">
        <v>7</v>
      </c>
      <c r="I2" s="165" t="s">
        <v>8</v>
      </c>
      <c r="J2" s="165"/>
      <c r="K2" s="165"/>
      <c r="L2" s="165" t="s">
        <v>9</v>
      </c>
      <c r="M2" s="165"/>
      <c r="N2" s="165"/>
      <c r="O2" s="165"/>
      <c r="P2" s="166" t="s">
        <v>10</v>
      </c>
      <c r="Q2" s="166" t="s">
        <v>11</v>
      </c>
    </row>
    <row r="3" spans="1:17" ht="155.25" customHeight="1" x14ac:dyDescent="0.35">
      <c r="A3" s="171"/>
      <c r="B3" s="2" t="s">
        <v>12</v>
      </c>
      <c r="C3" s="2" t="s">
        <v>13</v>
      </c>
      <c r="D3" s="2" t="s">
        <v>14</v>
      </c>
      <c r="E3" s="166"/>
      <c r="F3" s="166"/>
      <c r="G3" s="166"/>
      <c r="H3" s="166"/>
      <c r="I3" s="2" t="s">
        <v>15</v>
      </c>
      <c r="J3" s="3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166"/>
      <c r="Q3" s="166"/>
    </row>
    <row r="4" spans="1:17" ht="23.1" customHeight="1" x14ac:dyDescent="0.35">
      <c r="A4" s="4" t="s">
        <v>22</v>
      </c>
      <c r="B4" s="5">
        <v>4997</v>
      </c>
      <c r="C4" s="5">
        <v>7553.6333333333332</v>
      </c>
      <c r="D4" s="6">
        <v>4549.9139999999998</v>
      </c>
      <c r="E4" s="7">
        <v>740084</v>
      </c>
      <c r="F4" s="5">
        <v>723701.85600000003</v>
      </c>
      <c r="G4" s="5">
        <v>772698.54200000002</v>
      </c>
      <c r="H4" s="8">
        <f>IFERROR(F4/G4*100," ")</f>
        <v>93.65901663627055</v>
      </c>
      <c r="I4" s="9">
        <v>2503.6980300000014</v>
      </c>
      <c r="J4" s="10"/>
      <c r="K4" s="8">
        <f>IF(AND(ISBLANK(I4),ISBLANK(J4))=TRUE,"",I4+J4)</f>
        <v>2503.6980300000014</v>
      </c>
      <c r="L4" s="9">
        <v>54277.639199999991</v>
      </c>
      <c r="M4" s="10">
        <v>2859.8838617399992</v>
      </c>
      <c r="N4" s="10"/>
      <c r="O4" s="8">
        <f>IF(AND(ISBLANK(L4),ISBLANK(M4),ISBLANK(N4))=TRUE,"",L4+M4+N4)</f>
        <v>57137.523061739987</v>
      </c>
      <c r="P4" s="10">
        <v>72811.723499999993</v>
      </c>
      <c r="Q4" s="8">
        <f>IFERROR(O4/P4*100," ")</f>
        <v>78.472971542474184</v>
      </c>
    </row>
    <row r="5" spans="1:17" ht="23.1" customHeight="1" x14ac:dyDescent="0.35">
      <c r="A5" s="11" t="s">
        <v>23</v>
      </c>
      <c r="B5" s="12">
        <v>4480</v>
      </c>
      <c r="C5" s="12">
        <v>6809.15</v>
      </c>
      <c r="D5" s="11">
        <v>4096.5940000000001</v>
      </c>
      <c r="E5" s="13">
        <v>658810</v>
      </c>
      <c r="F5" s="12">
        <v>656272.96400000004</v>
      </c>
      <c r="G5" s="12">
        <v>694712.82400000002</v>
      </c>
      <c r="H5" s="14">
        <f t="shared" ref="H5:H16" si="0">IFERROR(F5/G5*100," ")</f>
        <v>94.466798557327337</v>
      </c>
      <c r="I5" s="15">
        <v>3099.1049900000025</v>
      </c>
      <c r="J5" s="16"/>
      <c r="K5" s="14">
        <f t="shared" ref="K5:K16" si="1">IF(AND(ISBLANK(I5),ISBLANK(J5))=TRUE,"",I5+J5)</f>
        <v>3099.1049900000025</v>
      </c>
      <c r="L5" s="15">
        <v>49220.472300000001</v>
      </c>
      <c r="M5" s="16">
        <v>3573.2987919099987</v>
      </c>
      <c r="N5" s="16">
        <v>0</v>
      </c>
      <c r="O5" s="14">
        <f t="shared" ref="O5:O16" si="2">IF(AND(ISBLANK(L5),ISBLANK(M5),ISBLANK(N5))=TRUE,"",L5+M5+N5)</f>
        <v>52793.771091909999</v>
      </c>
      <c r="P5" s="16">
        <v>64822.440999999999</v>
      </c>
      <c r="Q5" s="14">
        <f t="shared" ref="Q5:Q16" si="3">IFERROR(O5/P5*100," ")</f>
        <v>81.443664072924989</v>
      </c>
    </row>
    <row r="6" spans="1:17" ht="23.1" customHeight="1" x14ac:dyDescent="0.35">
      <c r="A6" s="17" t="s">
        <v>24</v>
      </c>
      <c r="B6" s="18">
        <v>4802</v>
      </c>
      <c r="C6" s="18">
        <v>7391.583333333333</v>
      </c>
      <c r="D6" s="17">
        <v>4493.5550000000003</v>
      </c>
      <c r="E6" s="19">
        <v>702476</v>
      </c>
      <c r="F6" s="18">
        <v>709538.81299999997</v>
      </c>
      <c r="G6" s="18">
        <v>765060.11</v>
      </c>
      <c r="H6" s="20">
        <f t="shared" si="0"/>
        <v>92.74288434669532</v>
      </c>
      <c r="I6" s="21">
        <v>3133.9680599999979</v>
      </c>
      <c r="J6" s="22"/>
      <c r="K6" s="20">
        <f t="shared" si="1"/>
        <v>3133.9680599999979</v>
      </c>
      <c r="L6" s="21">
        <v>53215.410975000021</v>
      </c>
      <c r="M6" s="22">
        <v>3626.0766987099983</v>
      </c>
      <c r="N6" s="22">
        <v>0</v>
      </c>
      <c r="O6" s="20">
        <f t="shared" si="2"/>
        <v>56841.48767371002</v>
      </c>
      <c r="P6" s="22">
        <v>72015.515499999994</v>
      </c>
      <c r="Q6" s="20">
        <f t="shared" si="3"/>
        <v>78.929501898393028</v>
      </c>
    </row>
    <row r="7" spans="1:17" ht="23.1" customHeight="1" x14ac:dyDescent="0.35">
      <c r="A7" s="11" t="s">
        <v>25</v>
      </c>
      <c r="B7" s="12">
        <v>4397</v>
      </c>
      <c r="C7" s="12">
        <v>6795.666666666667</v>
      </c>
      <c r="D7" s="11">
        <v>4121.634</v>
      </c>
      <c r="E7" s="13">
        <v>617484</v>
      </c>
      <c r="F7" s="12">
        <v>629399.1</v>
      </c>
      <c r="G7" s="12">
        <v>692788.55700000003</v>
      </c>
      <c r="H7" s="14">
        <f t="shared" si="0"/>
        <v>90.850100458573252</v>
      </c>
      <c r="I7" s="15">
        <v>2316.7336099999998</v>
      </c>
      <c r="J7" s="16">
        <v>0</v>
      </c>
      <c r="K7" s="14">
        <f t="shared" si="1"/>
        <v>2316.7336099999998</v>
      </c>
      <c r="L7" s="15">
        <v>47204.932500000003</v>
      </c>
      <c r="M7" s="16">
        <v>2773.6515722000004</v>
      </c>
      <c r="N7" s="16">
        <v>0</v>
      </c>
      <c r="O7" s="14">
        <f t="shared" si="2"/>
        <v>49978.584072199999</v>
      </c>
      <c r="P7" s="16">
        <v>63549.3295</v>
      </c>
      <c r="Q7" s="14">
        <f t="shared" si="3"/>
        <v>78.645336568342543</v>
      </c>
    </row>
    <row r="8" spans="1:17" s="23" customFormat="1" ht="30" customHeight="1" x14ac:dyDescent="0.3">
      <c r="A8" s="17" t="s">
        <v>26</v>
      </c>
      <c r="B8" s="18">
        <v>4004</v>
      </c>
      <c r="C8" s="18">
        <v>6028.0333333333338</v>
      </c>
      <c r="D8" s="17">
        <v>3596.7779999999998</v>
      </c>
      <c r="E8" s="19">
        <v>554464</v>
      </c>
      <c r="F8" s="18">
        <v>549305.41899999999</v>
      </c>
      <c r="G8" s="18">
        <v>583603.90099999995</v>
      </c>
      <c r="H8" s="20">
        <f t="shared" si="0"/>
        <v>94.122986165577402</v>
      </c>
      <c r="I8" s="21">
        <v>2206.6158600000003</v>
      </c>
      <c r="J8" s="22"/>
      <c r="K8" s="20">
        <f t="shared" si="1"/>
        <v>2206.6158600000003</v>
      </c>
      <c r="L8" s="21">
        <v>41197.906424999972</v>
      </c>
      <c r="M8" s="22">
        <v>2562.2680941799999</v>
      </c>
      <c r="N8" s="22"/>
      <c r="O8" s="20">
        <f t="shared" si="2"/>
        <v>43760.174519179971</v>
      </c>
      <c r="P8" s="22">
        <v>52936.165999999997</v>
      </c>
      <c r="Q8" s="20">
        <f t="shared" si="3"/>
        <v>82.665931112540292</v>
      </c>
    </row>
    <row r="9" spans="1:17" ht="23.1" customHeight="1" x14ac:dyDescent="0.35">
      <c r="A9" s="11" t="s">
        <v>27</v>
      </c>
      <c r="B9" s="12">
        <v>3637</v>
      </c>
      <c r="C9" s="12">
        <v>5548.8166666666666</v>
      </c>
      <c r="D9" s="11">
        <v>3313</v>
      </c>
      <c r="E9" s="13">
        <v>499538</v>
      </c>
      <c r="F9" s="12">
        <v>499202.83600000001</v>
      </c>
      <c r="G9" s="12">
        <v>545609.61899999995</v>
      </c>
      <c r="H9" s="14">
        <f t="shared" si="0"/>
        <v>91.494507907493485</v>
      </c>
      <c r="I9" s="15">
        <v>2304.6969600000002</v>
      </c>
      <c r="J9" s="16">
        <v>0</v>
      </c>
      <c r="K9" s="14">
        <f t="shared" si="1"/>
        <v>2304.6969600000002</v>
      </c>
      <c r="L9" s="15">
        <v>37440.212699999989</v>
      </c>
      <c r="M9" s="16">
        <v>2681.98589507</v>
      </c>
      <c r="N9" s="16">
        <v>0</v>
      </c>
      <c r="O9" s="14">
        <f t="shared" si="2"/>
        <v>40122.198595069989</v>
      </c>
      <c r="P9" s="16">
        <v>48787.058499999999</v>
      </c>
      <c r="Q9" s="14">
        <f t="shared" si="3"/>
        <v>82.239429530415308</v>
      </c>
    </row>
    <row r="10" spans="1:17" ht="23.1" customHeight="1" x14ac:dyDescent="0.35">
      <c r="A10" s="17" t="s">
        <v>28</v>
      </c>
      <c r="B10" s="18">
        <v>3115</v>
      </c>
      <c r="C10" s="18">
        <v>4610.1000000000004</v>
      </c>
      <c r="D10" s="17">
        <v>2650.7020000000002</v>
      </c>
      <c r="E10" s="19">
        <v>405360</v>
      </c>
      <c r="F10" s="18">
        <v>380158.36099999998</v>
      </c>
      <c r="G10" s="18">
        <v>421080.55300000001</v>
      </c>
      <c r="H10" s="20">
        <f t="shared" si="0"/>
        <v>90.281623858321467</v>
      </c>
      <c r="I10" s="21">
        <v>1955.2551900000021</v>
      </c>
      <c r="J10" s="22"/>
      <c r="K10" s="20">
        <f t="shared" si="1"/>
        <v>1955.2551900000021</v>
      </c>
      <c r="L10" s="21">
        <v>28511.877075000004</v>
      </c>
      <c r="M10" s="22">
        <v>2127.7934833700024</v>
      </c>
      <c r="N10" s="22"/>
      <c r="O10" s="20">
        <f t="shared" si="2"/>
        <v>30639.670558370006</v>
      </c>
      <c r="P10" s="22">
        <v>37332.985000000001</v>
      </c>
      <c r="Q10" s="20">
        <f t="shared" si="3"/>
        <v>82.071311893142223</v>
      </c>
    </row>
    <row r="11" spans="1:17" ht="23.1" customHeight="1" x14ac:dyDescent="0.35">
      <c r="A11" s="11" t="s">
        <v>29</v>
      </c>
      <c r="B11" s="12">
        <v>2729</v>
      </c>
      <c r="C11" s="12">
        <v>3877.55</v>
      </c>
      <c r="D11" s="11">
        <v>2163.2330000000002</v>
      </c>
      <c r="E11" s="13">
        <v>302378</v>
      </c>
      <c r="F11" s="12">
        <v>268364.22200000001</v>
      </c>
      <c r="G11" s="12">
        <v>331279.97399999999</v>
      </c>
      <c r="H11" s="14">
        <f t="shared" si="0"/>
        <v>81.008283947764383</v>
      </c>
      <c r="I11" s="15">
        <v>1533.1017900000022</v>
      </c>
      <c r="J11" s="16"/>
      <c r="K11" s="14">
        <f t="shared" si="1"/>
        <v>1533.1017900000022</v>
      </c>
      <c r="L11" s="15">
        <v>20127.316650000001</v>
      </c>
      <c r="M11" s="16">
        <v>1594.9193745800001</v>
      </c>
      <c r="N11" s="16"/>
      <c r="O11" s="14">
        <f t="shared" si="2"/>
        <v>21722.236024580001</v>
      </c>
      <c r="P11" s="16">
        <v>28971.209500000001</v>
      </c>
      <c r="Q11" s="14">
        <f t="shared" si="3"/>
        <v>74.978699196455707</v>
      </c>
    </row>
    <row r="12" spans="1:17" ht="23.1" customHeight="1" x14ac:dyDescent="0.35">
      <c r="A12" s="17" t="s">
        <v>30</v>
      </c>
      <c r="B12" s="18">
        <v>2281</v>
      </c>
      <c r="C12" s="18">
        <v>3276.95</v>
      </c>
      <c r="D12" s="17">
        <v>1865.316</v>
      </c>
      <c r="E12" s="19">
        <v>261053</v>
      </c>
      <c r="F12" s="18">
        <v>237263.79800000001</v>
      </c>
      <c r="G12" s="18">
        <v>295276.26799999998</v>
      </c>
      <c r="H12" s="20">
        <f t="shared" si="0"/>
        <v>80.353155235624968</v>
      </c>
      <c r="I12" s="21">
        <v>1421.4667100000004</v>
      </c>
      <c r="J12" s="22"/>
      <c r="K12" s="20">
        <f t="shared" si="1"/>
        <v>1421.4667100000004</v>
      </c>
      <c r="L12" s="21">
        <v>17794.784849999996</v>
      </c>
      <c r="M12" s="22">
        <v>1517.2396988100002</v>
      </c>
      <c r="N12" s="22"/>
      <c r="O12" s="20">
        <f t="shared" si="2"/>
        <v>19312.024548809997</v>
      </c>
      <c r="P12" s="22">
        <v>25768.344000000001</v>
      </c>
      <c r="Q12" s="20">
        <f t="shared" si="3"/>
        <v>74.944763811015548</v>
      </c>
    </row>
    <row r="13" spans="1:17" ht="23.1" customHeight="1" x14ac:dyDescent="0.35">
      <c r="A13" s="11" t="s">
        <v>31</v>
      </c>
      <c r="B13" s="12">
        <v>3079</v>
      </c>
      <c r="C13" s="12">
        <v>4405.2</v>
      </c>
      <c r="D13" s="11">
        <v>2535.462</v>
      </c>
      <c r="E13" s="13">
        <v>334601</v>
      </c>
      <c r="F13" s="12">
        <v>314924.853</v>
      </c>
      <c r="G13" s="12">
        <v>388614.408</v>
      </c>
      <c r="H13" s="14">
        <f t="shared" si="0"/>
        <v>81.037873665250217</v>
      </c>
      <c r="I13" s="15">
        <v>1894.6426399999987</v>
      </c>
      <c r="J13" s="16"/>
      <c r="K13" s="14">
        <f t="shared" si="1"/>
        <v>1894.6426399999987</v>
      </c>
      <c r="L13" s="15">
        <v>23619.363975000004</v>
      </c>
      <c r="M13" s="16">
        <v>2151.4072246999995</v>
      </c>
      <c r="N13" s="16"/>
      <c r="O13" s="14">
        <f t="shared" si="2"/>
        <v>25770.771199700004</v>
      </c>
      <c r="P13" s="16">
        <v>34091.034500000002</v>
      </c>
      <c r="Q13" s="14">
        <f t="shared" si="3"/>
        <v>75.593984100717165</v>
      </c>
    </row>
    <row r="14" spans="1:17" ht="23.1" customHeight="1" x14ac:dyDescent="0.35">
      <c r="A14" s="17" t="s">
        <v>32</v>
      </c>
      <c r="B14" s="18">
        <v>3579</v>
      </c>
      <c r="C14" s="18">
        <v>5355.4833333333336</v>
      </c>
      <c r="D14" s="17">
        <v>3151.5880000000002</v>
      </c>
      <c r="E14" s="19">
        <v>442543</v>
      </c>
      <c r="F14" s="18">
        <v>430506.16499999998</v>
      </c>
      <c r="G14" s="18">
        <v>489922.33799999999</v>
      </c>
      <c r="H14" s="20">
        <f t="shared" si="0"/>
        <v>87.872328246441384</v>
      </c>
      <c r="I14" s="21">
        <v>1937.0529800000004</v>
      </c>
      <c r="J14" s="22">
        <v>0</v>
      </c>
      <c r="K14" s="20">
        <f t="shared" si="1"/>
        <v>1937.0529800000004</v>
      </c>
      <c r="L14" s="21">
        <v>32287.962374999992</v>
      </c>
      <c r="M14" s="22">
        <v>2227.9586733699998</v>
      </c>
      <c r="N14" s="22"/>
      <c r="O14" s="20">
        <f t="shared" si="2"/>
        <v>34515.921048369994</v>
      </c>
      <c r="P14" s="22">
        <v>42973.504999999997</v>
      </c>
      <c r="Q14" s="20">
        <f t="shared" si="3"/>
        <v>80.319073457866637</v>
      </c>
    </row>
    <row r="15" spans="1:17" ht="23.1" customHeight="1" x14ac:dyDescent="0.35">
      <c r="A15" s="24" t="s">
        <v>33</v>
      </c>
      <c r="B15" s="25">
        <v>3752</v>
      </c>
      <c r="C15" s="25">
        <v>5828.583333333333</v>
      </c>
      <c r="D15" s="26">
        <v>3495.7469999999998</v>
      </c>
      <c r="E15" s="27">
        <v>489394</v>
      </c>
      <c r="F15" s="25">
        <v>494633.48499999999</v>
      </c>
      <c r="G15" s="25">
        <v>565677.54799999995</v>
      </c>
      <c r="H15" s="28">
        <f t="shared" si="0"/>
        <v>87.44089044170444</v>
      </c>
      <c r="I15" s="29">
        <v>2081.0657700000011</v>
      </c>
      <c r="J15" s="30">
        <v>0</v>
      </c>
      <c r="K15" s="28">
        <f t="shared" si="1"/>
        <v>2081.0657700000011</v>
      </c>
      <c r="L15" s="29">
        <v>37097.511375000002</v>
      </c>
      <c r="M15" s="30">
        <v>2447.7417214799998</v>
      </c>
      <c r="N15" s="30">
        <v>0</v>
      </c>
      <c r="O15" s="28">
        <f t="shared" si="2"/>
        <v>39545.253096480003</v>
      </c>
      <c r="P15" s="16">
        <v>49686.077499999999</v>
      </c>
      <c r="Q15" s="14">
        <f t="shared" si="3"/>
        <v>79.590209342808365</v>
      </c>
    </row>
    <row r="16" spans="1:17" ht="23.1" customHeight="1" x14ac:dyDescent="0.35">
      <c r="A16" s="31" t="s">
        <v>34</v>
      </c>
      <c r="B16" s="32">
        <f t="shared" ref="B16:G16" si="4">SUM(B4:B15)</f>
        <v>44852</v>
      </c>
      <c r="C16" s="32">
        <f t="shared" si="4"/>
        <v>67480.749999999985</v>
      </c>
      <c r="D16" s="32">
        <f t="shared" si="4"/>
        <v>40033.523000000008</v>
      </c>
      <c r="E16" s="32">
        <f t="shared" si="4"/>
        <v>6008185</v>
      </c>
      <c r="F16" s="32">
        <f t="shared" si="4"/>
        <v>5893271.8720000004</v>
      </c>
      <c r="G16" s="32">
        <f t="shared" si="4"/>
        <v>6546324.6420000009</v>
      </c>
      <c r="H16" s="33">
        <f t="shared" si="0"/>
        <v>90.024131009175207</v>
      </c>
      <c r="I16" s="33">
        <f>SUM(I4:I15)</f>
        <v>26387.402590000005</v>
      </c>
      <c r="J16" s="33">
        <f>SUM(J4:J15)</f>
        <v>0</v>
      </c>
      <c r="K16" s="33">
        <f t="shared" si="1"/>
        <v>26387.402590000005</v>
      </c>
      <c r="L16" s="33">
        <f>SUM(L4:L15)</f>
        <v>441995.39039999997</v>
      </c>
      <c r="M16" s="33">
        <f>SUM(M4:M15)</f>
        <v>30144.225090120002</v>
      </c>
      <c r="N16" s="33">
        <f>SUM(N4:N15)</f>
        <v>0</v>
      </c>
      <c r="O16" s="33">
        <f t="shared" si="2"/>
        <v>472139.61549011996</v>
      </c>
      <c r="P16" s="34">
        <f>SUM(P4:P15)</f>
        <v>593745.38949999993</v>
      </c>
      <c r="Q16" s="34">
        <f t="shared" si="3"/>
        <v>79.518868498114031</v>
      </c>
    </row>
    <row r="17" spans="1:17" ht="20.100000000000001" customHeight="1" x14ac:dyDescent="0.35">
      <c r="A17" s="146" t="s">
        <v>35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</row>
    <row r="18" spans="1:17" s="35" customFormat="1" x14ac:dyDescent="0.3">
      <c r="A18" s="148" t="s">
        <v>36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</row>
    <row r="19" spans="1:17" s="35" customFormat="1" x14ac:dyDescent="0.3">
      <c r="A19" s="148" t="s">
        <v>37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</row>
    <row r="20" spans="1:17" ht="51.75" customHeight="1" x14ac:dyDescent="0.35">
      <c r="A20" s="161">
        <v>2024</v>
      </c>
      <c r="B20" s="161"/>
      <c r="C20" s="162" t="s">
        <v>38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 t="s">
        <v>1</v>
      </c>
      <c r="P20" s="163"/>
      <c r="Q20" s="164"/>
    </row>
    <row r="21" spans="1:17" ht="33" customHeight="1" x14ac:dyDescent="0.35">
      <c r="A21" s="158" t="s">
        <v>2</v>
      </c>
      <c r="B21" s="158" t="s">
        <v>3</v>
      </c>
      <c r="C21" s="158"/>
      <c r="D21" s="158"/>
      <c r="E21" s="159" t="s">
        <v>4</v>
      </c>
      <c r="F21" s="159" t="s">
        <v>5</v>
      </c>
      <c r="G21" s="159" t="s">
        <v>6</v>
      </c>
      <c r="H21" s="159" t="s">
        <v>7</v>
      </c>
      <c r="I21" s="158" t="s">
        <v>8</v>
      </c>
      <c r="J21" s="158"/>
      <c r="K21" s="158"/>
      <c r="L21" s="158" t="s">
        <v>9</v>
      </c>
      <c r="M21" s="158"/>
      <c r="N21" s="158"/>
      <c r="O21" s="158"/>
      <c r="P21" s="159" t="s">
        <v>10</v>
      </c>
      <c r="Q21" s="159" t="s">
        <v>11</v>
      </c>
    </row>
    <row r="22" spans="1:17" ht="150.75" customHeight="1" x14ac:dyDescent="0.35">
      <c r="A22" s="158"/>
      <c r="B22" s="36" t="s">
        <v>12</v>
      </c>
      <c r="C22" s="36" t="s">
        <v>13</v>
      </c>
      <c r="D22" s="36" t="s">
        <v>14</v>
      </c>
      <c r="E22" s="159"/>
      <c r="F22" s="159"/>
      <c r="G22" s="159"/>
      <c r="H22" s="159"/>
      <c r="I22" s="36" t="s">
        <v>15</v>
      </c>
      <c r="J22" s="37" t="s">
        <v>16</v>
      </c>
      <c r="K22" s="36" t="s">
        <v>17</v>
      </c>
      <c r="L22" s="38" t="s">
        <v>18</v>
      </c>
      <c r="M22" s="38" t="s">
        <v>19</v>
      </c>
      <c r="N22" s="38" t="s">
        <v>20</v>
      </c>
      <c r="O22" s="38" t="s">
        <v>21</v>
      </c>
      <c r="P22" s="160"/>
      <c r="Q22" s="160"/>
    </row>
    <row r="23" spans="1:17" ht="23.1" customHeight="1" x14ac:dyDescent="0.35">
      <c r="A23" s="39" t="s">
        <v>22</v>
      </c>
      <c r="B23" s="40">
        <v>1120</v>
      </c>
      <c r="C23" s="41">
        <v>3776.6833333333334</v>
      </c>
      <c r="D23" s="42">
        <v>2746.1480000000001</v>
      </c>
      <c r="E23" s="40">
        <v>185778</v>
      </c>
      <c r="F23" s="41">
        <v>455075.52600000001</v>
      </c>
      <c r="G23" s="41">
        <v>517869.70799999998</v>
      </c>
      <c r="H23" s="43">
        <f t="shared" ref="H23:H35" si="5">IFERROR(F23/G23*100," ")</f>
        <v>87.874521133412202</v>
      </c>
      <c r="I23" s="44">
        <v>681.7425099999997</v>
      </c>
      <c r="J23" s="44"/>
      <c r="K23" s="44">
        <f>IF(AND(ISBLANK(I23),ISBLANK(J23))=TRUE,"",I23+J23)</f>
        <v>681.7425099999997</v>
      </c>
      <c r="L23" s="45">
        <v>34130.664450000011</v>
      </c>
      <c r="M23" s="44">
        <v>1561.7282298699997</v>
      </c>
      <c r="N23" s="44"/>
      <c r="O23" s="46">
        <f>IF(AND(ISBLANK(L23),ISBLANK(M23),ISBLANK(N23))=TRUE,"",L23+M23+N23)</f>
        <v>35692.392679870012</v>
      </c>
      <c r="P23" s="45">
        <v>51447.464</v>
      </c>
      <c r="Q23" s="46">
        <f>IFERROR(O23/P23*100," ")</f>
        <v>69.376388853433113</v>
      </c>
    </row>
    <row r="24" spans="1:17" ht="23.1" customHeight="1" x14ac:dyDescent="0.35">
      <c r="A24" s="47" t="s">
        <v>23</v>
      </c>
      <c r="B24" s="48">
        <v>907</v>
      </c>
      <c r="C24" s="47">
        <v>3055.9833333333331</v>
      </c>
      <c r="D24" s="49">
        <v>2195.694</v>
      </c>
      <c r="E24" s="48">
        <v>153194</v>
      </c>
      <c r="F24" s="47">
        <v>369137.603</v>
      </c>
      <c r="G24" s="47">
        <v>413606.03100000002</v>
      </c>
      <c r="H24" s="50">
        <f t="shared" si="5"/>
        <v>89.24860261527472</v>
      </c>
      <c r="I24" s="51">
        <v>205.50004999999999</v>
      </c>
      <c r="J24" s="51"/>
      <c r="K24" s="51">
        <f t="shared" ref="K24:K35" si="6">IF(AND(ISBLANK(I24),ISBLANK(J24))=TRUE,"",I24+J24)</f>
        <v>205.50004999999999</v>
      </c>
      <c r="L24" s="52">
        <v>27685.320225000003</v>
      </c>
      <c r="M24" s="51">
        <v>469.14820508000003</v>
      </c>
      <c r="N24" s="51">
        <v>0</v>
      </c>
      <c r="O24" s="50">
        <f t="shared" ref="O24:O35" si="7">IF(AND(ISBLANK(L24),ISBLANK(M24),ISBLANK(N24))=TRUE,"",L24+M24+N24)</f>
        <v>28154.468430080004</v>
      </c>
      <c r="P24" s="52">
        <v>40706.767999999996</v>
      </c>
      <c r="Q24" s="50">
        <f t="shared" ref="Q24:Q35" si="8">IFERROR(O24/P24*100," ")</f>
        <v>69.164096815743278</v>
      </c>
    </row>
    <row r="25" spans="1:17" ht="23.1" customHeight="1" x14ac:dyDescent="0.35">
      <c r="A25" s="39" t="s">
        <v>24</v>
      </c>
      <c r="B25" s="53">
        <v>939</v>
      </c>
      <c r="C25" s="39">
        <v>3151.75</v>
      </c>
      <c r="D25" s="54">
        <v>2292.8960000000002</v>
      </c>
      <c r="E25" s="53">
        <v>156783</v>
      </c>
      <c r="F25" s="39">
        <v>380577.58600000001</v>
      </c>
      <c r="G25" s="39">
        <v>432099.05099999998</v>
      </c>
      <c r="H25" s="43">
        <f t="shared" si="5"/>
        <v>88.076468837234273</v>
      </c>
      <c r="I25" s="55">
        <v>724.99540999999988</v>
      </c>
      <c r="J25" s="55"/>
      <c r="K25" s="55">
        <f t="shared" si="6"/>
        <v>724.99540999999988</v>
      </c>
      <c r="L25" s="56">
        <v>28543.318950000001</v>
      </c>
      <c r="M25" s="55">
        <v>1744.09757995</v>
      </c>
      <c r="N25" s="55"/>
      <c r="O25" s="43">
        <f t="shared" si="7"/>
        <v>30287.416529950002</v>
      </c>
      <c r="P25" s="56">
        <v>42854.428</v>
      </c>
      <c r="Q25" s="43">
        <f t="shared" si="8"/>
        <v>70.675115602873063</v>
      </c>
    </row>
    <row r="26" spans="1:17" ht="23.1" customHeight="1" x14ac:dyDescent="0.35">
      <c r="A26" s="47" t="s">
        <v>25</v>
      </c>
      <c r="B26" s="48">
        <v>791</v>
      </c>
      <c r="C26" s="47">
        <v>2602.0666666666666</v>
      </c>
      <c r="D26" s="49">
        <v>1894.9290000000001</v>
      </c>
      <c r="E26" s="48">
        <v>133110</v>
      </c>
      <c r="F26" s="47">
        <v>321974.79800000001</v>
      </c>
      <c r="G26" s="47">
        <v>356200.45799999998</v>
      </c>
      <c r="H26" s="50">
        <f t="shared" si="5"/>
        <v>90.391460978974933</v>
      </c>
      <c r="I26" s="51">
        <v>496.67193000000009</v>
      </c>
      <c r="J26" s="51">
        <v>0</v>
      </c>
      <c r="K26" s="51">
        <f t="shared" si="6"/>
        <v>496.67193000000009</v>
      </c>
      <c r="L26" s="52">
        <v>24148.109850000001</v>
      </c>
      <c r="M26" s="51">
        <v>1169.9112891100001</v>
      </c>
      <c r="N26" s="51">
        <v>0</v>
      </c>
      <c r="O26" s="50">
        <f t="shared" si="7"/>
        <v>25318.021139110002</v>
      </c>
      <c r="P26" s="52">
        <v>35059.968000000001</v>
      </c>
      <c r="Q26" s="50">
        <f t="shared" si="8"/>
        <v>72.213474750205137</v>
      </c>
    </row>
    <row r="27" spans="1:17" s="23" customFormat="1" ht="30" customHeight="1" x14ac:dyDescent="0.3">
      <c r="A27" s="39" t="s">
        <v>26</v>
      </c>
      <c r="B27" s="53">
        <v>858</v>
      </c>
      <c r="C27" s="39">
        <v>2764.1</v>
      </c>
      <c r="D27" s="54">
        <v>2045.172</v>
      </c>
      <c r="E27" s="53">
        <v>143066</v>
      </c>
      <c r="F27" s="39">
        <v>342691.38799999998</v>
      </c>
      <c r="G27" s="39">
        <v>383725.86300000001</v>
      </c>
      <c r="H27" s="43">
        <f t="shared" si="5"/>
        <v>89.306304589638756</v>
      </c>
      <c r="I27" s="55">
        <v>719.12225999999987</v>
      </c>
      <c r="J27" s="55"/>
      <c r="K27" s="55">
        <f t="shared" si="6"/>
        <v>719.12225999999987</v>
      </c>
      <c r="L27" s="56">
        <v>25701.8541</v>
      </c>
      <c r="M27" s="55">
        <v>1659.3618229700003</v>
      </c>
      <c r="N27" s="55"/>
      <c r="O27" s="43">
        <f t="shared" si="7"/>
        <v>27361.215922970001</v>
      </c>
      <c r="P27" s="56">
        <v>36384.445</v>
      </c>
      <c r="Q27" s="43">
        <f t="shared" si="8"/>
        <v>75.200311350001357</v>
      </c>
    </row>
    <row r="28" spans="1:17" ht="23.1" customHeight="1" x14ac:dyDescent="0.35">
      <c r="A28" s="47" t="s">
        <v>27</v>
      </c>
      <c r="B28" s="48">
        <v>867</v>
      </c>
      <c r="C28" s="47">
        <v>2781.1333333333332</v>
      </c>
      <c r="D28" s="49">
        <v>2076</v>
      </c>
      <c r="E28" s="48">
        <v>140093</v>
      </c>
      <c r="F28" s="47">
        <v>338629.685</v>
      </c>
      <c r="G28" s="47">
        <v>403279.40100000001</v>
      </c>
      <c r="H28" s="50">
        <f t="shared" si="5"/>
        <v>83.969001183871526</v>
      </c>
      <c r="I28" s="51">
        <v>901.68096999999989</v>
      </c>
      <c r="J28" s="51">
        <v>0</v>
      </c>
      <c r="K28" s="51">
        <f t="shared" si="6"/>
        <v>901.68096999999989</v>
      </c>
      <c r="L28" s="52">
        <v>25397.226374999998</v>
      </c>
      <c r="M28" s="51">
        <v>2201.71437246</v>
      </c>
      <c r="N28" s="51"/>
      <c r="O28" s="50">
        <f t="shared" si="7"/>
        <v>27598.940747459998</v>
      </c>
      <c r="P28" s="52">
        <v>39898.046999999999</v>
      </c>
      <c r="Q28" s="50">
        <f t="shared" si="8"/>
        <v>69.173663431345403</v>
      </c>
    </row>
    <row r="29" spans="1:17" ht="23.1" customHeight="1" x14ac:dyDescent="0.35">
      <c r="A29" s="39" t="s">
        <v>28</v>
      </c>
      <c r="B29" s="53">
        <v>830</v>
      </c>
      <c r="C29" s="39">
        <v>2703.75</v>
      </c>
      <c r="D29" s="54">
        <v>1992.7940000000001</v>
      </c>
      <c r="E29" s="53">
        <v>124846</v>
      </c>
      <c r="F29" s="39">
        <v>301856.152</v>
      </c>
      <c r="G29" s="39">
        <v>372123.549</v>
      </c>
      <c r="H29" s="43">
        <f t="shared" si="5"/>
        <v>81.117186163351349</v>
      </c>
      <c r="I29" s="55">
        <v>718.60881000000006</v>
      </c>
      <c r="J29" s="55"/>
      <c r="K29" s="55">
        <f t="shared" si="6"/>
        <v>718.60881000000006</v>
      </c>
      <c r="L29" s="56">
        <v>22639.211399999997</v>
      </c>
      <c r="M29" s="55">
        <v>1717.4433764900002</v>
      </c>
      <c r="N29" s="55"/>
      <c r="O29" s="43">
        <f t="shared" si="7"/>
        <v>24356.654776489995</v>
      </c>
      <c r="P29" s="56">
        <v>34093.24</v>
      </c>
      <c r="Q29" s="43">
        <f t="shared" si="8"/>
        <v>71.441302664369815</v>
      </c>
    </row>
    <row r="30" spans="1:17" ht="23.1" customHeight="1" x14ac:dyDescent="0.35">
      <c r="A30" s="47" t="s">
        <v>29</v>
      </c>
      <c r="B30" s="48">
        <v>736</v>
      </c>
      <c r="C30" s="47">
        <v>2460.3833333333332</v>
      </c>
      <c r="D30" s="49">
        <v>1800.972</v>
      </c>
      <c r="E30" s="48">
        <v>102576</v>
      </c>
      <c r="F30" s="47">
        <v>255586.66800000001</v>
      </c>
      <c r="G30" s="47">
        <v>334131.42300000001</v>
      </c>
      <c r="H30" s="50">
        <f t="shared" si="5"/>
        <v>76.492855926334116</v>
      </c>
      <c r="I30" s="51">
        <v>557.96182999999996</v>
      </c>
      <c r="J30" s="51"/>
      <c r="K30" s="51">
        <f t="shared" si="6"/>
        <v>557.96182999999996</v>
      </c>
      <c r="L30" s="52">
        <v>19169.000099999994</v>
      </c>
      <c r="M30" s="51">
        <v>1382.23967477</v>
      </c>
      <c r="N30" s="51"/>
      <c r="O30" s="50">
        <f t="shared" si="7"/>
        <v>20551.239774769994</v>
      </c>
      <c r="P30" s="52">
        <v>29970.964</v>
      </c>
      <c r="Q30" s="50">
        <f t="shared" si="8"/>
        <v>68.570499683527004</v>
      </c>
    </row>
    <row r="31" spans="1:17" ht="23.1" customHeight="1" x14ac:dyDescent="0.35">
      <c r="A31" s="39" t="s">
        <v>30</v>
      </c>
      <c r="B31" s="53">
        <v>729</v>
      </c>
      <c r="C31" s="39">
        <v>2377.4833333333331</v>
      </c>
      <c r="D31" s="54">
        <v>1748.9659999999999</v>
      </c>
      <c r="E31" s="53">
        <v>94152</v>
      </c>
      <c r="F31" s="39">
        <v>229138.14</v>
      </c>
      <c r="G31" s="39">
        <v>324281.64</v>
      </c>
      <c r="H31" s="43">
        <f t="shared" si="5"/>
        <v>70.660226092356012</v>
      </c>
      <c r="I31" s="55">
        <v>556.87223999999992</v>
      </c>
      <c r="J31" s="55"/>
      <c r="K31" s="55">
        <f t="shared" si="6"/>
        <v>556.87223999999992</v>
      </c>
      <c r="L31" s="56">
        <v>17185.360499999999</v>
      </c>
      <c r="M31" s="55">
        <v>1324.82167127</v>
      </c>
      <c r="N31" s="55"/>
      <c r="O31" s="43">
        <f t="shared" si="7"/>
        <v>18510.18217127</v>
      </c>
      <c r="P31" s="56">
        <v>28512.488000000001</v>
      </c>
      <c r="Q31" s="43">
        <f t="shared" si="8"/>
        <v>64.919561461174482</v>
      </c>
    </row>
    <row r="32" spans="1:17" ht="23.1" customHeight="1" x14ac:dyDescent="0.35">
      <c r="A32" s="47" t="s">
        <v>31</v>
      </c>
      <c r="B32" s="48">
        <v>781</v>
      </c>
      <c r="C32" s="47">
        <v>2388.6833333333334</v>
      </c>
      <c r="D32" s="49">
        <v>1754.2719999999999</v>
      </c>
      <c r="E32" s="48">
        <v>112386</v>
      </c>
      <c r="F32" s="47">
        <v>249353.02</v>
      </c>
      <c r="G32" s="47">
        <v>325963.554</v>
      </c>
      <c r="H32" s="50">
        <f t="shared" si="5"/>
        <v>76.49720864192075</v>
      </c>
      <c r="I32" s="51">
        <v>776.51274000000001</v>
      </c>
      <c r="J32" s="51"/>
      <c r="K32" s="51">
        <f t="shared" si="6"/>
        <v>776.51274000000001</v>
      </c>
      <c r="L32" s="52">
        <v>18701.476500000001</v>
      </c>
      <c r="M32" s="51">
        <v>1742.4653650600001</v>
      </c>
      <c r="N32" s="51"/>
      <c r="O32" s="50">
        <f t="shared" si="7"/>
        <v>20443.941865060002</v>
      </c>
      <c r="P32" s="52">
        <v>28735.995999999999</v>
      </c>
      <c r="Q32" s="50">
        <f t="shared" si="8"/>
        <v>71.144016950239006</v>
      </c>
    </row>
    <row r="33" spans="1:17" ht="23.1" customHeight="1" x14ac:dyDescent="0.35">
      <c r="A33" s="39" t="s">
        <v>32</v>
      </c>
      <c r="B33" s="53">
        <v>810</v>
      </c>
      <c r="C33" s="39">
        <v>2544.1833333333334</v>
      </c>
      <c r="D33" s="54">
        <v>1863.251</v>
      </c>
      <c r="E33" s="53">
        <v>130724</v>
      </c>
      <c r="F33" s="39">
        <v>295778.17499999999</v>
      </c>
      <c r="G33" s="39">
        <v>349948.90600000002</v>
      </c>
      <c r="H33" s="43">
        <f t="shared" si="5"/>
        <v>84.520388527804101</v>
      </c>
      <c r="I33" s="55">
        <v>625.97448999999983</v>
      </c>
      <c r="J33" s="55">
        <v>0</v>
      </c>
      <c r="K33" s="55">
        <f t="shared" si="6"/>
        <v>625.97448999999983</v>
      </c>
      <c r="L33" s="56">
        <v>22183.363125000003</v>
      </c>
      <c r="M33" s="55">
        <v>1449.0327955699997</v>
      </c>
      <c r="N33" s="55"/>
      <c r="O33" s="43">
        <f t="shared" si="7"/>
        <v>23632.395920570005</v>
      </c>
      <c r="P33" s="56">
        <v>32144.795999999998</v>
      </c>
      <c r="Q33" s="43">
        <f t="shared" si="8"/>
        <v>73.518574890224869</v>
      </c>
    </row>
    <row r="34" spans="1:17" ht="23.1" customHeight="1" x14ac:dyDescent="0.35">
      <c r="A34" s="47" t="s">
        <v>33</v>
      </c>
      <c r="B34" s="57">
        <v>850</v>
      </c>
      <c r="C34" s="58">
        <v>2698.6833333333334</v>
      </c>
      <c r="D34" s="59">
        <v>1960.154</v>
      </c>
      <c r="E34" s="57">
        <v>133659</v>
      </c>
      <c r="F34" s="58">
        <v>304777.929</v>
      </c>
      <c r="G34" s="58">
        <v>367698.83600000001</v>
      </c>
      <c r="H34" s="50">
        <f t="shared" si="5"/>
        <v>82.887923256847074</v>
      </c>
      <c r="I34" s="60">
        <v>727.88501999999994</v>
      </c>
      <c r="J34" s="60"/>
      <c r="K34" s="60">
        <f t="shared" si="6"/>
        <v>727.88501999999994</v>
      </c>
      <c r="L34" s="61">
        <v>22858.344674999997</v>
      </c>
      <c r="M34" s="60">
        <v>1681.0288312999999</v>
      </c>
      <c r="N34" s="60"/>
      <c r="O34" s="62">
        <f t="shared" si="7"/>
        <v>24539.373506299995</v>
      </c>
      <c r="P34" s="61">
        <v>33696.368000000002</v>
      </c>
      <c r="Q34" s="62">
        <f t="shared" si="8"/>
        <v>72.824980740654283</v>
      </c>
    </row>
    <row r="35" spans="1:17" ht="23.1" customHeight="1" x14ac:dyDescent="0.35">
      <c r="A35" s="63" t="s">
        <v>34</v>
      </c>
      <c r="B35" s="64">
        <f t="shared" ref="B35:G35" si="9">SUM(B23:B34)</f>
        <v>10218</v>
      </c>
      <c r="C35" s="64">
        <f t="shared" si="9"/>
        <v>33304.883333333331</v>
      </c>
      <c r="D35" s="64">
        <f t="shared" si="9"/>
        <v>24371.248000000003</v>
      </c>
      <c r="E35" s="64">
        <f t="shared" si="9"/>
        <v>1610367</v>
      </c>
      <c r="F35" s="64">
        <f t="shared" si="9"/>
        <v>3844576.67</v>
      </c>
      <c r="G35" s="64">
        <f t="shared" si="9"/>
        <v>4580928.4200000009</v>
      </c>
      <c r="H35" s="65">
        <f t="shared" si="5"/>
        <v>83.92570932160514</v>
      </c>
      <c r="I35" s="66">
        <f>SUM(I23:I34)</f>
        <v>7693.5282599999991</v>
      </c>
      <c r="J35" s="66">
        <f>SUM(J23:J34)</f>
        <v>0</v>
      </c>
      <c r="K35" s="66">
        <f t="shared" si="6"/>
        <v>7693.5282599999991</v>
      </c>
      <c r="L35" s="66">
        <f>SUM(L23:L34)</f>
        <v>288343.25024999998</v>
      </c>
      <c r="M35" s="66">
        <f>SUM(M23:M34)</f>
        <v>18102.993213899997</v>
      </c>
      <c r="N35" s="66">
        <f>SUM(N23:N34)</f>
        <v>0</v>
      </c>
      <c r="O35" s="66">
        <f t="shared" si="7"/>
        <v>306446.2434639</v>
      </c>
      <c r="P35" s="66">
        <f>SUM(P23:P34)</f>
        <v>433504.97199999995</v>
      </c>
      <c r="Q35" s="66">
        <f t="shared" si="8"/>
        <v>70.69036418431206</v>
      </c>
    </row>
    <row r="36" spans="1:17" x14ac:dyDescent="0.35">
      <c r="A36" s="146" t="s">
        <v>35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</row>
    <row r="37" spans="1:17" x14ac:dyDescent="0.35">
      <c r="A37" s="148" t="s">
        <v>36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</row>
    <row r="38" spans="1:17" x14ac:dyDescent="0.35">
      <c r="A38" s="148" t="s">
        <v>37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</row>
    <row r="39" spans="1:17" ht="40.5" customHeight="1" x14ac:dyDescent="0.35">
      <c r="A39" s="155">
        <v>2024</v>
      </c>
      <c r="B39" s="155"/>
      <c r="C39" s="156" t="s">
        <v>39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7" t="s">
        <v>1</v>
      </c>
      <c r="P39" s="157"/>
      <c r="Q39" s="157"/>
    </row>
    <row r="40" spans="1:17" ht="28.95" customHeight="1" x14ac:dyDescent="0.35">
      <c r="A40" s="152" t="s">
        <v>2</v>
      </c>
      <c r="B40" s="152" t="s">
        <v>3</v>
      </c>
      <c r="C40" s="152"/>
      <c r="D40" s="152"/>
      <c r="E40" s="153" t="s">
        <v>4</v>
      </c>
      <c r="F40" s="153" t="s">
        <v>5</v>
      </c>
      <c r="G40" s="153" t="s">
        <v>6</v>
      </c>
      <c r="H40" s="153" t="s">
        <v>7</v>
      </c>
      <c r="I40" s="152" t="s">
        <v>8</v>
      </c>
      <c r="J40" s="152"/>
      <c r="K40" s="152"/>
      <c r="L40" s="152" t="s">
        <v>9</v>
      </c>
      <c r="M40" s="152"/>
      <c r="N40" s="152"/>
      <c r="O40" s="152"/>
      <c r="P40" s="153" t="s">
        <v>10</v>
      </c>
      <c r="Q40" s="153" t="s">
        <v>11</v>
      </c>
    </row>
    <row r="41" spans="1:17" ht="178.5" customHeight="1" x14ac:dyDescent="0.35">
      <c r="A41" s="152"/>
      <c r="B41" s="67" t="s">
        <v>12</v>
      </c>
      <c r="C41" s="67" t="s">
        <v>13</v>
      </c>
      <c r="D41" s="67" t="s">
        <v>14</v>
      </c>
      <c r="E41" s="154"/>
      <c r="F41" s="154"/>
      <c r="G41" s="154"/>
      <c r="H41" s="154"/>
      <c r="I41" s="67" t="s">
        <v>15</v>
      </c>
      <c r="J41" s="68" t="s">
        <v>16</v>
      </c>
      <c r="K41" s="67" t="s">
        <v>17</v>
      </c>
      <c r="L41" s="67" t="s">
        <v>18</v>
      </c>
      <c r="M41" s="67" t="s">
        <v>19</v>
      </c>
      <c r="N41" s="67" t="s">
        <v>20</v>
      </c>
      <c r="O41" s="67" t="s">
        <v>21</v>
      </c>
      <c r="P41" s="154"/>
      <c r="Q41" s="154"/>
    </row>
    <row r="42" spans="1:17" ht="25.5" customHeight="1" x14ac:dyDescent="0.35">
      <c r="A42" s="69" t="s">
        <v>22</v>
      </c>
      <c r="B42" s="70">
        <v>88</v>
      </c>
      <c r="C42" s="71">
        <v>262.09999999999997</v>
      </c>
      <c r="D42" s="72">
        <v>90.115999999999985</v>
      </c>
      <c r="E42" s="70">
        <v>4074</v>
      </c>
      <c r="F42" s="71">
        <v>2861.54</v>
      </c>
      <c r="G42" s="71">
        <v>3916.26</v>
      </c>
      <c r="H42" s="73">
        <f t="shared" ref="H42:H54" si="10">IFERROR(F42/G42*100," ")</f>
        <v>73.06818239851286</v>
      </c>
      <c r="I42" s="74">
        <v>137.64487000000003</v>
      </c>
      <c r="J42" s="75"/>
      <c r="K42" s="73">
        <f>IF(AND(ISBLANK(I42),ISBLANK(J42))=TRUE,"",I42+J42)</f>
        <v>137.64487000000003</v>
      </c>
      <c r="L42" s="74">
        <v>214.61549999999994</v>
      </c>
      <c r="M42" s="75">
        <v>192.81378544</v>
      </c>
      <c r="N42" s="75"/>
      <c r="O42" s="73">
        <f>IF(AND(ISBLANK(L42),ISBLANK(M42),ISBLANK(N42))=TRUE,"",L42+M42+N42)</f>
        <v>407.42928543999994</v>
      </c>
      <c r="P42" s="74">
        <v>1605.3140000000001</v>
      </c>
      <c r="Q42" s="73">
        <f>IFERROR(O42/P42*100," ")</f>
        <v>25.380036892470876</v>
      </c>
    </row>
    <row r="43" spans="1:17" ht="25.5" customHeight="1" x14ac:dyDescent="0.35">
      <c r="A43" s="76" t="s">
        <v>23</v>
      </c>
      <c r="B43" s="77">
        <v>93</v>
      </c>
      <c r="C43" s="78">
        <v>298.36666666666667</v>
      </c>
      <c r="D43" s="79">
        <v>89.88</v>
      </c>
      <c r="E43" s="77">
        <v>4900</v>
      </c>
      <c r="F43" s="78">
        <v>4293.3530000000001</v>
      </c>
      <c r="G43" s="78">
        <v>5658.1689999999999</v>
      </c>
      <c r="H43" s="80">
        <f t="shared" si="10"/>
        <v>75.878839956883581</v>
      </c>
      <c r="I43" s="81">
        <v>103.88783000000001</v>
      </c>
      <c r="J43" s="82"/>
      <c r="K43" s="80">
        <f t="shared" ref="K43:K54" si="11">IF(AND(ISBLANK(I43),ISBLANK(J43))=TRUE,"",I43+J43)</f>
        <v>103.88783000000001</v>
      </c>
      <c r="L43" s="81">
        <v>322.00147499999997</v>
      </c>
      <c r="M43" s="82">
        <v>118.46798796000002</v>
      </c>
      <c r="N43" s="82"/>
      <c r="O43" s="80">
        <f t="shared" ref="O43:O54" si="12">IF(AND(ISBLANK(L43),ISBLANK(M43),ISBLANK(N43))=TRUE,"",L43+M43+N43)</f>
        <v>440.46946295999999</v>
      </c>
      <c r="P43" s="81">
        <v>1601.134</v>
      </c>
      <c r="Q43" s="80">
        <f t="shared" ref="Q43:Q54" si="13">IFERROR(O43/P43*100," ")</f>
        <v>27.509843833183229</v>
      </c>
    </row>
    <row r="44" spans="1:17" ht="25.5" customHeight="1" x14ac:dyDescent="0.35">
      <c r="A44" s="69" t="s">
        <v>24</v>
      </c>
      <c r="B44" s="83">
        <v>84</v>
      </c>
      <c r="C44" s="84">
        <v>324.33333333333331</v>
      </c>
      <c r="D44" s="85">
        <v>87.197000000000003</v>
      </c>
      <c r="E44" s="83">
        <v>1158</v>
      </c>
      <c r="F44" s="84">
        <v>698.471</v>
      </c>
      <c r="G44" s="84">
        <v>874.27200000000005</v>
      </c>
      <c r="H44" s="86">
        <f t="shared" si="10"/>
        <v>79.891727059770872</v>
      </c>
      <c r="I44" s="87">
        <v>440.49033000000003</v>
      </c>
      <c r="J44" s="88">
        <v>0</v>
      </c>
      <c r="K44" s="86">
        <f t="shared" si="11"/>
        <v>440.49033000000003</v>
      </c>
      <c r="L44" s="87">
        <v>52.385324999999995</v>
      </c>
      <c r="M44" s="88">
        <v>513.14822907000007</v>
      </c>
      <c r="N44" s="88">
        <v>0</v>
      </c>
      <c r="O44" s="86">
        <f t="shared" si="12"/>
        <v>565.53355407000004</v>
      </c>
      <c r="P44" s="87">
        <v>1562.5005000000001</v>
      </c>
      <c r="Q44" s="86">
        <f t="shared" si="13"/>
        <v>36.194135878356519</v>
      </c>
    </row>
    <row r="45" spans="1:17" ht="25.5" customHeight="1" x14ac:dyDescent="0.35">
      <c r="A45" s="76" t="s">
        <v>25</v>
      </c>
      <c r="B45" s="77">
        <v>57</v>
      </c>
      <c r="C45" s="89">
        <v>241.83333333333334</v>
      </c>
      <c r="D45" s="79">
        <v>71.155999999999992</v>
      </c>
      <c r="E45" s="77">
        <v>327</v>
      </c>
      <c r="F45" s="78">
        <v>354.68200000000002</v>
      </c>
      <c r="G45" s="78">
        <v>409.94099999999997</v>
      </c>
      <c r="H45" s="80">
        <f t="shared" si="10"/>
        <v>86.520255353819223</v>
      </c>
      <c r="I45" s="81">
        <v>289.77</v>
      </c>
      <c r="J45" s="82">
        <v>0</v>
      </c>
      <c r="K45" s="80">
        <f t="shared" si="11"/>
        <v>289.77</v>
      </c>
      <c r="L45" s="81">
        <v>26.601150000000001</v>
      </c>
      <c r="M45" s="82">
        <v>371.6424657099999</v>
      </c>
      <c r="N45" s="82">
        <v>0</v>
      </c>
      <c r="O45" s="80">
        <f t="shared" si="12"/>
        <v>398.24361570999991</v>
      </c>
      <c r="P45" s="81">
        <v>1298.0374999999999</v>
      </c>
      <c r="Q45" s="80">
        <f t="shared" si="13"/>
        <v>30.680439949539203</v>
      </c>
    </row>
    <row r="46" spans="1:17" ht="25.5" customHeight="1" x14ac:dyDescent="0.35">
      <c r="A46" s="69" t="s">
        <v>26</v>
      </c>
      <c r="B46" s="83">
        <v>30</v>
      </c>
      <c r="C46" s="90">
        <v>121.11666666666666</v>
      </c>
      <c r="D46" s="85">
        <v>35.947000000000003</v>
      </c>
      <c r="E46" s="83">
        <v>167</v>
      </c>
      <c r="F46" s="84">
        <v>120.087</v>
      </c>
      <c r="G46" s="84">
        <v>364.32</v>
      </c>
      <c r="H46" s="86">
        <f t="shared" si="10"/>
        <v>32.961956521739133</v>
      </c>
      <c r="I46" s="87">
        <v>176.52831</v>
      </c>
      <c r="J46" s="88"/>
      <c r="K46" s="86">
        <f t="shared" si="11"/>
        <v>176.52831</v>
      </c>
      <c r="L46" s="87">
        <v>9.0065249999999999</v>
      </c>
      <c r="M46" s="88">
        <v>236.96969176999994</v>
      </c>
      <c r="N46" s="88"/>
      <c r="O46" s="86">
        <f t="shared" si="12"/>
        <v>245.97621676999995</v>
      </c>
      <c r="P46" s="87">
        <v>672.50400000000002</v>
      </c>
      <c r="Q46" s="86">
        <f t="shared" si="13"/>
        <v>36.576171557343891</v>
      </c>
    </row>
    <row r="47" spans="1:17" ht="25.5" customHeight="1" x14ac:dyDescent="0.35">
      <c r="A47" s="76" t="s">
        <v>27</v>
      </c>
      <c r="B47" s="91">
        <v>29</v>
      </c>
      <c r="C47" s="92">
        <v>119.26666666666667</v>
      </c>
      <c r="D47" s="79">
        <v>36</v>
      </c>
      <c r="E47" s="91">
        <v>48</v>
      </c>
      <c r="F47" s="92">
        <v>20</v>
      </c>
      <c r="G47" s="92">
        <v>73</v>
      </c>
      <c r="H47" s="80">
        <f t="shared" si="10"/>
        <v>27.397260273972602</v>
      </c>
      <c r="I47" s="93">
        <v>117.08881000000001</v>
      </c>
      <c r="J47" s="94">
        <v>0</v>
      </c>
      <c r="K47" s="80">
        <f t="shared" si="11"/>
        <v>117.08881000000001</v>
      </c>
      <c r="L47" s="93">
        <v>1</v>
      </c>
      <c r="M47" s="94">
        <v>149</v>
      </c>
      <c r="N47" s="94"/>
      <c r="O47" s="80">
        <f t="shared" si="12"/>
        <v>150</v>
      </c>
      <c r="P47" s="93">
        <v>665</v>
      </c>
      <c r="Q47" s="80">
        <f t="shared" si="13"/>
        <v>22.556390977443609</v>
      </c>
    </row>
    <row r="48" spans="1:17" s="102" customFormat="1" ht="25.5" customHeight="1" x14ac:dyDescent="0.35">
      <c r="A48" s="95" t="s">
        <v>28</v>
      </c>
      <c r="B48" s="96">
        <v>21</v>
      </c>
      <c r="C48" s="97">
        <v>66</v>
      </c>
      <c r="D48" s="98">
        <v>21.315999999999999</v>
      </c>
      <c r="E48" s="96">
        <v>1124</v>
      </c>
      <c r="F48" s="97">
        <v>735.17</v>
      </c>
      <c r="G48" s="97">
        <v>1070.3340000000001</v>
      </c>
      <c r="H48" s="99">
        <f t="shared" si="10"/>
        <v>68.686036321372569</v>
      </c>
      <c r="I48" s="100">
        <v>54.698419999999999</v>
      </c>
      <c r="J48" s="101"/>
      <c r="K48" s="99">
        <f t="shared" si="11"/>
        <v>54.698419999999999</v>
      </c>
      <c r="L48" s="100">
        <v>55.137749999999997</v>
      </c>
      <c r="M48" s="101">
        <v>70.992417460000013</v>
      </c>
      <c r="N48" s="101"/>
      <c r="O48" s="99">
        <f t="shared" si="12"/>
        <v>126.13016746000001</v>
      </c>
      <c r="P48" s="100">
        <v>375.58499999999998</v>
      </c>
      <c r="Q48" s="99">
        <f t="shared" si="13"/>
        <v>33.582322898944319</v>
      </c>
    </row>
    <row r="49" spans="1:17" ht="25.5" customHeight="1" x14ac:dyDescent="0.35">
      <c r="A49" s="76" t="s">
        <v>29</v>
      </c>
      <c r="B49" s="91"/>
      <c r="C49" s="92"/>
      <c r="D49" s="103"/>
      <c r="E49" s="91"/>
      <c r="F49" s="92"/>
      <c r="G49" s="92"/>
      <c r="H49" s="80" t="str">
        <f t="shared" si="10"/>
        <v xml:space="preserve"> </v>
      </c>
      <c r="I49" s="93"/>
      <c r="J49" s="94"/>
      <c r="K49" s="80" t="str">
        <f t="shared" si="11"/>
        <v/>
      </c>
      <c r="L49" s="93"/>
      <c r="M49" s="94"/>
      <c r="N49" s="94"/>
      <c r="O49" s="80" t="str">
        <f t="shared" si="12"/>
        <v/>
      </c>
      <c r="P49" s="93"/>
      <c r="Q49" s="80" t="str">
        <f t="shared" si="13"/>
        <v xml:space="preserve"> </v>
      </c>
    </row>
    <row r="50" spans="1:17" ht="25.5" customHeight="1" x14ac:dyDescent="0.35">
      <c r="A50" s="69" t="s">
        <v>30</v>
      </c>
      <c r="B50" s="104">
        <v>5</v>
      </c>
      <c r="C50" s="105">
        <v>7.166666666666667</v>
      </c>
      <c r="D50" s="106">
        <v>4.4939999999999998</v>
      </c>
      <c r="E50" s="104">
        <v>456</v>
      </c>
      <c r="F50" s="105">
        <v>371.16899999999998</v>
      </c>
      <c r="G50" s="105">
        <v>913.39800000000002</v>
      </c>
      <c r="H50" s="86">
        <f t="shared" si="10"/>
        <v>40.636064453830642</v>
      </c>
      <c r="I50" s="107"/>
      <c r="J50" s="108"/>
      <c r="K50" s="86" t="str">
        <f t="shared" si="11"/>
        <v/>
      </c>
      <c r="L50" s="107">
        <v>27.837675000000001</v>
      </c>
      <c r="M50" s="108">
        <v>0</v>
      </c>
      <c r="N50" s="108"/>
      <c r="O50" s="86">
        <f t="shared" si="12"/>
        <v>27.837675000000001</v>
      </c>
      <c r="P50" s="107">
        <v>80.256</v>
      </c>
      <c r="Q50" s="86">
        <f t="shared" si="13"/>
        <v>34.686098235645936</v>
      </c>
    </row>
    <row r="51" spans="1:17" ht="25.5" customHeight="1" x14ac:dyDescent="0.35">
      <c r="A51" s="76" t="s">
        <v>31</v>
      </c>
      <c r="B51" s="91">
        <v>9</v>
      </c>
      <c r="C51" s="92">
        <v>11.6</v>
      </c>
      <c r="D51" s="103">
        <v>6.6760000000000002</v>
      </c>
      <c r="E51" s="91">
        <v>719</v>
      </c>
      <c r="F51" s="92">
        <v>549.09199999999998</v>
      </c>
      <c r="G51" s="92">
        <v>1181.0070000000001</v>
      </c>
      <c r="H51" s="80">
        <f t="shared" si="10"/>
        <v>46.493543222013074</v>
      </c>
      <c r="I51" s="93">
        <v>0</v>
      </c>
      <c r="J51" s="94"/>
      <c r="K51" s="80">
        <f t="shared" si="11"/>
        <v>0</v>
      </c>
      <c r="L51" s="93">
        <v>41.181899999999992</v>
      </c>
      <c r="M51" s="94"/>
      <c r="N51" s="94"/>
      <c r="O51" s="80">
        <f t="shared" si="12"/>
        <v>41.181899999999992</v>
      </c>
      <c r="P51" s="93">
        <v>100.62050000000001</v>
      </c>
      <c r="Q51" s="80">
        <f t="shared" si="13"/>
        <v>40.927942119150657</v>
      </c>
    </row>
    <row r="52" spans="1:17" ht="25.5" customHeight="1" x14ac:dyDescent="0.35">
      <c r="A52" s="69" t="s">
        <v>32</v>
      </c>
      <c r="B52" s="104">
        <v>15</v>
      </c>
      <c r="C52" s="105">
        <v>20.066666666666666</v>
      </c>
      <c r="D52" s="106">
        <v>12.347</v>
      </c>
      <c r="E52" s="104">
        <v>2226</v>
      </c>
      <c r="F52" s="105">
        <v>1936.7439999999999</v>
      </c>
      <c r="G52" s="105">
        <v>2242.4639999999999</v>
      </c>
      <c r="H52" s="86">
        <f t="shared" si="10"/>
        <v>86.366782253806534</v>
      </c>
      <c r="I52" s="107">
        <v>0</v>
      </c>
      <c r="J52" s="108">
        <v>0</v>
      </c>
      <c r="K52" s="86">
        <f t="shared" si="11"/>
        <v>0</v>
      </c>
      <c r="L52" s="107">
        <v>145.25579999999999</v>
      </c>
      <c r="M52" s="108"/>
      <c r="N52" s="108"/>
      <c r="O52" s="86">
        <f t="shared" si="12"/>
        <v>145.25579999999999</v>
      </c>
      <c r="P52" s="107">
        <v>197.03749999999999</v>
      </c>
      <c r="Q52" s="86">
        <f t="shared" si="13"/>
        <v>73.719875658186893</v>
      </c>
    </row>
    <row r="53" spans="1:17" ht="25.5" customHeight="1" x14ac:dyDescent="0.35">
      <c r="A53" s="76" t="s">
        <v>33</v>
      </c>
      <c r="B53" s="109">
        <v>20</v>
      </c>
      <c r="C53" s="110">
        <v>31.55</v>
      </c>
      <c r="D53" s="111">
        <v>20.292000000000002</v>
      </c>
      <c r="E53" s="109">
        <v>2684</v>
      </c>
      <c r="F53" s="110">
        <v>2987.2710000000002</v>
      </c>
      <c r="G53" s="110">
        <v>3579.9389999999999</v>
      </c>
      <c r="H53" s="112">
        <f t="shared" si="10"/>
        <v>83.444745846228116</v>
      </c>
      <c r="I53" s="113"/>
      <c r="J53" s="114"/>
      <c r="K53" s="112" t="str">
        <f t="shared" si="11"/>
        <v/>
      </c>
      <c r="L53" s="113">
        <v>224.04532499999999</v>
      </c>
      <c r="M53" s="114"/>
      <c r="N53" s="114"/>
      <c r="O53" s="112">
        <f t="shared" si="12"/>
        <v>224.04532499999999</v>
      </c>
      <c r="P53" s="113">
        <v>309.83249999999998</v>
      </c>
      <c r="Q53" s="112">
        <f t="shared" si="13"/>
        <v>72.311757159110172</v>
      </c>
    </row>
    <row r="54" spans="1:17" ht="25.5" customHeight="1" x14ac:dyDescent="0.35">
      <c r="A54" s="115" t="s">
        <v>34</v>
      </c>
      <c r="B54" s="116">
        <f t="shared" ref="B54:G54" si="14">SUM(B42:B53)</f>
        <v>451</v>
      </c>
      <c r="C54" s="116">
        <f t="shared" si="14"/>
        <v>1503.3999999999996</v>
      </c>
      <c r="D54" s="116">
        <f t="shared" si="14"/>
        <v>475.42099999999994</v>
      </c>
      <c r="E54" s="116">
        <f t="shared" si="14"/>
        <v>17883</v>
      </c>
      <c r="F54" s="116">
        <f t="shared" si="14"/>
        <v>14927.579000000002</v>
      </c>
      <c r="G54" s="116">
        <f t="shared" si="14"/>
        <v>20283.103999999999</v>
      </c>
      <c r="H54" s="117">
        <f t="shared" si="10"/>
        <v>73.596127101650723</v>
      </c>
      <c r="I54" s="117">
        <f>SUM(I42:I53)</f>
        <v>1320.1085699999999</v>
      </c>
      <c r="J54" s="117">
        <f>SUM(J42:J53)</f>
        <v>0</v>
      </c>
      <c r="K54" s="117">
        <f t="shared" si="11"/>
        <v>1320.1085699999999</v>
      </c>
      <c r="L54" s="117">
        <f>SUM(L42:L53)</f>
        <v>1119.0684249999999</v>
      </c>
      <c r="M54" s="117">
        <f>SUM(M42:M53)</f>
        <v>1653.0345774100001</v>
      </c>
      <c r="N54" s="117">
        <f>SUM(N42:N53)</f>
        <v>0</v>
      </c>
      <c r="O54" s="117">
        <f t="shared" si="12"/>
        <v>2772.10300241</v>
      </c>
      <c r="P54" s="118">
        <f>SUM(P42:P53)</f>
        <v>8467.8215000000018</v>
      </c>
      <c r="Q54" s="117">
        <f t="shared" si="13"/>
        <v>32.736908807182573</v>
      </c>
    </row>
    <row r="55" spans="1:17" ht="22.5" customHeight="1" x14ac:dyDescent="0.35">
      <c r="A55" s="146" t="s">
        <v>35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</row>
    <row r="56" spans="1:17" ht="22.5" customHeight="1" x14ac:dyDescent="0.35">
      <c r="A56" s="148" t="s">
        <v>36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</row>
    <row r="57" spans="1:17" ht="22.5" customHeight="1" x14ac:dyDescent="0.35">
      <c r="A57" s="148" t="s">
        <v>37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 spans="1:17" ht="47.25" customHeight="1" x14ac:dyDescent="0.35">
      <c r="A58" s="149">
        <v>2024</v>
      </c>
      <c r="B58" s="149"/>
      <c r="C58" s="150" t="s">
        <v>40</v>
      </c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1" t="s">
        <v>1</v>
      </c>
      <c r="P58" s="151"/>
      <c r="Q58" s="151"/>
    </row>
    <row r="59" spans="1:17" ht="28.95" customHeight="1" x14ac:dyDescent="0.35">
      <c r="A59" s="143" t="s">
        <v>2</v>
      </c>
      <c r="B59" s="143" t="s">
        <v>3</v>
      </c>
      <c r="C59" s="143"/>
      <c r="D59" s="143"/>
      <c r="E59" s="144" t="s">
        <v>4</v>
      </c>
      <c r="F59" s="144" t="s">
        <v>5</v>
      </c>
      <c r="G59" s="144" t="s">
        <v>6</v>
      </c>
      <c r="H59" s="144" t="s">
        <v>7</v>
      </c>
      <c r="I59" s="143" t="s">
        <v>8</v>
      </c>
      <c r="J59" s="143"/>
      <c r="K59" s="143"/>
      <c r="L59" s="143" t="s">
        <v>9</v>
      </c>
      <c r="M59" s="143"/>
      <c r="N59" s="143"/>
      <c r="O59" s="143"/>
      <c r="P59" s="144" t="s">
        <v>10</v>
      </c>
      <c r="Q59" s="144" t="s">
        <v>11</v>
      </c>
    </row>
    <row r="60" spans="1:17" ht="164.25" customHeight="1" x14ac:dyDescent="0.35">
      <c r="A60" s="143"/>
      <c r="B60" s="119" t="s">
        <v>12</v>
      </c>
      <c r="C60" s="119" t="s">
        <v>13</v>
      </c>
      <c r="D60" s="119" t="s">
        <v>14</v>
      </c>
      <c r="E60" s="145"/>
      <c r="F60" s="145"/>
      <c r="G60" s="145"/>
      <c r="H60" s="145"/>
      <c r="I60" s="119" t="s">
        <v>15</v>
      </c>
      <c r="J60" s="120" t="s">
        <v>16</v>
      </c>
      <c r="K60" s="119" t="s">
        <v>17</v>
      </c>
      <c r="L60" s="119" t="s">
        <v>18</v>
      </c>
      <c r="M60" s="119" t="s">
        <v>19</v>
      </c>
      <c r="N60" s="119" t="s">
        <v>20</v>
      </c>
      <c r="O60" s="119" t="s">
        <v>21</v>
      </c>
      <c r="P60" s="145"/>
      <c r="Q60" s="145"/>
    </row>
    <row r="61" spans="1:17" ht="24.75" customHeight="1" x14ac:dyDescent="0.35">
      <c r="A61" s="121" t="s">
        <v>22</v>
      </c>
      <c r="B61" s="122">
        <v>106</v>
      </c>
      <c r="C61" s="123">
        <v>454.06666666666666</v>
      </c>
      <c r="D61" s="124">
        <v>214.91299999999998</v>
      </c>
      <c r="E61" s="122">
        <v>559</v>
      </c>
      <c r="F61" s="123">
        <v>1075.701</v>
      </c>
      <c r="G61" s="123">
        <v>1091.097</v>
      </c>
      <c r="H61" s="125">
        <f t="shared" ref="H61:H73" si="15">IFERROR(F61/G61*100," ")</f>
        <v>98.588943054558854</v>
      </c>
      <c r="I61" s="126">
        <v>216.45492000000002</v>
      </c>
      <c r="J61" s="127"/>
      <c r="K61" s="127">
        <f>IF(AND(ISBLANK(I61),ISBLANK(J61))=TRUE,"",I61+J61)</f>
        <v>216.45492000000002</v>
      </c>
      <c r="L61" s="126">
        <v>80.67757499999999</v>
      </c>
      <c r="M61" s="127">
        <v>476.17813396999992</v>
      </c>
      <c r="N61" s="127"/>
      <c r="O61" s="128">
        <f>IF(AND(ISBLANK(L61),ISBLANK(M61),ISBLANK(N61))=TRUE,"",L61+M61+N61)</f>
        <v>556.85570896999991</v>
      </c>
      <c r="P61" s="127">
        <v>4089.12</v>
      </c>
      <c r="Q61" s="125">
        <f>IFERROR(O61/P61*100," ")</f>
        <v>13.617984039842312</v>
      </c>
    </row>
    <row r="62" spans="1:17" ht="24.75" customHeight="1" x14ac:dyDescent="0.35">
      <c r="A62" s="76" t="s">
        <v>23</v>
      </c>
      <c r="B62" s="91">
        <v>70</v>
      </c>
      <c r="C62" s="92">
        <v>297.11666666666667</v>
      </c>
      <c r="D62" s="103">
        <v>149.98299999999998</v>
      </c>
      <c r="E62" s="91">
        <v>1414</v>
      </c>
      <c r="F62" s="92">
        <v>3611.3560000000002</v>
      </c>
      <c r="G62" s="92">
        <v>3853.9859999999999</v>
      </c>
      <c r="H62" s="129">
        <f t="shared" si="15"/>
        <v>93.704440026507626</v>
      </c>
      <c r="I62" s="93">
        <v>123.57850000000001</v>
      </c>
      <c r="J62" s="94"/>
      <c r="K62" s="94">
        <f t="shared" ref="K62:K73" si="16">IF(AND(ISBLANK(I62),ISBLANK(J62))=TRUE,"",I62+J62)</f>
        <v>123.57850000000001</v>
      </c>
      <c r="L62" s="93">
        <v>270.85169999999999</v>
      </c>
      <c r="M62" s="94">
        <v>304.17586807999999</v>
      </c>
      <c r="N62" s="94"/>
      <c r="O62" s="80">
        <f t="shared" ref="O62:O73" si="17">IF(AND(ISBLANK(L62),ISBLANK(M62),ISBLANK(N62))=TRUE,"",L62+M62+N62)</f>
        <v>575.02756808000004</v>
      </c>
      <c r="P62" s="94">
        <v>2859.893</v>
      </c>
      <c r="Q62" s="129">
        <f t="shared" ref="Q62:Q73" si="18">IFERROR(O62/P62*100," ")</f>
        <v>20.106611264127714</v>
      </c>
    </row>
    <row r="63" spans="1:17" ht="24.75" customHeight="1" x14ac:dyDescent="0.35">
      <c r="A63" s="121" t="s">
        <v>24</v>
      </c>
      <c r="B63" s="130">
        <v>104</v>
      </c>
      <c r="C63" s="131">
        <v>450.66666666666669</v>
      </c>
      <c r="D63" s="132">
        <v>205.81700000000001</v>
      </c>
      <c r="E63" s="130">
        <v>0</v>
      </c>
      <c r="F63" s="131">
        <v>0</v>
      </c>
      <c r="G63" s="131">
        <v>0</v>
      </c>
      <c r="H63" s="133" t="str">
        <f t="shared" si="15"/>
        <v xml:space="preserve"> </v>
      </c>
      <c r="I63" s="134">
        <v>867.33653000000004</v>
      </c>
      <c r="J63" s="135"/>
      <c r="K63" s="135">
        <f t="shared" si="16"/>
        <v>867.33653000000004</v>
      </c>
      <c r="L63" s="134">
        <v>0</v>
      </c>
      <c r="M63" s="135">
        <v>1755.2603835900002</v>
      </c>
      <c r="N63" s="135"/>
      <c r="O63" s="136">
        <f t="shared" si="17"/>
        <v>1755.2603835900002</v>
      </c>
      <c r="P63" s="135">
        <v>3910.5230000000001</v>
      </c>
      <c r="Q63" s="133">
        <f t="shared" si="18"/>
        <v>44.885566037842004</v>
      </c>
    </row>
    <row r="64" spans="1:17" ht="24.75" customHeight="1" x14ac:dyDescent="0.35">
      <c r="A64" s="76" t="s">
        <v>25</v>
      </c>
      <c r="B64" s="91">
        <v>107</v>
      </c>
      <c r="C64" s="92">
        <v>463.66666666666669</v>
      </c>
      <c r="D64" s="103">
        <v>205.874</v>
      </c>
      <c r="E64" s="91">
        <v>0</v>
      </c>
      <c r="F64" s="92">
        <v>0</v>
      </c>
      <c r="G64" s="92">
        <v>0</v>
      </c>
      <c r="H64" s="129" t="str">
        <f t="shared" si="15"/>
        <v xml:space="preserve"> </v>
      </c>
      <c r="I64" s="93">
        <v>847.47447999999997</v>
      </c>
      <c r="J64" s="94">
        <v>0</v>
      </c>
      <c r="K64" s="94">
        <f t="shared" si="16"/>
        <v>847.47447999999997</v>
      </c>
      <c r="L64" s="93">
        <v>0</v>
      </c>
      <c r="M64" s="94">
        <v>1690.45045344</v>
      </c>
      <c r="N64" s="94">
        <v>0</v>
      </c>
      <c r="O64" s="80">
        <f t="shared" si="17"/>
        <v>1690.45045344</v>
      </c>
      <c r="P64" s="94">
        <v>3911.6060000000002</v>
      </c>
      <c r="Q64" s="129">
        <f t="shared" si="18"/>
        <v>43.216276215958352</v>
      </c>
    </row>
    <row r="65" spans="1:17" ht="24.75" customHeight="1" x14ac:dyDescent="0.35">
      <c r="A65" s="121" t="s">
        <v>26</v>
      </c>
      <c r="B65" s="130">
        <v>117</v>
      </c>
      <c r="C65" s="131">
        <v>605.88333333333333</v>
      </c>
      <c r="D65" s="132">
        <v>339.91800000000001</v>
      </c>
      <c r="E65" s="130">
        <v>12242</v>
      </c>
      <c r="F65" s="131">
        <v>51615.133000000002</v>
      </c>
      <c r="G65" s="131">
        <v>54170.991000000002</v>
      </c>
      <c r="H65" s="133">
        <f t="shared" si="15"/>
        <v>95.281869589574242</v>
      </c>
      <c r="I65" s="134">
        <v>562.75878</v>
      </c>
      <c r="J65" s="135"/>
      <c r="K65" s="135">
        <f t="shared" si="16"/>
        <v>562.75878</v>
      </c>
      <c r="L65" s="134">
        <v>3871.1349749999999</v>
      </c>
      <c r="M65" s="135">
        <v>1131.5756444499998</v>
      </c>
      <c r="N65" s="135"/>
      <c r="O65" s="136">
        <f t="shared" si="17"/>
        <v>5002.7106194499993</v>
      </c>
      <c r="P65" s="135">
        <v>9706.5650000000005</v>
      </c>
      <c r="Q65" s="133">
        <f t="shared" si="18"/>
        <v>51.539454167875029</v>
      </c>
    </row>
    <row r="66" spans="1:17" ht="24.75" customHeight="1" x14ac:dyDescent="0.35">
      <c r="A66" s="76" t="s">
        <v>27</v>
      </c>
      <c r="B66" s="91">
        <v>101</v>
      </c>
      <c r="C66" s="92">
        <v>465.88333333333333</v>
      </c>
      <c r="D66" s="103">
        <v>227</v>
      </c>
      <c r="E66" s="91">
        <v>4658</v>
      </c>
      <c r="F66" s="92">
        <v>17922.725999999999</v>
      </c>
      <c r="G66" s="92">
        <v>18165.653999999999</v>
      </c>
      <c r="H66" s="129">
        <f t="shared" si="15"/>
        <v>98.662707106498885</v>
      </c>
      <c r="I66" s="93">
        <v>818.74</v>
      </c>
      <c r="J66" s="94"/>
      <c r="K66" s="94">
        <f t="shared" si="16"/>
        <v>818.74</v>
      </c>
      <c r="L66" s="93">
        <v>1344</v>
      </c>
      <c r="M66" s="94">
        <v>1611</v>
      </c>
      <c r="N66" s="94"/>
      <c r="O66" s="80">
        <f t="shared" si="17"/>
        <v>2955</v>
      </c>
      <c r="P66" s="94">
        <v>5592</v>
      </c>
      <c r="Q66" s="129">
        <f t="shared" si="18"/>
        <v>52.843347639484982</v>
      </c>
    </row>
    <row r="67" spans="1:17" ht="24.75" customHeight="1" x14ac:dyDescent="0.35">
      <c r="A67" s="121" t="s">
        <v>28</v>
      </c>
      <c r="B67" s="130">
        <v>46</v>
      </c>
      <c r="C67" s="131">
        <v>6878.7333333333327</v>
      </c>
      <c r="D67" s="132">
        <v>164.10999999999999</v>
      </c>
      <c r="E67" s="130">
        <v>7522</v>
      </c>
      <c r="F67" s="131">
        <v>33201.885000000002</v>
      </c>
      <c r="G67" s="131">
        <v>35771.112000000001</v>
      </c>
      <c r="H67" s="133">
        <f t="shared" si="15"/>
        <v>92.817592587001499</v>
      </c>
      <c r="I67" s="134">
        <v>137.726</v>
      </c>
      <c r="J67" s="135"/>
      <c r="K67" s="135">
        <f t="shared" si="16"/>
        <v>137.726</v>
      </c>
      <c r="L67" s="134">
        <v>2490.1413750000006</v>
      </c>
      <c r="M67" s="135">
        <v>260.67245599999995</v>
      </c>
      <c r="N67" s="135"/>
      <c r="O67" s="136">
        <f t="shared" si="17"/>
        <v>2750.8138310000004</v>
      </c>
      <c r="P67" s="135">
        <v>5050.41</v>
      </c>
      <c r="Q67" s="133">
        <f t="shared" si="18"/>
        <v>54.467138925354583</v>
      </c>
    </row>
    <row r="68" spans="1:17" ht="24.75" customHeight="1" x14ac:dyDescent="0.35">
      <c r="A68" s="76" t="s">
        <v>29</v>
      </c>
      <c r="B68" s="91">
        <v>2</v>
      </c>
      <c r="C68" s="92">
        <v>8.4166666666666661</v>
      </c>
      <c r="D68" s="103">
        <v>6.3520000000000003</v>
      </c>
      <c r="E68" s="91">
        <v>338</v>
      </c>
      <c r="F68" s="92">
        <v>1073.4880000000001</v>
      </c>
      <c r="G68" s="92">
        <v>1143.3599999999999</v>
      </c>
      <c r="H68" s="129">
        <f t="shared" si="15"/>
        <v>93.8888888888889</v>
      </c>
      <c r="I68" s="93"/>
      <c r="J68" s="94"/>
      <c r="K68" s="94" t="str">
        <f t="shared" si="16"/>
        <v/>
      </c>
      <c r="L68" s="93">
        <v>80.511600000000001</v>
      </c>
      <c r="M68" s="94"/>
      <c r="N68" s="94"/>
      <c r="O68" s="80">
        <f t="shared" si="17"/>
        <v>80.511600000000001</v>
      </c>
      <c r="P68" s="94">
        <v>101.63200000000001</v>
      </c>
      <c r="Q68" s="129">
        <f t="shared" si="18"/>
        <v>79.21875</v>
      </c>
    </row>
    <row r="69" spans="1:17" ht="24.75" customHeight="1" x14ac:dyDescent="0.35">
      <c r="A69" s="121" t="s">
        <v>30</v>
      </c>
      <c r="B69" s="130"/>
      <c r="C69" s="131"/>
      <c r="D69" s="132"/>
      <c r="E69" s="130"/>
      <c r="F69" s="131"/>
      <c r="G69" s="131"/>
      <c r="H69" s="133" t="str">
        <f t="shared" si="15"/>
        <v xml:space="preserve"> </v>
      </c>
      <c r="I69" s="134"/>
      <c r="J69" s="135"/>
      <c r="K69" s="135" t="str">
        <f t="shared" si="16"/>
        <v/>
      </c>
      <c r="L69" s="134"/>
      <c r="M69" s="135"/>
      <c r="N69" s="135"/>
      <c r="O69" s="136" t="str">
        <f t="shared" si="17"/>
        <v/>
      </c>
      <c r="P69" s="135"/>
      <c r="Q69" s="133" t="str">
        <f t="shared" si="18"/>
        <v xml:space="preserve"> </v>
      </c>
    </row>
    <row r="70" spans="1:17" ht="24.75" customHeight="1" x14ac:dyDescent="0.35">
      <c r="A70" s="76" t="s">
        <v>31</v>
      </c>
      <c r="B70" s="91">
        <v>2</v>
      </c>
      <c r="C70" s="92">
        <v>6.166666666666667</v>
      </c>
      <c r="D70" s="103">
        <v>4.1559999999999997</v>
      </c>
      <c r="E70" s="91">
        <v>152</v>
      </c>
      <c r="F70" s="92">
        <v>315.85599999999999</v>
      </c>
      <c r="G70" s="92">
        <v>785.48400000000004</v>
      </c>
      <c r="H70" s="129">
        <f t="shared" si="15"/>
        <v>40.211640211640209</v>
      </c>
      <c r="I70" s="93">
        <v>0</v>
      </c>
      <c r="J70" s="94"/>
      <c r="K70" s="94">
        <f t="shared" si="16"/>
        <v>0</v>
      </c>
      <c r="L70" s="93">
        <v>23.6892</v>
      </c>
      <c r="M70" s="94"/>
      <c r="N70" s="94"/>
      <c r="O70" s="80">
        <f t="shared" si="17"/>
        <v>23.6892</v>
      </c>
      <c r="P70" s="94">
        <v>66.495999999999995</v>
      </c>
      <c r="Q70" s="129">
        <f t="shared" si="18"/>
        <v>35.625</v>
      </c>
    </row>
    <row r="71" spans="1:17" ht="24.75" customHeight="1" x14ac:dyDescent="0.35">
      <c r="A71" s="121" t="s">
        <v>32</v>
      </c>
      <c r="B71" s="130">
        <v>4</v>
      </c>
      <c r="C71" s="131">
        <v>12.6</v>
      </c>
      <c r="D71" s="132">
        <v>8.718</v>
      </c>
      <c r="E71" s="130">
        <v>650</v>
      </c>
      <c r="F71" s="131">
        <v>1416.7090000000001</v>
      </c>
      <c r="G71" s="131">
        <v>1595.4960000000001</v>
      </c>
      <c r="H71" s="133">
        <f t="shared" si="15"/>
        <v>88.79426836544873</v>
      </c>
      <c r="I71" s="134">
        <v>0</v>
      </c>
      <c r="J71" s="135">
        <v>0</v>
      </c>
      <c r="K71" s="135">
        <f t="shared" si="16"/>
        <v>0</v>
      </c>
      <c r="L71" s="134">
        <v>106.253175</v>
      </c>
      <c r="M71" s="135"/>
      <c r="N71" s="135"/>
      <c r="O71" s="136">
        <f t="shared" si="17"/>
        <v>106.253175</v>
      </c>
      <c r="P71" s="135">
        <v>139.488</v>
      </c>
      <c r="Q71" s="133">
        <f t="shared" si="18"/>
        <v>76.173703114246379</v>
      </c>
    </row>
    <row r="72" spans="1:17" ht="24.75" customHeight="1" x14ac:dyDescent="0.35">
      <c r="A72" s="76" t="s">
        <v>33</v>
      </c>
      <c r="B72" s="109"/>
      <c r="C72" s="110"/>
      <c r="D72" s="111"/>
      <c r="E72" s="109"/>
      <c r="F72" s="110"/>
      <c r="G72" s="110"/>
      <c r="H72" s="112" t="str">
        <f t="shared" si="15"/>
        <v xml:space="preserve"> </v>
      </c>
      <c r="I72" s="113"/>
      <c r="J72" s="114"/>
      <c r="K72" s="114" t="str">
        <f t="shared" si="16"/>
        <v/>
      </c>
      <c r="L72" s="113"/>
      <c r="M72" s="114"/>
      <c r="N72" s="114"/>
      <c r="O72" s="112" t="str">
        <f t="shared" si="17"/>
        <v/>
      </c>
      <c r="P72" s="114"/>
      <c r="Q72" s="112" t="str">
        <f t="shared" si="18"/>
        <v xml:space="preserve"> </v>
      </c>
    </row>
    <row r="73" spans="1:17" ht="24.75" customHeight="1" x14ac:dyDescent="0.35">
      <c r="A73" s="137" t="s">
        <v>34</v>
      </c>
      <c r="B73" s="138">
        <f t="shared" ref="B73:G73" si="19">SUM(B61:B72)</f>
        <v>659</v>
      </c>
      <c r="C73" s="138">
        <f t="shared" si="19"/>
        <v>9643.1999999999989</v>
      </c>
      <c r="D73" s="138">
        <f t="shared" si="19"/>
        <v>1526.8410000000001</v>
      </c>
      <c r="E73" s="138">
        <f t="shared" si="19"/>
        <v>27535</v>
      </c>
      <c r="F73" s="138">
        <f t="shared" si="19"/>
        <v>110232.85400000001</v>
      </c>
      <c r="G73" s="138">
        <f t="shared" si="19"/>
        <v>116577.18</v>
      </c>
      <c r="H73" s="139">
        <f t="shared" si="15"/>
        <v>94.557831987358085</v>
      </c>
      <c r="I73" s="140">
        <f>SUM(I61:I72)</f>
        <v>3574.0692100000001</v>
      </c>
      <c r="J73" s="140">
        <f>SUM(J61:J72)</f>
        <v>0</v>
      </c>
      <c r="K73" s="140">
        <f t="shared" si="16"/>
        <v>3574.0692100000001</v>
      </c>
      <c r="L73" s="140">
        <f>SUM(L61:L72)</f>
        <v>8267.2596000000012</v>
      </c>
      <c r="M73" s="140">
        <f>SUM(M61:M72)</f>
        <v>7229.3129395300002</v>
      </c>
      <c r="N73" s="140">
        <f>SUM(N61:N72)</f>
        <v>0</v>
      </c>
      <c r="O73" s="140">
        <f t="shared" si="17"/>
        <v>15496.572539530001</v>
      </c>
      <c r="P73" s="140">
        <f>SUM(P61:P72)</f>
        <v>35427.732999999993</v>
      </c>
      <c r="Q73" s="139">
        <f t="shared" si="18"/>
        <v>43.741360869830437</v>
      </c>
    </row>
    <row r="74" spans="1:17" x14ac:dyDescent="0.35">
      <c r="A74" s="146" t="s">
        <v>35</v>
      </c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</row>
    <row r="75" spans="1:17" x14ac:dyDescent="0.35">
      <c r="A75" s="148" t="s">
        <v>36</v>
      </c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</row>
    <row r="76" spans="1:17" x14ac:dyDescent="0.35">
      <c r="A76" s="148" t="s">
        <v>37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</row>
    <row r="79" spans="1:17" x14ac:dyDescent="0.35">
      <c r="H79" s="141"/>
      <c r="Q79" s="141"/>
    </row>
    <row r="81" spans="8:17" x14ac:dyDescent="0.35">
      <c r="H81" s="141"/>
      <c r="Q81" s="141"/>
    </row>
    <row r="83" spans="8:17" x14ac:dyDescent="0.35">
      <c r="H83" s="141"/>
      <c r="Q83" s="141"/>
    </row>
    <row r="85" spans="8:17" x14ac:dyDescent="0.35">
      <c r="H85" s="141"/>
      <c r="Q85" s="141"/>
    </row>
    <row r="87" spans="8:17" x14ac:dyDescent="0.35">
      <c r="H87" s="141"/>
      <c r="Q87" s="141"/>
    </row>
    <row r="89" spans="8:17" x14ac:dyDescent="0.35">
      <c r="H89" s="141"/>
      <c r="Q89" s="141"/>
    </row>
    <row r="91" spans="8:17" x14ac:dyDescent="0.35">
      <c r="H91" s="141"/>
      <c r="Q91" s="141"/>
    </row>
    <row r="93" spans="8:17" x14ac:dyDescent="0.35">
      <c r="H93" s="141"/>
      <c r="Q93" s="141"/>
    </row>
    <row r="95" spans="8:17" x14ac:dyDescent="0.35">
      <c r="H95" s="141"/>
      <c r="Q95" s="141"/>
    </row>
    <row r="96" spans="8:17" x14ac:dyDescent="0.35">
      <c r="H96" s="141"/>
      <c r="Q96" s="141"/>
    </row>
    <row r="97" spans="8:17" x14ac:dyDescent="0.35">
      <c r="H97" s="141"/>
      <c r="Q97" s="141"/>
    </row>
    <row r="98" spans="8:17" x14ac:dyDescent="0.35">
      <c r="H98" s="141"/>
      <c r="Q98" s="141"/>
    </row>
    <row r="99" spans="8:17" x14ac:dyDescent="0.35">
      <c r="H99" s="141"/>
      <c r="Q99" s="141"/>
    </row>
    <row r="100" spans="8:17" x14ac:dyDescent="0.35">
      <c r="H100" s="141"/>
      <c r="Q100" s="141"/>
    </row>
    <row r="101" spans="8:17" x14ac:dyDescent="0.35">
      <c r="H101" s="141"/>
      <c r="Q101" s="141"/>
    </row>
    <row r="121" spans="8:17" x14ac:dyDescent="0.35">
      <c r="H121" s="141"/>
      <c r="Q121" s="141"/>
    </row>
    <row r="124" spans="8:17" x14ac:dyDescent="0.35">
      <c r="H124" s="141"/>
      <c r="Q124" s="141"/>
    </row>
    <row r="126" spans="8:17" x14ac:dyDescent="0.35">
      <c r="H126" s="141"/>
      <c r="Q126" s="141"/>
    </row>
    <row r="128" spans="8:17" x14ac:dyDescent="0.35">
      <c r="H128" s="141"/>
      <c r="Q128" s="141"/>
    </row>
    <row r="130" spans="8:17" x14ac:dyDescent="0.35">
      <c r="H130" s="141"/>
      <c r="Q130" s="141"/>
    </row>
    <row r="132" spans="8:17" x14ac:dyDescent="0.35">
      <c r="H132" s="141"/>
      <c r="Q132" s="141"/>
    </row>
    <row r="134" spans="8:17" x14ac:dyDescent="0.35">
      <c r="H134" s="141"/>
      <c r="Q134" s="141"/>
    </row>
    <row r="136" spans="8:17" x14ac:dyDescent="0.35">
      <c r="H136" s="141"/>
      <c r="Q136" s="141"/>
    </row>
    <row r="138" spans="8:17" x14ac:dyDescent="0.35">
      <c r="H138" s="141"/>
      <c r="Q138" s="141"/>
    </row>
    <row r="140" spans="8:17" x14ac:dyDescent="0.35">
      <c r="H140" s="141"/>
      <c r="Q140" s="141"/>
    </row>
    <row r="141" spans="8:17" x14ac:dyDescent="0.35">
      <c r="Q141" s="141"/>
    </row>
    <row r="142" spans="8:17" x14ac:dyDescent="0.35">
      <c r="H142" s="141"/>
      <c r="Q142" s="141"/>
    </row>
    <row r="143" spans="8:17" x14ac:dyDescent="0.35">
      <c r="H143" s="141"/>
      <c r="Q143" s="141"/>
    </row>
    <row r="144" spans="8:17" x14ac:dyDescent="0.35">
      <c r="H144" s="141"/>
      <c r="Q144" s="141"/>
    </row>
    <row r="145" spans="8:17" x14ac:dyDescent="0.35">
      <c r="H145" s="141"/>
      <c r="Q145" s="141"/>
    </row>
    <row r="146" spans="8:17" x14ac:dyDescent="0.35">
      <c r="H146" s="141"/>
      <c r="Q146" s="141"/>
    </row>
    <row r="169" spans="8:17" x14ac:dyDescent="0.35">
      <c r="H169" s="141"/>
      <c r="Q169" s="141"/>
    </row>
    <row r="172" spans="8:17" x14ac:dyDescent="0.35">
      <c r="H172" s="141"/>
      <c r="Q172" s="141"/>
    </row>
    <row r="174" spans="8:17" x14ac:dyDescent="0.35">
      <c r="H174" s="141"/>
      <c r="Q174" s="141"/>
    </row>
    <row r="176" spans="8:17" x14ac:dyDescent="0.35">
      <c r="H176" s="141"/>
      <c r="Q176" s="141"/>
    </row>
    <row r="178" spans="8:17" x14ac:dyDescent="0.35">
      <c r="H178" s="141"/>
      <c r="Q178" s="141"/>
    </row>
    <row r="180" spans="8:17" x14ac:dyDescent="0.35">
      <c r="H180" s="141"/>
      <c r="Q180" s="141"/>
    </row>
    <row r="182" spans="8:17" x14ac:dyDescent="0.35">
      <c r="H182" s="141"/>
      <c r="Q182" s="141"/>
    </row>
    <row r="184" spans="8:17" x14ac:dyDescent="0.35">
      <c r="H184" s="141"/>
      <c r="Q184" s="141"/>
    </row>
    <row r="186" spans="8:17" x14ac:dyDescent="0.35">
      <c r="H186" s="141"/>
      <c r="Q186" s="141"/>
    </row>
    <row r="188" spans="8:17" x14ac:dyDescent="0.35">
      <c r="H188" s="141"/>
      <c r="Q188" s="141"/>
    </row>
    <row r="190" spans="8:17" x14ac:dyDescent="0.35">
      <c r="H190" s="141"/>
      <c r="Q190" s="141"/>
    </row>
    <row r="192" spans="8:17" x14ac:dyDescent="0.35">
      <c r="H192" s="141"/>
      <c r="Q192" s="141"/>
    </row>
    <row r="194" spans="8:17" x14ac:dyDescent="0.35">
      <c r="H194" s="141"/>
      <c r="Q194" s="141"/>
    </row>
    <row r="217" spans="8:17" x14ac:dyDescent="0.35">
      <c r="H217" s="141"/>
      <c r="Q217" s="141"/>
    </row>
    <row r="219" spans="8:17" x14ac:dyDescent="0.35">
      <c r="H219" s="141"/>
      <c r="Q219" s="141"/>
    </row>
    <row r="220" spans="8:17" x14ac:dyDescent="0.35">
      <c r="H220" s="141"/>
      <c r="Q220" s="141"/>
    </row>
    <row r="221" spans="8:17" x14ac:dyDescent="0.35">
      <c r="H221" s="141"/>
      <c r="Q221" s="141"/>
    </row>
    <row r="222" spans="8:17" x14ac:dyDescent="0.35">
      <c r="H222" s="141"/>
      <c r="Q222" s="141"/>
    </row>
    <row r="223" spans="8:17" x14ac:dyDescent="0.35">
      <c r="H223" s="141"/>
      <c r="Q223" s="141"/>
    </row>
    <row r="224" spans="8:17" x14ac:dyDescent="0.35">
      <c r="H224" s="141"/>
      <c r="Q224" s="141"/>
    </row>
    <row r="225" spans="8:17" x14ac:dyDescent="0.35">
      <c r="H225" s="141"/>
      <c r="Q225" s="141"/>
    </row>
    <row r="226" spans="8:17" x14ac:dyDescent="0.35">
      <c r="H226" s="141"/>
      <c r="Q226" s="141"/>
    </row>
    <row r="227" spans="8:17" x14ac:dyDescent="0.35">
      <c r="H227" s="141"/>
      <c r="Q227" s="141"/>
    </row>
    <row r="228" spans="8:17" x14ac:dyDescent="0.35">
      <c r="H228" s="141"/>
      <c r="Q228" s="141"/>
    </row>
    <row r="229" spans="8:17" x14ac:dyDescent="0.35">
      <c r="H229" s="141"/>
      <c r="Q229" s="141"/>
    </row>
    <row r="230" spans="8:17" x14ac:dyDescent="0.35">
      <c r="H230" s="141"/>
      <c r="Q230" s="141"/>
    </row>
    <row r="231" spans="8:17" x14ac:dyDescent="0.35">
      <c r="H231" s="141"/>
      <c r="Q231" s="141"/>
    </row>
    <row r="232" spans="8:17" x14ac:dyDescent="0.35">
      <c r="H232" s="141"/>
      <c r="Q232" s="141"/>
    </row>
    <row r="233" spans="8:17" x14ac:dyDescent="0.35">
      <c r="H233" s="141"/>
      <c r="Q233" s="141"/>
    </row>
    <row r="234" spans="8:17" x14ac:dyDescent="0.35">
      <c r="H234" s="141"/>
      <c r="Q234" s="141"/>
    </row>
    <row r="235" spans="8:17" x14ac:dyDescent="0.35">
      <c r="H235" s="141"/>
      <c r="Q235" s="141"/>
    </row>
    <row r="236" spans="8:17" x14ac:dyDescent="0.35">
      <c r="H236" s="141"/>
      <c r="Q236" s="141"/>
    </row>
    <row r="237" spans="8:17" x14ac:dyDescent="0.35">
      <c r="H237" s="141"/>
      <c r="Q237" s="141"/>
    </row>
    <row r="238" spans="8:17" x14ac:dyDescent="0.35">
      <c r="H238" s="141"/>
      <c r="Q238" s="141"/>
    </row>
    <row r="239" spans="8:17" x14ac:dyDescent="0.35">
      <c r="H239" s="141"/>
      <c r="Q239" s="141"/>
    </row>
    <row r="240" spans="8:17" x14ac:dyDescent="0.35">
      <c r="H240" s="141"/>
      <c r="Q240" s="141"/>
    </row>
    <row r="241" spans="8:17" x14ac:dyDescent="0.35">
      <c r="H241" s="141"/>
      <c r="Q241" s="141"/>
    </row>
    <row r="242" spans="8:17" x14ac:dyDescent="0.35">
      <c r="H242" s="141"/>
      <c r="Q242" s="141"/>
    </row>
    <row r="265" spans="8:17" x14ac:dyDescent="0.35">
      <c r="H265" s="141"/>
      <c r="Q265" s="141"/>
    </row>
    <row r="268" spans="8:17" x14ac:dyDescent="0.35">
      <c r="H268" s="141"/>
      <c r="Q268" s="141"/>
    </row>
    <row r="270" spans="8:17" x14ac:dyDescent="0.35">
      <c r="H270" s="141"/>
      <c r="Q270" s="141"/>
    </row>
    <row r="271" spans="8:17" x14ac:dyDescent="0.35">
      <c r="H271" s="141"/>
    </row>
    <row r="272" spans="8:17" x14ac:dyDescent="0.35">
      <c r="H272" s="141"/>
      <c r="Q272" s="141"/>
    </row>
    <row r="274" spans="8:17" x14ac:dyDescent="0.35">
      <c r="H274" s="141"/>
      <c r="Q274" s="141"/>
    </row>
    <row r="276" spans="8:17" x14ac:dyDescent="0.35">
      <c r="H276" s="141"/>
      <c r="Q276" s="141"/>
    </row>
    <row r="278" spans="8:17" x14ac:dyDescent="0.35">
      <c r="H278" s="141"/>
      <c r="Q278" s="141"/>
    </row>
    <row r="280" spans="8:17" x14ac:dyDescent="0.35">
      <c r="H280" s="141"/>
      <c r="Q280" s="141"/>
    </row>
    <row r="282" spans="8:17" x14ac:dyDescent="0.35">
      <c r="H282" s="141"/>
      <c r="Q282" s="141"/>
    </row>
    <row r="284" spans="8:17" x14ac:dyDescent="0.35">
      <c r="H284" s="141"/>
      <c r="Q284" s="141"/>
    </row>
    <row r="285" spans="8:17" x14ac:dyDescent="0.35">
      <c r="H285" s="141"/>
      <c r="Q285" s="141"/>
    </row>
    <row r="286" spans="8:17" x14ac:dyDescent="0.35">
      <c r="H286" s="141"/>
      <c r="Q286" s="141"/>
    </row>
    <row r="287" spans="8:17" x14ac:dyDescent="0.35">
      <c r="H287" s="141"/>
      <c r="Q287" s="141"/>
    </row>
    <row r="288" spans="8:17" x14ac:dyDescent="0.35">
      <c r="H288" s="141"/>
      <c r="Q288" s="141"/>
    </row>
    <row r="289" spans="8:17" x14ac:dyDescent="0.35">
      <c r="H289" s="141"/>
      <c r="Q289" s="141"/>
    </row>
    <row r="290" spans="8:17" x14ac:dyDescent="0.35">
      <c r="H290" s="141"/>
      <c r="Q290" s="141"/>
    </row>
    <row r="292" spans="8:17" x14ac:dyDescent="0.35">
      <c r="H292" s="141"/>
    </row>
    <row r="311" spans="8:17" x14ac:dyDescent="0.35">
      <c r="H311" s="141"/>
      <c r="Q311" s="141"/>
    </row>
    <row r="314" spans="8:17" x14ac:dyDescent="0.35">
      <c r="H314" s="141"/>
      <c r="Q314" s="141"/>
    </row>
    <row r="316" spans="8:17" x14ac:dyDescent="0.35">
      <c r="H316" s="141"/>
      <c r="Q316" s="141"/>
    </row>
    <row r="318" spans="8:17" x14ac:dyDescent="0.35">
      <c r="H318" s="141"/>
      <c r="Q318" s="141"/>
    </row>
    <row r="320" spans="8:17" x14ac:dyDescent="0.35">
      <c r="H320" s="141"/>
      <c r="Q320" s="141"/>
    </row>
    <row r="322" spans="8:17" x14ac:dyDescent="0.35">
      <c r="H322" s="141"/>
      <c r="Q322" s="141"/>
    </row>
    <row r="324" spans="8:17" x14ac:dyDescent="0.35">
      <c r="H324" s="141"/>
      <c r="Q324" s="141"/>
    </row>
    <row r="326" spans="8:17" x14ac:dyDescent="0.35">
      <c r="H326" s="141"/>
      <c r="Q326" s="141"/>
    </row>
    <row r="328" spans="8:17" x14ac:dyDescent="0.35">
      <c r="H328" s="141"/>
      <c r="Q328" s="141"/>
    </row>
    <row r="330" spans="8:17" x14ac:dyDescent="0.35">
      <c r="H330" s="141"/>
      <c r="Q330" s="141"/>
    </row>
    <row r="332" spans="8:17" x14ac:dyDescent="0.35">
      <c r="H332" s="141"/>
      <c r="Q332" s="141"/>
    </row>
    <row r="334" spans="8:17" x14ac:dyDescent="0.35">
      <c r="H334" s="141"/>
      <c r="Q334" s="141"/>
    </row>
    <row r="336" spans="8:17" x14ac:dyDescent="0.35">
      <c r="H336" s="141"/>
      <c r="Q336" s="141"/>
    </row>
    <row r="362" spans="8:17" x14ac:dyDescent="0.35">
      <c r="Q362" s="141"/>
    </row>
    <row r="364" spans="8:17" x14ac:dyDescent="0.35">
      <c r="H364" s="141"/>
      <c r="Q364" s="141"/>
    </row>
    <row r="366" spans="8:17" x14ac:dyDescent="0.35">
      <c r="H366" s="141"/>
    </row>
    <row r="368" spans="8:17" x14ac:dyDescent="0.35">
      <c r="H368" s="141"/>
      <c r="Q368" s="141"/>
    </row>
    <row r="396" spans="8:17" x14ac:dyDescent="0.35">
      <c r="H396" s="141"/>
    </row>
    <row r="398" spans="8:17" x14ac:dyDescent="0.35">
      <c r="Q398" s="141"/>
    </row>
    <row r="399" spans="8:17" x14ac:dyDescent="0.35">
      <c r="Q399" s="141"/>
    </row>
    <row r="400" spans="8:17" x14ac:dyDescent="0.35">
      <c r="Q400" s="141"/>
    </row>
    <row r="401" spans="8:17" x14ac:dyDescent="0.35">
      <c r="Q401" s="141"/>
    </row>
    <row r="402" spans="8:17" x14ac:dyDescent="0.35">
      <c r="H402" s="141"/>
      <c r="Q402" s="141"/>
    </row>
    <row r="404" spans="8:17" x14ac:dyDescent="0.35">
      <c r="H404" s="141"/>
      <c r="Q404" s="141"/>
    </row>
    <row r="407" spans="8:17" x14ac:dyDescent="0.35">
      <c r="Q407" s="141"/>
    </row>
    <row r="431" spans="8:17" x14ac:dyDescent="0.35">
      <c r="Q431" s="141"/>
    </row>
    <row r="432" spans="8:17" x14ac:dyDescent="0.35">
      <c r="H432" s="141"/>
      <c r="Q432" s="141"/>
    </row>
    <row r="433" spans="8:17" x14ac:dyDescent="0.35">
      <c r="H433" s="141"/>
      <c r="Q433" s="141"/>
    </row>
    <row r="434" spans="8:17" x14ac:dyDescent="0.35">
      <c r="H434" s="141"/>
      <c r="Q434" s="141"/>
    </row>
    <row r="435" spans="8:17" x14ac:dyDescent="0.35">
      <c r="H435" s="141"/>
      <c r="Q435" s="141"/>
    </row>
    <row r="436" spans="8:17" x14ac:dyDescent="0.35">
      <c r="H436" s="141"/>
      <c r="Q436" s="141"/>
    </row>
    <row r="437" spans="8:17" x14ac:dyDescent="0.35">
      <c r="H437" s="141"/>
      <c r="Q437" s="141"/>
    </row>
    <row r="439" spans="8:17" x14ac:dyDescent="0.35">
      <c r="H439" s="141"/>
      <c r="Q439" s="141"/>
    </row>
    <row r="493" spans="13:13" x14ac:dyDescent="0.35">
      <c r="M493" s="142"/>
    </row>
    <row r="494" spans="13:13" x14ac:dyDescent="0.35">
      <c r="M494" s="1" t="s">
        <v>41</v>
      </c>
    </row>
  </sheetData>
  <mergeCells count="64"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17:Q17"/>
    <mergeCell ref="A18:Q18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1:O21"/>
    <mergeCell ref="P21:P22"/>
    <mergeCell ref="Q21:Q22"/>
    <mergeCell ref="A36:Q36"/>
    <mergeCell ref="A37:Q37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40:O40"/>
    <mergeCell ref="P40:P41"/>
    <mergeCell ref="Q40:Q41"/>
    <mergeCell ref="A55:Q55"/>
    <mergeCell ref="A56:Q56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59:O59"/>
    <mergeCell ref="P59:P60"/>
    <mergeCell ref="Q59:Q60"/>
    <mergeCell ref="A74:Q74"/>
    <mergeCell ref="A75:Q75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Krishna Dua</cp:lastModifiedBy>
  <dcterms:created xsi:type="dcterms:W3CDTF">2025-01-16T09:04:11Z</dcterms:created>
  <dcterms:modified xsi:type="dcterms:W3CDTF">2025-08-27T05:41:47Z</dcterms:modified>
</cp:coreProperties>
</file>