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krish\Downloads\"/>
    </mc:Choice>
  </mc:AlternateContent>
  <xr:revisionPtr revIDLastSave="0" documentId="13_ncr:1_{11A11939-5708-456E-A0D2-4E2C7898586F}" xr6:coauthVersionLast="47" xr6:coauthVersionMax="47" xr10:uidLastSave="{00000000-0000-0000-0000-000000000000}"/>
  <bookViews>
    <workbookView xWindow="-108" yWindow="-108" windowWidth="23256" windowHeight="12456" firstSheet="1" activeTab="4" xr2:uid="{00000000-000D-0000-FFFF-FFFF00000000}"/>
  </bookViews>
  <sheets>
    <sheet name="VLOOKUP (same sheet)" sheetId="1" r:id="rId1"/>
    <sheet name="VLOOKUP(Different sheet)-1" sheetId="2" r:id="rId2"/>
    <sheet name="VLOOKUP(Different sheet)-2" sheetId="3" r:id="rId3"/>
    <sheet name="HLOOKUP" sheetId="4" r:id="rId4"/>
    <sheet name="INDEX-MATCH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5" l="1"/>
  <c r="B14" i="5"/>
  <c r="C13" i="5"/>
  <c r="B13" i="5"/>
  <c r="B17" i="5"/>
  <c r="B18" i="5"/>
  <c r="B19" i="5"/>
  <c r="C10" i="4"/>
  <c r="D10" i="4"/>
  <c r="E10" i="4"/>
  <c r="F10" i="4"/>
  <c r="B10" i="4"/>
  <c r="B9" i="4"/>
  <c r="C9" i="4"/>
  <c r="D9" i="4"/>
  <c r="E9" i="4"/>
  <c r="F9" i="4"/>
  <c r="G4" i="2"/>
  <c r="G5" i="2"/>
  <c r="G6" i="2"/>
  <c r="G7" i="2"/>
  <c r="G8" i="2"/>
  <c r="G9" i="2"/>
  <c r="G10" i="2"/>
  <c r="G11" i="2"/>
  <c r="G12" i="2"/>
  <c r="G13" i="2"/>
  <c r="G14" i="2"/>
  <c r="G15" i="2"/>
  <c r="G3" i="2"/>
  <c r="F4" i="2"/>
  <c r="F5" i="2"/>
  <c r="F6" i="2"/>
  <c r="F7" i="2"/>
  <c r="F8" i="2"/>
  <c r="F9" i="2"/>
  <c r="F10" i="2"/>
  <c r="F11" i="2"/>
  <c r="F12" i="2"/>
  <c r="F13" i="2"/>
  <c r="F14" i="2"/>
  <c r="F15" i="2"/>
  <c r="F3" i="2"/>
  <c r="M3" i="2"/>
  <c r="N3" i="2"/>
  <c r="M4" i="2"/>
  <c r="N4" i="2"/>
  <c r="M5" i="2"/>
  <c r="N5" i="2"/>
  <c r="M6" i="2"/>
  <c r="N6" i="2"/>
  <c r="M7" i="2"/>
  <c r="N7" i="2"/>
  <c r="M8" i="2"/>
  <c r="N8" i="2"/>
  <c r="M9" i="2"/>
  <c r="N9" i="2"/>
  <c r="M10" i="2"/>
  <c r="N10" i="2"/>
  <c r="M11" i="2"/>
  <c r="N11" i="2"/>
  <c r="M12" i="2"/>
  <c r="N12" i="2"/>
  <c r="M13" i="2"/>
  <c r="N13" i="2"/>
  <c r="M14" i="2"/>
  <c r="N14" i="2"/>
  <c r="M15" i="2"/>
  <c r="N15" i="2"/>
  <c r="D3" i="2" a="1"/>
  <c r="D3" i="2" s="1"/>
  <c r="D4" i="2" a="1"/>
  <c r="D4" i="2" s="1"/>
  <c r="D5" i="2" a="1"/>
  <c r="D5" i="2" s="1"/>
  <c r="D6" i="2" a="1"/>
  <c r="D6" i="2" s="1"/>
  <c r="D7" i="2" a="1"/>
  <c r="D7" i="2" s="1"/>
  <c r="D8" i="2" a="1"/>
  <c r="D8" i="2" s="1"/>
  <c r="D9" i="2" a="1"/>
  <c r="D9" i="2" s="1"/>
  <c r="D10" i="2" a="1"/>
  <c r="D10" i="2" s="1"/>
  <c r="D11" i="2" a="1"/>
  <c r="D11" i="2" s="1"/>
  <c r="D12" i="2" a="1"/>
  <c r="D12" i="2" s="1"/>
  <c r="D13" i="2" a="1"/>
  <c r="D13" i="2" s="1"/>
  <c r="D14" i="2" a="1"/>
  <c r="D14" i="2" s="1"/>
  <c r="D15" i="2" a="1"/>
  <c r="D15" i="2" s="1"/>
  <c r="D4" i="1"/>
  <c r="D5" i="1"/>
  <c r="D6" i="1"/>
  <c r="D7" i="1"/>
  <c r="D8" i="1"/>
  <c r="D9" i="1"/>
  <c r="D10" i="1"/>
  <c r="D11" i="1"/>
  <c r="D12" i="1"/>
  <c r="D13" i="1"/>
  <c r="D14" i="1"/>
  <c r="D15" i="1"/>
  <c r="D3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4" i="1"/>
  <c r="L4" i="1"/>
  <c r="M3" i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<sst xmlns="http://schemas.openxmlformats.org/spreadsheetml/2006/main" count="207" uniqueCount="66">
  <si>
    <t>TABLE 1</t>
  </si>
  <si>
    <t>TABLE 2</t>
  </si>
  <si>
    <t>FINAL TABLE</t>
  </si>
  <si>
    <t>EMPLOYEE ID</t>
  </si>
  <si>
    <t>LAST_NAME</t>
  </si>
  <si>
    <t>FIRST_NAME</t>
  </si>
  <si>
    <t>PAY</t>
  </si>
  <si>
    <t>Doe</t>
  </si>
  <si>
    <t>John</t>
  </si>
  <si>
    <t>Cline</t>
  </si>
  <si>
    <t>Andy</t>
  </si>
  <si>
    <t>Smith</t>
  </si>
  <si>
    <t>Pan</t>
  </si>
  <si>
    <t>Peter</t>
  </si>
  <si>
    <t>Fawre</t>
  </si>
  <si>
    <t>Bret</t>
  </si>
  <si>
    <t>Elway</t>
  </si>
  <si>
    <t>Manning</t>
  </si>
  <si>
    <t>Eli</t>
  </si>
  <si>
    <t>Vick</t>
  </si>
  <si>
    <t>Micheal</t>
  </si>
  <si>
    <t>Woods</t>
  </si>
  <si>
    <t>Tiger</t>
  </si>
  <si>
    <t>Jordan</t>
  </si>
  <si>
    <t>Stark</t>
  </si>
  <si>
    <t>Tony</t>
  </si>
  <si>
    <t>Williams</t>
  </si>
  <si>
    <t>Price</t>
  </si>
  <si>
    <t>Pitt</t>
  </si>
  <si>
    <t>Brad</t>
  </si>
  <si>
    <t>CITY</t>
  </si>
  <si>
    <t>STATE</t>
  </si>
  <si>
    <t>Columbus</t>
  </si>
  <si>
    <t>Ohio</t>
  </si>
  <si>
    <t>Chicago</t>
  </si>
  <si>
    <t>Illinois</t>
  </si>
  <si>
    <t>Tampa Bay</t>
  </si>
  <si>
    <t>Florida</t>
  </si>
  <si>
    <t>Austin</t>
  </si>
  <si>
    <t>Texas</t>
  </si>
  <si>
    <t>STUDENT NAME</t>
  </si>
  <si>
    <t>A</t>
  </si>
  <si>
    <t>B</t>
  </si>
  <si>
    <t>C</t>
  </si>
  <si>
    <t>D</t>
  </si>
  <si>
    <t>E</t>
  </si>
  <si>
    <t>ACCOUNTS</t>
  </si>
  <si>
    <t>ECONOMICS</t>
  </si>
  <si>
    <t>MANAGEMENT</t>
  </si>
  <si>
    <t>MATHEMATICS</t>
  </si>
  <si>
    <t>NAME</t>
  </si>
  <si>
    <t>HEIGHT</t>
  </si>
  <si>
    <t>WEIGHT</t>
  </si>
  <si>
    <t>Sally</t>
  </si>
  <si>
    <t>Tom</t>
  </si>
  <si>
    <t>Kevin</t>
  </si>
  <si>
    <t>Amanda</t>
  </si>
  <si>
    <t>Carl</t>
  </si>
  <si>
    <t>Ned</t>
  </si>
  <si>
    <t>CITY_X</t>
  </si>
  <si>
    <t>STATE_X</t>
  </si>
  <si>
    <t>TABLE 3</t>
  </si>
  <si>
    <t>ECONOMICS_X</t>
  </si>
  <si>
    <t>Height</t>
  </si>
  <si>
    <t>Weight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</si>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</sst>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[$£-809]#,##0"/>
    <numFmt numFmtId="165" formatCode="_-[$£-809]* #,##0_-;\-[$£-809]* #,##0_-;_-[$£-809]* &quot;-&quot;??_-;_-@_-"/>
  </numFmts>
  <fonts count="15" x14ac:knownFonts="1">
    <font>
      <sz val="10"/>
      <color rgb="FF000000"/>
      <name val="Arial"/>
      <scheme val="minor"/>
    </font>
    <font>
      <b/>
      <u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b/>
      <u/>
      <sz val="10"/>
      <color theme="1"/>
      <name val="Arial"/>
      <scheme val="minor"/>
    </font>
    <font>
      <b/>
      <u/>
      <sz val="10"/>
      <color theme="1"/>
      <name val="Arial"/>
      <scheme val="minor"/>
    </font>
    <font>
      <b/>
      <u/>
      <sz val="10"/>
      <color theme="1"/>
      <name val="Arial"/>
      <scheme val="minor"/>
    </font>
    <font>
      <b/>
      <u/>
      <sz val="10"/>
      <color theme="1"/>
      <name val="Arial"/>
      <scheme val="minor"/>
    </font>
    <font>
      <b/>
      <u/>
      <sz val="10"/>
      <color theme="1"/>
      <name val="Arial"/>
      <scheme val="minor"/>
    </font>
    <font>
      <b/>
      <sz val="10"/>
      <color theme="1"/>
      <name val="Arial"/>
      <scheme val="minor"/>
    </font>
    <font>
      <b/>
      <u/>
      <sz val="10"/>
      <color theme="1"/>
      <name val="Arial"/>
      <scheme val="minor"/>
    </font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E69138"/>
        <bgColor rgb="FFE69138"/>
      </patternFill>
    </fill>
    <fill>
      <patternFill patternType="solid">
        <fgColor rgb="FFFFFFFF"/>
        <bgColor rgb="FFFFFFFF"/>
      </patternFill>
    </fill>
    <fill>
      <patternFill patternType="solid">
        <fgColor rgb="FF3C78D8"/>
        <bgColor rgb="FF3C78D8"/>
      </patternFill>
    </fill>
    <fill>
      <patternFill patternType="solid">
        <fgColor rgb="FF6AA84F"/>
        <bgColor rgb="FF6AA84F"/>
      </patternFill>
    </fill>
    <fill>
      <patternFill patternType="solid">
        <fgColor rgb="FFF6B26B"/>
        <bgColor rgb="FFF6B26B"/>
      </patternFill>
    </fill>
    <fill>
      <patternFill patternType="solid">
        <fgColor rgb="FF6D9EEB"/>
        <bgColor rgb="FF6D9EEB"/>
      </patternFill>
    </fill>
    <fill>
      <patternFill patternType="solid">
        <fgColor rgb="FF93C47D"/>
        <bgColor rgb="FF93C47D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43" fontId="11" fillId="0" borderId="0" applyFont="0" applyFill="0" applyBorder="0" applyAlignment="0" applyProtection="0"/>
  </cellStyleXfs>
  <cellXfs count="31">
    <xf numFmtId="0" fontId="0" fillId="0" borderId="0" xfId="0"/>
    <xf numFmtId="0" fontId="3" fillId="3" borderId="0" xfId="0" applyFont="1" applyFill="1"/>
    <xf numFmtId="0" fontId="7" fillId="7" borderId="4" xfId="0" applyFont="1" applyFill="1" applyBorder="1" applyAlignment="1">
      <alignment horizontal="center"/>
    </xf>
    <xf numFmtId="0" fontId="8" fillId="8" borderId="4" xfId="0" applyFont="1" applyFill="1" applyBorder="1"/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0" fontId="9" fillId="4" borderId="4" xfId="0" applyFont="1" applyFill="1" applyBorder="1" applyAlignment="1">
      <alignment horizontal="center"/>
    </xf>
    <xf numFmtId="0" fontId="9" fillId="9" borderId="4" xfId="0" applyFont="1" applyFill="1" applyBorder="1" applyAlignment="1">
      <alignment horizontal="center"/>
    </xf>
    <xf numFmtId="0" fontId="9" fillId="0" borderId="0" xfId="0" applyFont="1"/>
    <xf numFmtId="0" fontId="3" fillId="10" borderId="4" xfId="0" applyFont="1" applyFill="1" applyBorder="1" applyAlignment="1">
      <alignment horizontal="center"/>
    </xf>
    <xf numFmtId="0" fontId="3" fillId="0" borderId="0" xfId="0" applyFont="1"/>
    <xf numFmtId="0" fontId="10" fillId="0" borderId="4" xfId="0" applyFont="1" applyBorder="1" applyAlignment="1">
      <alignment horizontal="center"/>
    </xf>
    <xf numFmtId="0" fontId="6" fillId="6" borderId="5" xfId="0" applyFont="1" applyFill="1" applyBorder="1"/>
    <xf numFmtId="0" fontId="1" fillId="6" borderId="5" xfId="0" applyFont="1" applyFill="1" applyBorder="1"/>
    <xf numFmtId="0" fontId="3" fillId="0" borderId="5" xfId="0" applyFont="1" applyBorder="1"/>
    <xf numFmtId="165" fontId="0" fillId="0" borderId="5" xfId="1" applyNumberFormat="1" applyFont="1" applyBorder="1"/>
    <xf numFmtId="0" fontId="0" fillId="0" borderId="5" xfId="0" applyBorder="1"/>
    <xf numFmtId="0" fontId="3" fillId="11" borderId="4" xfId="0" applyFont="1" applyFill="1" applyBorder="1" applyAlignment="1">
      <alignment horizontal="center"/>
    </xf>
    <xf numFmtId="0" fontId="12" fillId="9" borderId="6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0" borderId="3" xfId="0" applyFont="1" applyBorder="1"/>
    <xf numFmtId="0" fontId="5" fillId="5" borderId="1" xfId="0" applyFont="1" applyFill="1" applyBorder="1" applyAlignment="1">
      <alignment horizontal="center"/>
    </xf>
    <xf numFmtId="0" fontId="2" fillId="0" borderId="2" xfId="0" applyFont="1" applyBorder="1"/>
    <xf numFmtId="0" fontId="1" fillId="2" borderId="5" xfId="0" applyFont="1" applyFill="1" applyBorder="1" applyAlignment="1">
      <alignment horizontal="center"/>
    </xf>
    <xf numFmtId="0" fontId="1" fillId="6" borderId="7" xfId="0" applyFont="1" applyFill="1" applyBorder="1"/>
    <xf numFmtId="0" fontId="1" fillId="2" borderId="8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3" fillId="12" borderId="0" xfId="0" applyFont="1" applyFill="1"/>
    <xf numFmtId="0" fontId="14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5"/>
  <sheetViews>
    <sheetView workbookViewId="0">
      <selection activeCell="G2" sqref="G1:G1048576"/>
    </sheetView>
  </sheetViews>
  <sheetFormatPr defaultColWidth="12.6640625" defaultRowHeight="15.75" customHeight="1" x14ac:dyDescent="0.25"/>
  <cols>
    <col min="4" max="4" width="17.21875" bestFit="1" customWidth="1"/>
  </cols>
  <sheetData>
    <row r="1" spans="1:27" x14ac:dyDescent="0.25">
      <c r="A1" s="24" t="s">
        <v>0</v>
      </c>
      <c r="B1" s="24"/>
      <c r="C1" s="24"/>
      <c r="D1" s="24"/>
      <c r="E1" s="1"/>
      <c r="F1" s="20" t="s">
        <v>1</v>
      </c>
      <c r="G1" s="21"/>
      <c r="H1" s="1"/>
      <c r="I1" s="1"/>
      <c r="J1" s="22" t="s">
        <v>2</v>
      </c>
      <c r="K1" s="23"/>
      <c r="L1" s="23"/>
      <c r="M1" s="2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3" t="s">
        <v>3</v>
      </c>
      <c r="B2" s="13" t="s">
        <v>4</v>
      </c>
      <c r="C2" s="13" t="s">
        <v>5</v>
      </c>
      <c r="D2" s="14" t="s">
        <v>6</v>
      </c>
      <c r="F2" s="2" t="s">
        <v>3</v>
      </c>
      <c r="G2" s="2" t="s">
        <v>6</v>
      </c>
      <c r="J2" s="3" t="s">
        <v>3</v>
      </c>
      <c r="K2" s="3" t="s">
        <v>6</v>
      </c>
      <c r="L2" s="3" t="s">
        <v>4</v>
      </c>
      <c r="M2" s="3" t="s">
        <v>5</v>
      </c>
    </row>
    <row r="3" spans="1:27" x14ac:dyDescent="0.25">
      <c r="A3" s="15">
        <v>110608</v>
      </c>
      <c r="B3" s="15" t="s">
        <v>7</v>
      </c>
      <c r="C3" s="15" t="s">
        <v>8</v>
      </c>
      <c r="D3" s="16">
        <f>VLOOKUP(A3,$F$3:$G$15,2,FALSE)</f>
        <v>131505</v>
      </c>
      <c r="F3" s="5">
        <v>990678</v>
      </c>
      <c r="G3" s="6">
        <v>84289</v>
      </c>
      <c r="J3" s="5">
        <v>990678</v>
      </c>
      <c r="K3" s="6">
        <v>84289</v>
      </c>
      <c r="L3" s="4" t="str">
        <f t="shared" ref="L3:L15" si="0">VLOOKUP($J3,$A$3:$C$15, 2, 0)</f>
        <v>Pitt</v>
      </c>
      <c r="M3" s="4" t="str">
        <f t="shared" ref="M3:M15" si="1">VLOOKUP($J3,$A$3:$C$15, 3, 0)</f>
        <v>Brad</v>
      </c>
    </row>
    <row r="4" spans="1:27" x14ac:dyDescent="0.25">
      <c r="A4" s="15">
        <v>253072</v>
      </c>
      <c r="B4" s="15" t="s">
        <v>9</v>
      </c>
      <c r="C4" s="15" t="s">
        <v>10</v>
      </c>
      <c r="D4" s="16">
        <f t="shared" ref="D4:D15" si="2">VLOOKUP(A4,$F$3:$G$15,2,FALSE)</f>
        <v>149946</v>
      </c>
      <c r="F4" s="5">
        <v>830385</v>
      </c>
      <c r="G4" s="6">
        <v>137670</v>
      </c>
      <c r="J4" s="5">
        <v>830385</v>
      </c>
      <c r="K4" s="6">
        <v>137670</v>
      </c>
      <c r="L4" s="4" t="str">
        <f t="shared" si="0"/>
        <v>Williams</v>
      </c>
      <c r="M4" s="4" t="str">
        <f t="shared" si="1"/>
        <v>Price</v>
      </c>
    </row>
    <row r="5" spans="1:27" x14ac:dyDescent="0.25">
      <c r="A5" s="15">
        <v>352711</v>
      </c>
      <c r="B5" s="15" t="s">
        <v>11</v>
      </c>
      <c r="C5" s="15" t="s">
        <v>8</v>
      </c>
      <c r="D5" s="16">
        <f t="shared" si="2"/>
        <v>89627</v>
      </c>
      <c r="F5" s="5">
        <v>795574</v>
      </c>
      <c r="G5" s="6">
        <v>190024</v>
      </c>
      <c r="J5" s="5">
        <v>795574</v>
      </c>
      <c r="K5" s="6">
        <v>190024</v>
      </c>
      <c r="L5" s="4" t="str">
        <f t="shared" si="0"/>
        <v>Stark</v>
      </c>
      <c r="M5" s="4" t="str">
        <f t="shared" si="1"/>
        <v>Tony</v>
      </c>
    </row>
    <row r="6" spans="1:27" x14ac:dyDescent="0.25">
      <c r="A6" s="15">
        <v>391006</v>
      </c>
      <c r="B6" s="15" t="s">
        <v>12</v>
      </c>
      <c r="C6" s="15" t="s">
        <v>13</v>
      </c>
      <c r="D6" s="16">
        <f t="shared" si="2"/>
        <v>168114</v>
      </c>
      <c r="F6" s="5">
        <v>580622</v>
      </c>
      <c r="G6" s="6">
        <v>122604</v>
      </c>
      <c r="J6" s="5">
        <v>580622</v>
      </c>
      <c r="K6" s="6">
        <v>122604</v>
      </c>
      <c r="L6" s="4" t="str">
        <f t="shared" si="0"/>
        <v>Manning</v>
      </c>
      <c r="M6" s="4" t="str">
        <f t="shared" si="1"/>
        <v>Eli</v>
      </c>
    </row>
    <row r="7" spans="1:27" x14ac:dyDescent="0.25">
      <c r="A7" s="15">
        <v>392128</v>
      </c>
      <c r="B7" s="15" t="s">
        <v>14</v>
      </c>
      <c r="C7" s="15" t="s">
        <v>15</v>
      </c>
      <c r="D7" s="16">
        <f t="shared" si="2"/>
        <v>85931</v>
      </c>
      <c r="F7" s="5">
        <v>549427</v>
      </c>
      <c r="G7" s="6">
        <v>111700</v>
      </c>
      <c r="J7" s="5">
        <v>549427</v>
      </c>
      <c r="K7" s="6">
        <v>111700</v>
      </c>
      <c r="L7" s="4" t="str">
        <f t="shared" si="0"/>
        <v>Elway</v>
      </c>
      <c r="M7" s="4" t="str">
        <f t="shared" si="1"/>
        <v>John</v>
      </c>
    </row>
    <row r="8" spans="1:27" x14ac:dyDescent="0.25">
      <c r="A8" s="15">
        <v>549427</v>
      </c>
      <c r="B8" s="15" t="s">
        <v>16</v>
      </c>
      <c r="C8" s="15" t="s">
        <v>8</v>
      </c>
      <c r="D8" s="16">
        <f t="shared" si="2"/>
        <v>111700</v>
      </c>
      <c r="F8" s="5">
        <v>392128</v>
      </c>
      <c r="G8" s="6">
        <v>85931</v>
      </c>
      <c r="J8" s="5">
        <v>392128</v>
      </c>
      <c r="K8" s="6">
        <v>85931</v>
      </c>
      <c r="L8" s="4" t="str">
        <f t="shared" si="0"/>
        <v>Fawre</v>
      </c>
      <c r="M8" s="4" t="str">
        <f t="shared" si="1"/>
        <v>Bret</v>
      </c>
    </row>
    <row r="9" spans="1:27" x14ac:dyDescent="0.25">
      <c r="A9" s="15">
        <v>580622</v>
      </c>
      <c r="B9" s="15" t="s">
        <v>17</v>
      </c>
      <c r="C9" s="15" t="s">
        <v>18</v>
      </c>
      <c r="D9" s="16">
        <f t="shared" si="2"/>
        <v>122604</v>
      </c>
      <c r="F9" s="5">
        <v>391006</v>
      </c>
      <c r="G9" s="6">
        <v>168114</v>
      </c>
      <c r="J9" s="5">
        <v>391006</v>
      </c>
      <c r="K9" s="6">
        <v>168114</v>
      </c>
      <c r="L9" s="4" t="str">
        <f t="shared" si="0"/>
        <v>Pan</v>
      </c>
      <c r="M9" s="4" t="str">
        <f t="shared" si="1"/>
        <v>Peter</v>
      </c>
    </row>
    <row r="10" spans="1:27" x14ac:dyDescent="0.25">
      <c r="A10" s="15">
        <v>602693</v>
      </c>
      <c r="B10" s="15" t="s">
        <v>19</v>
      </c>
      <c r="C10" s="15" t="s">
        <v>20</v>
      </c>
      <c r="D10" s="16">
        <f t="shared" si="2"/>
        <v>71478</v>
      </c>
      <c r="F10" s="5">
        <v>352711</v>
      </c>
      <c r="G10" s="6">
        <v>89627</v>
      </c>
      <c r="J10" s="5">
        <v>352711</v>
      </c>
      <c r="K10" s="6">
        <v>89627</v>
      </c>
      <c r="L10" s="4" t="str">
        <f t="shared" si="0"/>
        <v>Smith</v>
      </c>
      <c r="M10" s="4" t="str">
        <f t="shared" si="1"/>
        <v>John</v>
      </c>
    </row>
    <row r="11" spans="1:27" x14ac:dyDescent="0.25">
      <c r="A11" s="15">
        <v>611810</v>
      </c>
      <c r="B11" s="15" t="s">
        <v>21</v>
      </c>
      <c r="C11" s="15" t="s">
        <v>22</v>
      </c>
      <c r="D11" s="16">
        <f t="shared" si="2"/>
        <v>64757</v>
      </c>
      <c r="F11" s="5">
        <v>253072</v>
      </c>
      <c r="G11" s="6">
        <v>149946</v>
      </c>
      <c r="J11" s="5">
        <v>253072</v>
      </c>
      <c r="K11" s="6">
        <v>149946</v>
      </c>
      <c r="L11" s="4" t="str">
        <f t="shared" si="0"/>
        <v>Cline</v>
      </c>
      <c r="M11" s="4" t="str">
        <f t="shared" si="1"/>
        <v>Andy</v>
      </c>
    </row>
    <row r="12" spans="1:27" x14ac:dyDescent="0.25">
      <c r="A12" s="15">
        <v>612235</v>
      </c>
      <c r="B12" s="15" t="s">
        <v>23</v>
      </c>
      <c r="C12" s="15" t="s">
        <v>20</v>
      </c>
      <c r="D12" s="16">
        <f t="shared" si="2"/>
        <v>145893</v>
      </c>
      <c r="F12" s="5">
        <v>612235</v>
      </c>
      <c r="G12" s="6">
        <v>145893</v>
      </c>
      <c r="J12" s="5">
        <v>612235</v>
      </c>
      <c r="K12" s="6">
        <v>145893</v>
      </c>
      <c r="L12" s="4" t="str">
        <f t="shared" si="0"/>
        <v>Jordan</v>
      </c>
      <c r="M12" s="4" t="str">
        <f t="shared" si="1"/>
        <v>Micheal</v>
      </c>
    </row>
    <row r="13" spans="1:27" x14ac:dyDescent="0.25">
      <c r="A13" s="15">
        <v>795574</v>
      </c>
      <c r="B13" s="15" t="s">
        <v>24</v>
      </c>
      <c r="C13" s="15" t="s">
        <v>25</v>
      </c>
      <c r="D13" s="16">
        <f t="shared" si="2"/>
        <v>190024</v>
      </c>
      <c r="F13" s="5">
        <v>611810</v>
      </c>
      <c r="G13" s="6">
        <v>64757</v>
      </c>
      <c r="J13" s="5">
        <v>611810</v>
      </c>
      <c r="K13" s="6">
        <v>64757</v>
      </c>
      <c r="L13" s="4" t="str">
        <f t="shared" si="0"/>
        <v>Woods</v>
      </c>
      <c r="M13" s="4" t="str">
        <f t="shared" si="1"/>
        <v>Tiger</v>
      </c>
    </row>
    <row r="14" spans="1:27" x14ac:dyDescent="0.25">
      <c r="A14" s="15">
        <v>830385</v>
      </c>
      <c r="B14" s="15" t="s">
        <v>26</v>
      </c>
      <c r="C14" s="15" t="s">
        <v>27</v>
      </c>
      <c r="D14" s="16">
        <f t="shared" si="2"/>
        <v>137670</v>
      </c>
      <c r="F14" s="5">
        <v>602693</v>
      </c>
      <c r="G14" s="6">
        <v>71478</v>
      </c>
      <c r="J14" s="5">
        <v>602693</v>
      </c>
      <c r="K14" s="6">
        <v>71478</v>
      </c>
      <c r="L14" s="4" t="str">
        <f t="shared" si="0"/>
        <v>Vick</v>
      </c>
      <c r="M14" s="4" t="str">
        <f t="shared" si="1"/>
        <v>Micheal</v>
      </c>
    </row>
    <row r="15" spans="1:27" x14ac:dyDescent="0.25">
      <c r="A15" s="15">
        <v>990678</v>
      </c>
      <c r="B15" s="15" t="s">
        <v>28</v>
      </c>
      <c r="C15" s="15" t="s">
        <v>29</v>
      </c>
      <c r="D15" s="16">
        <f t="shared" si="2"/>
        <v>84289</v>
      </c>
      <c r="F15" s="5">
        <v>110608</v>
      </c>
      <c r="G15" s="6">
        <v>131505</v>
      </c>
      <c r="J15" s="5">
        <v>110608</v>
      </c>
      <c r="K15" s="6">
        <v>131505</v>
      </c>
      <c r="L15" s="4" t="str">
        <f t="shared" si="0"/>
        <v>Doe</v>
      </c>
      <c r="M15" s="4" t="str">
        <f t="shared" si="1"/>
        <v>John</v>
      </c>
    </row>
  </sheetData>
  <mergeCells count="3">
    <mergeCell ref="F1:G1"/>
    <mergeCell ref="J1:M1"/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5"/>
  <sheetViews>
    <sheetView workbookViewId="0">
      <selection activeCell="F3" sqref="F3:G13"/>
    </sheetView>
  </sheetViews>
  <sheetFormatPr defaultColWidth="12.6640625" defaultRowHeight="15.75" customHeight="1" x14ac:dyDescent="0.25"/>
  <sheetData>
    <row r="1" spans="1:14" x14ac:dyDescent="0.25">
      <c r="A1" s="26" t="s">
        <v>0</v>
      </c>
      <c r="B1" s="27"/>
      <c r="C1" s="27"/>
      <c r="D1" s="27"/>
      <c r="E1" s="27"/>
      <c r="F1" s="27"/>
      <c r="G1" s="27"/>
      <c r="J1" s="22" t="s">
        <v>2</v>
      </c>
      <c r="K1" s="23"/>
      <c r="L1" s="23"/>
      <c r="M1" s="23"/>
      <c r="N1" s="21"/>
    </row>
    <row r="2" spans="1:14" x14ac:dyDescent="0.25">
      <c r="A2" s="13" t="s">
        <v>3</v>
      </c>
      <c r="B2" s="13" t="s">
        <v>4</v>
      </c>
      <c r="C2" s="13" t="s">
        <v>5</v>
      </c>
      <c r="D2" s="14" t="s">
        <v>30</v>
      </c>
      <c r="E2" s="14" t="s">
        <v>31</v>
      </c>
      <c r="F2" s="25" t="s">
        <v>59</v>
      </c>
      <c r="G2" s="25" t="s">
        <v>60</v>
      </c>
      <c r="J2" s="3" t="s">
        <v>3</v>
      </c>
      <c r="K2" s="3" t="s">
        <v>4</v>
      </c>
      <c r="L2" s="3" t="s">
        <v>5</v>
      </c>
      <c r="M2" s="3" t="s">
        <v>30</v>
      </c>
      <c r="N2" s="3" t="s">
        <v>31</v>
      </c>
    </row>
    <row r="3" spans="1:14" x14ac:dyDescent="0.25">
      <c r="A3" s="15">
        <v>110608</v>
      </c>
      <c r="B3" s="15" t="s">
        <v>7</v>
      </c>
      <c r="C3" s="15" t="s">
        <v>8</v>
      </c>
      <c r="D3" s="17" t="str" cm="1">
        <f t="array" ref="D3:E3">VLOOKUP(A3,'VLOOKUP(Different sheet)-2'!$A$2:$C$15,{2,3},FALSE)</f>
        <v>Columbus</v>
      </c>
      <c r="E3" s="17" t="str">
        <v>Ohio</v>
      </c>
      <c r="F3" t="str">
        <f>_xlfn.XLOOKUP(A3,'VLOOKUP(Different sheet)-2'!$G$3:$G$15,'VLOOKUP(Different sheet)-2'!$F$3:$F$15,"NA")</f>
        <v>Columbus</v>
      </c>
      <c r="G3" t="str">
        <f>_xlfn.XLOOKUP(A3,'VLOOKUP(Different sheet)-2'!$G$3:$G$15,'VLOOKUP(Different sheet)-2'!$H$3:$H$15)</f>
        <v>Ohio</v>
      </c>
      <c r="J3" s="4">
        <v>110608</v>
      </c>
      <c r="K3" s="4" t="s">
        <v>7</v>
      </c>
      <c r="L3" s="4" t="s">
        <v>8</v>
      </c>
      <c r="M3" s="4" t="str">
        <f>VLOOKUP($J3, 'VLOOKUP(Different sheet)-2'!$A$3:$C$15, 2,0)</f>
        <v>Columbus</v>
      </c>
      <c r="N3" s="4" t="str">
        <f>VLOOKUP($J3, 'VLOOKUP(Different sheet)-2'!$A$3:$C$15, 3,0)</f>
        <v>Ohio</v>
      </c>
    </row>
    <row r="4" spans="1:14" x14ac:dyDescent="0.25">
      <c r="A4" s="15">
        <v>253072</v>
      </c>
      <c r="B4" s="15" t="s">
        <v>9</v>
      </c>
      <c r="C4" s="15" t="s">
        <v>10</v>
      </c>
      <c r="D4" s="17" t="str" cm="1">
        <f t="array" ref="D4:E4">VLOOKUP(A4,'VLOOKUP(Different sheet)-2'!$A$2:$C$15,{2,3},FALSE)</f>
        <v>Chicago</v>
      </c>
      <c r="E4" s="17" t="str">
        <v>Illinois</v>
      </c>
      <c r="F4" t="str">
        <f>_xlfn.XLOOKUP(A4,'VLOOKUP(Different sheet)-2'!$G$3:$G$15,'VLOOKUP(Different sheet)-2'!$F$3:$F$15,"NA")</f>
        <v>Chicago</v>
      </c>
      <c r="G4" t="str">
        <f>_xlfn.XLOOKUP(A4,'VLOOKUP(Different sheet)-2'!$G$3:$G$15,'VLOOKUP(Different sheet)-2'!$H$3:$H$15)</f>
        <v>Illinois</v>
      </c>
      <c r="J4" s="4">
        <v>253072</v>
      </c>
      <c r="K4" s="4" t="s">
        <v>9</v>
      </c>
      <c r="L4" s="4" t="s">
        <v>10</v>
      </c>
      <c r="M4" s="4" t="str">
        <f>VLOOKUP($J4, 'VLOOKUP(Different sheet)-2'!$A$3:$C$15, 2,0)</f>
        <v>Chicago</v>
      </c>
      <c r="N4" s="4" t="str">
        <f>VLOOKUP($J4, 'VLOOKUP(Different sheet)-2'!$A$3:$C$15, 3,0)</f>
        <v>Illinois</v>
      </c>
    </row>
    <row r="5" spans="1:14" x14ac:dyDescent="0.25">
      <c r="A5" s="15">
        <v>352711</v>
      </c>
      <c r="B5" s="15" t="s">
        <v>11</v>
      </c>
      <c r="C5" s="15" t="s">
        <v>8</v>
      </c>
      <c r="D5" s="17" t="str" cm="1">
        <f t="array" ref="D5:E5">VLOOKUP(A5,'VLOOKUP(Different sheet)-2'!$A$2:$C$15,{2,3},FALSE)</f>
        <v>Tampa Bay</v>
      </c>
      <c r="E5" s="17" t="str">
        <v>Florida</v>
      </c>
      <c r="F5" t="str">
        <f>_xlfn.XLOOKUP(A5,'VLOOKUP(Different sheet)-2'!$G$3:$G$15,'VLOOKUP(Different sheet)-2'!$F$3:$F$15,"NA")</f>
        <v>Tampa Bay</v>
      </c>
      <c r="G5" t="str">
        <f>_xlfn.XLOOKUP(A5,'VLOOKUP(Different sheet)-2'!$G$3:$G$15,'VLOOKUP(Different sheet)-2'!$H$3:$H$15)</f>
        <v>Florida</v>
      </c>
      <c r="J5" s="4">
        <v>352711</v>
      </c>
      <c r="K5" s="4" t="s">
        <v>11</v>
      </c>
      <c r="L5" s="4" t="s">
        <v>8</v>
      </c>
      <c r="M5" s="4" t="str">
        <f>VLOOKUP($J5, 'VLOOKUP(Different sheet)-2'!$A$3:$C$15, 2,0)</f>
        <v>Tampa Bay</v>
      </c>
      <c r="N5" s="4" t="str">
        <f>VLOOKUP($J5, 'VLOOKUP(Different sheet)-2'!$A$3:$C$15, 3,0)</f>
        <v>Florida</v>
      </c>
    </row>
    <row r="6" spans="1:14" x14ac:dyDescent="0.25">
      <c r="A6" s="15">
        <v>391006</v>
      </c>
      <c r="B6" s="15" t="s">
        <v>12</v>
      </c>
      <c r="C6" s="15" t="s">
        <v>13</v>
      </c>
      <c r="D6" s="17" t="str" cm="1">
        <f t="array" ref="D6:E6">VLOOKUP(A6,'VLOOKUP(Different sheet)-2'!$A$2:$C$15,{2,3},FALSE)</f>
        <v>Chicago</v>
      </c>
      <c r="E6" s="17" t="str">
        <v>Illinois</v>
      </c>
      <c r="F6" t="str">
        <f>_xlfn.XLOOKUP(A6,'VLOOKUP(Different sheet)-2'!$G$3:$G$15,'VLOOKUP(Different sheet)-2'!$F$3:$F$15,"NA")</f>
        <v>Chicago</v>
      </c>
      <c r="G6" t="str">
        <f>_xlfn.XLOOKUP(A6,'VLOOKUP(Different sheet)-2'!$G$3:$G$15,'VLOOKUP(Different sheet)-2'!$H$3:$H$15)</f>
        <v>Illinois</v>
      </c>
      <c r="J6" s="4">
        <v>391006</v>
      </c>
      <c r="K6" s="4" t="s">
        <v>12</v>
      </c>
      <c r="L6" s="4" t="s">
        <v>13</v>
      </c>
      <c r="M6" s="4" t="str">
        <f>VLOOKUP($J6, 'VLOOKUP(Different sheet)-2'!$A$3:$C$15, 2,0)</f>
        <v>Chicago</v>
      </c>
      <c r="N6" s="4" t="str">
        <f>VLOOKUP($J6, 'VLOOKUP(Different sheet)-2'!$A$3:$C$15, 3,0)</f>
        <v>Illinois</v>
      </c>
    </row>
    <row r="7" spans="1:14" x14ac:dyDescent="0.25">
      <c r="A7" s="15">
        <v>392128</v>
      </c>
      <c r="B7" s="15" t="s">
        <v>14</v>
      </c>
      <c r="C7" s="15" t="s">
        <v>15</v>
      </c>
      <c r="D7" s="17" t="str" cm="1">
        <f t="array" ref="D7:E7">VLOOKUP(A7,'VLOOKUP(Different sheet)-2'!$A$2:$C$15,{2,3},FALSE)</f>
        <v>Chicago</v>
      </c>
      <c r="E7" s="17" t="str">
        <v>Illinois</v>
      </c>
      <c r="F7" t="str">
        <f>_xlfn.XLOOKUP(A7,'VLOOKUP(Different sheet)-2'!$G$3:$G$15,'VLOOKUP(Different sheet)-2'!$F$3:$F$15,"NA")</f>
        <v>Chicago</v>
      </c>
      <c r="G7" t="str">
        <f>_xlfn.XLOOKUP(A7,'VLOOKUP(Different sheet)-2'!$G$3:$G$15,'VLOOKUP(Different sheet)-2'!$H$3:$H$15)</f>
        <v>Illinois</v>
      </c>
      <c r="J7" s="4">
        <v>392128</v>
      </c>
      <c r="K7" s="4" t="s">
        <v>14</v>
      </c>
      <c r="L7" s="4" t="s">
        <v>15</v>
      </c>
      <c r="M7" s="4" t="str">
        <f>VLOOKUP($J7, 'VLOOKUP(Different sheet)-2'!$A$3:$C$15, 2,0)</f>
        <v>Chicago</v>
      </c>
      <c r="N7" s="4" t="str">
        <f>VLOOKUP($J7, 'VLOOKUP(Different sheet)-2'!$A$3:$C$15, 3,0)</f>
        <v>Illinois</v>
      </c>
    </row>
    <row r="8" spans="1:14" x14ac:dyDescent="0.25">
      <c r="A8" s="15">
        <v>549427</v>
      </c>
      <c r="B8" s="15" t="s">
        <v>16</v>
      </c>
      <c r="C8" s="15" t="s">
        <v>8</v>
      </c>
      <c r="D8" s="17" t="str" cm="1">
        <f t="array" ref="D8:E8">VLOOKUP(A8,'VLOOKUP(Different sheet)-2'!$A$2:$C$15,{2,3},FALSE)</f>
        <v>Tampa Bay</v>
      </c>
      <c r="E8" s="17" t="str">
        <v>Florida</v>
      </c>
      <c r="F8" t="str">
        <f>_xlfn.XLOOKUP(A8,'VLOOKUP(Different sheet)-2'!$G$3:$G$15,'VLOOKUP(Different sheet)-2'!$F$3:$F$15,"NA")</f>
        <v>Tampa Bay</v>
      </c>
      <c r="G8" t="str">
        <f>_xlfn.XLOOKUP(A8,'VLOOKUP(Different sheet)-2'!$G$3:$G$15,'VLOOKUP(Different sheet)-2'!$H$3:$H$15)</f>
        <v>Florida</v>
      </c>
      <c r="J8" s="4">
        <v>549427</v>
      </c>
      <c r="K8" s="4" t="s">
        <v>16</v>
      </c>
      <c r="L8" s="4" t="s">
        <v>8</v>
      </c>
      <c r="M8" s="4" t="str">
        <f>VLOOKUP($J8, 'VLOOKUP(Different sheet)-2'!$A$3:$C$15, 2,0)</f>
        <v>Tampa Bay</v>
      </c>
      <c r="N8" s="4" t="str">
        <f>VLOOKUP($J8, 'VLOOKUP(Different sheet)-2'!$A$3:$C$15, 3,0)</f>
        <v>Florida</v>
      </c>
    </row>
    <row r="9" spans="1:14" x14ac:dyDescent="0.25">
      <c r="A9" s="15">
        <v>580622</v>
      </c>
      <c r="B9" s="15" t="s">
        <v>17</v>
      </c>
      <c r="C9" s="15" t="s">
        <v>18</v>
      </c>
      <c r="D9" s="17" t="str" cm="1">
        <f t="array" ref="D9:E9">VLOOKUP(A9,'VLOOKUP(Different sheet)-2'!$A$2:$C$15,{2,3},FALSE)</f>
        <v>Columbus</v>
      </c>
      <c r="E9" s="17" t="str">
        <v>Ohio</v>
      </c>
      <c r="F9" t="str">
        <f>_xlfn.XLOOKUP(A9,'VLOOKUP(Different sheet)-2'!$G$3:$G$15,'VLOOKUP(Different sheet)-2'!$F$3:$F$15,"NA")</f>
        <v>Columbus</v>
      </c>
      <c r="G9" t="str">
        <f>_xlfn.XLOOKUP(A9,'VLOOKUP(Different sheet)-2'!$G$3:$G$15,'VLOOKUP(Different sheet)-2'!$H$3:$H$15)</f>
        <v>Ohio</v>
      </c>
      <c r="J9" s="4">
        <v>580622</v>
      </c>
      <c r="K9" s="4" t="s">
        <v>17</v>
      </c>
      <c r="L9" s="4" t="s">
        <v>18</v>
      </c>
      <c r="M9" s="4" t="str">
        <f>VLOOKUP($J9, 'VLOOKUP(Different sheet)-2'!$A$3:$C$15, 2,0)</f>
        <v>Columbus</v>
      </c>
      <c r="N9" s="4" t="str">
        <f>VLOOKUP($J9, 'VLOOKUP(Different sheet)-2'!$A$3:$C$15, 3,0)</f>
        <v>Ohio</v>
      </c>
    </row>
    <row r="10" spans="1:14" x14ac:dyDescent="0.25">
      <c r="A10" s="15">
        <v>602693</v>
      </c>
      <c r="B10" s="15" t="s">
        <v>19</v>
      </c>
      <c r="C10" s="15" t="s">
        <v>20</v>
      </c>
      <c r="D10" s="17" t="str" cm="1">
        <f t="array" ref="D10:E10">VLOOKUP(A10,'VLOOKUP(Different sheet)-2'!$A$2:$C$15,{2,3},FALSE)</f>
        <v>Tampa Bay</v>
      </c>
      <c r="E10" s="17" t="str">
        <v>Florida</v>
      </c>
      <c r="F10" t="str">
        <f>_xlfn.XLOOKUP(A10,'VLOOKUP(Different sheet)-2'!$G$3:$G$15,'VLOOKUP(Different sheet)-2'!$F$3:$F$15,"NA")</f>
        <v>Tampa Bay</v>
      </c>
      <c r="G10" t="str">
        <f>_xlfn.XLOOKUP(A10,'VLOOKUP(Different sheet)-2'!$G$3:$G$15,'VLOOKUP(Different sheet)-2'!$H$3:$H$15)</f>
        <v>Florida</v>
      </c>
      <c r="J10" s="4">
        <v>602693</v>
      </c>
      <c r="K10" s="4" t="s">
        <v>19</v>
      </c>
      <c r="L10" s="4" t="s">
        <v>20</v>
      </c>
      <c r="M10" s="4" t="str">
        <f>VLOOKUP($J10, 'VLOOKUP(Different sheet)-2'!$A$3:$C$15, 2,0)</f>
        <v>Tampa Bay</v>
      </c>
      <c r="N10" s="4" t="str">
        <f>VLOOKUP($J10, 'VLOOKUP(Different sheet)-2'!$A$3:$C$15, 3,0)</f>
        <v>Florida</v>
      </c>
    </row>
    <row r="11" spans="1:14" x14ac:dyDescent="0.25">
      <c r="A11" s="15">
        <v>611810</v>
      </c>
      <c r="B11" s="15" t="s">
        <v>21</v>
      </c>
      <c r="C11" s="15" t="s">
        <v>22</v>
      </c>
      <c r="D11" s="17" t="str" cm="1">
        <f t="array" ref="D11:E11">VLOOKUP(A11,'VLOOKUP(Different sheet)-2'!$A$2:$C$15,{2,3},FALSE)</f>
        <v>Austin</v>
      </c>
      <c r="E11" s="17" t="str">
        <v>Texas</v>
      </c>
      <c r="F11" t="str">
        <f>_xlfn.XLOOKUP(A11,'VLOOKUP(Different sheet)-2'!$G$3:$G$15,'VLOOKUP(Different sheet)-2'!$F$3:$F$15,"NA")</f>
        <v>Austin</v>
      </c>
      <c r="G11" t="str">
        <f>_xlfn.XLOOKUP(A11,'VLOOKUP(Different sheet)-2'!$G$3:$G$15,'VLOOKUP(Different sheet)-2'!$H$3:$H$15)</f>
        <v>Texas</v>
      </c>
      <c r="J11" s="4">
        <v>611810</v>
      </c>
      <c r="K11" s="4" t="s">
        <v>21</v>
      </c>
      <c r="L11" s="4" t="s">
        <v>22</v>
      </c>
      <c r="M11" s="4" t="str">
        <f>VLOOKUP($J11, 'VLOOKUP(Different sheet)-2'!$A$3:$C$15, 2,0)</f>
        <v>Austin</v>
      </c>
      <c r="N11" s="4" t="str">
        <f>VLOOKUP($J11, 'VLOOKUP(Different sheet)-2'!$A$3:$C$15, 3,0)</f>
        <v>Texas</v>
      </c>
    </row>
    <row r="12" spans="1:14" x14ac:dyDescent="0.25">
      <c r="A12" s="15">
        <v>612235</v>
      </c>
      <c r="B12" s="15" t="s">
        <v>23</v>
      </c>
      <c r="C12" s="15" t="s">
        <v>20</v>
      </c>
      <c r="D12" s="17" t="str" cm="1">
        <f t="array" ref="D12:E12">VLOOKUP(A12,'VLOOKUP(Different sheet)-2'!$A$2:$C$15,{2,3},FALSE)</f>
        <v>Tampa Bay</v>
      </c>
      <c r="E12" s="17" t="str">
        <v>Florida</v>
      </c>
      <c r="F12" t="str">
        <f>_xlfn.XLOOKUP(A12,'VLOOKUP(Different sheet)-2'!$G$3:$G$15,'VLOOKUP(Different sheet)-2'!$F$3:$F$15,"NA")</f>
        <v>Tampa Bay</v>
      </c>
      <c r="G12" t="str">
        <f>_xlfn.XLOOKUP(A12,'VLOOKUP(Different sheet)-2'!$G$3:$G$15,'VLOOKUP(Different sheet)-2'!$H$3:$H$15)</f>
        <v>Florida</v>
      </c>
      <c r="J12" s="4">
        <v>612235</v>
      </c>
      <c r="K12" s="4" t="s">
        <v>23</v>
      </c>
      <c r="L12" s="4" t="s">
        <v>20</v>
      </c>
      <c r="M12" s="4" t="str">
        <f>VLOOKUP($J12, 'VLOOKUP(Different sheet)-2'!$A$3:$C$15, 2,0)</f>
        <v>Tampa Bay</v>
      </c>
      <c r="N12" s="4" t="str">
        <f>VLOOKUP($J12, 'VLOOKUP(Different sheet)-2'!$A$3:$C$15, 3,0)</f>
        <v>Florida</v>
      </c>
    </row>
    <row r="13" spans="1:14" x14ac:dyDescent="0.25">
      <c r="A13" s="15">
        <v>795574</v>
      </c>
      <c r="B13" s="15" t="s">
        <v>24</v>
      </c>
      <c r="C13" s="15" t="s">
        <v>25</v>
      </c>
      <c r="D13" s="17" t="str" cm="1">
        <f t="array" ref="D13:E13">VLOOKUP(A13,'VLOOKUP(Different sheet)-2'!$A$2:$C$15,{2,3},FALSE)</f>
        <v>Austin</v>
      </c>
      <c r="E13" s="17" t="str">
        <v>Texas</v>
      </c>
      <c r="F13" t="str">
        <f>_xlfn.XLOOKUP(A13,'VLOOKUP(Different sheet)-2'!$G$3:$G$15,'VLOOKUP(Different sheet)-2'!$F$3:$F$15,"NA")</f>
        <v>Austin</v>
      </c>
      <c r="G13" t="str">
        <f>_xlfn.XLOOKUP(A13,'VLOOKUP(Different sheet)-2'!$G$3:$G$15,'VLOOKUP(Different sheet)-2'!$H$3:$H$15)</f>
        <v>Texas</v>
      </c>
      <c r="J13" s="4">
        <v>795574</v>
      </c>
      <c r="K13" s="4" t="s">
        <v>24</v>
      </c>
      <c r="L13" s="4" t="s">
        <v>25</v>
      </c>
      <c r="M13" s="4" t="str">
        <f>VLOOKUP($J13, 'VLOOKUP(Different sheet)-2'!$A$3:$C$15, 2,0)</f>
        <v>Austin</v>
      </c>
      <c r="N13" s="4" t="str">
        <f>VLOOKUP($J13, 'VLOOKUP(Different sheet)-2'!$A$3:$C$15, 3,0)</f>
        <v>Texas</v>
      </c>
    </row>
    <row r="14" spans="1:14" x14ac:dyDescent="0.25">
      <c r="A14" s="15">
        <v>830385</v>
      </c>
      <c r="B14" s="15" t="s">
        <v>26</v>
      </c>
      <c r="C14" s="15" t="s">
        <v>27</v>
      </c>
      <c r="D14" s="17" t="str" cm="1">
        <f t="array" ref="D14:E14">VLOOKUP(A14,'VLOOKUP(Different sheet)-2'!$A$2:$C$15,{2,3},FALSE)</f>
        <v>Chicago</v>
      </c>
      <c r="E14" s="17" t="str">
        <v>Illinois</v>
      </c>
      <c r="F14" t="str">
        <f>_xlfn.XLOOKUP(A14,'VLOOKUP(Different sheet)-2'!$G$3:$G$15,'VLOOKUP(Different sheet)-2'!$F$3:$F$15,"NA")</f>
        <v>Chicago</v>
      </c>
      <c r="G14" t="str">
        <f>_xlfn.XLOOKUP(A14,'VLOOKUP(Different sheet)-2'!$G$3:$G$15,'VLOOKUP(Different sheet)-2'!$H$3:$H$15)</f>
        <v>Illinois</v>
      </c>
      <c r="J14" s="4">
        <v>830385</v>
      </c>
      <c r="K14" s="4" t="s">
        <v>26</v>
      </c>
      <c r="L14" s="4" t="s">
        <v>27</v>
      </c>
      <c r="M14" s="4" t="str">
        <f>VLOOKUP($J14, 'VLOOKUP(Different sheet)-2'!$A$3:$C$15, 2,0)</f>
        <v>Chicago</v>
      </c>
      <c r="N14" s="4" t="str">
        <f>VLOOKUP($J14, 'VLOOKUP(Different sheet)-2'!$A$3:$C$15, 3,0)</f>
        <v>Illinois</v>
      </c>
    </row>
    <row r="15" spans="1:14" x14ac:dyDescent="0.25">
      <c r="A15" s="15">
        <v>990678</v>
      </c>
      <c r="B15" s="15" t="s">
        <v>28</v>
      </c>
      <c r="C15" s="15" t="s">
        <v>29</v>
      </c>
      <c r="D15" s="17" t="str" cm="1">
        <f t="array" ref="D15:E15">VLOOKUP(A15,'VLOOKUP(Different sheet)-2'!$A$2:$C$15,{2,3},FALSE)</f>
        <v>Austin</v>
      </c>
      <c r="E15" s="17" t="str">
        <v>Texas</v>
      </c>
      <c r="F15" t="str">
        <f>_xlfn.XLOOKUP(A15,'VLOOKUP(Different sheet)-2'!$G$3:$G$15,'VLOOKUP(Different sheet)-2'!$F$3:$F$15,"NA")</f>
        <v>Austin</v>
      </c>
      <c r="G15" t="str">
        <f>_xlfn.XLOOKUP(A15,'VLOOKUP(Different sheet)-2'!$G$3:$G$15,'VLOOKUP(Different sheet)-2'!$H$3:$H$15)</f>
        <v>Texas</v>
      </c>
      <c r="J15" s="4">
        <v>990678</v>
      </c>
      <c r="K15" s="4" t="s">
        <v>28</v>
      </c>
      <c r="L15" s="4" t="s">
        <v>29</v>
      </c>
      <c r="M15" s="4" t="str">
        <f>VLOOKUP($J15, 'VLOOKUP(Different sheet)-2'!$A$3:$C$15, 2,0)</f>
        <v>Austin</v>
      </c>
      <c r="N15" s="4" t="str">
        <f>VLOOKUP($J15, 'VLOOKUP(Different sheet)-2'!$A$3:$C$15, 3,0)</f>
        <v>Texas</v>
      </c>
    </row>
  </sheetData>
  <mergeCells count="2">
    <mergeCell ref="J1:N1"/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5"/>
  <sheetViews>
    <sheetView workbookViewId="0">
      <selection activeCell="H2" sqref="H2:H16"/>
    </sheetView>
  </sheetViews>
  <sheetFormatPr defaultColWidth="12.6640625" defaultRowHeight="15.75" customHeight="1" x14ac:dyDescent="0.25"/>
  <sheetData>
    <row r="1" spans="1:8" x14ac:dyDescent="0.25">
      <c r="A1" s="20" t="s">
        <v>1</v>
      </c>
      <c r="B1" s="23"/>
      <c r="C1" s="21"/>
      <c r="F1" s="28" t="s">
        <v>61</v>
      </c>
      <c r="G1" s="23"/>
      <c r="H1" s="21"/>
    </row>
    <row r="2" spans="1:8" x14ac:dyDescent="0.25">
      <c r="A2" s="2" t="s">
        <v>3</v>
      </c>
      <c r="B2" s="2" t="s">
        <v>30</v>
      </c>
      <c r="C2" s="2" t="s">
        <v>31</v>
      </c>
      <c r="F2" s="2" t="s">
        <v>30</v>
      </c>
      <c r="G2" s="2" t="s">
        <v>3</v>
      </c>
      <c r="H2" s="2" t="s">
        <v>31</v>
      </c>
    </row>
    <row r="3" spans="1:8" x14ac:dyDescent="0.25">
      <c r="A3" s="4">
        <v>110608</v>
      </c>
      <c r="B3" s="4" t="s">
        <v>32</v>
      </c>
      <c r="C3" s="4" t="s">
        <v>33</v>
      </c>
      <c r="F3" s="4" t="s">
        <v>32</v>
      </c>
      <c r="G3" s="4">
        <v>110608</v>
      </c>
      <c r="H3" s="4" t="s">
        <v>33</v>
      </c>
    </row>
    <row r="4" spans="1:8" x14ac:dyDescent="0.25">
      <c r="A4" s="4">
        <v>253072</v>
      </c>
      <c r="B4" s="4" t="s">
        <v>34</v>
      </c>
      <c r="C4" s="4" t="s">
        <v>35</v>
      </c>
      <c r="F4" s="4" t="s">
        <v>34</v>
      </c>
      <c r="G4" s="4">
        <v>253072</v>
      </c>
      <c r="H4" s="4" t="s">
        <v>35</v>
      </c>
    </row>
    <row r="5" spans="1:8" x14ac:dyDescent="0.25">
      <c r="A5" s="4">
        <v>352711</v>
      </c>
      <c r="B5" s="4" t="s">
        <v>36</v>
      </c>
      <c r="C5" s="4" t="s">
        <v>37</v>
      </c>
      <c r="F5" s="4" t="s">
        <v>36</v>
      </c>
      <c r="G5" s="4">
        <v>352711</v>
      </c>
      <c r="H5" s="4" t="s">
        <v>37</v>
      </c>
    </row>
    <row r="6" spans="1:8" x14ac:dyDescent="0.25">
      <c r="A6" s="4">
        <v>391006</v>
      </c>
      <c r="B6" s="4" t="s">
        <v>34</v>
      </c>
      <c r="C6" s="4" t="s">
        <v>35</v>
      </c>
      <c r="F6" s="4" t="s">
        <v>34</v>
      </c>
      <c r="G6" s="4">
        <v>391006</v>
      </c>
      <c r="H6" s="4" t="s">
        <v>35</v>
      </c>
    </row>
    <row r="7" spans="1:8" x14ac:dyDescent="0.25">
      <c r="A7" s="4">
        <v>392128</v>
      </c>
      <c r="B7" s="4" t="s">
        <v>34</v>
      </c>
      <c r="C7" s="4" t="s">
        <v>35</v>
      </c>
      <c r="F7" s="4" t="s">
        <v>34</v>
      </c>
      <c r="G7" s="4">
        <v>392128</v>
      </c>
      <c r="H7" s="4" t="s">
        <v>35</v>
      </c>
    </row>
    <row r="8" spans="1:8" x14ac:dyDescent="0.25">
      <c r="A8" s="4">
        <v>549427</v>
      </c>
      <c r="B8" s="4" t="s">
        <v>36</v>
      </c>
      <c r="C8" s="4" t="s">
        <v>37</v>
      </c>
      <c r="F8" s="4" t="s">
        <v>36</v>
      </c>
      <c r="G8" s="4">
        <v>549427</v>
      </c>
      <c r="H8" s="4" t="s">
        <v>37</v>
      </c>
    </row>
    <row r="9" spans="1:8" x14ac:dyDescent="0.25">
      <c r="A9" s="4">
        <v>580622</v>
      </c>
      <c r="B9" s="4" t="s">
        <v>32</v>
      </c>
      <c r="C9" s="4" t="s">
        <v>33</v>
      </c>
      <c r="F9" s="4" t="s">
        <v>32</v>
      </c>
      <c r="G9" s="4">
        <v>580622</v>
      </c>
      <c r="H9" s="4" t="s">
        <v>33</v>
      </c>
    </row>
    <row r="10" spans="1:8" x14ac:dyDescent="0.25">
      <c r="A10" s="4">
        <v>602693</v>
      </c>
      <c r="B10" s="4" t="s">
        <v>36</v>
      </c>
      <c r="C10" s="4" t="s">
        <v>37</v>
      </c>
      <c r="F10" s="4" t="s">
        <v>36</v>
      </c>
      <c r="G10" s="4">
        <v>602693</v>
      </c>
      <c r="H10" s="4" t="s">
        <v>37</v>
      </c>
    </row>
    <row r="11" spans="1:8" x14ac:dyDescent="0.25">
      <c r="A11" s="4">
        <v>611810</v>
      </c>
      <c r="B11" s="4" t="s">
        <v>38</v>
      </c>
      <c r="C11" s="4" t="s">
        <v>39</v>
      </c>
      <c r="F11" s="4" t="s">
        <v>38</v>
      </c>
      <c r="G11" s="4">
        <v>611810</v>
      </c>
      <c r="H11" s="4" t="s">
        <v>39</v>
      </c>
    </row>
    <row r="12" spans="1:8" x14ac:dyDescent="0.25">
      <c r="A12" s="4">
        <v>612235</v>
      </c>
      <c r="B12" s="4" t="s">
        <v>36</v>
      </c>
      <c r="C12" s="4" t="s">
        <v>37</v>
      </c>
      <c r="F12" s="4" t="s">
        <v>36</v>
      </c>
      <c r="G12" s="4">
        <v>612235</v>
      </c>
      <c r="H12" s="4" t="s">
        <v>37</v>
      </c>
    </row>
    <row r="13" spans="1:8" x14ac:dyDescent="0.25">
      <c r="A13" s="4">
        <v>795574</v>
      </c>
      <c r="B13" s="4" t="s">
        <v>38</v>
      </c>
      <c r="C13" s="4" t="s">
        <v>39</v>
      </c>
      <c r="F13" s="4" t="s">
        <v>38</v>
      </c>
      <c r="G13" s="4">
        <v>795574</v>
      </c>
      <c r="H13" s="4" t="s">
        <v>39</v>
      </c>
    </row>
    <row r="14" spans="1:8" x14ac:dyDescent="0.25">
      <c r="A14" s="4">
        <v>830385</v>
      </c>
      <c r="B14" s="4" t="s">
        <v>34</v>
      </c>
      <c r="C14" s="4" t="s">
        <v>35</v>
      </c>
      <c r="F14" s="4" t="s">
        <v>34</v>
      </c>
      <c r="G14" s="4">
        <v>830385</v>
      </c>
      <c r="H14" s="4" t="s">
        <v>35</v>
      </c>
    </row>
    <row r="15" spans="1:8" x14ac:dyDescent="0.25">
      <c r="A15" s="4">
        <v>990678</v>
      </c>
      <c r="B15" s="4" t="s">
        <v>38</v>
      </c>
      <c r="C15" s="4" t="s">
        <v>39</v>
      </c>
      <c r="F15" s="4" t="s">
        <v>38</v>
      </c>
      <c r="G15" s="4">
        <v>990678</v>
      </c>
      <c r="H15" s="4" t="s">
        <v>39</v>
      </c>
    </row>
  </sheetData>
  <mergeCells count="2">
    <mergeCell ref="A1:C1"/>
    <mergeCell ref="F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7"/>
  <sheetViews>
    <sheetView topLeftCell="A8" zoomScale="160" zoomScaleNormal="160" workbookViewId="0">
      <selection activeCell="B10" sqref="B10"/>
    </sheetView>
  </sheetViews>
  <sheetFormatPr defaultColWidth="12.6640625" defaultRowHeight="15.75" customHeight="1" x14ac:dyDescent="0.25"/>
  <cols>
    <col min="1" max="1" width="21" customWidth="1"/>
    <col min="8" max="8" width="10.6640625" customWidth="1"/>
    <col min="9" max="9" width="16" bestFit="1" customWidth="1"/>
  </cols>
  <sheetData>
    <row r="1" spans="1:26" ht="13.2" x14ac:dyDescent="0.25">
      <c r="A1" s="7" t="s">
        <v>40</v>
      </c>
      <c r="B1" s="8" t="s">
        <v>41</v>
      </c>
      <c r="C1" s="8" t="s">
        <v>42</v>
      </c>
      <c r="D1" s="8" t="s">
        <v>43</v>
      </c>
      <c r="E1" s="8" t="s">
        <v>44</v>
      </c>
      <c r="F1" s="8" t="s">
        <v>45</v>
      </c>
      <c r="G1" s="9"/>
      <c r="H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3.2" x14ac:dyDescent="0.25">
      <c r="A2" s="10" t="s">
        <v>46</v>
      </c>
      <c r="B2" s="5">
        <v>75</v>
      </c>
      <c r="C2" s="5">
        <v>65</v>
      </c>
      <c r="D2" s="5">
        <v>70</v>
      </c>
      <c r="E2" s="5">
        <v>60</v>
      </c>
      <c r="F2" s="5">
        <v>59</v>
      </c>
    </row>
    <row r="3" spans="1:26" ht="13.2" x14ac:dyDescent="0.25">
      <c r="A3" s="10" t="s">
        <v>47</v>
      </c>
      <c r="B3" s="5">
        <v>65</v>
      </c>
      <c r="C3" s="5">
        <v>72</v>
      </c>
      <c r="D3" s="5">
        <v>78</v>
      </c>
      <c r="E3" s="5">
        <v>89</v>
      </c>
      <c r="F3" s="5">
        <v>67</v>
      </c>
    </row>
    <row r="4" spans="1:26" ht="13.2" x14ac:dyDescent="0.25">
      <c r="A4" s="10" t="s">
        <v>48</v>
      </c>
      <c r="B4" s="5">
        <v>70</v>
      </c>
      <c r="C4" s="5">
        <v>68</v>
      </c>
      <c r="D4" s="5">
        <v>90</v>
      </c>
      <c r="E4" s="18">
        <v>72</v>
      </c>
      <c r="F4" s="5">
        <v>58</v>
      </c>
    </row>
    <row r="5" spans="1:26" ht="13.2" x14ac:dyDescent="0.25">
      <c r="A5" s="10" t="s">
        <v>49</v>
      </c>
      <c r="B5" s="5">
        <v>80</v>
      </c>
      <c r="C5" s="5">
        <v>90</v>
      </c>
      <c r="D5" s="5">
        <v>75</v>
      </c>
      <c r="E5" s="5">
        <v>65</v>
      </c>
      <c r="F5" s="5">
        <v>87</v>
      </c>
    </row>
    <row r="8" spans="1:26" ht="13.2" x14ac:dyDescent="0.25">
      <c r="A8" s="11"/>
      <c r="B8" s="8" t="s">
        <v>44</v>
      </c>
      <c r="C8" s="8" t="s">
        <v>45</v>
      </c>
      <c r="D8" s="8" t="s">
        <v>41</v>
      </c>
      <c r="E8" s="19" t="s">
        <v>43</v>
      </c>
      <c r="F8" s="19" t="s">
        <v>42</v>
      </c>
    </row>
    <row r="9" spans="1:26" ht="15.75" customHeight="1" x14ac:dyDescent="0.25">
      <c r="A9" s="10" t="s">
        <v>49</v>
      </c>
      <c r="B9">
        <f>HLOOKUP(B8,$A$1:$F$5,4,FALSE)</f>
        <v>72</v>
      </c>
      <c r="C9">
        <f t="shared" ref="C9:F9" si="0">HLOOKUP(C8,$A$1:$F$5,4,FALSE)</f>
        <v>58</v>
      </c>
      <c r="D9">
        <f t="shared" si="0"/>
        <v>70</v>
      </c>
      <c r="E9">
        <f t="shared" si="0"/>
        <v>90</v>
      </c>
      <c r="F9">
        <f t="shared" si="0"/>
        <v>68</v>
      </c>
    </row>
    <row r="10" spans="1:26" ht="15.75" customHeight="1" x14ac:dyDescent="0.25">
      <c r="A10" s="10" t="s">
        <v>62</v>
      </c>
      <c r="B10">
        <f>_xlfn.XLOOKUP(B8,$B$15:$F$15,$B$14:$F$14,"Not Found")</f>
        <v>89</v>
      </c>
      <c r="C10">
        <f t="shared" ref="C10:F10" si="1">_xlfn.XLOOKUP(C8,$B$15:$F$15,$B$14:$F$14,"Not Found")</f>
        <v>67</v>
      </c>
      <c r="D10">
        <f t="shared" si="1"/>
        <v>65</v>
      </c>
      <c r="E10">
        <f t="shared" si="1"/>
        <v>78</v>
      </c>
      <c r="F10">
        <f t="shared" si="1"/>
        <v>72</v>
      </c>
    </row>
    <row r="13" spans="1:26" ht="15.75" customHeight="1" x14ac:dyDescent="0.25">
      <c r="A13" s="10" t="s">
        <v>46</v>
      </c>
      <c r="B13" s="5">
        <v>75</v>
      </c>
      <c r="C13" s="5">
        <v>65</v>
      </c>
      <c r="D13" s="5">
        <v>70</v>
      </c>
      <c r="E13" s="5">
        <v>60</v>
      </c>
      <c r="F13" s="5">
        <v>59</v>
      </c>
    </row>
    <row r="14" spans="1:26" ht="15.75" customHeight="1" x14ac:dyDescent="0.25">
      <c r="A14" s="10" t="s">
        <v>47</v>
      </c>
      <c r="B14" s="5">
        <v>65</v>
      </c>
      <c r="C14" s="5">
        <v>72</v>
      </c>
      <c r="D14" s="5">
        <v>78</v>
      </c>
      <c r="E14" s="5">
        <v>89</v>
      </c>
      <c r="F14" s="5">
        <v>67</v>
      </c>
    </row>
    <row r="15" spans="1:26" ht="15.75" customHeight="1" x14ac:dyDescent="0.25">
      <c r="A15" s="7" t="s">
        <v>40</v>
      </c>
      <c r="B15" s="8" t="s">
        <v>41</v>
      </c>
      <c r="C15" s="8" t="s">
        <v>42</v>
      </c>
      <c r="D15" s="8" t="s">
        <v>43</v>
      </c>
      <c r="E15" s="8" t="s">
        <v>44</v>
      </c>
      <c r="F15" s="8" t="s">
        <v>45</v>
      </c>
    </row>
    <row r="16" spans="1:26" ht="15.75" customHeight="1" x14ac:dyDescent="0.25">
      <c r="A16" s="10" t="s">
        <v>48</v>
      </c>
      <c r="B16" s="5">
        <v>70</v>
      </c>
      <c r="C16" s="5">
        <v>68</v>
      </c>
      <c r="D16" s="5">
        <v>90</v>
      </c>
      <c r="E16" s="18">
        <v>72</v>
      </c>
      <c r="F16" s="5">
        <v>58</v>
      </c>
    </row>
    <row r="17" spans="1:6" ht="15.75" customHeight="1" x14ac:dyDescent="0.25">
      <c r="A17" s="10" t="s">
        <v>49</v>
      </c>
      <c r="B17" s="5">
        <v>80</v>
      </c>
      <c r="C17" s="5">
        <v>90</v>
      </c>
      <c r="D17" s="5">
        <v>75</v>
      </c>
      <c r="E17" s="5">
        <v>65</v>
      </c>
      <c r="F17" s="5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19"/>
  <sheetViews>
    <sheetView tabSelected="1" topLeftCell="A8" zoomScale="160" zoomScaleNormal="160" workbookViewId="0">
      <selection activeCell="C16" sqref="C16"/>
    </sheetView>
  </sheetViews>
  <sheetFormatPr defaultColWidth="12.6640625" defaultRowHeight="15.75" customHeight="1" x14ac:dyDescent="0.25"/>
  <cols>
    <col min="2" max="2" width="33" bestFit="1" customWidth="1"/>
    <col min="3" max="3" width="33.109375" bestFit="1" customWidth="1"/>
  </cols>
  <sheetData>
    <row r="1" spans="1:3" x14ac:dyDescent="0.25">
      <c r="A1" s="12" t="s">
        <v>50</v>
      </c>
      <c r="B1" s="12" t="s">
        <v>51</v>
      </c>
      <c r="C1" s="12" t="s">
        <v>52</v>
      </c>
    </row>
    <row r="2" spans="1:3" x14ac:dyDescent="0.25">
      <c r="A2" s="5" t="s">
        <v>53</v>
      </c>
      <c r="B2" s="5">
        <v>6.2</v>
      </c>
      <c r="C2" s="5">
        <v>95</v>
      </c>
    </row>
    <row r="3" spans="1:3" x14ac:dyDescent="0.25">
      <c r="A3" s="5" t="s">
        <v>54</v>
      </c>
      <c r="B3" s="5">
        <v>5.9</v>
      </c>
      <c r="C3" s="5">
        <v>87</v>
      </c>
    </row>
    <row r="4" spans="1:3" x14ac:dyDescent="0.25">
      <c r="A4" s="5" t="s">
        <v>55</v>
      </c>
      <c r="B4" s="5">
        <v>5.8</v>
      </c>
      <c r="C4" s="5">
        <v>88</v>
      </c>
    </row>
    <row r="5" spans="1:3" x14ac:dyDescent="0.25">
      <c r="A5" s="5" t="s">
        <v>56</v>
      </c>
      <c r="B5" s="5">
        <v>5.5</v>
      </c>
      <c r="C5" s="5">
        <v>79</v>
      </c>
    </row>
    <row r="6" spans="1:3" x14ac:dyDescent="0.25">
      <c r="A6" s="5" t="s">
        <v>57</v>
      </c>
      <c r="B6" s="5">
        <v>6.1</v>
      </c>
      <c r="C6" s="5">
        <v>101</v>
      </c>
    </row>
    <row r="7" spans="1:3" x14ac:dyDescent="0.25">
      <c r="A7" s="5" t="s">
        <v>58</v>
      </c>
      <c r="B7" s="5">
        <v>6</v>
      </c>
      <c r="C7" s="5">
        <v>83</v>
      </c>
    </row>
    <row r="12" spans="1:3" ht="15.75" customHeight="1" x14ac:dyDescent="0.25">
      <c r="B12" s="29" t="s">
        <v>64</v>
      </c>
      <c r="C12" s="29" t="s">
        <v>63</v>
      </c>
    </row>
    <row r="13" spans="1:3" ht="15.75" customHeight="1" x14ac:dyDescent="0.25">
      <c r="A13" s="29" t="s">
        <v>57</v>
      </c>
      <c r="B13">
        <f>INDEX($A$1:$C$7,MATCH(A13,$A$1:$A$7,0),MATCH(B12,$A$1:$C$1,0))</f>
        <v>101</v>
      </c>
      <c r="C13">
        <f>INDEX($A$1:$C$7,MATCH(A13,$A$1:$A$7,0),MATCH(C12,$A$1:$C$1,0))</f>
        <v>6.1</v>
      </c>
    </row>
    <row r="14" spans="1:3" ht="15.75" customHeight="1" x14ac:dyDescent="0.25">
      <c r="B14">
        <f>INDEX($A$1:$C$7,6,3)</f>
        <v>101</v>
      </c>
      <c r="C14">
        <f>INDEX($A$1:$C$7,6,2)</f>
        <v>6.1</v>
      </c>
    </row>
    <row r="17" spans="1:2" ht="15.75" customHeight="1" x14ac:dyDescent="0.25">
      <c r="A17" s="30" t="s">
        <v>65</v>
      </c>
      <c r="B17">
        <f>MATCH(A13,$A$1:$A$7,0)</f>
        <v>6</v>
      </c>
    </row>
    <row r="18" spans="1:2" ht="15.75" customHeight="1" x14ac:dyDescent="0.25">
      <c r="A18" s="30" t="s">
        <v>63</v>
      </c>
      <c r="B18">
        <f>MATCH(B12,$A$1:$C$1,0)</f>
        <v>3</v>
      </c>
    </row>
    <row r="19" spans="1:2" ht="15.75" customHeight="1" x14ac:dyDescent="0.25">
      <c r="A19" s="30" t="s">
        <v>64</v>
      </c>
      <c r="B19">
        <f>MATCH(C12,$A$1:$C$1,0)</f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VLOOKUP (same sheet)</vt:lpstr>
      <vt:lpstr>VLOOKUP(Different sheet)-1</vt:lpstr>
      <vt:lpstr>VLOOKUP(Different sheet)-2</vt:lpstr>
      <vt:lpstr>HLOOKUP</vt:lpstr>
      <vt:lpstr>INDEX-MATCH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krishna madan</cp:lastModifiedBy>
  <dcterms:modified xsi:type="dcterms:W3CDTF">2025-06-08T07:20:19Z</dcterms:modified>
</cp:coreProperties>
</file>