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C:\Users\kstem\Desktop\Hackathon 1.0 Assignment Submission - Krishna Subhash Temkar\"/>
    </mc:Choice>
  </mc:AlternateContent>
  <xr:revisionPtr revIDLastSave="0" documentId="13_ncr:1_{94DFB5C5-CA0A-49C2-B087-6F145D2EA179}" xr6:coauthVersionLast="47" xr6:coauthVersionMax="47" xr10:uidLastSave="{00000000-0000-0000-0000-000000000000}"/>
  <bookViews>
    <workbookView xWindow="-108" yWindow="-108" windowWidth="23256" windowHeight="12456" xr2:uid="{00000000-000D-0000-FFFF-FFFF00000000}"/>
  </bookViews>
  <sheets>
    <sheet name="COVID Dataset INDIA" sheetId="1" r:id="rId1"/>
    <sheet name="COVID DashBoard" sheetId="7" r:id="rId2"/>
    <sheet name="Total Cases" sheetId="3" r:id="rId3"/>
    <sheet name="Cases Analysis" sheetId="5" r:id="rId4"/>
    <sheet name="Cases Percentage" sheetId="6" r:id="rId5"/>
  </sheets>
  <definedNames>
    <definedName name="Slicer_State___Union_Territory">#N/A</definedName>
    <definedName name="Slicer_State___Union_Territory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alcChain>
</file>

<file path=xl/sharedStrings.xml><?xml version="1.0" encoding="utf-8"?>
<sst xmlns="http://schemas.openxmlformats.org/spreadsheetml/2006/main" count="168" uniqueCount="54">
  <si>
    <t>Deaths</t>
  </si>
  <si>
    <t>Latest Modified Date</t>
  </si>
  <si>
    <t>Active</t>
  </si>
  <si>
    <t>Sr. No</t>
  </si>
  <si>
    <t>Recovered</t>
  </si>
  <si>
    <t>Deaths %</t>
  </si>
  <si>
    <t>Recovered %</t>
  </si>
  <si>
    <t>State / Union Territory</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</si>
  <si>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</si>
  <si>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</si>
  <si>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</si>
  <si>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</si>
  <si>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</si>
  <si>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</si>
  <si>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</si>
  <si>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</si>
  <si>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</si>
  <si>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</si>
  <si>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</si>
  <si>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</si>
  <si>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</si>
  <si>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</si>
  <si>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</si>
  <si>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</si>
  <si>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</si>
  <si>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</si>
  <si>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</si>
  <si>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</si>
  <si>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</si>
  <si>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</si>
  <si>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</si>
  <si>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</si>
  <si>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</si>
  <si>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</si>
  <si>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 xml:space="preserve">Uttarakhand	</t>
  </si>
  <si>
    <t>West Bengal</t>
  </si>
  <si>
    <t>Andaman and Nicobar Islands</t>
  </si>
  <si>
    <t>Chandigarh</t>
  </si>
  <si>
    <t>Dadra and Nagar Haveli and Daman and Diu</t>
  </si>
  <si>
    <t>Delhi</t>
  </si>
  <si>
    <t>Jammu and Kashmir</t>
  </si>
  <si>
    <t>Ladakh</t>
  </si>
  <si>
    <t>Lakshadweep</t>
  </si>
  <si>
    <t>Puducherry</t>
  </si>
  <si>
    <t>Total Cases</t>
  </si>
  <si>
    <t>Active %</t>
  </si>
  <si>
    <t>Grand Total</t>
  </si>
  <si>
    <t>Sum of Total Cases</t>
  </si>
  <si>
    <t>Sum of Recovered</t>
  </si>
  <si>
    <t>Sum of Deaths</t>
  </si>
  <si>
    <t>Sum of Active</t>
  </si>
  <si>
    <t>Sum of Active %</t>
  </si>
  <si>
    <t>Sum of Deaths %</t>
  </si>
  <si>
    <t>Sum of Recovered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</si>
</sst>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m/d\ hh:mm"/>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them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xf>
    <xf numFmtId="0" fontId="2"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2" fillId="0" borderId="5" xfId="0" applyNumberFormat="1" applyFont="1" applyBorder="1" applyAlignment="1">
      <alignment horizontal="center"/>
    </xf>
    <xf numFmtId="164" fontId="0" fillId="0" borderId="1" xfId="0" applyNumberFormat="1" applyBorder="1" applyAlignment="1">
      <alignment horizontal="center"/>
    </xf>
    <xf numFmtId="164" fontId="0" fillId="0" borderId="8" xfId="0" applyNumberFormat="1" applyBorder="1" applyAlignment="1">
      <alignment horizontal="center"/>
    </xf>
    <xf numFmtId="164" fontId="0" fillId="0" borderId="0" xfId="0" applyNumberFormat="1" applyAlignment="1">
      <alignment horizontal="center"/>
    </xf>
    <xf numFmtId="164" fontId="2" fillId="0" borderId="6" xfId="0" applyNumberFormat="1" applyFont="1" applyBorder="1" applyAlignment="1">
      <alignment horizontal="center"/>
    </xf>
    <xf numFmtId="164" fontId="0" fillId="0" borderId="3" xfId="0" applyNumberFormat="1" applyBorder="1" applyAlignment="1">
      <alignment horizontal="center"/>
    </xf>
    <xf numFmtId="164" fontId="0" fillId="0" borderId="9" xfId="0" applyNumberFormat="1" applyBorder="1" applyAlignment="1">
      <alignment horizontal="center"/>
    </xf>
    <xf numFmtId="165" fontId="3" fillId="0" borderId="1" xfId="0" applyNumberFormat="1" applyFont="1" applyBorder="1" applyAlignment="1">
      <alignment horizontal="center"/>
    </xf>
    <xf numFmtId="0" fontId="0" fillId="2" borderId="1" xfId="0" applyFill="1" applyBorder="1" applyAlignment="1">
      <alignment horizontal="left"/>
    </xf>
    <xf numFmtId="0" fontId="0" fillId="2" borderId="1" xfId="0" applyFill="1" applyBorder="1"/>
    <xf numFmtId="0" fontId="1" fillId="3" borderId="1" xfId="0" applyFont="1" applyFill="1" applyBorder="1"/>
    <xf numFmtId="0" fontId="1" fillId="3" borderId="1" xfId="0" applyFont="1" applyFill="1" applyBorder="1" applyAlignment="1">
      <alignment horizontal="left"/>
    </xf>
    <xf numFmtId="0" fontId="0" fillId="4" borderId="1" xfId="0" applyFill="1" applyBorder="1" applyAlignment="1">
      <alignment horizontal="left"/>
    </xf>
    <xf numFmtId="0" fontId="0" fillId="5" borderId="1" xfId="0" applyFill="1" applyBorder="1"/>
    <xf numFmtId="0" fontId="0" fillId="5" borderId="1" xfId="0" applyFill="1" applyBorder="1" applyAlignment="1">
      <alignment horizontal="left"/>
    </xf>
    <xf numFmtId="0" fontId="0" fillId="5" borderId="1" xfId="0"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left"/>
    </xf>
    <xf numFmtId="0" fontId="0" fillId="6" borderId="1" xfId="0" applyFill="1" applyBorder="1" applyAlignment="1">
      <alignment horizontal="center"/>
    </xf>
    <xf numFmtId="0" fontId="0" fillId="7" borderId="1" xfId="0" applyFill="1" applyBorder="1"/>
    <xf numFmtId="0" fontId="0" fillId="7" borderId="1" xfId="0" applyFill="1" applyBorder="1" applyAlignment="1">
      <alignment horizontal="center"/>
    </xf>
    <xf numFmtId="0" fontId="0" fillId="7" borderId="1" xfId="0" applyFill="1" applyBorder="1" applyAlignment="1">
      <alignment horizontal="left"/>
    </xf>
  </cellXfs>
  <cellStyles count="1">
    <cellStyle name="Normal" xfId="0" builtinId="0"/>
  </cellStyles>
  <dxfs count="75">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ill>
        <patternFill>
          <bgColor theme="5"/>
        </patternFill>
      </fill>
    </dxf>
    <dxf>
      <fill>
        <patternFill>
          <bgColor theme="5"/>
        </patternFill>
      </fill>
    </dxf>
    <dxf>
      <fill>
        <patternFill>
          <bgColor theme="5"/>
        </patternFill>
      </fill>
    </dxf>
    <dxf>
      <fill>
        <patternFill>
          <bgColor theme="5"/>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color theme="0"/>
      </font>
    </dxf>
    <dxf>
      <font>
        <color theme="0"/>
      </font>
    </dxf>
    <dxf>
      <fill>
        <patternFill>
          <bgColor theme="1" tint="0.499984740745262"/>
        </patternFill>
      </fill>
    </dxf>
    <dxf>
      <fill>
        <patternFill>
          <bgColor theme="1" tint="0.499984740745262"/>
        </patternFill>
      </fill>
    </dxf>
    <dxf>
      <font>
        <b/>
      </font>
    </dxf>
    <dxf>
      <font>
        <b/>
      </font>
    </dxf>
    <dxf>
      <font>
        <color theme="0"/>
      </font>
    </dxf>
    <dxf>
      <font>
        <color theme="0"/>
      </font>
    </dxf>
    <dxf>
      <fill>
        <patternFill>
          <bgColor theme="1" tint="0.499984740745262"/>
        </patternFill>
      </fill>
    </dxf>
    <dxf>
      <fill>
        <patternFill>
          <bgColor theme="1" tint="0.499984740745262"/>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Red]0"/>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Red]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Red]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4-COVID-19 US Dashboard.xlsx]Total Cases!PivotTable1</c:name>
    <c:fmtId val="9"/>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 Cases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Cases'!$B$1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Cases'!$A$2:$A$38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'Total Cases'!$B$2:$B$38</c:f>
              <c:numCache>
                <c:formatCode>General</c:formatCode>
                <c:ptCount val="36"/>
                <c:pt idx="0">
                  <c:v>21</c:v>
                </c:pt>
                <c:pt idx="1">
                  <c:v>5022</c:v>
                </c:pt>
                <c:pt idx="2">
                  <c:v>5049</c:v>
                </c:pt>
                <c:pt idx="3">
                  <c:v>5069</c:v>
                </c:pt>
                <c:pt idx="4">
                  <c:v>5070</c:v>
                </c:pt>
                <c:pt idx="5">
                  <c:v>524</c:v>
                </c:pt>
                <c:pt idx="6">
                  <c:v>5320</c:v>
                </c:pt>
                <c:pt idx="7">
                  <c:v>1920</c:v>
                </c:pt>
                <c:pt idx="8">
                  <c:v>2144</c:v>
                </c:pt>
                <c:pt idx="9">
                  <c:v>5493</c:v>
                </c:pt>
                <c:pt idx="10">
                  <c:v>5930</c:v>
                </c:pt>
                <c:pt idx="11">
                  <c:v>6464</c:v>
                </c:pt>
                <c:pt idx="12">
                  <c:v>6493</c:v>
                </c:pt>
                <c:pt idx="13">
                  <c:v>2589</c:v>
                </c:pt>
                <c:pt idx="14">
                  <c:v>6611</c:v>
                </c:pt>
                <c:pt idx="15">
                  <c:v>6995</c:v>
                </c:pt>
                <c:pt idx="16">
                  <c:v>7282</c:v>
                </c:pt>
                <c:pt idx="17">
                  <c:v>4224</c:v>
                </c:pt>
                <c:pt idx="18">
                  <c:v>4382</c:v>
                </c:pt>
                <c:pt idx="19">
                  <c:v>7900</c:v>
                </c:pt>
                <c:pt idx="20">
                  <c:v>8523</c:v>
                </c:pt>
                <c:pt idx="21">
                  <c:v>8668</c:v>
                </c:pt>
                <c:pt idx="22">
                  <c:v>8736</c:v>
                </c:pt>
                <c:pt idx="23">
                  <c:v>10464</c:v>
                </c:pt>
                <c:pt idx="24">
                  <c:v>14011</c:v>
                </c:pt>
                <c:pt idx="25">
                  <c:v>14046</c:v>
                </c:pt>
                <c:pt idx="26">
                  <c:v>4959</c:v>
                </c:pt>
                <c:pt idx="27">
                  <c:v>14868</c:v>
                </c:pt>
                <c:pt idx="28">
                  <c:v>16285</c:v>
                </c:pt>
                <c:pt idx="29">
                  <c:v>17589</c:v>
                </c:pt>
                <c:pt idx="30">
                  <c:v>18300</c:v>
                </c:pt>
                <c:pt idx="31">
                  <c:v>18645</c:v>
                </c:pt>
                <c:pt idx="32">
                  <c:v>19683</c:v>
                </c:pt>
                <c:pt idx="33">
                  <c:v>21065</c:v>
                </c:pt>
                <c:pt idx="34">
                  <c:v>21221</c:v>
                </c:pt>
                <c:pt idx="35">
                  <c:v>22047</c:v>
                </c:pt>
              </c:numCache>
            </c:numRef>
          </c:val>
          <c:extLst>
            <c:ext xmlns:c16="http://schemas.microsoft.com/office/drawing/2014/chart" uri="{C3380CC4-5D6E-409C-BE32-E72D297353CC}">
              <c16:uniqueId val="{00000000-64BC-43DA-B67E-ABBD0EEF64B3}"/>
            </c:ext>
          </c:extLst>
        </c:ser>
        <c:dLbls>
          <c:dLblPos val="outEnd"/>
          <c:showLegendKey val="0"/>
          <c:showVal val="1"/>
          <c:showCatName val="0"/>
          <c:showSerName val="0"/>
          <c:showPercent val="0"/>
          <c:showBubbleSize val="0"/>
        </c:dLbls>
        <c:gapWidth val="182"/>
        <c:axId val="596130079"/>
        <c:axId val="604791327"/>
      </c:barChart>
      <c:catAx>
        <c:axId val="59613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4791327"/>
        <c:crosses val="autoZero"/>
        <c:auto val="1"/>
        <c:lblAlgn val="ctr"/>
        <c:lblOffset val="100"/>
        <c:noMultiLvlLbl val="0"/>
      </c:catAx>
      <c:valAx>
        <c:axId val="604791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613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4-COVID-19 US Dashboard.xlsx]Cases Analysis!PivotTable5</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COVID</a:t>
            </a:r>
            <a:r>
              <a:rPr lang="en-IN" sz="2000" b="1" baseline="0"/>
              <a:t>-19 Cases Analysis</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 Analysis'!$B$1</c:f>
              <c:strCache>
                <c:ptCount val="1"/>
                <c:pt idx="0">
                  <c:v>Sum of 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 Analysis'!$A$2:$A$38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Analysis'!$B$2:$B$38</c:f>
              <c:numCache>
                <c:formatCode>General</c:formatCode>
                <c:ptCount val="36"/>
                <c:pt idx="0">
                  <c:v>8</c:v>
                </c:pt>
                <c:pt idx="1">
                  <c:v>143</c:v>
                </c:pt>
                <c:pt idx="2">
                  <c:v>338</c:v>
                </c:pt>
                <c:pt idx="3">
                  <c:v>657</c:v>
                </c:pt>
                <c:pt idx="4">
                  <c:v>653</c:v>
                </c:pt>
                <c:pt idx="5">
                  <c:v>82</c:v>
                </c:pt>
                <c:pt idx="6">
                  <c:v>227</c:v>
                </c:pt>
                <c:pt idx="7">
                  <c:v>316</c:v>
                </c:pt>
                <c:pt idx="8">
                  <c:v>879</c:v>
                </c:pt>
                <c:pt idx="9">
                  <c:v>217</c:v>
                </c:pt>
                <c:pt idx="10">
                  <c:v>1177</c:v>
                </c:pt>
                <c:pt idx="11">
                  <c:v>376</c:v>
                </c:pt>
                <c:pt idx="12">
                  <c:v>415</c:v>
                </c:pt>
                <c:pt idx="13">
                  <c:v>150</c:v>
                </c:pt>
                <c:pt idx="14">
                  <c:v>552</c:v>
                </c:pt>
                <c:pt idx="15">
                  <c:v>1554</c:v>
                </c:pt>
                <c:pt idx="16">
                  <c:v>669</c:v>
                </c:pt>
                <c:pt idx="17">
                  <c:v>246</c:v>
                </c:pt>
                <c:pt idx="18">
                  <c:v>165</c:v>
                </c:pt>
                <c:pt idx="19">
                  <c:v>680</c:v>
                </c:pt>
                <c:pt idx="20">
                  <c:v>643</c:v>
                </c:pt>
                <c:pt idx="21">
                  <c:v>614</c:v>
                </c:pt>
                <c:pt idx="22">
                  <c:v>1233</c:v>
                </c:pt>
                <c:pt idx="23">
                  <c:v>258</c:v>
                </c:pt>
                <c:pt idx="24">
                  <c:v>363</c:v>
                </c:pt>
                <c:pt idx="25">
                  <c:v>1458</c:v>
                </c:pt>
                <c:pt idx="26">
                  <c:v>393</c:v>
                </c:pt>
                <c:pt idx="27">
                  <c:v>736</c:v>
                </c:pt>
                <c:pt idx="28">
                  <c:v>3039</c:v>
                </c:pt>
                <c:pt idx="29">
                  <c:v>1706</c:v>
                </c:pt>
                <c:pt idx="30">
                  <c:v>3824</c:v>
                </c:pt>
                <c:pt idx="31">
                  <c:v>3342</c:v>
                </c:pt>
                <c:pt idx="32">
                  <c:v>1834</c:v>
                </c:pt>
                <c:pt idx="33">
                  <c:v>1074</c:v>
                </c:pt>
                <c:pt idx="34">
                  <c:v>2331</c:v>
                </c:pt>
                <c:pt idx="35">
                  <c:v>1730</c:v>
                </c:pt>
              </c:numCache>
            </c:numRef>
          </c:val>
          <c:extLst>
            <c:ext xmlns:c16="http://schemas.microsoft.com/office/drawing/2014/chart" uri="{C3380CC4-5D6E-409C-BE32-E72D297353CC}">
              <c16:uniqueId val="{00000000-E753-40E5-916F-258972BB51A1}"/>
            </c:ext>
          </c:extLst>
        </c:ser>
        <c:ser>
          <c:idx val="1"/>
          <c:order val="1"/>
          <c:tx>
            <c:strRef>
              <c:f>'Cases Analysis'!$C$1</c:f>
              <c:strCache>
                <c:ptCount val="1"/>
                <c:pt idx="0">
                  <c:v>Sum of Deaths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 Analysis'!$A$2:$A$38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Analysis'!$C$2:$C$38</c:f>
              <c:numCache>
                <c:formatCode>General</c:formatCode>
                <c:ptCount val="36"/>
                <c:pt idx="0">
                  <c:v>2</c:v>
                </c:pt>
                <c:pt idx="1">
                  <c:v>103</c:v>
                </c:pt>
                <c:pt idx="2">
                  <c:v>27</c:v>
                </c:pt>
                <c:pt idx="3">
                  <c:v>545</c:v>
                </c:pt>
                <c:pt idx="4">
                  <c:v>899</c:v>
                </c:pt>
                <c:pt idx="5">
                  <c:v>52</c:v>
                </c:pt>
                <c:pt idx="6">
                  <c:v>322</c:v>
                </c:pt>
                <c:pt idx="7">
                  <c:v>190</c:v>
                </c:pt>
                <c:pt idx="8">
                  <c:v>850</c:v>
                </c:pt>
                <c:pt idx="9">
                  <c:v>201</c:v>
                </c:pt>
                <c:pt idx="10">
                  <c:v>148</c:v>
                </c:pt>
                <c:pt idx="11">
                  <c:v>35</c:v>
                </c:pt>
                <c:pt idx="12">
                  <c:v>88</c:v>
                </c:pt>
                <c:pt idx="13">
                  <c:v>456</c:v>
                </c:pt>
                <c:pt idx="14">
                  <c:v>964</c:v>
                </c:pt>
                <c:pt idx="15">
                  <c:v>461</c:v>
                </c:pt>
                <c:pt idx="16">
                  <c:v>111</c:v>
                </c:pt>
                <c:pt idx="17">
                  <c:v>416</c:v>
                </c:pt>
                <c:pt idx="18">
                  <c:v>791</c:v>
                </c:pt>
                <c:pt idx="19">
                  <c:v>799</c:v>
                </c:pt>
                <c:pt idx="20">
                  <c:v>160</c:v>
                </c:pt>
                <c:pt idx="21">
                  <c:v>899</c:v>
                </c:pt>
                <c:pt idx="22">
                  <c:v>789</c:v>
                </c:pt>
                <c:pt idx="23">
                  <c:v>1954</c:v>
                </c:pt>
                <c:pt idx="24">
                  <c:v>2034</c:v>
                </c:pt>
                <c:pt idx="25">
                  <c:v>3219</c:v>
                </c:pt>
                <c:pt idx="26">
                  <c:v>1000</c:v>
                </c:pt>
                <c:pt idx="27">
                  <c:v>1024</c:v>
                </c:pt>
                <c:pt idx="28">
                  <c:v>1624</c:v>
                </c:pt>
                <c:pt idx="29">
                  <c:v>986</c:v>
                </c:pt>
                <c:pt idx="30">
                  <c:v>112</c:v>
                </c:pt>
                <c:pt idx="31">
                  <c:v>541</c:v>
                </c:pt>
                <c:pt idx="32">
                  <c:v>1934</c:v>
                </c:pt>
                <c:pt idx="33">
                  <c:v>7</c:v>
                </c:pt>
                <c:pt idx="34">
                  <c:v>6354</c:v>
                </c:pt>
                <c:pt idx="35">
                  <c:v>7504</c:v>
                </c:pt>
              </c:numCache>
            </c:numRef>
          </c:val>
          <c:extLst>
            <c:ext xmlns:c16="http://schemas.microsoft.com/office/drawing/2014/chart" uri="{C3380CC4-5D6E-409C-BE32-E72D297353CC}">
              <c16:uniqueId val="{00000001-E753-40E5-916F-258972BB51A1}"/>
            </c:ext>
          </c:extLst>
        </c:ser>
        <c:ser>
          <c:idx val="2"/>
          <c:order val="2"/>
          <c:tx>
            <c:strRef>
              <c:f>'Cases Analysis'!$D$1</c:f>
              <c:strCache>
                <c:ptCount val="1"/>
                <c:pt idx="0">
                  <c:v>Sum of Recovered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 Analysis'!$A$2:$A$38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Analysis'!$D$2:$D$38</c:f>
              <c:numCache>
                <c:formatCode>General</c:formatCode>
                <c:ptCount val="36"/>
                <c:pt idx="0">
                  <c:v>11</c:v>
                </c:pt>
                <c:pt idx="1">
                  <c:v>4776</c:v>
                </c:pt>
                <c:pt idx="2">
                  <c:v>4684</c:v>
                </c:pt>
                <c:pt idx="3">
                  <c:v>3867</c:v>
                </c:pt>
                <c:pt idx="4">
                  <c:v>3518</c:v>
                </c:pt>
                <c:pt idx="5">
                  <c:v>390</c:v>
                </c:pt>
                <c:pt idx="6">
                  <c:v>4771</c:v>
                </c:pt>
                <c:pt idx="7">
                  <c:v>1414</c:v>
                </c:pt>
                <c:pt idx="8">
                  <c:v>415</c:v>
                </c:pt>
                <c:pt idx="9">
                  <c:v>5075</c:v>
                </c:pt>
                <c:pt idx="10">
                  <c:v>4605</c:v>
                </c:pt>
                <c:pt idx="11">
                  <c:v>6053</c:v>
                </c:pt>
                <c:pt idx="12">
                  <c:v>5990</c:v>
                </c:pt>
                <c:pt idx="13">
                  <c:v>1983</c:v>
                </c:pt>
                <c:pt idx="14">
                  <c:v>5095</c:v>
                </c:pt>
                <c:pt idx="15">
                  <c:v>4980</c:v>
                </c:pt>
                <c:pt idx="16">
                  <c:v>6502</c:v>
                </c:pt>
                <c:pt idx="17">
                  <c:v>3562</c:v>
                </c:pt>
                <c:pt idx="18">
                  <c:v>3426</c:v>
                </c:pt>
                <c:pt idx="19">
                  <c:v>6421</c:v>
                </c:pt>
                <c:pt idx="20">
                  <c:v>7720</c:v>
                </c:pt>
                <c:pt idx="21">
                  <c:v>7155</c:v>
                </c:pt>
                <c:pt idx="22">
                  <c:v>6714</c:v>
                </c:pt>
                <c:pt idx="23">
                  <c:v>8252</c:v>
                </c:pt>
                <c:pt idx="24">
                  <c:v>11614</c:v>
                </c:pt>
                <c:pt idx="25">
                  <c:v>9369</c:v>
                </c:pt>
                <c:pt idx="26">
                  <c:v>3566</c:v>
                </c:pt>
                <c:pt idx="27">
                  <c:v>13108</c:v>
                </c:pt>
                <c:pt idx="28">
                  <c:v>11622</c:v>
                </c:pt>
                <c:pt idx="29">
                  <c:v>14897</c:v>
                </c:pt>
                <c:pt idx="30">
                  <c:v>14364</c:v>
                </c:pt>
                <c:pt idx="31">
                  <c:v>14762</c:v>
                </c:pt>
                <c:pt idx="32">
                  <c:v>15915</c:v>
                </c:pt>
                <c:pt idx="33">
                  <c:v>19984</c:v>
                </c:pt>
                <c:pt idx="34">
                  <c:v>12536</c:v>
                </c:pt>
                <c:pt idx="35">
                  <c:v>12813</c:v>
                </c:pt>
              </c:numCache>
            </c:numRef>
          </c:val>
          <c:extLst>
            <c:ext xmlns:c16="http://schemas.microsoft.com/office/drawing/2014/chart" uri="{C3380CC4-5D6E-409C-BE32-E72D297353CC}">
              <c16:uniqueId val="{00000002-E753-40E5-916F-258972BB51A1}"/>
            </c:ext>
          </c:extLst>
        </c:ser>
        <c:ser>
          <c:idx val="3"/>
          <c:order val="3"/>
          <c:tx>
            <c:strRef>
              <c:f>'Cases Analysis'!$E$1</c:f>
              <c:strCache>
                <c:ptCount val="1"/>
                <c:pt idx="0">
                  <c:v>Sum of Total Cases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 Analysis'!$A$2:$A$38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Analysis'!$E$2:$E$38</c:f>
              <c:numCache>
                <c:formatCode>General</c:formatCode>
                <c:ptCount val="36"/>
                <c:pt idx="0">
                  <c:v>21</c:v>
                </c:pt>
                <c:pt idx="1">
                  <c:v>5022</c:v>
                </c:pt>
                <c:pt idx="2">
                  <c:v>5049</c:v>
                </c:pt>
                <c:pt idx="3">
                  <c:v>5069</c:v>
                </c:pt>
                <c:pt idx="4">
                  <c:v>5070</c:v>
                </c:pt>
                <c:pt idx="5">
                  <c:v>524</c:v>
                </c:pt>
                <c:pt idx="6">
                  <c:v>5320</c:v>
                </c:pt>
                <c:pt idx="7">
                  <c:v>1920</c:v>
                </c:pt>
                <c:pt idx="8">
                  <c:v>2144</c:v>
                </c:pt>
                <c:pt idx="9">
                  <c:v>5493</c:v>
                </c:pt>
                <c:pt idx="10">
                  <c:v>5930</c:v>
                </c:pt>
                <c:pt idx="11">
                  <c:v>6464</c:v>
                </c:pt>
                <c:pt idx="12">
                  <c:v>6493</c:v>
                </c:pt>
                <c:pt idx="13">
                  <c:v>2589</c:v>
                </c:pt>
                <c:pt idx="14">
                  <c:v>6611</c:v>
                </c:pt>
                <c:pt idx="15">
                  <c:v>6995</c:v>
                </c:pt>
                <c:pt idx="16">
                  <c:v>7282</c:v>
                </c:pt>
                <c:pt idx="17">
                  <c:v>4224</c:v>
                </c:pt>
                <c:pt idx="18">
                  <c:v>4382</c:v>
                </c:pt>
                <c:pt idx="19">
                  <c:v>7900</c:v>
                </c:pt>
                <c:pt idx="20">
                  <c:v>8523</c:v>
                </c:pt>
                <c:pt idx="21">
                  <c:v>8668</c:v>
                </c:pt>
                <c:pt idx="22">
                  <c:v>8736</c:v>
                </c:pt>
                <c:pt idx="23">
                  <c:v>10464</c:v>
                </c:pt>
                <c:pt idx="24">
                  <c:v>14011</c:v>
                </c:pt>
                <c:pt idx="25">
                  <c:v>14046</c:v>
                </c:pt>
                <c:pt idx="26">
                  <c:v>4959</c:v>
                </c:pt>
                <c:pt idx="27">
                  <c:v>14868</c:v>
                </c:pt>
                <c:pt idx="28">
                  <c:v>16285</c:v>
                </c:pt>
                <c:pt idx="29">
                  <c:v>17589</c:v>
                </c:pt>
                <c:pt idx="30">
                  <c:v>18300</c:v>
                </c:pt>
                <c:pt idx="31">
                  <c:v>18645</c:v>
                </c:pt>
                <c:pt idx="32">
                  <c:v>19683</c:v>
                </c:pt>
                <c:pt idx="33">
                  <c:v>21065</c:v>
                </c:pt>
                <c:pt idx="34">
                  <c:v>21221</c:v>
                </c:pt>
                <c:pt idx="35">
                  <c:v>22047</c:v>
                </c:pt>
              </c:numCache>
            </c:numRef>
          </c:val>
          <c:extLst>
            <c:ext xmlns:c16="http://schemas.microsoft.com/office/drawing/2014/chart" uri="{C3380CC4-5D6E-409C-BE32-E72D297353CC}">
              <c16:uniqueId val="{00000003-E753-40E5-916F-258972BB51A1}"/>
            </c:ext>
          </c:extLst>
        </c:ser>
        <c:dLbls>
          <c:dLblPos val="ctr"/>
          <c:showLegendKey val="0"/>
          <c:showVal val="1"/>
          <c:showCatName val="0"/>
          <c:showSerName val="0"/>
          <c:showPercent val="0"/>
          <c:showBubbleSize val="0"/>
        </c:dLbls>
        <c:gapWidth val="150"/>
        <c:overlap val="100"/>
        <c:axId val="596112319"/>
        <c:axId val="620930607"/>
      </c:barChart>
      <c:catAx>
        <c:axId val="5961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0930607"/>
        <c:crosses val="autoZero"/>
        <c:auto val="1"/>
        <c:lblAlgn val="ctr"/>
        <c:lblOffset val="100"/>
        <c:noMultiLvlLbl val="0"/>
      </c:catAx>
      <c:valAx>
        <c:axId val="62093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4-COVID-19 US Dashboard.xlsx]Cases Percentage!PivotTable6</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Cases</a:t>
            </a:r>
            <a:r>
              <a:rPr lang="en-IN" sz="2000" b="1" baseline="0"/>
              <a:t> Percentage</a:t>
            </a:r>
            <a:endParaRPr lang="en-IN" sz="2000" b="1"/>
          </a:p>
        </c:rich>
      </c:tx>
      <c:layout>
        <c:manualLayout>
          <c:xMode val="edge"/>
          <c:yMode val="edge"/>
          <c:x val="0.43296741807669864"/>
          <c:y val="3.8955688960090135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'Cases Percentage'!$B$1</c:f>
              <c:strCache>
                <c:ptCount val="1"/>
                <c:pt idx="0">
                  <c:v>Sum of Active %</c:v>
                </c:pt>
              </c:strCache>
            </c:strRef>
          </c:tx>
          <c:spPr>
            <a:ln w="28575" cap="rnd">
              <a:solidFill>
                <a:schemeClr val="accent1"/>
              </a:solidFill>
              <a:round/>
            </a:ln>
            <a:effectLst/>
          </c:spPr>
          <c:marker>
            <c:symbol val="none"/>
          </c:marker>
          <c:cat>
            <c:strRef>
              <c:f>'Cases Percentage'!$A$2:$A$38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Percentage'!$B$2:$B$38</c:f>
              <c:numCache>
                <c:formatCode>General</c:formatCode>
                <c:ptCount val="36"/>
                <c:pt idx="0">
                  <c:v>38.095238095238095</c:v>
                </c:pt>
                <c:pt idx="1">
                  <c:v>2.8474711270410196</c:v>
                </c:pt>
                <c:pt idx="2">
                  <c:v>6.6943949296890475</c:v>
                </c:pt>
                <c:pt idx="3">
                  <c:v>12.961136318800554</c:v>
                </c:pt>
                <c:pt idx="4">
                  <c:v>12.879684418145956</c:v>
                </c:pt>
                <c:pt idx="5">
                  <c:v>15.648854961832063</c:v>
                </c:pt>
                <c:pt idx="6">
                  <c:v>4.2669172932330826</c:v>
                </c:pt>
                <c:pt idx="7">
                  <c:v>16.458333333333332</c:v>
                </c:pt>
                <c:pt idx="8">
                  <c:v>40.998134328358212</c:v>
                </c:pt>
                <c:pt idx="9">
                  <c:v>3.9504824321864187</c:v>
                </c:pt>
                <c:pt idx="10">
                  <c:v>19.848229342327151</c:v>
                </c:pt>
                <c:pt idx="11">
                  <c:v>5.8168316831683171</c:v>
                </c:pt>
                <c:pt idx="12">
                  <c:v>6.3914985368858774</c:v>
                </c:pt>
                <c:pt idx="13">
                  <c:v>5.793742757821553</c:v>
                </c:pt>
                <c:pt idx="14">
                  <c:v>8.3497201633640898</c:v>
                </c:pt>
                <c:pt idx="15">
                  <c:v>22.215868477483916</c:v>
                </c:pt>
                <c:pt idx="16">
                  <c:v>9.1870365284262565</c:v>
                </c:pt>
                <c:pt idx="17">
                  <c:v>5.8238636363636358</c:v>
                </c:pt>
                <c:pt idx="18">
                  <c:v>3.765403925148334</c:v>
                </c:pt>
                <c:pt idx="19">
                  <c:v>8.6075949367088604</c:v>
                </c:pt>
                <c:pt idx="20">
                  <c:v>7.5442919159920212</c:v>
                </c:pt>
                <c:pt idx="21">
                  <c:v>7.0835256114443927</c:v>
                </c:pt>
                <c:pt idx="22">
                  <c:v>14.114010989010989</c:v>
                </c:pt>
                <c:pt idx="23">
                  <c:v>2.4655963302752295</c:v>
                </c:pt>
                <c:pt idx="24">
                  <c:v>2.590821497394904</c:v>
                </c:pt>
                <c:pt idx="25">
                  <c:v>10.38017941050833</c:v>
                </c:pt>
                <c:pt idx="26">
                  <c:v>7.9249848759830614</c:v>
                </c:pt>
                <c:pt idx="27">
                  <c:v>4.9502286790422385</c:v>
                </c:pt>
                <c:pt idx="28">
                  <c:v>18.661344795824377</c:v>
                </c:pt>
                <c:pt idx="29">
                  <c:v>9.6992438455853094</c:v>
                </c:pt>
                <c:pt idx="30">
                  <c:v>20.89617486338798</c:v>
                </c:pt>
                <c:pt idx="31">
                  <c:v>17.924376508447303</c:v>
                </c:pt>
                <c:pt idx="32">
                  <c:v>9.3176853121983445</c:v>
                </c:pt>
                <c:pt idx="33">
                  <c:v>5.0985046285307378</c:v>
                </c:pt>
                <c:pt idx="34">
                  <c:v>10.984402243061119</c:v>
                </c:pt>
                <c:pt idx="35">
                  <c:v>7.8468725903751073</c:v>
                </c:pt>
              </c:numCache>
            </c:numRef>
          </c:val>
          <c:smooth val="0"/>
          <c:extLst>
            <c:ext xmlns:c16="http://schemas.microsoft.com/office/drawing/2014/chart" uri="{C3380CC4-5D6E-409C-BE32-E72D297353CC}">
              <c16:uniqueId val="{00000000-7357-4F5E-96FF-FAFEB9A8186E}"/>
            </c:ext>
          </c:extLst>
        </c:ser>
        <c:ser>
          <c:idx val="1"/>
          <c:order val="1"/>
          <c:tx>
            <c:strRef>
              <c:f>'Cases Percentage'!$C$1</c:f>
              <c:strCache>
                <c:ptCount val="1"/>
                <c:pt idx="0">
                  <c:v>Sum of Deaths %</c:v>
                </c:pt>
              </c:strCache>
            </c:strRef>
          </c:tx>
          <c:spPr>
            <a:ln w="28575" cap="rnd">
              <a:solidFill>
                <a:schemeClr val="accent2"/>
              </a:solidFill>
              <a:round/>
            </a:ln>
            <a:effectLst/>
          </c:spPr>
          <c:marker>
            <c:symbol val="none"/>
          </c:marker>
          <c:cat>
            <c:strRef>
              <c:f>'Cases Percentage'!$A$2:$A$38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Percentage'!$C$2:$C$38</c:f>
              <c:numCache>
                <c:formatCode>General</c:formatCode>
                <c:ptCount val="36"/>
                <c:pt idx="0">
                  <c:v>9.5238095238095237</c:v>
                </c:pt>
                <c:pt idx="1">
                  <c:v>2.0509757068896852</c:v>
                </c:pt>
                <c:pt idx="2">
                  <c:v>0.53475935828876997</c:v>
                </c:pt>
                <c:pt idx="3">
                  <c:v>10.751627539948707</c:v>
                </c:pt>
                <c:pt idx="4">
                  <c:v>17.731755424063117</c:v>
                </c:pt>
                <c:pt idx="5">
                  <c:v>9.9236641221374047</c:v>
                </c:pt>
                <c:pt idx="6">
                  <c:v>6.0526315789473681</c:v>
                </c:pt>
                <c:pt idx="7">
                  <c:v>9.8958333333333321</c:v>
                </c:pt>
                <c:pt idx="8">
                  <c:v>39.645522388059703</c:v>
                </c:pt>
                <c:pt idx="9">
                  <c:v>3.659202621518296</c:v>
                </c:pt>
                <c:pt idx="10">
                  <c:v>2.4957841483979766</c:v>
                </c:pt>
                <c:pt idx="11">
                  <c:v>0.54146039603960394</c:v>
                </c:pt>
                <c:pt idx="12">
                  <c:v>1.3553057138456801</c:v>
                </c:pt>
                <c:pt idx="13">
                  <c:v>17.612977983777519</c:v>
                </c:pt>
                <c:pt idx="14">
                  <c:v>14.581757676599608</c:v>
                </c:pt>
                <c:pt idx="15">
                  <c:v>6.5904217298070051</c:v>
                </c:pt>
                <c:pt idx="16">
                  <c:v>1.524306509200769</c:v>
                </c:pt>
                <c:pt idx="17">
                  <c:v>9.8484848484848477</c:v>
                </c:pt>
                <c:pt idx="18">
                  <c:v>18.051118210862622</c:v>
                </c:pt>
                <c:pt idx="19">
                  <c:v>10.11392405063291</c:v>
                </c:pt>
                <c:pt idx="20">
                  <c:v>1.8772732605889946</c:v>
                </c:pt>
                <c:pt idx="21">
                  <c:v>10.371481310567605</c:v>
                </c:pt>
                <c:pt idx="22">
                  <c:v>9.0315934065934069</c:v>
                </c:pt>
                <c:pt idx="23">
                  <c:v>18.673547400611621</c:v>
                </c:pt>
                <c:pt idx="24">
                  <c:v>14.517165084576405</c:v>
                </c:pt>
                <c:pt idx="25">
                  <c:v>22.917556599743698</c:v>
                </c:pt>
                <c:pt idx="26">
                  <c:v>20.165355918531962</c:v>
                </c:pt>
                <c:pt idx="27">
                  <c:v>6.8872746838848533</c:v>
                </c:pt>
                <c:pt idx="28">
                  <c:v>9.9723672090881177</c:v>
                </c:pt>
                <c:pt idx="29">
                  <c:v>5.6057763374836549</c:v>
                </c:pt>
                <c:pt idx="30">
                  <c:v>0.61202185792349728</c:v>
                </c:pt>
                <c:pt idx="31">
                  <c:v>2.9015821936175921</c:v>
                </c:pt>
                <c:pt idx="32">
                  <c:v>9.8257379464512518</c:v>
                </c:pt>
                <c:pt idx="33">
                  <c:v>3.3230477094706862E-2</c:v>
                </c:pt>
                <c:pt idx="34">
                  <c:v>29.942038546722589</c:v>
                </c:pt>
                <c:pt idx="35">
                  <c:v>34.036376831314918</c:v>
                </c:pt>
              </c:numCache>
            </c:numRef>
          </c:val>
          <c:smooth val="0"/>
          <c:extLst>
            <c:ext xmlns:c16="http://schemas.microsoft.com/office/drawing/2014/chart" uri="{C3380CC4-5D6E-409C-BE32-E72D297353CC}">
              <c16:uniqueId val="{00000001-7357-4F5E-96FF-FAFEB9A8186E}"/>
            </c:ext>
          </c:extLst>
        </c:ser>
        <c:ser>
          <c:idx val="2"/>
          <c:order val="2"/>
          <c:tx>
            <c:strRef>
              <c:f>'Cases Percentage'!$D$1</c:f>
              <c:strCache>
                <c:ptCount val="1"/>
                <c:pt idx="0">
                  <c:v>Sum of Recovered %</c:v>
                </c:pt>
              </c:strCache>
            </c:strRef>
          </c:tx>
          <c:spPr>
            <a:ln w="28575" cap="rnd">
              <a:solidFill>
                <a:schemeClr val="accent3"/>
              </a:solidFill>
              <a:round/>
            </a:ln>
            <a:effectLst/>
          </c:spPr>
          <c:marker>
            <c:symbol val="none"/>
          </c:marker>
          <c:cat>
            <c:strRef>
              <c:f>'Cases Percentage'!$A$2:$A$38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Percentage'!$D$2:$D$38</c:f>
              <c:numCache>
                <c:formatCode>General</c:formatCode>
                <c:ptCount val="36"/>
                <c:pt idx="0">
                  <c:v>52.380952380952387</c:v>
                </c:pt>
                <c:pt idx="1">
                  <c:v>95.101553166069294</c:v>
                </c:pt>
                <c:pt idx="2">
                  <c:v>92.770845712022194</c:v>
                </c:pt>
                <c:pt idx="3">
                  <c:v>76.28723614125073</c:v>
                </c:pt>
                <c:pt idx="4">
                  <c:v>69.38856015779092</c:v>
                </c:pt>
                <c:pt idx="5">
                  <c:v>74.427480916030532</c:v>
                </c:pt>
                <c:pt idx="6">
                  <c:v>89.680451127819552</c:v>
                </c:pt>
                <c:pt idx="7">
                  <c:v>73.645833333333329</c:v>
                </c:pt>
                <c:pt idx="8">
                  <c:v>19.356343283582088</c:v>
                </c:pt>
                <c:pt idx="9">
                  <c:v>92.390314946295277</c:v>
                </c:pt>
                <c:pt idx="10">
                  <c:v>77.655986509274882</c:v>
                </c:pt>
                <c:pt idx="11">
                  <c:v>93.641707920792086</c:v>
                </c:pt>
                <c:pt idx="12">
                  <c:v>92.253195749268443</c:v>
                </c:pt>
                <c:pt idx="13">
                  <c:v>76.593279258400926</c:v>
                </c:pt>
                <c:pt idx="14">
                  <c:v>77.068522160036295</c:v>
                </c:pt>
                <c:pt idx="15">
                  <c:v>71.193709792709086</c:v>
                </c:pt>
                <c:pt idx="16">
                  <c:v>89.288656962372968</c:v>
                </c:pt>
                <c:pt idx="17">
                  <c:v>84.327651515151516</c:v>
                </c:pt>
                <c:pt idx="18">
                  <c:v>78.183477863989054</c:v>
                </c:pt>
                <c:pt idx="19">
                  <c:v>81.278481012658233</c:v>
                </c:pt>
                <c:pt idx="20">
                  <c:v>90.578434823418988</c:v>
                </c:pt>
                <c:pt idx="21">
                  <c:v>82.544993077988011</c:v>
                </c:pt>
                <c:pt idx="22">
                  <c:v>76.854395604395606</c:v>
                </c:pt>
                <c:pt idx="23">
                  <c:v>78.860856269113157</c:v>
                </c:pt>
                <c:pt idx="24">
                  <c:v>82.892013418028682</c:v>
                </c:pt>
                <c:pt idx="25">
                  <c:v>66.702263989747962</c:v>
                </c:pt>
                <c:pt idx="26">
                  <c:v>71.909659205484971</c:v>
                </c:pt>
                <c:pt idx="27">
                  <c:v>88.162496637072906</c:v>
                </c:pt>
                <c:pt idx="28">
                  <c:v>71.366287995087504</c:v>
                </c:pt>
                <c:pt idx="29">
                  <c:v>84.694979816931038</c:v>
                </c:pt>
                <c:pt idx="30">
                  <c:v>78.491803278688522</c:v>
                </c:pt>
                <c:pt idx="31">
                  <c:v>79.174041297935105</c:v>
                </c:pt>
                <c:pt idx="32">
                  <c:v>80.856576741350409</c:v>
                </c:pt>
                <c:pt idx="33">
                  <c:v>94.868264894374548</c:v>
                </c:pt>
                <c:pt idx="34">
                  <c:v>59.073559210216295</c:v>
                </c:pt>
                <c:pt idx="35">
                  <c:v>58.116750578309976</c:v>
                </c:pt>
              </c:numCache>
            </c:numRef>
          </c:val>
          <c:smooth val="0"/>
          <c:extLst>
            <c:ext xmlns:c16="http://schemas.microsoft.com/office/drawing/2014/chart" uri="{C3380CC4-5D6E-409C-BE32-E72D297353CC}">
              <c16:uniqueId val="{00000002-7357-4F5E-96FF-FAFEB9A8186E}"/>
            </c:ext>
          </c:extLst>
        </c:ser>
        <c:dLbls>
          <c:showLegendKey val="0"/>
          <c:showVal val="0"/>
          <c:showCatName val="0"/>
          <c:showSerName val="0"/>
          <c:showPercent val="0"/>
          <c:showBubbleSize val="0"/>
        </c:dLbls>
        <c:smooth val="0"/>
        <c:axId val="810730319"/>
        <c:axId val="806924991"/>
      </c:lineChart>
      <c:catAx>
        <c:axId val="81073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6924991"/>
        <c:crosses val="autoZero"/>
        <c:auto val="1"/>
        <c:lblAlgn val="ctr"/>
        <c:lblOffset val="100"/>
        <c:noMultiLvlLbl val="0"/>
      </c:catAx>
      <c:valAx>
        <c:axId val="8069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0730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4-COVID-19 US Dashboard.xlsx]Total Cases!PivotTable1</c:name>
    <c:fmtId val="1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 </a:t>
            </a:r>
            <a:r>
              <a:rPr lang="en-US" sz="2000" b="1" baseline="0"/>
              <a:t> Cases</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Cases'!$B$1</c:f>
              <c:strCache>
                <c:ptCount val="1"/>
                <c:pt idx="0">
                  <c:v>Total</c:v>
                </c:pt>
              </c:strCache>
            </c:strRef>
          </c:tx>
          <c:spPr>
            <a:ln w="28575" cap="rnd">
              <a:solidFill>
                <a:schemeClr val="accent1"/>
              </a:solidFill>
              <a:round/>
            </a:ln>
            <a:effectLst/>
          </c:spPr>
          <c:marker>
            <c:symbol val="none"/>
          </c:marker>
          <c:cat>
            <c:strRef>
              <c:f>'Total Cases'!$A$2:$A$38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'Total Cases'!$B$2:$B$38</c:f>
              <c:numCache>
                <c:formatCode>General</c:formatCode>
                <c:ptCount val="36"/>
                <c:pt idx="0">
                  <c:v>21</c:v>
                </c:pt>
                <c:pt idx="1">
                  <c:v>5022</c:v>
                </c:pt>
                <c:pt idx="2">
                  <c:v>5049</c:v>
                </c:pt>
                <c:pt idx="3">
                  <c:v>5069</c:v>
                </c:pt>
                <c:pt idx="4">
                  <c:v>5070</c:v>
                </c:pt>
                <c:pt idx="5">
                  <c:v>524</c:v>
                </c:pt>
                <c:pt idx="6">
                  <c:v>5320</c:v>
                </c:pt>
                <c:pt idx="7">
                  <c:v>1920</c:v>
                </c:pt>
                <c:pt idx="8">
                  <c:v>2144</c:v>
                </c:pt>
                <c:pt idx="9">
                  <c:v>5493</c:v>
                </c:pt>
                <c:pt idx="10">
                  <c:v>5930</c:v>
                </c:pt>
                <c:pt idx="11">
                  <c:v>6464</c:v>
                </c:pt>
                <c:pt idx="12">
                  <c:v>6493</c:v>
                </c:pt>
                <c:pt idx="13">
                  <c:v>2589</c:v>
                </c:pt>
                <c:pt idx="14">
                  <c:v>6611</c:v>
                </c:pt>
                <c:pt idx="15">
                  <c:v>6995</c:v>
                </c:pt>
                <c:pt idx="16">
                  <c:v>7282</c:v>
                </c:pt>
                <c:pt idx="17">
                  <c:v>4224</c:v>
                </c:pt>
                <c:pt idx="18">
                  <c:v>4382</c:v>
                </c:pt>
                <c:pt idx="19">
                  <c:v>7900</c:v>
                </c:pt>
                <c:pt idx="20">
                  <c:v>8523</c:v>
                </c:pt>
                <c:pt idx="21">
                  <c:v>8668</c:v>
                </c:pt>
                <c:pt idx="22">
                  <c:v>8736</c:v>
                </c:pt>
                <c:pt idx="23">
                  <c:v>10464</c:v>
                </c:pt>
                <c:pt idx="24">
                  <c:v>14011</c:v>
                </c:pt>
                <c:pt idx="25">
                  <c:v>14046</c:v>
                </c:pt>
                <c:pt idx="26">
                  <c:v>4959</c:v>
                </c:pt>
                <c:pt idx="27">
                  <c:v>14868</c:v>
                </c:pt>
                <c:pt idx="28">
                  <c:v>16285</c:v>
                </c:pt>
                <c:pt idx="29">
                  <c:v>17589</c:v>
                </c:pt>
                <c:pt idx="30">
                  <c:v>18300</c:v>
                </c:pt>
                <c:pt idx="31">
                  <c:v>18645</c:v>
                </c:pt>
                <c:pt idx="32">
                  <c:v>19683</c:v>
                </c:pt>
                <c:pt idx="33">
                  <c:v>21065</c:v>
                </c:pt>
                <c:pt idx="34">
                  <c:v>21221</c:v>
                </c:pt>
                <c:pt idx="35">
                  <c:v>22047</c:v>
                </c:pt>
              </c:numCache>
            </c:numRef>
          </c:val>
          <c:smooth val="0"/>
          <c:extLst>
            <c:ext xmlns:c16="http://schemas.microsoft.com/office/drawing/2014/chart" uri="{C3380CC4-5D6E-409C-BE32-E72D297353CC}">
              <c16:uniqueId val="{00000000-5C49-4FDA-A3D2-A242E7143766}"/>
            </c:ext>
          </c:extLst>
        </c:ser>
        <c:dLbls>
          <c:showLegendKey val="0"/>
          <c:showVal val="0"/>
          <c:showCatName val="0"/>
          <c:showSerName val="0"/>
          <c:showPercent val="0"/>
          <c:showBubbleSize val="0"/>
        </c:dLbls>
        <c:smooth val="0"/>
        <c:axId val="810734159"/>
        <c:axId val="620942511"/>
      </c:lineChart>
      <c:catAx>
        <c:axId val="81073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0942511"/>
        <c:crosses val="autoZero"/>
        <c:auto val="1"/>
        <c:lblAlgn val="ctr"/>
        <c:lblOffset val="100"/>
        <c:noMultiLvlLbl val="0"/>
      </c:catAx>
      <c:valAx>
        <c:axId val="62094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073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4-COVID-19 US Dashboard.xlsx]Total Cases!PivotTable1</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 Cases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Cases'!$B$1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Cases'!$A$2:$A$38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'Total Cases'!$B$2:$B$38</c:f>
              <c:numCache>
                <c:formatCode>General</c:formatCode>
                <c:ptCount val="36"/>
                <c:pt idx="0">
                  <c:v>21</c:v>
                </c:pt>
                <c:pt idx="1">
                  <c:v>5022</c:v>
                </c:pt>
                <c:pt idx="2">
                  <c:v>5049</c:v>
                </c:pt>
                <c:pt idx="3">
                  <c:v>5069</c:v>
                </c:pt>
                <c:pt idx="4">
                  <c:v>5070</c:v>
                </c:pt>
                <c:pt idx="5">
                  <c:v>524</c:v>
                </c:pt>
                <c:pt idx="6">
                  <c:v>5320</c:v>
                </c:pt>
                <c:pt idx="7">
                  <c:v>1920</c:v>
                </c:pt>
                <c:pt idx="8">
                  <c:v>2144</c:v>
                </c:pt>
                <c:pt idx="9">
                  <c:v>5493</c:v>
                </c:pt>
                <c:pt idx="10">
                  <c:v>5930</c:v>
                </c:pt>
                <c:pt idx="11">
                  <c:v>6464</c:v>
                </c:pt>
                <c:pt idx="12">
                  <c:v>6493</c:v>
                </c:pt>
                <c:pt idx="13">
                  <c:v>2589</c:v>
                </c:pt>
                <c:pt idx="14">
                  <c:v>6611</c:v>
                </c:pt>
                <c:pt idx="15">
                  <c:v>6995</c:v>
                </c:pt>
                <c:pt idx="16">
                  <c:v>7282</c:v>
                </c:pt>
                <c:pt idx="17">
                  <c:v>4224</c:v>
                </c:pt>
                <c:pt idx="18">
                  <c:v>4382</c:v>
                </c:pt>
                <c:pt idx="19">
                  <c:v>7900</c:v>
                </c:pt>
                <c:pt idx="20">
                  <c:v>8523</c:v>
                </c:pt>
                <c:pt idx="21">
                  <c:v>8668</c:v>
                </c:pt>
                <c:pt idx="22">
                  <c:v>8736</c:v>
                </c:pt>
                <c:pt idx="23">
                  <c:v>10464</c:v>
                </c:pt>
                <c:pt idx="24">
                  <c:v>14011</c:v>
                </c:pt>
                <c:pt idx="25">
                  <c:v>14046</c:v>
                </c:pt>
                <c:pt idx="26">
                  <c:v>4959</c:v>
                </c:pt>
                <c:pt idx="27">
                  <c:v>14868</c:v>
                </c:pt>
                <c:pt idx="28">
                  <c:v>16285</c:v>
                </c:pt>
                <c:pt idx="29">
                  <c:v>17589</c:v>
                </c:pt>
                <c:pt idx="30">
                  <c:v>18300</c:v>
                </c:pt>
                <c:pt idx="31">
                  <c:v>18645</c:v>
                </c:pt>
                <c:pt idx="32">
                  <c:v>19683</c:v>
                </c:pt>
                <c:pt idx="33">
                  <c:v>21065</c:v>
                </c:pt>
                <c:pt idx="34">
                  <c:v>21221</c:v>
                </c:pt>
                <c:pt idx="35">
                  <c:v>22047</c:v>
                </c:pt>
              </c:numCache>
            </c:numRef>
          </c:val>
          <c:extLst>
            <c:ext xmlns:c16="http://schemas.microsoft.com/office/drawing/2014/chart" uri="{C3380CC4-5D6E-409C-BE32-E72D297353CC}">
              <c16:uniqueId val="{00000000-7CB7-4ADE-A156-4D31EDEFA16C}"/>
            </c:ext>
          </c:extLst>
        </c:ser>
        <c:dLbls>
          <c:dLblPos val="outEnd"/>
          <c:showLegendKey val="0"/>
          <c:showVal val="1"/>
          <c:showCatName val="0"/>
          <c:showSerName val="0"/>
          <c:showPercent val="0"/>
          <c:showBubbleSize val="0"/>
        </c:dLbls>
        <c:gapWidth val="182"/>
        <c:axId val="596130079"/>
        <c:axId val="604791327"/>
      </c:barChart>
      <c:catAx>
        <c:axId val="59613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4791327"/>
        <c:crosses val="autoZero"/>
        <c:auto val="1"/>
        <c:lblAlgn val="ctr"/>
        <c:lblOffset val="100"/>
        <c:noMultiLvlLbl val="0"/>
      </c:catAx>
      <c:valAx>
        <c:axId val="604791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613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4-COVID-19 US Dashboard.xlsx]Cases Analysis!PivotTable5</c:name>
    <c:fmtId val="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COVID</a:t>
            </a:r>
            <a:r>
              <a:rPr lang="en-IN" sz="2000" b="1" baseline="0"/>
              <a:t>-19 Cases Analysis</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 Analysis'!$B$1</c:f>
              <c:strCache>
                <c:ptCount val="1"/>
                <c:pt idx="0">
                  <c:v>Sum of 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 Analysis'!$A$2:$A$38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Analysis'!$B$2:$B$38</c:f>
              <c:numCache>
                <c:formatCode>General</c:formatCode>
                <c:ptCount val="36"/>
                <c:pt idx="0">
                  <c:v>8</c:v>
                </c:pt>
                <c:pt idx="1">
                  <c:v>143</c:v>
                </c:pt>
                <c:pt idx="2">
                  <c:v>338</c:v>
                </c:pt>
                <c:pt idx="3">
                  <c:v>657</c:v>
                </c:pt>
                <c:pt idx="4">
                  <c:v>653</c:v>
                </c:pt>
                <c:pt idx="5">
                  <c:v>82</c:v>
                </c:pt>
                <c:pt idx="6">
                  <c:v>227</c:v>
                </c:pt>
                <c:pt idx="7">
                  <c:v>316</c:v>
                </c:pt>
                <c:pt idx="8">
                  <c:v>879</c:v>
                </c:pt>
                <c:pt idx="9">
                  <c:v>217</c:v>
                </c:pt>
                <c:pt idx="10">
                  <c:v>1177</c:v>
                </c:pt>
                <c:pt idx="11">
                  <c:v>376</c:v>
                </c:pt>
                <c:pt idx="12">
                  <c:v>415</c:v>
                </c:pt>
                <c:pt idx="13">
                  <c:v>150</c:v>
                </c:pt>
                <c:pt idx="14">
                  <c:v>552</c:v>
                </c:pt>
                <c:pt idx="15">
                  <c:v>1554</c:v>
                </c:pt>
                <c:pt idx="16">
                  <c:v>669</c:v>
                </c:pt>
                <c:pt idx="17">
                  <c:v>246</c:v>
                </c:pt>
                <c:pt idx="18">
                  <c:v>165</c:v>
                </c:pt>
                <c:pt idx="19">
                  <c:v>680</c:v>
                </c:pt>
                <c:pt idx="20">
                  <c:v>643</c:v>
                </c:pt>
                <c:pt idx="21">
                  <c:v>614</c:v>
                </c:pt>
                <c:pt idx="22">
                  <c:v>1233</c:v>
                </c:pt>
                <c:pt idx="23">
                  <c:v>258</c:v>
                </c:pt>
                <c:pt idx="24">
                  <c:v>363</c:v>
                </c:pt>
                <c:pt idx="25">
                  <c:v>1458</c:v>
                </c:pt>
                <c:pt idx="26">
                  <c:v>393</c:v>
                </c:pt>
                <c:pt idx="27">
                  <c:v>736</c:v>
                </c:pt>
                <c:pt idx="28">
                  <c:v>3039</c:v>
                </c:pt>
                <c:pt idx="29">
                  <c:v>1706</c:v>
                </c:pt>
                <c:pt idx="30">
                  <c:v>3824</c:v>
                </c:pt>
                <c:pt idx="31">
                  <c:v>3342</c:v>
                </c:pt>
                <c:pt idx="32">
                  <c:v>1834</c:v>
                </c:pt>
                <c:pt idx="33">
                  <c:v>1074</c:v>
                </c:pt>
                <c:pt idx="34">
                  <c:v>2331</c:v>
                </c:pt>
                <c:pt idx="35">
                  <c:v>1730</c:v>
                </c:pt>
              </c:numCache>
            </c:numRef>
          </c:val>
          <c:extLst>
            <c:ext xmlns:c16="http://schemas.microsoft.com/office/drawing/2014/chart" uri="{C3380CC4-5D6E-409C-BE32-E72D297353CC}">
              <c16:uniqueId val="{00000000-CDD7-49C3-A8D1-6FC7821C0C3B}"/>
            </c:ext>
          </c:extLst>
        </c:ser>
        <c:ser>
          <c:idx val="1"/>
          <c:order val="1"/>
          <c:tx>
            <c:strRef>
              <c:f>'Cases Analysis'!$C$1</c:f>
              <c:strCache>
                <c:ptCount val="1"/>
                <c:pt idx="0">
                  <c:v>Sum of Deaths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 Analysis'!$A$2:$A$38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Analysis'!$C$2:$C$38</c:f>
              <c:numCache>
                <c:formatCode>General</c:formatCode>
                <c:ptCount val="36"/>
                <c:pt idx="0">
                  <c:v>2</c:v>
                </c:pt>
                <c:pt idx="1">
                  <c:v>103</c:v>
                </c:pt>
                <c:pt idx="2">
                  <c:v>27</c:v>
                </c:pt>
                <c:pt idx="3">
                  <c:v>545</c:v>
                </c:pt>
                <c:pt idx="4">
                  <c:v>899</c:v>
                </c:pt>
                <c:pt idx="5">
                  <c:v>52</c:v>
                </c:pt>
                <c:pt idx="6">
                  <c:v>322</c:v>
                </c:pt>
                <c:pt idx="7">
                  <c:v>190</c:v>
                </c:pt>
                <c:pt idx="8">
                  <c:v>850</c:v>
                </c:pt>
                <c:pt idx="9">
                  <c:v>201</c:v>
                </c:pt>
                <c:pt idx="10">
                  <c:v>148</c:v>
                </c:pt>
                <c:pt idx="11">
                  <c:v>35</c:v>
                </c:pt>
                <c:pt idx="12">
                  <c:v>88</c:v>
                </c:pt>
                <c:pt idx="13">
                  <c:v>456</c:v>
                </c:pt>
                <c:pt idx="14">
                  <c:v>964</c:v>
                </c:pt>
                <c:pt idx="15">
                  <c:v>461</c:v>
                </c:pt>
                <c:pt idx="16">
                  <c:v>111</c:v>
                </c:pt>
                <c:pt idx="17">
                  <c:v>416</c:v>
                </c:pt>
                <c:pt idx="18">
                  <c:v>791</c:v>
                </c:pt>
                <c:pt idx="19">
                  <c:v>799</c:v>
                </c:pt>
                <c:pt idx="20">
                  <c:v>160</c:v>
                </c:pt>
                <c:pt idx="21">
                  <c:v>899</c:v>
                </c:pt>
                <c:pt idx="22">
                  <c:v>789</c:v>
                </c:pt>
                <c:pt idx="23">
                  <c:v>1954</c:v>
                </c:pt>
                <c:pt idx="24">
                  <c:v>2034</c:v>
                </c:pt>
                <c:pt idx="25">
                  <c:v>3219</c:v>
                </c:pt>
                <c:pt idx="26">
                  <c:v>1000</c:v>
                </c:pt>
                <c:pt idx="27">
                  <c:v>1024</c:v>
                </c:pt>
                <c:pt idx="28">
                  <c:v>1624</c:v>
                </c:pt>
                <c:pt idx="29">
                  <c:v>986</c:v>
                </c:pt>
                <c:pt idx="30">
                  <c:v>112</c:v>
                </c:pt>
                <c:pt idx="31">
                  <c:v>541</c:v>
                </c:pt>
                <c:pt idx="32">
                  <c:v>1934</c:v>
                </c:pt>
                <c:pt idx="33">
                  <c:v>7</c:v>
                </c:pt>
                <c:pt idx="34">
                  <c:v>6354</c:v>
                </c:pt>
                <c:pt idx="35">
                  <c:v>7504</c:v>
                </c:pt>
              </c:numCache>
            </c:numRef>
          </c:val>
          <c:extLst>
            <c:ext xmlns:c16="http://schemas.microsoft.com/office/drawing/2014/chart" uri="{C3380CC4-5D6E-409C-BE32-E72D297353CC}">
              <c16:uniqueId val="{00000001-CDD7-49C3-A8D1-6FC7821C0C3B}"/>
            </c:ext>
          </c:extLst>
        </c:ser>
        <c:ser>
          <c:idx val="2"/>
          <c:order val="2"/>
          <c:tx>
            <c:strRef>
              <c:f>'Cases Analysis'!$D$1</c:f>
              <c:strCache>
                <c:ptCount val="1"/>
                <c:pt idx="0">
                  <c:v>Sum of Recovered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 Analysis'!$A$2:$A$38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Analysis'!$D$2:$D$38</c:f>
              <c:numCache>
                <c:formatCode>General</c:formatCode>
                <c:ptCount val="36"/>
                <c:pt idx="0">
                  <c:v>11</c:v>
                </c:pt>
                <c:pt idx="1">
                  <c:v>4776</c:v>
                </c:pt>
                <c:pt idx="2">
                  <c:v>4684</c:v>
                </c:pt>
                <c:pt idx="3">
                  <c:v>3867</c:v>
                </c:pt>
                <c:pt idx="4">
                  <c:v>3518</c:v>
                </c:pt>
                <c:pt idx="5">
                  <c:v>390</c:v>
                </c:pt>
                <c:pt idx="6">
                  <c:v>4771</c:v>
                </c:pt>
                <c:pt idx="7">
                  <c:v>1414</c:v>
                </c:pt>
                <c:pt idx="8">
                  <c:v>415</c:v>
                </c:pt>
                <c:pt idx="9">
                  <c:v>5075</c:v>
                </c:pt>
                <c:pt idx="10">
                  <c:v>4605</c:v>
                </c:pt>
                <c:pt idx="11">
                  <c:v>6053</c:v>
                </c:pt>
                <c:pt idx="12">
                  <c:v>5990</c:v>
                </c:pt>
                <c:pt idx="13">
                  <c:v>1983</c:v>
                </c:pt>
                <c:pt idx="14">
                  <c:v>5095</c:v>
                </c:pt>
                <c:pt idx="15">
                  <c:v>4980</c:v>
                </c:pt>
                <c:pt idx="16">
                  <c:v>6502</c:v>
                </c:pt>
                <c:pt idx="17">
                  <c:v>3562</c:v>
                </c:pt>
                <c:pt idx="18">
                  <c:v>3426</c:v>
                </c:pt>
                <c:pt idx="19">
                  <c:v>6421</c:v>
                </c:pt>
                <c:pt idx="20">
                  <c:v>7720</c:v>
                </c:pt>
                <c:pt idx="21">
                  <c:v>7155</c:v>
                </c:pt>
                <c:pt idx="22">
                  <c:v>6714</c:v>
                </c:pt>
                <c:pt idx="23">
                  <c:v>8252</c:v>
                </c:pt>
                <c:pt idx="24">
                  <c:v>11614</c:v>
                </c:pt>
                <c:pt idx="25">
                  <c:v>9369</c:v>
                </c:pt>
                <c:pt idx="26">
                  <c:v>3566</c:v>
                </c:pt>
                <c:pt idx="27">
                  <c:v>13108</c:v>
                </c:pt>
                <c:pt idx="28">
                  <c:v>11622</c:v>
                </c:pt>
                <c:pt idx="29">
                  <c:v>14897</c:v>
                </c:pt>
                <c:pt idx="30">
                  <c:v>14364</c:v>
                </c:pt>
                <c:pt idx="31">
                  <c:v>14762</c:v>
                </c:pt>
                <c:pt idx="32">
                  <c:v>15915</c:v>
                </c:pt>
                <c:pt idx="33">
                  <c:v>19984</c:v>
                </c:pt>
                <c:pt idx="34">
                  <c:v>12536</c:v>
                </c:pt>
                <c:pt idx="35">
                  <c:v>12813</c:v>
                </c:pt>
              </c:numCache>
            </c:numRef>
          </c:val>
          <c:extLst>
            <c:ext xmlns:c16="http://schemas.microsoft.com/office/drawing/2014/chart" uri="{C3380CC4-5D6E-409C-BE32-E72D297353CC}">
              <c16:uniqueId val="{00000002-CDD7-49C3-A8D1-6FC7821C0C3B}"/>
            </c:ext>
          </c:extLst>
        </c:ser>
        <c:ser>
          <c:idx val="3"/>
          <c:order val="3"/>
          <c:tx>
            <c:strRef>
              <c:f>'Cases Analysis'!$E$1</c:f>
              <c:strCache>
                <c:ptCount val="1"/>
                <c:pt idx="0">
                  <c:v>Sum of Total Cases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 Analysis'!$A$2:$A$38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Analysis'!$E$2:$E$38</c:f>
              <c:numCache>
                <c:formatCode>General</c:formatCode>
                <c:ptCount val="36"/>
                <c:pt idx="0">
                  <c:v>21</c:v>
                </c:pt>
                <c:pt idx="1">
                  <c:v>5022</c:v>
                </c:pt>
                <c:pt idx="2">
                  <c:v>5049</c:v>
                </c:pt>
                <c:pt idx="3">
                  <c:v>5069</c:v>
                </c:pt>
                <c:pt idx="4">
                  <c:v>5070</c:v>
                </c:pt>
                <c:pt idx="5">
                  <c:v>524</c:v>
                </c:pt>
                <c:pt idx="6">
                  <c:v>5320</c:v>
                </c:pt>
                <c:pt idx="7">
                  <c:v>1920</c:v>
                </c:pt>
                <c:pt idx="8">
                  <c:v>2144</c:v>
                </c:pt>
                <c:pt idx="9">
                  <c:v>5493</c:v>
                </c:pt>
                <c:pt idx="10">
                  <c:v>5930</c:v>
                </c:pt>
                <c:pt idx="11">
                  <c:v>6464</c:v>
                </c:pt>
                <c:pt idx="12">
                  <c:v>6493</c:v>
                </c:pt>
                <c:pt idx="13">
                  <c:v>2589</c:v>
                </c:pt>
                <c:pt idx="14">
                  <c:v>6611</c:v>
                </c:pt>
                <c:pt idx="15">
                  <c:v>6995</c:v>
                </c:pt>
                <c:pt idx="16">
                  <c:v>7282</c:v>
                </c:pt>
                <c:pt idx="17">
                  <c:v>4224</c:v>
                </c:pt>
                <c:pt idx="18">
                  <c:v>4382</c:v>
                </c:pt>
                <c:pt idx="19">
                  <c:v>7900</c:v>
                </c:pt>
                <c:pt idx="20">
                  <c:v>8523</c:v>
                </c:pt>
                <c:pt idx="21">
                  <c:v>8668</c:v>
                </c:pt>
                <c:pt idx="22">
                  <c:v>8736</c:v>
                </c:pt>
                <c:pt idx="23">
                  <c:v>10464</c:v>
                </c:pt>
                <c:pt idx="24">
                  <c:v>14011</c:v>
                </c:pt>
                <c:pt idx="25">
                  <c:v>14046</c:v>
                </c:pt>
                <c:pt idx="26">
                  <c:v>4959</c:v>
                </c:pt>
                <c:pt idx="27">
                  <c:v>14868</c:v>
                </c:pt>
                <c:pt idx="28">
                  <c:v>16285</c:v>
                </c:pt>
                <c:pt idx="29">
                  <c:v>17589</c:v>
                </c:pt>
                <c:pt idx="30">
                  <c:v>18300</c:v>
                </c:pt>
                <c:pt idx="31">
                  <c:v>18645</c:v>
                </c:pt>
                <c:pt idx="32">
                  <c:v>19683</c:v>
                </c:pt>
                <c:pt idx="33">
                  <c:v>21065</c:v>
                </c:pt>
                <c:pt idx="34">
                  <c:v>21221</c:v>
                </c:pt>
                <c:pt idx="35">
                  <c:v>22047</c:v>
                </c:pt>
              </c:numCache>
            </c:numRef>
          </c:val>
          <c:extLst>
            <c:ext xmlns:c16="http://schemas.microsoft.com/office/drawing/2014/chart" uri="{C3380CC4-5D6E-409C-BE32-E72D297353CC}">
              <c16:uniqueId val="{00000003-CDD7-49C3-A8D1-6FC7821C0C3B}"/>
            </c:ext>
          </c:extLst>
        </c:ser>
        <c:dLbls>
          <c:dLblPos val="ctr"/>
          <c:showLegendKey val="0"/>
          <c:showVal val="1"/>
          <c:showCatName val="0"/>
          <c:showSerName val="0"/>
          <c:showPercent val="0"/>
          <c:showBubbleSize val="0"/>
        </c:dLbls>
        <c:gapWidth val="150"/>
        <c:overlap val="100"/>
        <c:axId val="596112319"/>
        <c:axId val="620930607"/>
      </c:barChart>
      <c:catAx>
        <c:axId val="5961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30607"/>
        <c:crosses val="autoZero"/>
        <c:auto val="1"/>
        <c:lblAlgn val="ctr"/>
        <c:lblOffset val="100"/>
        <c:noMultiLvlLbl val="0"/>
      </c:catAx>
      <c:valAx>
        <c:axId val="62093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4-COVID-19 US Dashboard.xlsx]Cases Percentage!PivotTable6</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Cases</a:t>
            </a:r>
            <a:r>
              <a:rPr lang="en-IN" sz="2000" b="1" baseline="0"/>
              <a:t> Percentage</a:t>
            </a:r>
            <a:endParaRPr lang="en-IN" sz="2000" b="1"/>
          </a:p>
        </c:rich>
      </c:tx>
      <c:layout>
        <c:manualLayout>
          <c:xMode val="edge"/>
          <c:yMode val="edge"/>
          <c:x val="0.43296741807669864"/>
          <c:y val="3.8955688960090135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'Cases Percentage'!$B$1</c:f>
              <c:strCache>
                <c:ptCount val="1"/>
                <c:pt idx="0">
                  <c:v>Sum of Active %</c:v>
                </c:pt>
              </c:strCache>
            </c:strRef>
          </c:tx>
          <c:spPr>
            <a:ln w="28575" cap="rnd">
              <a:solidFill>
                <a:schemeClr val="accent1"/>
              </a:solidFill>
              <a:round/>
            </a:ln>
            <a:effectLst/>
          </c:spPr>
          <c:marker>
            <c:symbol val="none"/>
          </c:marker>
          <c:cat>
            <c:strRef>
              <c:f>'Cases Percentage'!$A$2:$A$38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Percentage'!$B$2:$B$38</c:f>
              <c:numCache>
                <c:formatCode>General</c:formatCode>
                <c:ptCount val="36"/>
                <c:pt idx="0">
                  <c:v>38.095238095238095</c:v>
                </c:pt>
                <c:pt idx="1">
                  <c:v>2.8474711270410196</c:v>
                </c:pt>
                <c:pt idx="2">
                  <c:v>6.6943949296890475</c:v>
                </c:pt>
                <c:pt idx="3">
                  <c:v>12.961136318800554</c:v>
                </c:pt>
                <c:pt idx="4">
                  <c:v>12.879684418145956</c:v>
                </c:pt>
                <c:pt idx="5">
                  <c:v>15.648854961832063</c:v>
                </c:pt>
                <c:pt idx="6">
                  <c:v>4.2669172932330826</c:v>
                </c:pt>
                <c:pt idx="7">
                  <c:v>16.458333333333332</c:v>
                </c:pt>
                <c:pt idx="8">
                  <c:v>40.998134328358212</c:v>
                </c:pt>
                <c:pt idx="9">
                  <c:v>3.9504824321864187</c:v>
                </c:pt>
                <c:pt idx="10">
                  <c:v>19.848229342327151</c:v>
                </c:pt>
                <c:pt idx="11">
                  <c:v>5.8168316831683171</c:v>
                </c:pt>
                <c:pt idx="12">
                  <c:v>6.3914985368858774</c:v>
                </c:pt>
                <c:pt idx="13">
                  <c:v>5.793742757821553</c:v>
                </c:pt>
                <c:pt idx="14">
                  <c:v>8.3497201633640898</c:v>
                </c:pt>
                <c:pt idx="15">
                  <c:v>22.215868477483916</c:v>
                </c:pt>
                <c:pt idx="16">
                  <c:v>9.1870365284262565</c:v>
                </c:pt>
                <c:pt idx="17">
                  <c:v>5.8238636363636358</c:v>
                </c:pt>
                <c:pt idx="18">
                  <c:v>3.765403925148334</c:v>
                </c:pt>
                <c:pt idx="19">
                  <c:v>8.6075949367088604</c:v>
                </c:pt>
                <c:pt idx="20">
                  <c:v>7.5442919159920212</c:v>
                </c:pt>
                <c:pt idx="21">
                  <c:v>7.0835256114443927</c:v>
                </c:pt>
                <c:pt idx="22">
                  <c:v>14.114010989010989</c:v>
                </c:pt>
                <c:pt idx="23">
                  <c:v>2.4655963302752295</c:v>
                </c:pt>
                <c:pt idx="24">
                  <c:v>2.590821497394904</c:v>
                </c:pt>
                <c:pt idx="25">
                  <c:v>10.38017941050833</c:v>
                </c:pt>
                <c:pt idx="26">
                  <c:v>7.9249848759830614</c:v>
                </c:pt>
                <c:pt idx="27">
                  <c:v>4.9502286790422385</c:v>
                </c:pt>
                <c:pt idx="28">
                  <c:v>18.661344795824377</c:v>
                </c:pt>
                <c:pt idx="29">
                  <c:v>9.6992438455853094</c:v>
                </c:pt>
                <c:pt idx="30">
                  <c:v>20.89617486338798</c:v>
                </c:pt>
                <c:pt idx="31">
                  <c:v>17.924376508447303</c:v>
                </c:pt>
                <c:pt idx="32">
                  <c:v>9.3176853121983445</c:v>
                </c:pt>
                <c:pt idx="33">
                  <c:v>5.0985046285307378</c:v>
                </c:pt>
                <c:pt idx="34">
                  <c:v>10.984402243061119</c:v>
                </c:pt>
                <c:pt idx="35">
                  <c:v>7.8468725903751073</c:v>
                </c:pt>
              </c:numCache>
            </c:numRef>
          </c:val>
          <c:smooth val="0"/>
          <c:extLst>
            <c:ext xmlns:c16="http://schemas.microsoft.com/office/drawing/2014/chart" uri="{C3380CC4-5D6E-409C-BE32-E72D297353CC}">
              <c16:uniqueId val="{00000000-EA3F-443B-816C-091205EEA0DD}"/>
            </c:ext>
          </c:extLst>
        </c:ser>
        <c:ser>
          <c:idx val="1"/>
          <c:order val="1"/>
          <c:tx>
            <c:strRef>
              <c:f>'Cases Percentage'!$C$1</c:f>
              <c:strCache>
                <c:ptCount val="1"/>
                <c:pt idx="0">
                  <c:v>Sum of Deaths %</c:v>
                </c:pt>
              </c:strCache>
            </c:strRef>
          </c:tx>
          <c:spPr>
            <a:ln w="28575" cap="rnd">
              <a:solidFill>
                <a:schemeClr val="accent2"/>
              </a:solidFill>
              <a:round/>
            </a:ln>
            <a:effectLst/>
          </c:spPr>
          <c:marker>
            <c:symbol val="none"/>
          </c:marker>
          <c:cat>
            <c:strRef>
              <c:f>'Cases Percentage'!$A$2:$A$38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Percentage'!$C$2:$C$38</c:f>
              <c:numCache>
                <c:formatCode>General</c:formatCode>
                <c:ptCount val="36"/>
                <c:pt idx="0">
                  <c:v>9.5238095238095237</c:v>
                </c:pt>
                <c:pt idx="1">
                  <c:v>2.0509757068896852</c:v>
                </c:pt>
                <c:pt idx="2">
                  <c:v>0.53475935828876997</c:v>
                </c:pt>
                <c:pt idx="3">
                  <c:v>10.751627539948707</c:v>
                </c:pt>
                <c:pt idx="4">
                  <c:v>17.731755424063117</c:v>
                </c:pt>
                <c:pt idx="5">
                  <c:v>9.9236641221374047</c:v>
                </c:pt>
                <c:pt idx="6">
                  <c:v>6.0526315789473681</c:v>
                </c:pt>
                <c:pt idx="7">
                  <c:v>9.8958333333333321</c:v>
                </c:pt>
                <c:pt idx="8">
                  <c:v>39.645522388059703</c:v>
                </c:pt>
                <c:pt idx="9">
                  <c:v>3.659202621518296</c:v>
                </c:pt>
                <c:pt idx="10">
                  <c:v>2.4957841483979766</c:v>
                </c:pt>
                <c:pt idx="11">
                  <c:v>0.54146039603960394</c:v>
                </c:pt>
                <c:pt idx="12">
                  <c:v>1.3553057138456801</c:v>
                </c:pt>
                <c:pt idx="13">
                  <c:v>17.612977983777519</c:v>
                </c:pt>
                <c:pt idx="14">
                  <c:v>14.581757676599608</c:v>
                </c:pt>
                <c:pt idx="15">
                  <c:v>6.5904217298070051</c:v>
                </c:pt>
                <c:pt idx="16">
                  <c:v>1.524306509200769</c:v>
                </c:pt>
                <c:pt idx="17">
                  <c:v>9.8484848484848477</c:v>
                </c:pt>
                <c:pt idx="18">
                  <c:v>18.051118210862622</c:v>
                </c:pt>
                <c:pt idx="19">
                  <c:v>10.11392405063291</c:v>
                </c:pt>
                <c:pt idx="20">
                  <c:v>1.8772732605889946</c:v>
                </c:pt>
                <c:pt idx="21">
                  <c:v>10.371481310567605</c:v>
                </c:pt>
                <c:pt idx="22">
                  <c:v>9.0315934065934069</c:v>
                </c:pt>
                <c:pt idx="23">
                  <c:v>18.673547400611621</c:v>
                </c:pt>
                <c:pt idx="24">
                  <c:v>14.517165084576405</c:v>
                </c:pt>
                <c:pt idx="25">
                  <c:v>22.917556599743698</c:v>
                </c:pt>
                <c:pt idx="26">
                  <c:v>20.165355918531962</c:v>
                </c:pt>
                <c:pt idx="27">
                  <c:v>6.8872746838848533</c:v>
                </c:pt>
                <c:pt idx="28">
                  <c:v>9.9723672090881177</c:v>
                </c:pt>
                <c:pt idx="29">
                  <c:v>5.6057763374836549</c:v>
                </c:pt>
                <c:pt idx="30">
                  <c:v>0.61202185792349728</c:v>
                </c:pt>
                <c:pt idx="31">
                  <c:v>2.9015821936175921</c:v>
                </c:pt>
                <c:pt idx="32">
                  <c:v>9.8257379464512518</c:v>
                </c:pt>
                <c:pt idx="33">
                  <c:v>3.3230477094706862E-2</c:v>
                </c:pt>
                <c:pt idx="34">
                  <c:v>29.942038546722589</c:v>
                </c:pt>
                <c:pt idx="35">
                  <c:v>34.036376831314918</c:v>
                </c:pt>
              </c:numCache>
            </c:numRef>
          </c:val>
          <c:smooth val="0"/>
          <c:extLst>
            <c:ext xmlns:c16="http://schemas.microsoft.com/office/drawing/2014/chart" uri="{C3380CC4-5D6E-409C-BE32-E72D297353CC}">
              <c16:uniqueId val="{00000001-EA3F-443B-816C-091205EEA0DD}"/>
            </c:ext>
          </c:extLst>
        </c:ser>
        <c:ser>
          <c:idx val="2"/>
          <c:order val="2"/>
          <c:tx>
            <c:strRef>
              <c:f>'Cases Percentage'!$D$1</c:f>
              <c:strCache>
                <c:ptCount val="1"/>
                <c:pt idx="0">
                  <c:v>Sum of Recovered %</c:v>
                </c:pt>
              </c:strCache>
            </c:strRef>
          </c:tx>
          <c:spPr>
            <a:ln w="28575" cap="rnd">
              <a:solidFill>
                <a:schemeClr val="accent3"/>
              </a:solidFill>
              <a:round/>
            </a:ln>
            <a:effectLst/>
          </c:spPr>
          <c:marker>
            <c:symbol val="none"/>
          </c:marker>
          <c:cat>
            <c:strRef>
              <c:f>'Cases Percentage'!$A$2:$A$38</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	</c:v>
                </c:pt>
                <c:pt idx="35">
                  <c:v>West Bengal</c:v>
                </c:pt>
              </c:strCache>
            </c:strRef>
          </c:cat>
          <c:val>
            <c:numRef>
              <c:f>'Cases Percentage'!$D$2:$D$38</c:f>
              <c:numCache>
                <c:formatCode>General</c:formatCode>
                <c:ptCount val="36"/>
                <c:pt idx="0">
                  <c:v>52.380952380952387</c:v>
                </c:pt>
                <c:pt idx="1">
                  <c:v>95.101553166069294</c:v>
                </c:pt>
                <c:pt idx="2">
                  <c:v>92.770845712022194</c:v>
                </c:pt>
                <c:pt idx="3">
                  <c:v>76.28723614125073</c:v>
                </c:pt>
                <c:pt idx="4">
                  <c:v>69.38856015779092</c:v>
                </c:pt>
                <c:pt idx="5">
                  <c:v>74.427480916030532</c:v>
                </c:pt>
                <c:pt idx="6">
                  <c:v>89.680451127819552</c:v>
                </c:pt>
                <c:pt idx="7">
                  <c:v>73.645833333333329</c:v>
                </c:pt>
                <c:pt idx="8">
                  <c:v>19.356343283582088</c:v>
                </c:pt>
                <c:pt idx="9">
                  <c:v>92.390314946295277</c:v>
                </c:pt>
                <c:pt idx="10">
                  <c:v>77.655986509274882</c:v>
                </c:pt>
                <c:pt idx="11">
                  <c:v>93.641707920792086</c:v>
                </c:pt>
                <c:pt idx="12">
                  <c:v>92.253195749268443</c:v>
                </c:pt>
                <c:pt idx="13">
                  <c:v>76.593279258400926</c:v>
                </c:pt>
                <c:pt idx="14">
                  <c:v>77.068522160036295</c:v>
                </c:pt>
                <c:pt idx="15">
                  <c:v>71.193709792709086</c:v>
                </c:pt>
                <c:pt idx="16">
                  <c:v>89.288656962372968</c:v>
                </c:pt>
                <c:pt idx="17">
                  <c:v>84.327651515151516</c:v>
                </c:pt>
                <c:pt idx="18">
                  <c:v>78.183477863989054</c:v>
                </c:pt>
                <c:pt idx="19">
                  <c:v>81.278481012658233</c:v>
                </c:pt>
                <c:pt idx="20">
                  <c:v>90.578434823418988</c:v>
                </c:pt>
                <c:pt idx="21">
                  <c:v>82.544993077988011</c:v>
                </c:pt>
                <c:pt idx="22">
                  <c:v>76.854395604395606</c:v>
                </c:pt>
                <c:pt idx="23">
                  <c:v>78.860856269113157</c:v>
                </c:pt>
                <c:pt idx="24">
                  <c:v>82.892013418028682</c:v>
                </c:pt>
                <c:pt idx="25">
                  <c:v>66.702263989747962</c:v>
                </c:pt>
                <c:pt idx="26">
                  <c:v>71.909659205484971</c:v>
                </c:pt>
                <c:pt idx="27">
                  <c:v>88.162496637072906</c:v>
                </c:pt>
                <c:pt idx="28">
                  <c:v>71.366287995087504</c:v>
                </c:pt>
                <c:pt idx="29">
                  <c:v>84.694979816931038</c:v>
                </c:pt>
                <c:pt idx="30">
                  <c:v>78.491803278688522</c:v>
                </c:pt>
                <c:pt idx="31">
                  <c:v>79.174041297935105</c:v>
                </c:pt>
                <c:pt idx="32">
                  <c:v>80.856576741350409</c:v>
                </c:pt>
                <c:pt idx="33">
                  <c:v>94.868264894374548</c:v>
                </c:pt>
                <c:pt idx="34">
                  <c:v>59.073559210216295</c:v>
                </c:pt>
                <c:pt idx="35">
                  <c:v>58.116750578309976</c:v>
                </c:pt>
              </c:numCache>
            </c:numRef>
          </c:val>
          <c:smooth val="0"/>
          <c:extLst>
            <c:ext xmlns:c16="http://schemas.microsoft.com/office/drawing/2014/chart" uri="{C3380CC4-5D6E-409C-BE32-E72D297353CC}">
              <c16:uniqueId val="{00000002-EA3F-443B-816C-091205EEA0DD}"/>
            </c:ext>
          </c:extLst>
        </c:ser>
        <c:dLbls>
          <c:showLegendKey val="0"/>
          <c:showVal val="0"/>
          <c:showCatName val="0"/>
          <c:showSerName val="0"/>
          <c:showPercent val="0"/>
          <c:showBubbleSize val="0"/>
        </c:dLbls>
        <c:smooth val="0"/>
        <c:axId val="810730319"/>
        <c:axId val="806924991"/>
      </c:lineChart>
      <c:catAx>
        <c:axId val="81073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6924991"/>
        <c:crosses val="autoZero"/>
        <c:auto val="1"/>
        <c:lblAlgn val="ctr"/>
        <c:lblOffset val="100"/>
        <c:noMultiLvlLbl val="0"/>
      </c:catAx>
      <c:valAx>
        <c:axId val="8069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0730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266700</xdr:colOff>
      <xdr:row>39</xdr:row>
      <xdr:rowOff>49696</xdr:rowOff>
    </xdr:to>
    <xdr:graphicFrame macro="">
      <xdr:nvGraphicFramePr>
        <xdr:cNvPr id="2" name="Chart 1">
          <a:extLst>
            <a:ext uri="{FF2B5EF4-FFF2-40B4-BE49-F238E27FC236}">
              <a16:creationId xmlns:a16="http://schemas.microsoft.com/office/drawing/2014/main" id="{63C9315C-4CA2-4C81-BB5F-AB3F6BF42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294861</xdr:colOff>
      <xdr:row>39</xdr:row>
      <xdr:rowOff>16566</xdr:rowOff>
    </xdr:from>
    <xdr:to>
      <xdr:col>48</xdr:col>
      <xdr:colOff>205631</xdr:colOff>
      <xdr:row>78</xdr:row>
      <xdr:rowOff>32745</xdr:rowOff>
    </xdr:to>
    <xdr:graphicFrame macro="">
      <xdr:nvGraphicFramePr>
        <xdr:cNvPr id="3" name="Chart 2">
          <a:extLst>
            <a:ext uri="{FF2B5EF4-FFF2-40B4-BE49-F238E27FC236}">
              <a16:creationId xmlns:a16="http://schemas.microsoft.com/office/drawing/2014/main" id="{585A2F49-1E35-4AF8-89CA-C3C863854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39</xdr:row>
      <xdr:rowOff>19050</xdr:rowOff>
    </xdr:from>
    <xdr:to>
      <xdr:col>22</xdr:col>
      <xdr:colOff>250289</xdr:colOff>
      <xdr:row>78</xdr:row>
      <xdr:rowOff>57150</xdr:rowOff>
    </xdr:to>
    <xdr:graphicFrame macro="">
      <xdr:nvGraphicFramePr>
        <xdr:cNvPr id="4" name="Chart 3">
          <a:extLst>
            <a:ext uri="{FF2B5EF4-FFF2-40B4-BE49-F238E27FC236}">
              <a16:creationId xmlns:a16="http://schemas.microsoft.com/office/drawing/2014/main" id="{955BD572-8B79-4AA1-AD6E-21D626DC5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285750</xdr:colOff>
      <xdr:row>0</xdr:row>
      <xdr:rowOff>57150</xdr:rowOff>
    </xdr:from>
    <xdr:to>
      <xdr:col>48</xdr:col>
      <xdr:colOff>190500</xdr:colOff>
      <xdr:row>38</xdr:row>
      <xdr:rowOff>152400</xdr:rowOff>
    </xdr:to>
    <xdr:graphicFrame macro="">
      <xdr:nvGraphicFramePr>
        <xdr:cNvPr id="5" name="Chart 4">
          <a:extLst>
            <a:ext uri="{FF2B5EF4-FFF2-40B4-BE49-F238E27FC236}">
              <a16:creationId xmlns:a16="http://schemas.microsoft.com/office/drawing/2014/main" id="{36A2C577-94C2-4AAB-9E63-420BBA2D0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0</xdr:row>
      <xdr:rowOff>19050</xdr:rowOff>
    </xdr:from>
    <xdr:to>
      <xdr:col>30</xdr:col>
      <xdr:colOff>175260</xdr:colOff>
      <xdr:row>38</xdr:row>
      <xdr:rowOff>7620</xdr:rowOff>
    </xdr:to>
    <xdr:graphicFrame macro="">
      <xdr:nvGraphicFramePr>
        <xdr:cNvPr id="3" name="Chart 2">
          <a:extLst>
            <a:ext uri="{FF2B5EF4-FFF2-40B4-BE49-F238E27FC236}">
              <a16:creationId xmlns:a16="http://schemas.microsoft.com/office/drawing/2014/main" id="{FEA4C55B-5F18-087B-6102-00B13ABB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276664</xdr:colOff>
      <xdr:row>4</xdr:row>
      <xdr:rowOff>113128</xdr:rowOff>
    </xdr:from>
    <xdr:to>
      <xdr:col>35</xdr:col>
      <xdr:colOff>53926</xdr:colOff>
      <xdr:row>17</xdr:row>
      <xdr:rowOff>167103</xdr:rowOff>
    </xdr:to>
    <mc:AlternateContent xmlns:mc="http://schemas.openxmlformats.org/markup-compatibility/2006" xmlns:a14="http://schemas.microsoft.com/office/drawing/2010/main">
      <mc:Choice Requires="a14">
        <xdr:graphicFrame macro="">
          <xdr:nvGraphicFramePr>
            <xdr:cNvPr id="4" name="State / Union Territory">
              <a:extLst>
                <a:ext uri="{FF2B5EF4-FFF2-40B4-BE49-F238E27FC236}">
                  <a16:creationId xmlns:a16="http://schemas.microsoft.com/office/drawing/2014/main" id="{1B69576D-736C-3D45-9AFA-3F5ABB7ED470}"/>
                </a:ext>
              </a:extLst>
            </xdr:cNvPr>
            <xdr:cNvGraphicFramePr/>
          </xdr:nvGraphicFramePr>
          <xdr:xfrm>
            <a:off x="0" y="0"/>
            <a:ext cx="0" cy="0"/>
          </xdr:xfrm>
          <a:graphic>
            <a:graphicData uri="http://schemas.microsoft.com/office/drawing/2010/slicer">
              <sle:slicer xmlns:sle="http://schemas.microsoft.com/office/drawing/2010/slicer" name="State / Union Territory"/>
            </a:graphicData>
          </a:graphic>
        </xdr:graphicFrame>
      </mc:Choice>
      <mc:Fallback xmlns="">
        <xdr:sp macro="" textlink="">
          <xdr:nvSpPr>
            <xdr:cNvPr id="0" name=""/>
            <xdr:cNvSpPr>
              <a:spLocks noTextEdit="1"/>
            </xdr:cNvSpPr>
          </xdr:nvSpPr>
          <xdr:spPr>
            <a:xfrm>
              <a:off x="15558997" y="846906"/>
              <a:ext cx="1823373" cy="2438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0</xdr:row>
      <xdr:rowOff>11430</xdr:rowOff>
    </xdr:from>
    <xdr:to>
      <xdr:col>31</xdr:col>
      <xdr:colOff>66262</xdr:colOff>
      <xdr:row>38</xdr:row>
      <xdr:rowOff>0</xdr:rowOff>
    </xdr:to>
    <xdr:graphicFrame macro="">
      <xdr:nvGraphicFramePr>
        <xdr:cNvPr id="3" name="Chart 2">
          <a:extLst>
            <a:ext uri="{FF2B5EF4-FFF2-40B4-BE49-F238E27FC236}">
              <a16:creationId xmlns:a16="http://schemas.microsoft.com/office/drawing/2014/main" id="{EDF9E6BE-57EA-57D0-2CBC-82A2C127B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256541</xdr:colOff>
      <xdr:row>0</xdr:row>
      <xdr:rowOff>57205</xdr:rowOff>
    </xdr:from>
    <xdr:to>
      <xdr:col>34</xdr:col>
      <xdr:colOff>263167</xdr:colOff>
      <xdr:row>13</xdr:row>
      <xdr:rowOff>83571</xdr:rowOff>
    </xdr:to>
    <mc:AlternateContent xmlns:mc="http://schemas.openxmlformats.org/markup-compatibility/2006" xmlns:a14="http://schemas.microsoft.com/office/drawing/2010/main">
      <mc:Choice Requires="a14">
        <xdr:graphicFrame macro="">
          <xdr:nvGraphicFramePr>
            <xdr:cNvPr id="4" name="State / Union Territory 1">
              <a:extLst>
                <a:ext uri="{FF2B5EF4-FFF2-40B4-BE49-F238E27FC236}">
                  <a16:creationId xmlns:a16="http://schemas.microsoft.com/office/drawing/2014/main" id="{2A0DAD17-FB0D-B933-1B4F-699A39B30488}"/>
                </a:ext>
              </a:extLst>
            </xdr:cNvPr>
            <xdr:cNvGraphicFramePr/>
          </xdr:nvGraphicFramePr>
          <xdr:xfrm>
            <a:off x="0" y="0"/>
            <a:ext cx="0" cy="0"/>
          </xdr:xfrm>
          <a:graphic>
            <a:graphicData uri="http://schemas.microsoft.com/office/drawing/2010/slicer">
              <sle:slicer xmlns:sle="http://schemas.microsoft.com/office/drawing/2010/slicer" name="State / Union Territory 1"/>
            </a:graphicData>
          </a:graphic>
        </xdr:graphicFrame>
      </mc:Choice>
      <mc:Fallback xmlns="">
        <xdr:sp macro="" textlink="">
          <xdr:nvSpPr>
            <xdr:cNvPr id="0" name=""/>
            <xdr:cNvSpPr>
              <a:spLocks noTextEdit="1"/>
            </xdr:cNvSpPr>
          </xdr:nvSpPr>
          <xdr:spPr>
            <a:xfrm>
              <a:off x="23303699" y="57205"/>
              <a:ext cx="1851468" cy="2459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7619</xdr:colOff>
      <xdr:row>0</xdr:row>
      <xdr:rowOff>3809</xdr:rowOff>
    </xdr:from>
    <xdr:to>
      <xdr:col>26</xdr:col>
      <xdr:colOff>257908</xdr:colOff>
      <xdr:row>37</xdr:row>
      <xdr:rowOff>164122</xdr:rowOff>
    </xdr:to>
    <xdr:graphicFrame macro="">
      <xdr:nvGraphicFramePr>
        <xdr:cNvPr id="2" name="Chart 1">
          <a:extLst>
            <a:ext uri="{FF2B5EF4-FFF2-40B4-BE49-F238E27FC236}">
              <a16:creationId xmlns:a16="http://schemas.microsoft.com/office/drawing/2014/main" id="{0643B59C-F587-36BE-8A5A-6E7A5EBDA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Temkar" refreshedDate="45261.920409259263" createdVersion="8" refreshedVersion="8" minRefreshableVersion="3" recordCount="36" xr:uid="{F02B83C9-DDED-47D5-8205-0998BC4B4021}">
  <cacheSource type="worksheet">
    <worksheetSource name="Table1"/>
  </cacheSource>
  <cacheFields count="10">
    <cacheField name="Sr. No" numFmtId="0">
      <sharedItems containsSemiMixedTypes="0" containsString="0" containsNumber="1" containsInteger="1" minValue="1" maxValue="36"/>
    </cacheField>
    <cacheField name="State / Union Territory" numFmtId="0">
      <sharedItems count="36">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_x0009_"/>
        <s v="West Bengal"/>
        <s v="Andaman and Nicobar Islands"/>
        <s v="Chandigarh"/>
        <s v="Dadra and Nagar Haveli and Daman and Diu"/>
        <s v="Delhi"/>
        <s v="Jammu and Kashmir"/>
        <s v="Ladakh"/>
        <s v="Lakshadweep"/>
        <s v="Puducherry"/>
      </sharedItems>
    </cacheField>
    <cacheField name="Active" numFmtId="0">
      <sharedItems containsSemiMixedTypes="0" containsString="0" containsNumber="1" containsInteger="1" minValue="8" maxValue="3824"/>
    </cacheField>
    <cacheField name="Deaths" numFmtId="0">
      <sharedItems containsSemiMixedTypes="0" containsString="0" containsNumber="1" containsInteger="1" minValue="2" maxValue="7504"/>
    </cacheField>
    <cacheField name="Recovered" numFmtId="0">
      <sharedItems containsSemiMixedTypes="0" containsString="0" containsNumber="1" containsInteger="1" minValue="11" maxValue="19984" count="36">
        <n v="4776"/>
        <n v="4684"/>
        <n v="3867"/>
        <n v="3518"/>
        <n v="4771"/>
        <n v="5075"/>
        <n v="4605"/>
        <n v="6053"/>
        <n v="5990"/>
        <n v="5095"/>
        <n v="4980"/>
        <n v="6502"/>
        <n v="6421"/>
        <n v="7720"/>
        <n v="7155"/>
        <n v="6714"/>
        <n v="8252"/>
        <n v="11614"/>
        <n v="9369"/>
        <n v="13108"/>
        <n v="11622"/>
        <n v="14897"/>
        <n v="14364"/>
        <n v="14762"/>
        <n v="15915"/>
        <n v="19984"/>
        <n v="12536"/>
        <n v="12813"/>
        <n v="11"/>
        <n v="390"/>
        <n v="1414"/>
        <n v="415"/>
        <n v="1983"/>
        <n v="3562"/>
        <n v="3426"/>
        <n v="3566"/>
      </sharedItems>
    </cacheField>
    <cacheField name="Total Cases" numFmtId="0">
      <sharedItems containsSemiMixedTypes="0" containsString="0" containsNumber="1" containsInteger="1" minValue="21" maxValue="22047" count="36">
        <n v="5022"/>
        <n v="5049"/>
        <n v="5069"/>
        <n v="5070"/>
        <n v="5320"/>
        <n v="5493"/>
        <n v="5930"/>
        <n v="6464"/>
        <n v="6493"/>
        <n v="6611"/>
        <n v="6995"/>
        <n v="7282"/>
        <n v="7900"/>
        <n v="8523"/>
        <n v="8668"/>
        <n v="8736"/>
        <n v="10464"/>
        <n v="14011"/>
        <n v="14046"/>
        <n v="14868"/>
        <n v="16285"/>
        <n v="17589"/>
        <n v="18300"/>
        <n v="18645"/>
        <n v="19683"/>
        <n v="21065"/>
        <n v="21221"/>
        <n v="22047"/>
        <n v="21"/>
        <n v="524"/>
        <n v="1920"/>
        <n v="2144"/>
        <n v="2589"/>
        <n v="4224"/>
        <n v="4382"/>
        <n v="4959"/>
      </sharedItems>
    </cacheField>
    <cacheField name="Latest Modified Date" numFmtId="165">
      <sharedItems containsSemiMixedTypes="0" containsNonDate="0" containsDate="1" containsString="0" minDate="2020-03-31T22:00:00" maxDate="2020-05-04T08:00:00"/>
    </cacheField>
    <cacheField name="Active %" numFmtId="164">
      <sharedItems containsSemiMixedTypes="0" containsString="0" containsNumber="1" minValue="2.4655963302752295" maxValue="40.998134328358212" count="36">
        <n v="2.8474711270410196"/>
        <n v="6.6943949296890475"/>
        <n v="12.961136318800554"/>
        <n v="12.879684418145956"/>
        <n v="4.2669172932330826"/>
        <n v="3.9504824321864187"/>
        <n v="19.848229342327151"/>
        <n v="5.8168316831683171"/>
        <n v="6.3914985368858774"/>
        <n v="8.3497201633640898"/>
        <n v="22.215868477483916"/>
        <n v="9.1870365284262565"/>
        <n v="8.6075949367088604"/>
        <n v="7.5442919159920212"/>
        <n v="7.0835256114443927"/>
        <n v="14.114010989010989"/>
        <n v="2.4655963302752295"/>
        <n v="2.590821497394904"/>
        <n v="10.38017941050833"/>
        <n v="4.9502286790422385"/>
        <n v="18.661344795824377"/>
        <n v="9.6992438455853094"/>
        <n v="20.89617486338798"/>
        <n v="17.924376508447303"/>
        <n v="9.3176853121983445"/>
        <n v="5.0985046285307378"/>
        <n v="10.984402243061119"/>
        <n v="7.8468725903751073"/>
        <n v="38.095238095238095"/>
        <n v="15.648854961832063"/>
        <n v="16.458333333333332"/>
        <n v="40.998134328358212"/>
        <n v="5.793742757821553"/>
        <n v="5.8238636363636358"/>
        <n v="3.765403925148334"/>
        <n v="7.9249848759830614"/>
      </sharedItems>
    </cacheField>
    <cacheField name="Deaths %" numFmtId="164">
      <sharedItems containsSemiMixedTypes="0" containsString="0" containsNumber="1" minValue="3.3230477094706862E-2" maxValue="39.645522388059703"/>
    </cacheField>
    <cacheField name="Recovered %" numFmtId="164">
      <sharedItems containsSemiMixedTypes="0" containsString="0" containsNumber="1" minValue="19.356343283582088" maxValue="95.101553166069294"/>
    </cacheField>
  </cacheFields>
  <extLst>
    <ext xmlns:x14="http://schemas.microsoft.com/office/spreadsheetml/2009/9/main" uri="{725AE2AE-9491-48be-B2B4-4EB974FC3084}">
      <x14:pivotCacheDefinition pivotCacheId="886103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1"/>
    <x v="0"/>
    <n v="143"/>
    <n v="103"/>
    <x v="0"/>
    <x v="0"/>
    <d v="2020-05-02T05:00:00"/>
    <x v="0"/>
    <n v="2.0509757068896852"/>
    <n v="95.101553166069294"/>
  </r>
  <r>
    <n v="2"/>
    <x v="1"/>
    <n v="338"/>
    <n v="27"/>
    <x v="1"/>
    <x v="1"/>
    <d v="2020-05-01T06:00:00"/>
    <x v="1"/>
    <n v="0.53475935828876997"/>
    <n v="92.770845712022194"/>
  </r>
  <r>
    <n v="3"/>
    <x v="2"/>
    <n v="657"/>
    <n v="545"/>
    <x v="2"/>
    <x v="2"/>
    <d v="2020-05-02T08:30:00"/>
    <x v="2"/>
    <n v="10.751627539948707"/>
    <n v="76.28723614125073"/>
  </r>
  <r>
    <n v="4"/>
    <x v="3"/>
    <n v="653"/>
    <n v="899"/>
    <x v="3"/>
    <x v="3"/>
    <d v="2020-05-02T12:00:00"/>
    <x v="3"/>
    <n v="17.731755424063117"/>
    <n v="69.38856015779092"/>
  </r>
  <r>
    <n v="5"/>
    <x v="4"/>
    <n v="227"/>
    <n v="322"/>
    <x v="4"/>
    <x v="4"/>
    <d v="2020-05-01T16:00:00"/>
    <x v="4"/>
    <n v="6.0526315789473681"/>
    <n v="89.680451127819552"/>
  </r>
  <r>
    <n v="6"/>
    <x v="5"/>
    <n v="217"/>
    <n v="201"/>
    <x v="5"/>
    <x v="5"/>
    <d v="2020-05-02T14:45:00"/>
    <x v="5"/>
    <n v="3.659202621518296"/>
    <n v="92.390314946295277"/>
  </r>
  <r>
    <n v="7"/>
    <x v="6"/>
    <n v="1177"/>
    <n v="148"/>
    <x v="6"/>
    <x v="6"/>
    <d v="2020-05-02T10:56:00"/>
    <x v="6"/>
    <n v="2.4957841483979766"/>
    <n v="77.655986509274882"/>
  </r>
  <r>
    <n v="8"/>
    <x v="7"/>
    <n v="376"/>
    <n v="35"/>
    <x v="7"/>
    <x v="7"/>
    <d v="2020-05-01T19:00:00"/>
    <x v="7"/>
    <n v="0.54146039603960394"/>
    <n v="93.641707920792086"/>
  </r>
  <r>
    <n v="9"/>
    <x v="8"/>
    <n v="415"/>
    <n v="88"/>
    <x v="8"/>
    <x v="8"/>
    <d v="2020-05-02T11:00:00"/>
    <x v="8"/>
    <n v="1.3553057138456801"/>
    <n v="92.253195749268443"/>
  </r>
  <r>
    <n v="10"/>
    <x v="9"/>
    <n v="552"/>
    <n v="964"/>
    <x v="9"/>
    <x v="9"/>
    <d v="2020-05-02T13:58:00"/>
    <x v="9"/>
    <n v="14.581757676599608"/>
    <n v="77.068522160036295"/>
  </r>
  <r>
    <n v="11"/>
    <x v="10"/>
    <n v="1554"/>
    <n v="461"/>
    <x v="10"/>
    <x v="10"/>
    <d v="2020-05-02T07:00:00"/>
    <x v="10"/>
    <n v="6.5904217298070051"/>
    <n v="71.193709792709086"/>
  </r>
  <r>
    <n v="12"/>
    <x v="11"/>
    <n v="669"/>
    <n v="111"/>
    <x v="11"/>
    <x v="11"/>
    <d v="2020-05-02T08:00:00"/>
    <x v="11"/>
    <n v="1.524306509200769"/>
    <n v="89.288656962372968"/>
  </r>
  <r>
    <n v="13"/>
    <x v="12"/>
    <n v="680"/>
    <n v="799"/>
    <x v="12"/>
    <x v="12"/>
    <d v="2020-05-01T22:17:00"/>
    <x v="12"/>
    <n v="10.11392405063291"/>
    <n v="81.278481012658233"/>
  </r>
  <r>
    <n v="14"/>
    <x v="13"/>
    <n v="643"/>
    <n v="160"/>
    <x v="13"/>
    <x v="13"/>
    <d v="2020-05-01T17:00:00"/>
    <x v="13"/>
    <n v="1.8772732605889946"/>
    <n v="90.578434823418988"/>
  </r>
  <r>
    <n v="15"/>
    <x v="14"/>
    <n v="614"/>
    <n v="899"/>
    <x v="14"/>
    <x v="14"/>
    <d v="2020-05-02T08:00:00"/>
    <x v="14"/>
    <n v="10.371481310567605"/>
    <n v="82.544993077988011"/>
  </r>
  <r>
    <n v="16"/>
    <x v="15"/>
    <n v="1233"/>
    <n v="789"/>
    <x v="15"/>
    <x v="15"/>
    <d v="2020-05-01T07:00:00"/>
    <x v="15"/>
    <n v="9.0315934065934069"/>
    <n v="76.854395604395606"/>
  </r>
  <r>
    <n v="17"/>
    <x v="16"/>
    <n v="258"/>
    <n v="1954"/>
    <x v="16"/>
    <x v="16"/>
    <d v="2020-05-02T10:00:00"/>
    <x v="16"/>
    <n v="18.673547400611621"/>
    <n v="78.860856269113157"/>
  </r>
  <r>
    <n v="18"/>
    <x v="17"/>
    <n v="363"/>
    <n v="2034"/>
    <x v="17"/>
    <x v="17"/>
    <d v="2020-05-02T14:04:00"/>
    <x v="17"/>
    <n v="14.517165084576405"/>
    <n v="82.892013418028682"/>
  </r>
  <r>
    <n v="19"/>
    <x v="18"/>
    <n v="1458"/>
    <n v="3219"/>
    <x v="18"/>
    <x v="18"/>
    <d v="2020-05-01T17:00:00"/>
    <x v="18"/>
    <n v="22.917556599743698"/>
    <n v="66.702263989747962"/>
  </r>
  <r>
    <n v="20"/>
    <x v="19"/>
    <n v="736"/>
    <n v="1024"/>
    <x v="19"/>
    <x v="19"/>
    <d v="2020-05-01T15:00:00"/>
    <x v="19"/>
    <n v="6.8872746838848533"/>
    <n v="88.162496637072906"/>
  </r>
  <r>
    <n v="21"/>
    <x v="20"/>
    <n v="3039"/>
    <n v="1624"/>
    <x v="20"/>
    <x v="20"/>
    <d v="2020-05-02T12:45:00"/>
    <x v="20"/>
    <n v="9.9723672090881177"/>
    <n v="71.366287995087504"/>
  </r>
  <r>
    <n v="22"/>
    <x v="21"/>
    <n v="1706"/>
    <n v="986"/>
    <x v="21"/>
    <x v="21"/>
    <d v="2020-05-01T22:00:00"/>
    <x v="21"/>
    <n v="5.6057763374836549"/>
    <n v="84.694979816931038"/>
  </r>
  <r>
    <n v="23"/>
    <x v="22"/>
    <n v="3824"/>
    <n v="112"/>
    <x v="22"/>
    <x v="22"/>
    <d v="2020-05-01T22:00:00"/>
    <x v="22"/>
    <n v="0.61202185792349728"/>
    <n v="78.491803278688522"/>
  </r>
  <r>
    <n v="24"/>
    <x v="23"/>
    <n v="3342"/>
    <n v="541"/>
    <x v="23"/>
    <x v="23"/>
    <d v="2020-05-01T16:00:00"/>
    <x v="23"/>
    <n v="2.9015821936175921"/>
    <n v="79.174041297935105"/>
  </r>
  <r>
    <n v="25"/>
    <x v="24"/>
    <n v="1834"/>
    <n v="1934"/>
    <x v="24"/>
    <x v="24"/>
    <d v="2020-03-31T22:00:00"/>
    <x v="24"/>
    <n v="9.8257379464512518"/>
    <n v="80.856576741350409"/>
  </r>
  <r>
    <n v="26"/>
    <x v="25"/>
    <n v="1074"/>
    <n v="7"/>
    <x v="25"/>
    <x v="25"/>
    <d v="2020-05-02T07:30:00"/>
    <x v="25"/>
    <n v="3.3230477094706862E-2"/>
    <n v="94.868264894374548"/>
  </r>
  <r>
    <n v="27"/>
    <x v="26"/>
    <n v="2331"/>
    <n v="6354"/>
    <x v="26"/>
    <x v="26"/>
    <d v="2020-05-01T09:00:00"/>
    <x v="26"/>
    <n v="29.942038546722589"/>
    <n v="59.073559210216295"/>
  </r>
  <r>
    <n v="28"/>
    <x v="27"/>
    <n v="1730"/>
    <n v="7504"/>
    <x v="27"/>
    <x v="27"/>
    <d v="2020-05-01T21:59:00"/>
    <x v="27"/>
    <n v="34.036376831314918"/>
    <n v="58.116750578309976"/>
  </r>
  <r>
    <n v="29"/>
    <x v="28"/>
    <n v="8"/>
    <n v="2"/>
    <x v="28"/>
    <x v="28"/>
    <d v="2020-05-02T07:00:00"/>
    <x v="28"/>
    <n v="9.5238095238095237"/>
    <n v="52.380952380952387"/>
  </r>
  <r>
    <n v="30"/>
    <x v="29"/>
    <n v="82"/>
    <n v="52"/>
    <x v="29"/>
    <x v="29"/>
    <d v="2020-05-02T13:30:00"/>
    <x v="29"/>
    <n v="9.9236641221374047"/>
    <n v="74.427480916030532"/>
  </r>
  <r>
    <n v="31"/>
    <x v="30"/>
    <n v="316"/>
    <n v="190"/>
    <x v="30"/>
    <x v="30"/>
    <d v="2020-05-01T16:00:00"/>
    <x v="30"/>
    <n v="9.8958333333333321"/>
    <n v="73.645833333333329"/>
  </r>
  <r>
    <n v="32"/>
    <x v="31"/>
    <n v="879"/>
    <n v="850"/>
    <x v="31"/>
    <x v="31"/>
    <d v="2020-05-02T13:00:00"/>
    <x v="31"/>
    <n v="39.645522388059703"/>
    <n v="19.356343283582088"/>
  </r>
  <r>
    <n v="33"/>
    <x v="32"/>
    <n v="150"/>
    <n v="456"/>
    <x v="32"/>
    <x v="32"/>
    <d v="2020-05-02T13:00:00"/>
    <x v="32"/>
    <n v="17.612977983777519"/>
    <n v="76.593279258400926"/>
  </r>
  <r>
    <n v="34"/>
    <x v="33"/>
    <n v="246"/>
    <n v="416"/>
    <x v="33"/>
    <x v="33"/>
    <d v="2020-05-02T08:00:00"/>
    <x v="33"/>
    <n v="9.8484848484848477"/>
    <n v="84.327651515151516"/>
  </r>
  <r>
    <n v="35"/>
    <x v="34"/>
    <n v="165"/>
    <n v="791"/>
    <x v="34"/>
    <x v="34"/>
    <d v="2020-05-03T08:00:00"/>
    <x v="34"/>
    <n v="18.051118210862622"/>
    <n v="78.183477863989054"/>
  </r>
  <r>
    <n v="36"/>
    <x v="35"/>
    <n v="393"/>
    <n v="1000"/>
    <x v="35"/>
    <x v="35"/>
    <d v="2020-05-04T08:00:00"/>
    <x v="35"/>
    <n v="20.165355918531962"/>
    <n v="71.9096592054849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EA629C-7FE0-4478-A7F6-CE22A6400C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tate / Union Territory">
  <location ref="A1:B38" firstHeaderRow="1" firstDataRow="1" firstDataCol="1"/>
  <pivotFields count="10">
    <pivotField showAll="0"/>
    <pivotField axis="axisRow" showAll="0">
      <items count="37">
        <item x="28"/>
        <item x="0"/>
        <item x="1"/>
        <item x="2"/>
        <item x="3"/>
        <item x="29"/>
        <item x="4"/>
        <item x="30"/>
        <item x="31"/>
        <item x="5"/>
        <item x="6"/>
        <item x="7"/>
        <item x="8"/>
        <item x="32"/>
        <item x="9"/>
        <item x="10"/>
        <item x="11"/>
        <item x="33"/>
        <item x="34"/>
        <item x="12"/>
        <item x="13"/>
        <item x="14"/>
        <item x="15"/>
        <item x="16"/>
        <item x="17"/>
        <item x="18"/>
        <item x="35"/>
        <item x="19"/>
        <item x="20"/>
        <item x="21"/>
        <item x="22"/>
        <item x="23"/>
        <item x="24"/>
        <item x="25"/>
        <item x="26"/>
        <item x="27"/>
        <item t="default"/>
      </items>
    </pivotField>
    <pivotField showAll="0"/>
    <pivotField showAll="0"/>
    <pivotField showAll="0">
      <items count="37">
        <item x="28"/>
        <item x="29"/>
        <item x="31"/>
        <item x="30"/>
        <item x="32"/>
        <item x="34"/>
        <item x="3"/>
        <item x="33"/>
        <item x="35"/>
        <item x="2"/>
        <item x="6"/>
        <item x="1"/>
        <item x="4"/>
        <item x="0"/>
        <item x="10"/>
        <item x="5"/>
        <item x="9"/>
        <item x="8"/>
        <item x="7"/>
        <item x="12"/>
        <item x="11"/>
        <item x="15"/>
        <item x="14"/>
        <item x="13"/>
        <item x="16"/>
        <item x="18"/>
        <item x="17"/>
        <item x="20"/>
        <item x="26"/>
        <item x="27"/>
        <item x="19"/>
        <item x="22"/>
        <item x="23"/>
        <item x="21"/>
        <item x="24"/>
        <item x="25"/>
        <item t="default"/>
      </items>
    </pivotField>
    <pivotField dataField="1" showAll="0">
      <items count="37">
        <item x="28"/>
        <item x="29"/>
        <item x="30"/>
        <item x="31"/>
        <item x="32"/>
        <item x="33"/>
        <item x="34"/>
        <item x="35"/>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165" showAll="0"/>
    <pivotField numFmtId="164" showAll="0"/>
    <pivotField numFmtId="164" showAll="0"/>
    <pivotField numFmtId="164"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Total Cases" fld="5" baseField="0" baseItem="0"/>
  </dataFields>
  <formats count="24">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fieldPosition="0">
        <references count="1">
          <reference field="1"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axis="axisValues" fieldPosition="0"/>
    </format>
    <format dxfId="47">
      <pivotArea field="1" type="button" dataOnly="0" labelOnly="1" outline="0" axis="axisRow" fieldPosition="0"/>
    </format>
    <format dxfId="46">
      <pivotArea dataOnly="0" labelOnly="1" outline="0" axis="axisValues" fieldPosition="0"/>
    </format>
    <format dxfId="45">
      <pivotArea field="1" type="button" dataOnly="0" labelOnly="1" outline="0" axis="axisRow" fieldPosition="0"/>
    </format>
    <format dxfId="44">
      <pivotArea dataOnly="0" labelOnly="1" outline="0" axis="axisValues" fieldPosition="0"/>
    </format>
    <format dxfId="43">
      <pivotArea field="1" type="button" dataOnly="0" labelOnly="1" outline="0" axis="axisRow" fieldPosition="0"/>
    </format>
    <format dxfId="42">
      <pivotArea dataOnly="0" labelOnly="1" outline="0" axis="axisValues" fieldPosition="0"/>
    </format>
    <format dxfId="41">
      <pivotArea grandRow="1" outline="0" collapsedLevelsAreSubtotals="1" fieldPosition="0"/>
    </format>
    <format dxfId="40">
      <pivotArea dataOnly="0" labelOnly="1" grandRow="1" outline="0" fieldPosition="0"/>
    </format>
    <format dxfId="39">
      <pivotArea grandRow="1" outline="0" collapsedLevelsAreSubtotals="1" fieldPosition="0"/>
    </format>
    <format dxfId="38">
      <pivotArea dataOnly="0" labelOnly="1" grandRow="1" outline="0" fieldPosition="0"/>
    </format>
    <format dxfId="37">
      <pivotArea grandRow="1" outline="0" collapsedLevelsAreSubtotals="1" fieldPosition="0"/>
    </format>
    <format dxfId="36">
      <pivotArea dataOnly="0" labelOnly="1" grandRow="1" outline="0" fieldPosition="0"/>
    </format>
  </formats>
  <chartFormats count="5">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33B1C0-01B8-4C54-B05D-1052B4C5304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te / Union Territory">
  <location ref="A1:E38" firstHeaderRow="0" firstDataRow="1" firstDataCol="1"/>
  <pivotFields count="10">
    <pivotField showAll="0"/>
    <pivotField axis="axisRow" showAll="0">
      <items count="37">
        <item x="28"/>
        <item x="0"/>
        <item x="1"/>
        <item x="2"/>
        <item x="3"/>
        <item x="29"/>
        <item x="4"/>
        <item x="30"/>
        <item x="31"/>
        <item x="5"/>
        <item x="6"/>
        <item x="7"/>
        <item x="8"/>
        <item x="32"/>
        <item x="9"/>
        <item x="10"/>
        <item x="11"/>
        <item x="33"/>
        <item x="34"/>
        <item x="12"/>
        <item x="13"/>
        <item x="14"/>
        <item x="15"/>
        <item x="16"/>
        <item x="17"/>
        <item x="18"/>
        <item x="35"/>
        <item x="19"/>
        <item x="20"/>
        <item x="21"/>
        <item x="22"/>
        <item x="23"/>
        <item x="24"/>
        <item x="25"/>
        <item x="26"/>
        <item x="27"/>
        <item t="default"/>
      </items>
    </pivotField>
    <pivotField dataField="1" showAll="0"/>
    <pivotField dataField="1" showAll="0"/>
    <pivotField dataField="1" showAll="0"/>
    <pivotField dataField="1" showAll="0"/>
    <pivotField numFmtId="165" showAll="0"/>
    <pivotField numFmtId="164" showAll="0"/>
    <pivotField numFmtId="164" showAll="0"/>
    <pivotField numFmtId="164"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4">
    <i>
      <x/>
    </i>
    <i i="1">
      <x v="1"/>
    </i>
    <i i="2">
      <x v="2"/>
    </i>
    <i i="3">
      <x v="3"/>
    </i>
  </colItems>
  <dataFields count="4">
    <dataField name="Sum of Active" fld="2" baseField="0" baseItem="0"/>
    <dataField name="Sum of Deaths" fld="3" baseField="0" baseItem="0"/>
    <dataField name="Sum of Recovered" fld="4" baseField="0" baseItem="0"/>
    <dataField name="Sum of Total Cases" fld="5" baseField="0" baseItem="0"/>
  </dataFields>
  <formats count="18">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fieldPosition="0">
        <references count="1">
          <reference field="1" count="0"/>
        </references>
      </pivotArea>
    </format>
    <format dxfId="31">
      <pivotArea dataOnly="0" labelOnly="1" grandRow="1" outline="0" fieldPosition="0"/>
    </format>
    <format dxfId="30">
      <pivotArea dataOnly="0" labelOnly="1" outline="0" fieldPosition="0">
        <references count="1">
          <reference field="4294967294" count="4">
            <x v="0"/>
            <x v="1"/>
            <x v="2"/>
            <x v="3"/>
          </reference>
        </references>
      </pivotArea>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fieldPosition="0">
        <references count="1">
          <reference field="4294967294" count="4">
            <x v="0"/>
            <x v="1"/>
            <x v="2"/>
            <x v="3"/>
          </reference>
        </references>
      </pivotArea>
    </format>
    <format dxfId="23">
      <pivotArea field="1" type="button" dataOnly="0" labelOnly="1" outline="0" axis="axisRow" fieldPosition="0"/>
    </format>
    <format dxfId="22">
      <pivotArea dataOnly="0" labelOnly="1" outline="0" fieldPosition="0">
        <references count="1">
          <reference field="4294967294" count="4">
            <x v="0"/>
            <x v="1"/>
            <x v="2"/>
            <x v="3"/>
          </reference>
        </references>
      </pivotArea>
    </format>
    <format dxfId="21">
      <pivotArea grandRow="1" outline="0" collapsedLevelsAreSubtotals="1" fieldPosition="0"/>
    </format>
    <format dxfId="20">
      <pivotArea dataOnly="0" labelOnly="1" grandRow="1" outline="0" fieldPosition="0"/>
    </format>
    <format dxfId="19">
      <pivotArea outline="0" collapsedLevelsAreSubtotals="1" fieldPosition="0"/>
    </format>
    <format dxfId="18">
      <pivotArea dataOnly="0" labelOnly="1" outline="0" fieldPosition="0">
        <references count="1">
          <reference field="4294967294" count="4">
            <x v="0"/>
            <x v="1"/>
            <x v="2"/>
            <x v="3"/>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7C61D4-BBFB-4334-A9DE-F6B40EAF04A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te / Union Territory">
  <location ref="A1:D38" firstHeaderRow="0" firstDataRow="1" firstDataCol="1"/>
  <pivotFields count="10">
    <pivotField showAll="0"/>
    <pivotField axis="axisRow" showAll="0">
      <items count="37">
        <item x="28"/>
        <item x="0"/>
        <item x="1"/>
        <item x="2"/>
        <item x="3"/>
        <item x="29"/>
        <item x="4"/>
        <item x="30"/>
        <item x="31"/>
        <item x="5"/>
        <item x="6"/>
        <item x="7"/>
        <item x="8"/>
        <item x="32"/>
        <item x="9"/>
        <item x="10"/>
        <item x="11"/>
        <item x="33"/>
        <item x="34"/>
        <item x="12"/>
        <item x="13"/>
        <item x="14"/>
        <item x="15"/>
        <item x="16"/>
        <item x="17"/>
        <item x="18"/>
        <item x="35"/>
        <item x="19"/>
        <item x="20"/>
        <item x="21"/>
        <item x="22"/>
        <item x="23"/>
        <item x="24"/>
        <item x="25"/>
        <item x="26"/>
        <item x="27"/>
        <item t="default"/>
      </items>
    </pivotField>
    <pivotField showAll="0"/>
    <pivotField showAll="0"/>
    <pivotField showAll="0"/>
    <pivotField showAll="0"/>
    <pivotField numFmtId="165" showAll="0"/>
    <pivotField dataField="1" numFmtId="164" showAll="0">
      <items count="37">
        <item x="16"/>
        <item x="17"/>
        <item x="0"/>
        <item x="34"/>
        <item x="5"/>
        <item x="4"/>
        <item x="19"/>
        <item x="25"/>
        <item x="32"/>
        <item x="7"/>
        <item x="33"/>
        <item x="8"/>
        <item x="1"/>
        <item x="14"/>
        <item x="13"/>
        <item x="27"/>
        <item x="35"/>
        <item x="9"/>
        <item x="12"/>
        <item x="11"/>
        <item x="24"/>
        <item x="21"/>
        <item x="18"/>
        <item x="26"/>
        <item x="3"/>
        <item x="2"/>
        <item x="15"/>
        <item x="29"/>
        <item x="30"/>
        <item x="23"/>
        <item x="20"/>
        <item x="6"/>
        <item x="22"/>
        <item x="10"/>
        <item x="28"/>
        <item x="31"/>
        <item t="default"/>
      </items>
    </pivotField>
    <pivotField dataField="1" numFmtId="164" showAll="0"/>
    <pivotField dataField="1" numFmtId="164"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i="1">
      <x v="1"/>
    </i>
    <i i="2">
      <x v="2"/>
    </i>
  </colItems>
  <dataFields count="3">
    <dataField name="Sum of Active %" fld="7" baseField="0" baseItem="0"/>
    <dataField name="Sum of Deaths %" fld="8" baseField="0" baseItem="0"/>
    <dataField name="Sum of Recovered %" fld="9" baseField="0" baseItem="0"/>
  </dataFields>
  <formats count="18">
    <format dxfId="17">
      <pivotArea outline="0" collapsedLevelsAreSubtotals="1" fieldPosition="0"/>
    </format>
    <format dxfId="16">
      <pivotArea dataOnly="0" labelOnly="1" outline="0" fieldPosition="0">
        <references count="1">
          <reference field="4294967294" count="3">
            <x v="0"/>
            <x v="1"/>
            <x v="2"/>
          </reference>
        </references>
      </pivotArea>
    </format>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outline="0" fieldPosition="0">
        <references count="1">
          <reference field="4294967294" count="3">
            <x v="0"/>
            <x v="1"/>
            <x v="2"/>
          </reference>
        </references>
      </pivotArea>
    </format>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grandRow="1" outline="0" fieldPosition="0"/>
    </format>
    <format dxfId="4">
      <pivotArea dataOnly="0" labelOnly="1" outline="0" fieldPosition="0">
        <references count="1">
          <reference field="4294967294" count="3">
            <x v="0"/>
            <x v="1"/>
            <x v="2"/>
          </reference>
        </references>
      </pivotArea>
    </format>
    <format dxfId="3">
      <pivotArea field="1" type="button" dataOnly="0" labelOnly="1" outline="0" axis="axisRow" fieldPosition="0"/>
    </format>
    <format dxfId="2">
      <pivotArea dataOnly="0" labelOnly="1" outline="0" fieldPosition="0">
        <references count="1">
          <reference field="4294967294" count="3">
            <x v="0"/>
            <x v="1"/>
            <x v="2"/>
          </reference>
        </references>
      </pivotArea>
    </format>
    <format dxfId="1">
      <pivotArea grandRow="1" outline="0" collapsedLevelsAreSubtotals="1" fieldPosition="0"/>
    </format>
    <format dxfId="0">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_Union_Territory" xr10:uid="{5CCD8A50-0D15-41D3-A516-6226676E9B16}" sourceName="State / Union Territory">
  <pivotTables>
    <pivotTable tabId="3" name="PivotTable1"/>
  </pivotTables>
  <data>
    <tabular pivotCacheId="886103736">
      <items count="36">
        <i x="28" s="1"/>
        <i x="0" s="1"/>
        <i x="1" s="1"/>
        <i x="2" s="1"/>
        <i x="3" s="1"/>
        <i x="29" s="1"/>
        <i x="4" s="1"/>
        <i x="30" s="1"/>
        <i x="31" s="1"/>
        <i x="5" s="1"/>
        <i x="6" s="1"/>
        <i x="7" s="1"/>
        <i x="8" s="1"/>
        <i x="32" s="1"/>
        <i x="9" s="1"/>
        <i x="10" s="1"/>
        <i x="11" s="1"/>
        <i x="33" s="1"/>
        <i x="34" s="1"/>
        <i x="12" s="1"/>
        <i x="13" s="1"/>
        <i x="14" s="1"/>
        <i x="15" s="1"/>
        <i x="16" s="1"/>
        <i x="17" s="1"/>
        <i x="18" s="1"/>
        <i x="35" s="1"/>
        <i x="19" s="1"/>
        <i x="20" s="1"/>
        <i x="21" s="1"/>
        <i x="22" s="1"/>
        <i x="23" s="1"/>
        <i x="24"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_Union_Territory1" xr10:uid="{6D7D38FA-69EF-4B77-82F3-6DFB4872339E}" sourceName="State / Union Territory">
  <pivotTables>
    <pivotTable tabId="5" name="PivotTable5"/>
  </pivotTables>
  <data>
    <tabular pivotCacheId="886103736">
      <items count="36">
        <i x="28" s="1"/>
        <i x="0" s="1"/>
        <i x="1" s="1"/>
        <i x="2" s="1"/>
        <i x="3" s="1"/>
        <i x="29" s="1"/>
        <i x="4" s="1"/>
        <i x="30" s="1"/>
        <i x="31" s="1"/>
        <i x="5" s="1"/>
        <i x="6" s="1"/>
        <i x="7" s="1"/>
        <i x="8" s="1"/>
        <i x="32" s="1"/>
        <i x="9" s="1"/>
        <i x="10" s="1"/>
        <i x="11" s="1"/>
        <i x="33" s="1"/>
        <i x="34" s="1"/>
        <i x="12" s="1"/>
        <i x="13" s="1"/>
        <i x="14" s="1"/>
        <i x="15" s="1"/>
        <i x="16" s="1"/>
        <i x="17" s="1"/>
        <i x="18" s="1"/>
        <i x="35" s="1"/>
        <i x="19" s="1"/>
        <i x="20" s="1"/>
        <i x="21" s="1"/>
        <i x="22" s="1"/>
        <i x="23" s="1"/>
        <i x="24" s="1"/>
        <i x="25" s="1"/>
        <i x="26"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 Union Territory" xr10:uid="{6363FA84-A641-4989-BC3B-A90307607FD7}" cache="Slicer_State___Union_Territory" caption="State / Union Territ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 Union Territory 1" xr10:uid="{912A3959-F476-4182-A608-191751DBBDD7}" cache="Slicer_State___Union_Territory1" caption="State / Union Territ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F2908B-028E-4EBA-83CC-ABF241EF4602}" name="Table1" displayName="Table1" ref="A1:J37" totalsRowShown="0" headerRowDxfId="74" dataDxfId="72" headerRowBorderDxfId="73" tableBorderDxfId="71" totalsRowBorderDxfId="70">
  <autoFilter ref="A1:J37" xr:uid="{C9F2908B-028E-4EBA-83CC-ABF241EF460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70FE01F-456B-47F2-A351-0AF5610FF15B}" name="Sr. No" dataDxfId="69">
      <calculatedColumnFormula>A1+1</calculatedColumnFormula>
    </tableColumn>
    <tableColumn id="2" xr3:uid="{E9315E6A-0474-4865-90F8-33CD7D4F20C8}" name="State / Union Territory" dataDxfId="68"/>
    <tableColumn id="3" xr3:uid="{F8D375F3-660F-40C9-92F1-5300E2F90857}" name="Active" dataDxfId="67"/>
    <tableColumn id="4" xr3:uid="{49577FF1-6B49-4930-84D7-6EE8D1454B6A}" name="Deaths" dataDxfId="66"/>
    <tableColumn id="5" xr3:uid="{896B24E9-B8D0-4A03-88EE-472FD304DDC9}" name="Recovered" dataDxfId="65">
      <calculatedColumnFormula>Table1[[#This Row],[Total Cases]]-(Table1[[#This Row],[Active]]+D2)</calculatedColumnFormula>
    </tableColumn>
    <tableColumn id="6" xr3:uid="{87F08966-B6F7-4230-98E9-7CDD72284800}" name="Total Cases" dataDxfId="64"/>
    <tableColumn id="7" xr3:uid="{11A68D38-AAF9-4CB8-B737-38FDA992A806}" name="Latest Modified Date" dataDxfId="63"/>
    <tableColumn id="8" xr3:uid="{D84DF131-8258-4043-A624-B86F2AAF4F8F}" name="Active %" dataDxfId="62">
      <calculatedColumnFormula>(Table1[[#This Row],[Active]]/Table1[[#This Row],[Total Cases]])*100</calculatedColumnFormula>
    </tableColumn>
    <tableColumn id="9" xr3:uid="{73A5CED7-3253-4D4E-A24D-5D036907BF6A}" name="Deaths %" dataDxfId="61">
      <calculatedColumnFormula>(Table1[[#This Row],[Deaths]]/Table1[[#This Row],[Total Cases]])*100</calculatedColumnFormula>
    </tableColumn>
    <tableColumn id="10" xr3:uid="{243EED0F-00F6-4404-809B-22492D127E6D}" name="Recovered %" dataDxfId="60">
      <calculatedColumnFormula>(Table1[[#This Row],[Recovered]]/Table1[[#This Row],[Total Cases]])*100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J37"/>
  <sheetViews>
    <sheetView tabSelected="1" zoomScale="70" zoomScaleNormal="100" workbookViewId="0">
      <selection activeCell="B15" sqref="B15"/>
    </sheetView>
  </sheetViews>
  <sheetFormatPr defaultRowHeight="14.4" x14ac:dyDescent="0.3"/>
  <cols>
    <col min="1" max="1" width="8" style="1" customWidth="1"/>
    <col min="2" max="2" width="38.33203125" style="1" customWidth="1"/>
    <col min="3" max="6" width="13.77734375" style="1" customWidth="1"/>
    <col min="7" max="7" width="20.33203125" style="1" customWidth="1"/>
    <col min="8" max="9" width="11.77734375" style="12" customWidth="1"/>
    <col min="10" max="10" width="13.6640625" style="12" customWidth="1"/>
  </cols>
  <sheetData>
    <row r="1" spans="1:10" s="2" customFormat="1" x14ac:dyDescent="0.3">
      <c r="A1" s="5" t="s">
        <v>3</v>
      </c>
      <c r="B1" s="6" t="s">
        <v>7</v>
      </c>
      <c r="C1" s="6" t="s">
        <v>2</v>
      </c>
      <c r="D1" s="6" t="s">
        <v>0</v>
      </c>
      <c r="E1" s="6" t="s">
        <v>4</v>
      </c>
      <c r="F1" s="6" t="s">
        <v>44</v>
      </c>
      <c r="G1" s="6" t="s">
        <v>1</v>
      </c>
      <c r="H1" s="9" t="s">
        <v>45</v>
      </c>
      <c r="I1" s="9" t="s">
        <v>5</v>
      </c>
      <c r="J1" s="13" t="s">
        <v>6</v>
      </c>
    </row>
    <row r="2" spans="1:10" x14ac:dyDescent="0.3">
      <c r="A2" s="4">
        <v>1</v>
      </c>
      <c r="B2" s="3" t="s">
        <v>8</v>
      </c>
      <c r="C2" s="3">
        <v>143</v>
      </c>
      <c r="D2" s="3">
        <v>103</v>
      </c>
      <c r="E2" s="3">
        <f>Table1[[#This Row],[Total Cases]]-(Table1[[#This Row],[Active]]+D2)</f>
        <v>4776</v>
      </c>
      <c r="F2" s="3">
        <v>5022</v>
      </c>
      <c r="G2" s="16">
        <v>43953.208333333336</v>
      </c>
      <c r="H2" s="10">
        <f>(Table1[[#This Row],[Active]]/Table1[[#This Row],[Total Cases]])*100</f>
        <v>2.8474711270410196</v>
      </c>
      <c r="I2" s="10">
        <f>(Table1[[#This Row],[Deaths]]/Table1[[#This Row],[Total Cases]])*100</f>
        <v>2.0509757068896852</v>
      </c>
      <c r="J2" s="14">
        <f>(Table1[[#This Row],[Recovered]]/Table1[[#This Row],[Total Cases]])*100</f>
        <v>95.101553166069294</v>
      </c>
    </row>
    <row r="3" spans="1:10" x14ac:dyDescent="0.3">
      <c r="A3" s="4">
        <f>A2+1</f>
        <v>2</v>
      </c>
      <c r="B3" s="3" t="s">
        <v>9</v>
      </c>
      <c r="C3" s="3">
        <v>338</v>
      </c>
      <c r="D3" s="3">
        <v>27</v>
      </c>
      <c r="E3" s="3">
        <f>Table1[[#This Row],[Total Cases]]-(Table1[[#This Row],[Active]]+D3)</f>
        <v>4684</v>
      </c>
      <c r="F3" s="3">
        <v>5049</v>
      </c>
      <c r="G3" s="16">
        <v>43952.25</v>
      </c>
      <c r="H3" s="10">
        <f>(Table1[[#This Row],[Active]]/Table1[[#This Row],[Total Cases]])*100</f>
        <v>6.6943949296890475</v>
      </c>
      <c r="I3" s="10">
        <f>(Table1[[#This Row],[Deaths]]/Table1[[#This Row],[Total Cases]])*100</f>
        <v>0.53475935828876997</v>
      </c>
      <c r="J3" s="14">
        <f>(Table1[[#This Row],[Recovered]]/Table1[[#This Row],[Total Cases]])*100</f>
        <v>92.770845712022194</v>
      </c>
    </row>
    <row r="4" spans="1:10" x14ac:dyDescent="0.3">
      <c r="A4" s="4">
        <f t="shared" ref="A4:A37" si="0">A3+1</f>
        <v>3</v>
      </c>
      <c r="B4" s="3" t="s">
        <v>10</v>
      </c>
      <c r="C4" s="3">
        <v>657</v>
      </c>
      <c r="D4" s="3">
        <v>545</v>
      </c>
      <c r="E4" s="3">
        <f>Table1[[#This Row],[Total Cases]]-(Table1[[#This Row],[Active]]+D4)</f>
        <v>3867</v>
      </c>
      <c r="F4" s="3">
        <v>5069</v>
      </c>
      <c r="G4" s="16">
        <v>43953.354166666664</v>
      </c>
      <c r="H4" s="10">
        <f>(Table1[[#This Row],[Active]]/Table1[[#This Row],[Total Cases]])*100</f>
        <v>12.961136318800554</v>
      </c>
      <c r="I4" s="10">
        <f>(Table1[[#This Row],[Deaths]]/Table1[[#This Row],[Total Cases]])*100</f>
        <v>10.751627539948707</v>
      </c>
      <c r="J4" s="14">
        <f>(Table1[[#This Row],[Recovered]]/Table1[[#This Row],[Total Cases]])*100</f>
        <v>76.28723614125073</v>
      </c>
    </row>
    <row r="5" spans="1:10" x14ac:dyDescent="0.3">
      <c r="A5" s="4">
        <f t="shared" si="0"/>
        <v>4</v>
      </c>
      <c r="B5" s="3" t="s">
        <v>11</v>
      </c>
      <c r="C5" s="3">
        <v>653</v>
      </c>
      <c r="D5" s="3">
        <v>899</v>
      </c>
      <c r="E5" s="3">
        <f>Table1[[#This Row],[Total Cases]]-(Table1[[#This Row],[Active]]+D5)</f>
        <v>3518</v>
      </c>
      <c r="F5" s="3">
        <v>5070</v>
      </c>
      <c r="G5" s="16">
        <v>43953.5</v>
      </c>
      <c r="H5" s="10">
        <f>(Table1[[#This Row],[Active]]/Table1[[#This Row],[Total Cases]])*100</f>
        <v>12.879684418145956</v>
      </c>
      <c r="I5" s="10">
        <f>(Table1[[#This Row],[Deaths]]/Table1[[#This Row],[Total Cases]])*100</f>
        <v>17.731755424063117</v>
      </c>
      <c r="J5" s="14">
        <f>(Table1[[#This Row],[Recovered]]/Table1[[#This Row],[Total Cases]])*100</f>
        <v>69.38856015779092</v>
      </c>
    </row>
    <row r="6" spans="1:10" x14ac:dyDescent="0.3">
      <c r="A6" s="4">
        <f t="shared" si="0"/>
        <v>5</v>
      </c>
      <c r="B6" s="3" t="s">
        <v>12</v>
      </c>
      <c r="C6" s="3">
        <v>227</v>
      </c>
      <c r="D6" s="3">
        <v>322</v>
      </c>
      <c r="E6" s="3">
        <f>Table1[[#This Row],[Total Cases]]-(Table1[[#This Row],[Active]]+D6)</f>
        <v>4771</v>
      </c>
      <c r="F6" s="3">
        <v>5320</v>
      </c>
      <c r="G6" s="16">
        <v>43952.666666666664</v>
      </c>
      <c r="H6" s="10">
        <f>(Table1[[#This Row],[Active]]/Table1[[#This Row],[Total Cases]])*100</f>
        <v>4.2669172932330826</v>
      </c>
      <c r="I6" s="10">
        <f>(Table1[[#This Row],[Deaths]]/Table1[[#This Row],[Total Cases]])*100</f>
        <v>6.0526315789473681</v>
      </c>
      <c r="J6" s="14">
        <f>(Table1[[#This Row],[Recovered]]/Table1[[#This Row],[Total Cases]])*100</f>
        <v>89.680451127819552</v>
      </c>
    </row>
    <row r="7" spans="1:10" x14ac:dyDescent="0.3">
      <c r="A7" s="4">
        <f t="shared" si="0"/>
        <v>6</v>
      </c>
      <c r="B7" s="3" t="s">
        <v>13</v>
      </c>
      <c r="C7" s="3">
        <v>217</v>
      </c>
      <c r="D7" s="3">
        <v>201</v>
      </c>
      <c r="E7" s="3">
        <f>Table1[[#This Row],[Total Cases]]-(Table1[[#This Row],[Active]]+D7)</f>
        <v>5075</v>
      </c>
      <c r="F7" s="3">
        <v>5493</v>
      </c>
      <c r="G7" s="16">
        <v>43953.614583333336</v>
      </c>
      <c r="H7" s="10">
        <f>(Table1[[#This Row],[Active]]/Table1[[#This Row],[Total Cases]])*100</f>
        <v>3.9504824321864187</v>
      </c>
      <c r="I7" s="10">
        <f>(Table1[[#This Row],[Deaths]]/Table1[[#This Row],[Total Cases]])*100</f>
        <v>3.659202621518296</v>
      </c>
      <c r="J7" s="14">
        <f>(Table1[[#This Row],[Recovered]]/Table1[[#This Row],[Total Cases]])*100</f>
        <v>92.390314946295277</v>
      </c>
    </row>
    <row r="8" spans="1:10" x14ac:dyDescent="0.3">
      <c r="A8" s="4">
        <f t="shared" si="0"/>
        <v>7</v>
      </c>
      <c r="B8" s="3" t="s">
        <v>14</v>
      </c>
      <c r="C8" s="3">
        <v>1177</v>
      </c>
      <c r="D8" s="3">
        <v>148</v>
      </c>
      <c r="E8" s="3">
        <f>Table1[[#This Row],[Total Cases]]-(Table1[[#This Row],[Active]]+D8)</f>
        <v>4605</v>
      </c>
      <c r="F8" s="3">
        <v>5930</v>
      </c>
      <c r="G8" s="16">
        <v>43953.455555555556</v>
      </c>
      <c r="H8" s="10">
        <f>(Table1[[#This Row],[Active]]/Table1[[#This Row],[Total Cases]])*100</f>
        <v>19.848229342327151</v>
      </c>
      <c r="I8" s="10">
        <f>(Table1[[#This Row],[Deaths]]/Table1[[#This Row],[Total Cases]])*100</f>
        <v>2.4957841483979766</v>
      </c>
      <c r="J8" s="14">
        <f>(Table1[[#This Row],[Recovered]]/Table1[[#This Row],[Total Cases]])*100</f>
        <v>77.655986509274882</v>
      </c>
    </row>
    <row r="9" spans="1:10" x14ac:dyDescent="0.3">
      <c r="A9" s="4">
        <f t="shared" si="0"/>
        <v>8</v>
      </c>
      <c r="B9" s="3" t="s">
        <v>15</v>
      </c>
      <c r="C9" s="3">
        <v>376</v>
      </c>
      <c r="D9" s="3">
        <v>35</v>
      </c>
      <c r="E9" s="3">
        <f>Table1[[#This Row],[Total Cases]]-(Table1[[#This Row],[Active]]+D9)</f>
        <v>6053</v>
      </c>
      <c r="F9" s="3">
        <v>6464</v>
      </c>
      <c r="G9" s="16">
        <v>43952.791666666664</v>
      </c>
      <c r="H9" s="10">
        <f>(Table1[[#This Row],[Active]]/Table1[[#This Row],[Total Cases]])*100</f>
        <v>5.8168316831683171</v>
      </c>
      <c r="I9" s="10">
        <f>(Table1[[#This Row],[Deaths]]/Table1[[#This Row],[Total Cases]])*100</f>
        <v>0.54146039603960394</v>
      </c>
      <c r="J9" s="14">
        <f>(Table1[[#This Row],[Recovered]]/Table1[[#This Row],[Total Cases]])*100</f>
        <v>93.641707920792086</v>
      </c>
    </row>
    <row r="10" spans="1:10" x14ac:dyDescent="0.3">
      <c r="A10" s="4">
        <f t="shared" si="0"/>
        <v>9</v>
      </c>
      <c r="B10" s="3" t="s">
        <v>16</v>
      </c>
      <c r="C10" s="3">
        <v>415</v>
      </c>
      <c r="D10" s="3">
        <v>88</v>
      </c>
      <c r="E10" s="3">
        <f>Table1[[#This Row],[Total Cases]]-(Table1[[#This Row],[Active]]+D10)</f>
        <v>5990</v>
      </c>
      <c r="F10" s="3">
        <v>6493</v>
      </c>
      <c r="G10" s="16">
        <v>43953.458333333336</v>
      </c>
      <c r="H10" s="10">
        <f>(Table1[[#This Row],[Active]]/Table1[[#This Row],[Total Cases]])*100</f>
        <v>6.3914985368858774</v>
      </c>
      <c r="I10" s="10">
        <f>(Table1[[#This Row],[Deaths]]/Table1[[#This Row],[Total Cases]])*100</f>
        <v>1.3553057138456801</v>
      </c>
      <c r="J10" s="14">
        <f>(Table1[[#This Row],[Recovered]]/Table1[[#This Row],[Total Cases]])*100</f>
        <v>92.253195749268443</v>
      </c>
    </row>
    <row r="11" spans="1:10" x14ac:dyDescent="0.3">
      <c r="A11" s="4">
        <f t="shared" si="0"/>
        <v>10</v>
      </c>
      <c r="B11" s="3" t="s">
        <v>17</v>
      </c>
      <c r="C11" s="3">
        <v>552</v>
      </c>
      <c r="D11" s="3">
        <v>964</v>
      </c>
      <c r="E11" s="3">
        <f>Table1[[#This Row],[Total Cases]]-(Table1[[#This Row],[Active]]+D11)</f>
        <v>5095</v>
      </c>
      <c r="F11" s="3">
        <v>6611</v>
      </c>
      <c r="G11" s="16">
        <v>43953.581944444442</v>
      </c>
      <c r="H11" s="10">
        <f>(Table1[[#This Row],[Active]]/Table1[[#This Row],[Total Cases]])*100</f>
        <v>8.3497201633640898</v>
      </c>
      <c r="I11" s="10">
        <f>(Table1[[#This Row],[Deaths]]/Table1[[#This Row],[Total Cases]])*100</f>
        <v>14.581757676599608</v>
      </c>
      <c r="J11" s="14">
        <f>(Table1[[#This Row],[Recovered]]/Table1[[#This Row],[Total Cases]])*100</f>
        <v>77.068522160036295</v>
      </c>
    </row>
    <row r="12" spans="1:10" x14ac:dyDescent="0.3">
      <c r="A12" s="4">
        <f t="shared" si="0"/>
        <v>11</v>
      </c>
      <c r="B12" s="3" t="s">
        <v>18</v>
      </c>
      <c r="C12" s="3">
        <v>1554</v>
      </c>
      <c r="D12" s="3">
        <v>461</v>
      </c>
      <c r="E12" s="3">
        <f>Table1[[#This Row],[Total Cases]]-(Table1[[#This Row],[Active]]+D12)</f>
        <v>4980</v>
      </c>
      <c r="F12" s="3">
        <v>6995</v>
      </c>
      <c r="G12" s="16">
        <v>43953.291666666664</v>
      </c>
      <c r="H12" s="10">
        <f>(Table1[[#This Row],[Active]]/Table1[[#This Row],[Total Cases]])*100</f>
        <v>22.215868477483916</v>
      </c>
      <c r="I12" s="10">
        <f>(Table1[[#This Row],[Deaths]]/Table1[[#This Row],[Total Cases]])*100</f>
        <v>6.5904217298070051</v>
      </c>
      <c r="J12" s="14">
        <f>(Table1[[#This Row],[Recovered]]/Table1[[#This Row],[Total Cases]])*100</f>
        <v>71.193709792709086</v>
      </c>
    </row>
    <row r="13" spans="1:10" x14ac:dyDescent="0.3">
      <c r="A13" s="4">
        <f t="shared" si="0"/>
        <v>12</v>
      </c>
      <c r="B13" s="3" t="s">
        <v>19</v>
      </c>
      <c r="C13" s="3">
        <v>669</v>
      </c>
      <c r="D13" s="3">
        <v>111</v>
      </c>
      <c r="E13" s="3">
        <f>Table1[[#This Row],[Total Cases]]-(Table1[[#This Row],[Active]]+D13)</f>
        <v>6502</v>
      </c>
      <c r="F13" s="3">
        <v>7282</v>
      </c>
      <c r="G13" s="16">
        <v>43953.333333333336</v>
      </c>
      <c r="H13" s="10">
        <f>(Table1[[#This Row],[Active]]/Table1[[#This Row],[Total Cases]])*100</f>
        <v>9.1870365284262565</v>
      </c>
      <c r="I13" s="10">
        <f>(Table1[[#This Row],[Deaths]]/Table1[[#This Row],[Total Cases]])*100</f>
        <v>1.524306509200769</v>
      </c>
      <c r="J13" s="14">
        <f>(Table1[[#This Row],[Recovered]]/Table1[[#This Row],[Total Cases]])*100</f>
        <v>89.288656962372968</v>
      </c>
    </row>
    <row r="14" spans="1:10" x14ac:dyDescent="0.3">
      <c r="A14" s="4">
        <f t="shared" si="0"/>
        <v>13</v>
      </c>
      <c r="B14" s="3" t="s">
        <v>20</v>
      </c>
      <c r="C14" s="3">
        <v>680</v>
      </c>
      <c r="D14" s="3">
        <v>799</v>
      </c>
      <c r="E14" s="3">
        <f>Table1[[#This Row],[Total Cases]]-(Table1[[#This Row],[Active]]+D14)</f>
        <v>6421</v>
      </c>
      <c r="F14" s="3">
        <v>7900</v>
      </c>
      <c r="G14" s="16">
        <v>43952.928472222222</v>
      </c>
      <c r="H14" s="10">
        <f>(Table1[[#This Row],[Active]]/Table1[[#This Row],[Total Cases]])*100</f>
        <v>8.6075949367088604</v>
      </c>
      <c r="I14" s="10">
        <f>(Table1[[#This Row],[Deaths]]/Table1[[#This Row],[Total Cases]])*100</f>
        <v>10.11392405063291</v>
      </c>
      <c r="J14" s="14">
        <f>(Table1[[#This Row],[Recovered]]/Table1[[#This Row],[Total Cases]])*100</f>
        <v>81.278481012658233</v>
      </c>
    </row>
    <row r="15" spans="1:10" x14ac:dyDescent="0.3">
      <c r="A15" s="4">
        <f t="shared" si="0"/>
        <v>14</v>
      </c>
      <c r="B15" s="3" t="s">
        <v>21</v>
      </c>
      <c r="C15" s="3">
        <v>643</v>
      </c>
      <c r="D15" s="3">
        <v>160</v>
      </c>
      <c r="E15" s="3">
        <f>Table1[[#This Row],[Total Cases]]-(Table1[[#This Row],[Active]]+D15)</f>
        <v>7720</v>
      </c>
      <c r="F15" s="3">
        <v>8523</v>
      </c>
      <c r="G15" s="16">
        <v>43952.708333333336</v>
      </c>
      <c r="H15" s="10">
        <f>(Table1[[#This Row],[Active]]/Table1[[#This Row],[Total Cases]])*100</f>
        <v>7.5442919159920212</v>
      </c>
      <c r="I15" s="10">
        <f>(Table1[[#This Row],[Deaths]]/Table1[[#This Row],[Total Cases]])*100</f>
        <v>1.8772732605889946</v>
      </c>
      <c r="J15" s="14">
        <f>(Table1[[#This Row],[Recovered]]/Table1[[#This Row],[Total Cases]])*100</f>
        <v>90.578434823418988</v>
      </c>
    </row>
    <row r="16" spans="1:10" x14ac:dyDescent="0.3">
      <c r="A16" s="4">
        <f t="shared" si="0"/>
        <v>15</v>
      </c>
      <c r="B16" s="3" t="s">
        <v>22</v>
      </c>
      <c r="C16" s="3">
        <v>614</v>
      </c>
      <c r="D16" s="3">
        <v>899</v>
      </c>
      <c r="E16" s="3">
        <f>Table1[[#This Row],[Total Cases]]-(Table1[[#This Row],[Active]]+D16)</f>
        <v>7155</v>
      </c>
      <c r="F16" s="3">
        <v>8668</v>
      </c>
      <c r="G16" s="16">
        <v>43953.333333333336</v>
      </c>
      <c r="H16" s="10">
        <f>(Table1[[#This Row],[Active]]/Table1[[#This Row],[Total Cases]])*100</f>
        <v>7.0835256114443927</v>
      </c>
      <c r="I16" s="10">
        <f>(Table1[[#This Row],[Deaths]]/Table1[[#This Row],[Total Cases]])*100</f>
        <v>10.371481310567605</v>
      </c>
      <c r="J16" s="14">
        <f>(Table1[[#This Row],[Recovered]]/Table1[[#This Row],[Total Cases]])*100</f>
        <v>82.544993077988011</v>
      </c>
    </row>
    <row r="17" spans="1:10" x14ac:dyDescent="0.3">
      <c r="A17" s="4">
        <f t="shared" si="0"/>
        <v>16</v>
      </c>
      <c r="B17" s="3" t="s">
        <v>23</v>
      </c>
      <c r="C17" s="3">
        <v>1233</v>
      </c>
      <c r="D17" s="3">
        <v>789</v>
      </c>
      <c r="E17" s="3">
        <f>Table1[[#This Row],[Total Cases]]-(Table1[[#This Row],[Active]]+D17)</f>
        <v>6714</v>
      </c>
      <c r="F17" s="3">
        <v>8736</v>
      </c>
      <c r="G17" s="16">
        <v>43952.291666666664</v>
      </c>
      <c r="H17" s="10">
        <f>(Table1[[#This Row],[Active]]/Table1[[#This Row],[Total Cases]])*100</f>
        <v>14.114010989010989</v>
      </c>
      <c r="I17" s="10">
        <f>(Table1[[#This Row],[Deaths]]/Table1[[#This Row],[Total Cases]])*100</f>
        <v>9.0315934065934069</v>
      </c>
      <c r="J17" s="14">
        <f>(Table1[[#This Row],[Recovered]]/Table1[[#This Row],[Total Cases]])*100</f>
        <v>76.854395604395606</v>
      </c>
    </row>
    <row r="18" spans="1:10" x14ac:dyDescent="0.3">
      <c r="A18" s="4">
        <f t="shared" si="0"/>
        <v>17</v>
      </c>
      <c r="B18" s="3" t="s">
        <v>24</v>
      </c>
      <c r="C18" s="3">
        <v>258</v>
      </c>
      <c r="D18" s="3">
        <v>1954</v>
      </c>
      <c r="E18" s="3">
        <f>Table1[[#This Row],[Total Cases]]-(Table1[[#This Row],[Active]]+D18)</f>
        <v>8252</v>
      </c>
      <c r="F18" s="3">
        <v>10464</v>
      </c>
      <c r="G18" s="16">
        <v>43953.416666666664</v>
      </c>
      <c r="H18" s="10">
        <f>(Table1[[#This Row],[Active]]/Table1[[#This Row],[Total Cases]])*100</f>
        <v>2.4655963302752295</v>
      </c>
      <c r="I18" s="10">
        <f>(Table1[[#This Row],[Deaths]]/Table1[[#This Row],[Total Cases]])*100</f>
        <v>18.673547400611621</v>
      </c>
      <c r="J18" s="14">
        <f>(Table1[[#This Row],[Recovered]]/Table1[[#This Row],[Total Cases]])*100</f>
        <v>78.860856269113157</v>
      </c>
    </row>
    <row r="19" spans="1:10" x14ac:dyDescent="0.3">
      <c r="A19" s="4">
        <f t="shared" si="0"/>
        <v>18</v>
      </c>
      <c r="B19" s="3" t="s">
        <v>25</v>
      </c>
      <c r="C19" s="3">
        <v>363</v>
      </c>
      <c r="D19" s="3">
        <v>2034</v>
      </c>
      <c r="E19" s="3">
        <f>Table1[[#This Row],[Total Cases]]-(Table1[[#This Row],[Active]]+D19)</f>
        <v>11614</v>
      </c>
      <c r="F19" s="3">
        <v>14011</v>
      </c>
      <c r="G19" s="16">
        <v>43953.586111111108</v>
      </c>
      <c r="H19" s="10">
        <f>(Table1[[#This Row],[Active]]/Table1[[#This Row],[Total Cases]])*100</f>
        <v>2.590821497394904</v>
      </c>
      <c r="I19" s="10">
        <f>(Table1[[#This Row],[Deaths]]/Table1[[#This Row],[Total Cases]])*100</f>
        <v>14.517165084576405</v>
      </c>
      <c r="J19" s="14">
        <f>(Table1[[#This Row],[Recovered]]/Table1[[#This Row],[Total Cases]])*100</f>
        <v>82.892013418028682</v>
      </c>
    </row>
    <row r="20" spans="1:10" x14ac:dyDescent="0.3">
      <c r="A20" s="4">
        <f t="shared" si="0"/>
        <v>19</v>
      </c>
      <c r="B20" s="3" t="s">
        <v>26</v>
      </c>
      <c r="C20" s="3">
        <v>1458</v>
      </c>
      <c r="D20" s="3">
        <v>3219</v>
      </c>
      <c r="E20" s="3">
        <f>Table1[[#This Row],[Total Cases]]-(Table1[[#This Row],[Active]]+D20)</f>
        <v>9369</v>
      </c>
      <c r="F20" s="3">
        <v>14046</v>
      </c>
      <c r="G20" s="16">
        <v>43952.708333333336</v>
      </c>
      <c r="H20" s="10">
        <f>(Table1[[#This Row],[Active]]/Table1[[#This Row],[Total Cases]])*100</f>
        <v>10.38017941050833</v>
      </c>
      <c r="I20" s="10">
        <f>(Table1[[#This Row],[Deaths]]/Table1[[#This Row],[Total Cases]])*100</f>
        <v>22.917556599743698</v>
      </c>
      <c r="J20" s="14">
        <f>(Table1[[#This Row],[Recovered]]/Table1[[#This Row],[Total Cases]])*100</f>
        <v>66.702263989747962</v>
      </c>
    </row>
    <row r="21" spans="1:10" x14ac:dyDescent="0.3">
      <c r="A21" s="4">
        <f t="shared" si="0"/>
        <v>20</v>
      </c>
      <c r="B21" s="3" t="s">
        <v>27</v>
      </c>
      <c r="C21" s="3">
        <v>736</v>
      </c>
      <c r="D21" s="3">
        <v>1024</v>
      </c>
      <c r="E21" s="3">
        <f>Table1[[#This Row],[Total Cases]]-(Table1[[#This Row],[Active]]+D21)</f>
        <v>13108</v>
      </c>
      <c r="F21" s="3">
        <v>14868</v>
      </c>
      <c r="G21" s="16">
        <v>43952.625</v>
      </c>
      <c r="H21" s="10">
        <f>(Table1[[#This Row],[Active]]/Table1[[#This Row],[Total Cases]])*100</f>
        <v>4.9502286790422385</v>
      </c>
      <c r="I21" s="10">
        <f>(Table1[[#This Row],[Deaths]]/Table1[[#This Row],[Total Cases]])*100</f>
        <v>6.8872746838848533</v>
      </c>
      <c r="J21" s="14">
        <f>(Table1[[#This Row],[Recovered]]/Table1[[#This Row],[Total Cases]])*100</f>
        <v>88.162496637072906</v>
      </c>
    </row>
    <row r="22" spans="1:10" x14ac:dyDescent="0.3">
      <c r="A22" s="4">
        <f t="shared" si="0"/>
        <v>21</v>
      </c>
      <c r="B22" s="3" t="s">
        <v>28</v>
      </c>
      <c r="C22" s="3">
        <v>3039</v>
      </c>
      <c r="D22" s="3">
        <v>1624</v>
      </c>
      <c r="E22" s="3">
        <f>Table1[[#This Row],[Total Cases]]-(Table1[[#This Row],[Active]]+D22)</f>
        <v>11622</v>
      </c>
      <c r="F22" s="3">
        <v>16285</v>
      </c>
      <c r="G22" s="16">
        <v>43953.53125</v>
      </c>
      <c r="H22" s="10">
        <f>(Table1[[#This Row],[Active]]/Table1[[#This Row],[Total Cases]])*100</f>
        <v>18.661344795824377</v>
      </c>
      <c r="I22" s="10">
        <f>(Table1[[#This Row],[Deaths]]/Table1[[#This Row],[Total Cases]])*100</f>
        <v>9.9723672090881177</v>
      </c>
      <c r="J22" s="14">
        <f>(Table1[[#This Row],[Recovered]]/Table1[[#This Row],[Total Cases]])*100</f>
        <v>71.366287995087504</v>
      </c>
    </row>
    <row r="23" spans="1:10" x14ac:dyDescent="0.3">
      <c r="A23" s="4">
        <f t="shared" si="0"/>
        <v>22</v>
      </c>
      <c r="B23" s="3" t="s">
        <v>29</v>
      </c>
      <c r="C23" s="3">
        <v>1706</v>
      </c>
      <c r="D23" s="3">
        <v>986</v>
      </c>
      <c r="E23" s="3">
        <f>Table1[[#This Row],[Total Cases]]-(Table1[[#This Row],[Active]]+D23)</f>
        <v>14897</v>
      </c>
      <c r="F23" s="3">
        <v>17589</v>
      </c>
      <c r="G23" s="16">
        <v>43952.916666666664</v>
      </c>
      <c r="H23" s="10">
        <f>(Table1[[#This Row],[Active]]/Table1[[#This Row],[Total Cases]])*100</f>
        <v>9.6992438455853094</v>
      </c>
      <c r="I23" s="10">
        <f>(Table1[[#This Row],[Deaths]]/Table1[[#This Row],[Total Cases]])*100</f>
        <v>5.6057763374836549</v>
      </c>
      <c r="J23" s="14">
        <f>(Table1[[#This Row],[Recovered]]/Table1[[#This Row],[Total Cases]])*100</f>
        <v>84.694979816931038</v>
      </c>
    </row>
    <row r="24" spans="1:10" x14ac:dyDescent="0.3">
      <c r="A24" s="4">
        <f t="shared" si="0"/>
        <v>23</v>
      </c>
      <c r="B24" s="3" t="s">
        <v>30</v>
      </c>
      <c r="C24" s="3">
        <v>3824</v>
      </c>
      <c r="D24" s="3">
        <v>112</v>
      </c>
      <c r="E24" s="3">
        <f>Table1[[#This Row],[Total Cases]]-(Table1[[#This Row],[Active]]+D24)</f>
        <v>14364</v>
      </c>
      <c r="F24" s="3">
        <v>18300</v>
      </c>
      <c r="G24" s="16">
        <v>43952.916666666664</v>
      </c>
      <c r="H24" s="10">
        <f>(Table1[[#This Row],[Active]]/Table1[[#This Row],[Total Cases]])*100</f>
        <v>20.89617486338798</v>
      </c>
      <c r="I24" s="10">
        <f>(Table1[[#This Row],[Deaths]]/Table1[[#This Row],[Total Cases]])*100</f>
        <v>0.61202185792349728</v>
      </c>
      <c r="J24" s="14">
        <f>(Table1[[#This Row],[Recovered]]/Table1[[#This Row],[Total Cases]])*100</f>
        <v>78.491803278688522</v>
      </c>
    </row>
    <row r="25" spans="1:10" x14ac:dyDescent="0.3">
      <c r="A25" s="4">
        <f t="shared" si="0"/>
        <v>24</v>
      </c>
      <c r="B25" s="3" t="s">
        <v>31</v>
      </c>
      <c r="C25" s="3">
        <v>3342</v>
      </c>
      <c r="D25" s="3">
        <v>541</v>
      </c>
      <c r="E25" s="3">
        <f>Table1[[#This Row],[Total Cases]]-(Table1[[#This Row],[Active]]+D25)</f>
        <v>14762</v>
      </c>
      <c r="F25" s="3">
        <v>18645</v>
      </c>
      <c r="G25" s="16">
        <v>43952.666666666664</v>
      </c>
      <c r="H25" s="10">
        <f>(Table1[[#This Row],[Active]]/Table1[[#This Row],[Total Cases]])*100</f>
        <v>17.924376508447303</v>
      </c>
      <c r="I25" s="10">
        <f>(Table1[[#This Row],[Deaths]]/Table1[[#This Row],[Total Cases]])*100</f>
        <v>2.9015821936175921</v>
      </c>
      <c r="J25" s="14">
        <f>(Table1[[#This Row],[Recovered]]/Table1[[#This Row],[Total Cases]])*100</f>
        <v>79.174041297935105</v>
      </c>
    </row>
    <row r="26" spans="1:10" x14ac:dyDescent="0.3">
      <c r="A26" s="4">
        <f t="shared" si="0"/>
        <v>25</v>
      </c>
      <c r="B26" s="3" t="s">
        <v>32</v>
      </c>
      <c r="C26" s="3">
        <v>1834</v>
      </c>
      <c r="D26" s="3">
        <v>1934</v>
      </c>
      <c r="E26" s="3">
        <f>Table1[[#This Row],[Total Cases]]-(Table1[[#This Row],[Active]]+D26)</f>
        <v>15915</v>
      </c>
      <c r="F26" s="3">
        <v>19683</v>
      </c>
      <c r="G26" s="16">
        <v>43921.916666666664</v>
      </c>
      <c r="H26" s="10">
        <f>(Table1[[#This Row],[Active]]/Table1[[#This Row],[Total Cases]])*100</f>
        <v>9.3176853121983445</v>
      </c>
      <c r="I26" s="10">
        <f>(Table1[[#This Row],[Deaths]]/Table1[[#This Row],[Total Cases]])*100</f>
        <v>9.8257379464512518</v>
      </c>
      <c r="J26" s="14">
        <f>(Table1[[#This Row],[Recovered]]/Table1[[#This Row],[Total Cases]])*100</f>
        <v>80.856576741350409</v>
      </c>
    </row>
    <row r="27" spans="1:10" x14ac:dyDescent="0.3">
      <c r="A27" s="4">
        <f t="shared" si="0"/>
        <v>26</v>
      </c>
      <c r="B27" s="3" t="s">
        <v>33</v>
      </c>
      <c r="C27" s="3">
        <v>1074</v>
      </c>
      <c r="D27" s="3">
        <v>7</v>
      </c>
      <c r="E27" s="3">
        <f>Table1[[#This Row],[Total Cases]]-(Table1[[#This Row],[Active]]+D27)</f>
        <v>19984</v>
      </c>
      <c r="F27" s="3">
        <v>21065</v>
      </c>
      <c r="G27" s="16">
        <v>43953.3125</v>
      </c>
      <c r="H27" s="10">
        <f>(Table1[[#This Row],[Active]]/Table1[[#This Row],[Total Cases]])*100</f>
        <v>5.0985046285307378</v>
      </c>
      <c r="I27" s="10">
        <f>(Table1[[#This Row],[Deaths]]/Table1[[#This Row],[Total Cases]])*100</f>
        <v>3.3230477094706862E-2</v>
      </c>
      <c r="J27" s="14">
        <f>(Table1[[#This Row],[Recovered]]/Table1[[#This Row],[Total Cases]])*100</f>
        <v>94.868264894374548</v>
      </c>
    </row>
    <row r="28" spans="1:10" x14ac:dyDescent="0.3">
      <c r="A28" s="4">
        <f t="shared" si="0"/>
        <v>27</v>
      </c>
      <c r="B28" s="3" t="s">
        <v>34</v>
      </c>
      <c r="C28" s="3">
        <v>2331</v>
      </c>
      <c r="D28" s="3">
        <v>6354</v>
      </c>
      <c r="E28" s="3">
        <f>Table1[[#This Row],[Total Cases]]-(Table1[[#This Row],[Active]]+D28)</f>
        <v>12536</v>
      </c>
      <c r="F28" s="3">
        <v>21221</v>
      </c>
      <c r="G28" s="16">
        <v>43952.375</v>
      </c>
      <c r="H28" s="10">
        <f>(Table1[[#This Row],[Active]]/Table1[[#This Row],[Total Cases]])*100</f>
        <v>10.984402243061119</v>
      </c>
      <c r="I28" s="10">
        <f>(Table1[[#This Row],[Deaths]]/Table1[[#This Row],[Total Cases]])*100</f>
        <v>29.942038546722589</v>
      </c>
      <c r="J28" s="14">
        <f>(Table1[[#This Row],[Recovered]]/Table1[[#This Row],[Total Cases]])*100</f>
        <v>59.073559210216295</v>
      </c>
    </row>
    <row r="29" spans="1:10" x14ac:dyDescent="0.3">
      <c r="A29" s="4">
        <f t="shared" si="0"/>
        <v>28</v>
      </c>
      <c r="B29" s="3" t="s">
        <v>35</v>
      </c>
      <c r="C29" s="3">
        <v>1730</v>
      </c>
      <c r="D29" s="3">
        <v>7504</v>
      </c>
      <c r="E29" s="3">
        <f>Table1[[#This Row],[Total Cases]]-(Table1[[#This Row],[Active]]+D29)</f>
        <v>12813</v>
      </c>
      <c r="F29" s="3">
        <v>22047</v>
      </c>
      <c r="G29" s="16">
        <v>43952.915972222225</v>
      </c>
      <c r="H29" s="10">
        <f>(Table1[[#This Row],[Active]]/Table1[[#This Row],[Total Cases]])*100</f>
        <v>7.8468725903751073</v>
      </c>
      <c r="I29" s="10">
        <f>(Table1[[#This Row],[Deaths]]/Table1[[#This Row],[Total Cases]])*100</f>
        <v>34.036376831314918</v>
      </c>
      <c r="J29" s="14">
        <f>(Table1[[#This Row],[Recovered]]/Table1[[#This Row],[Total Cases]])*100</f>
        <v>58.116750578309976</v>
      </c>
    </row>
    <row r="30" spans="1:10" x14ac:dyDescent="0.3">
      <c r="A30" s="4">
        <f t="shared" si="0"/>
        <v>29</v>
      </c>
      <c r="B30" s="3" t="s">
        <v>36</v>
      </c>
      <c r="C30" s="3">
        <v>8</v>
      </c>
      <c r="D30" s="3">
        <v>2</v>
      </c>
      <c r="E30" s="3">
        <f>Table1[[#This Row],[Total Cases]]-(Table1[[#This Row],[Active]]+D30)</f>
        <v>11</v>
      </c>
      <c r="F30" s="3">
        <v>21</v>
      </c>
      <c r="G30" s="16">
        <v>43953.291666666664</v>
      </c>
      <c r="H30" s="10">
        <f>(Table1[[#This Row],[Active]]/Table1[[#This Row],[Total Cases]])*100</f>
        <v>38.095238095238095</v>
      </c>
      <c r="I30" s="10">
        <f>(Table1[[#This Row],[Deaths]]/Table1[[#This Row],[Total Cases]])*100</f>
        <v>9.5238095238095237</v>
      </c>
      <c r="J30" s="14">
        <f>(Table1[[#This Row],[Recovered]]/Table1[[#This Row],[Total Cases]])*100</f>
        <v>52.380952380952387</v>
      </c>
    </row>
    <row r="31" spans="1:10" x14ac:dyDescent="0.3">
      <c r="A31" s="4">
        <f t="shared" si="0"/>
        <v>30</v>
      </c>
      <c r="B31" s="3" t="s">
        <v>37</v>
      </c>
      <c r="C31" s="3">
        <v>82</v>
      </c>
      <c r="D31" s="3">
        <v>52</v>
      </c>
      <c r="E31" s="3">
        <f>Table1[[#This Row],[Total Cases]]-(Table1[[#This Row],[Active]]+D31)</f>
        <v>390</v>
      </c>
      <c r="F31" s="3">
        <v>524</v>
      </c>
      <c r="G31" s="16">
        <v>43953.5625</v>
      </c>
      <c r="H31" s="10">
        <f>(Table1[[#This Row],[Active]]/Table1[[#This Row],[Total Cases]])*100</f>
        <v>15.648854961832063</v>
      </c>
      <c r="I31" s="10">
        <f>(Table1[[#This Row],[Deaths]]/Table1[[#This Row],[Total Cases]])*100</f>
        <v>9.9236641221374047</v>
      </c>
      <c r="J31" s="14">
        <f>(Table1[[#This Row],[Recovered]]/Table1[[#This Row],[Total Cases]])*100</f>
        <v>74.427480916030532</v>
      </c>
    </row>
    <row r="32" spans="1:10" x14ac:dyDescent="0.3">
      <c r="A32" s="4">
        <f t="shared" si="0"/>
        <v>31</v>
      </c>
      <c r="B32" s="3" t="s">
        <v>38</v>
      </c>
      <c r="C32" s="3">
        <v>316</v>
      </c>
      <c r="D32" s="3">
        <v>190</v>
      </c>
      <c r="E32" s="3">
        <f>Table1[[#This Row],[Total Cases]]-(Table1[[#This Row],[Active]]+D32)</f>
        <v>1414</v>
      </c>
      <c r="F32" s="3">
        <v>1920</v>
      </c>
      <c r="G32" s="16">
        <v>43952.666666666664</v>
      </c>
      <c r="H32" s="10">
        <f>(Table1[[#This Row],[Active]]/Table1[[#This Row],[Total Cases]])*100</f>
        <v>16.458333333333332</v>
      </c>
      <c r="I32" s="10">
        <f>(Table1[[#This Row],[Deaths]]/Table1[[#This Row],[Total Cases]])*100</f>
        <v>9.8958333333333321</v>
      </c>
      <c r="J32" s="14">
        <f>(Table1[[#This Row],[Recovered]]/Table1[[#This Row],[Total Cases]])*100</f>
        <v>73.645833333333329</v>
      </c>
    </row>
    <row r="33" spans="1:10" x14ac:dyDescent="0.3">
      <c r="A33" s="4">
        <f t="shared" si="0"/>
        <v>32</v>
      </c>
      <c r="B33" s="3" t="s">
        <v>39</v>
      </c>
      <c r="C33" s="3">
        <v>879</v>
      </c>
      <c r="D33" s="3">
        <v>850</v>
      </c>
      <c r="E33" s="3">
        <f>Table1[[#This Row],[Total Cases]]-(Table1[[#This Row],[Active]]+D33)</f>
        <v>415</v>
      </c>
      <c r="F33" s="3">
        <v>2144</v>
      </c>
      <c r="G33" s="16">
        <v>43953.541666666664</v>
      </c>
      <c r="H33" s="10">
        <f>(Table1[[#This Row],[Active]]/Table1[[#This Row],[Total Cases]])*100</f>
        <v>40.998134328358212</v>
      </c>
      <c r="I33" s="10">
        <f>(Table1[[#This Row],[Deaths]]/Table1[[#This Row],[Total Cases]])*100</f>
        <v>39.645522388059703</v>
      </c>
      <c r="J33" s="14">
        <f>(Table1[[#This Row],[Recovered]]/Table1[[#This Row],[Total Cases]])*100</f>
        <v>19.356343283582088</v>
      </c>
    </row>
    <row r="34" spans="1:10" x14ac:dyDescent="0.3">
      <c r="A34" s="4">
        <f t="shared" si="0"/>
        <v>33</v>
      </c>
      <c r="B34" s="3" t="s">
        <v>40</v>
      </c>
      <c r="C34" s="3">
        <v>150</v>
      </c>
      <c r="D34" s="3">
        <v>456</v>
      </c>
      <c r="E34" s="3">
        <f>Table1[[#This Row],[Total Cases]]-(Table1[[#This Row],[Active]]+D34)</f>
        <v>1983</v>
      </c>
      <c r="F34" s="3">
        <v>2589</v>
      </c>
      <c r="G34" s="16">
        <v>43953.541666666664</v>
      </c>
      <c r="H34" s="10">
        <f>(Table1[[#This Row],[Active]]/Table1[[#This Row],[Total Cases]])*100</f>
        <v>5.793742757821553</v>
      </c>
      <c r="I34" s="10">
        <f>(Table1[[#This Row],[Deaths]]/Table1[[#This Row],[Total Cases]])*100</f>
        <v>17.612977983777519</v>
      </c>
      <c r="J34" s="14">
        <f>(Table1[[#This Row],[Recovered]]/Table1[[#This Row],[Total Cases]])*100</f>
        <v>76.593279258400926</v>
      </c>
    </row>
    <row r="35" spans="1:10" x14ac:dyDescent="0.3">
      <c r="A35" s="4">
        <f t="shared" si="0"/>
        <v>34</v>
      </c>
      <c r="B35" s="3" t="s">
        <v>41</v>
      </c>
      <c r="C35" s="3">
        <v>246</v>
      </c>
      <c r="D35" s="3">
        <v>416</v>
      </c>
      <c r="E35" s="3">
        <f>Table1[[#This Row],[Total Cases]]-(Table1[[#This Row],[Active]]+D35)</f>
        <v>3562</v>
      </c>
      <c r="F35" s="3">
        <v>4224</v>
      </c>
      <c r="G35" s="16">
        <v>43953.333333333336</v>
      </c>
      <c r="H35" s="10">
        <f>(Table1[[#This Row],[Active]]/Table1[[#This Row],[Total Cases]])*100</f>
        <v>5.8238636363636358</v>
      </c>
      <c r="I35" s="10">
        <f>(Table1[[#This Row],[Deaths]]/Table1[[#This Row],[Total Cases]])*100</f>
        <v>9.8484848484848477</v>
      </c>
      <c r="J35" s="14">
        <f>(Table1[[#This Row],[Recovered]]/Table1[[#This Row],[Total Cases]])*100</f>
        <v>84.327651515151516</v>
      </c>
    </row>
    <row r="36" spans="1:10" x14ac:dyDescent="0.3">
      <c r="A36" s="4">
        <f t="shared" si="0"/>
        <v>35</v>
      </c>
      <c r="B36" s="3" t="s">
        <v>42</v>
      </c>
      <c r="C36" s="3">
        <v>165</v>
      </c>
      <c r="D36" s="3">
        <v>791</v>
      </c>
      <c r="E36" s="3">
        <f>Table1[[#This Row],[Total Cases]]-(Table1[[#This Row],[Active]]+D36)</f>
        <v>3426</v>
      </c>
      <c r="F36" s="3">
        <v>4382</v>
      </c>
      <c r="G36" s="16">
        <v>43954.333333333336</v>
      </c>
      <c r="H36" s="10">
        <f>(Table1[[#This Row],[Active]]/Table1[[#This Row],[Total Cases]])*100</f>
        <v>3.765403925148334</v>
      </c>
      <c r="I36" s="10">
        <f>(Table1[[#This Row],[Deaths]]/Table1[[#This Row],[Total Cases]])*100</f>
        <v>18.051118210862622</v>
      </c>
      <c r="J36" s="14">
        <f>(Table1[[#This Row],[Recovered]]/Table1[[#This Row],[Total Cases]])*100</f>
        <v>78.183477863989054</v>
      </c>
    </row>
    <row r="37" spans="1:10" x14ac:dyDescent="0.3">
      <c r="A37" s="7">
        <f t="shared" si="0"/>
        <v>36</v>
      </c>
      <c r="B37" s="8" t="s">
        <v>43</v>
      </c>
      <c r="C37" s="8">
        <v>393</v>
      </c>
      <c r="D37" s="8">
        <v>1000</v>
      </c>
      <c r="E37" s="8">
        <f>Table1[[#This Row],[Total Cases]]-(Table1[[#This Row],[Active]]+D37)</f>
        <v>3566</v>
      </c>
      <c r="F37" s="8">
        <v>4959</v>
      </c>
      <c r="G37" s="16">
        <v>43955.333333333336</v>
      </c>
      <c r="H37" s="11">
        <f>(Table1[[#This Row],[Active]]/Table1[[#This Row],[Total Cases]])*100</f>
        <v>7.9249848759830614</v>
      </c>
      <c r="I37" s="11">
        <f>(Table1[[#This Row],[Deaths]]/Table1[[#This Row],[Total Cases]])*100</f>
        <v>20.165355918531962</v>
      </c>
      <c r="J37" s="15">
        <f>(Table1[[#This Row],[Recovered]]/Table1[[#This Row],[Total Cases]])*100</f>
        <v>71.909659205484971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5D13E-133A-4213-B9F7-71E52504FA93}">
  <sheetPr>
    <tabColor rgb="FFFF0000"/>
  </sheetPr>
  <dimension ref="A1"/>
  <sheetViews>
    <sheetView zoomScale="43" workbookViewId="0">
      <selection activeCell="BA34" sqref="BA34"/>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40B79-0F0E-4D04-9655-C7B61DD7C2C2}">
  <sheetPr>
    <tabColor theme="0" tint="-0.34998626667073579"/>
  </sheetPr>
  <dimension ref="A1:B38"/>
  <sheetViews>
    <sheetView zoomScale="54" workbookViewId="0">
      <selection activeCell="A12" sqref="A12"/>
    </sheetView>
  </sheetViews>
  <sheetFormatPr defaultRowHeight="14.4" x14ac:dyDescent="0.3"/>
  <cols>
    <col min="1" max="1" width="43.77734375" bestFit="1" customWidth="1"/>
    <col min="2" max="2" width="24" bestFit="1" customWidth="1"/>
    <col min="3" max="3" width="16.44140625" bestFit="1" customWidth="1"/>
    <col min="4" max="25" width="5" bestFit="1" customWidth="1"/>
    <col min="26" max="37" width="6" bestFit="1" customWidth="1"/>
    <col min="38" max="38" width="10.77734375" bestFit="1" customWidth="1"/>
  </cols>
  <sheetData>
    <row r="1" spans="1:2" x14ac:dyDescent="0.3">
      <c r="A1" s="19" t="s">
        <v>7</v>
      </c>
      <c r="B1" s="19" t="s">
        <v>47</v>
      </c>
    </row>
    <row r="2" spans="1:2" x14ac:dyDescent="0.3">
      <c r="A2" s="17" t="s">
        <v>36</v>
      </c>
      <c r="B2" s="18">
        <v>21</v>
      </c>
    </row>
    <row r="3" spans="1:2" x14ac:dyDescent="0.3">
      <c r="A3" s="17" t="s">
        <v>8</v>
      </c>
      <c r="B3" s="18">
        <v>5022</v>
      </c>
    </row>
    <row r="4" spans="1:2" x14ac:dyDescent="0.3">
      <c r="A4" s="17" t="s">
        <v>9</v>
      </c>
      <c r="B4" s="18">
        <v>5049</v>
      </c>
    </row>
    <row r="5" spans="1:2" x14ac:dyDescent="0.3">
      <c r="A5" s="17" t="s">
        <v>10</v>
      </c>
      <c r="B5" s="18">
        <v>5069</v>
      </c>
    </row>
    <row r="6" spans="1:2" x14ac:dyDescent="0.3">
      <c r="A6" s="17" t="s">
        <v>11</v>
      </c>
      <c r="B6" s="18">
        <v>5070</v>
      </c>
    </row>
    <row r="7" spans="1:2" x14ac:dyDescent="0.3">
      <c r="A7" s="17" t="s">
        <v>37</v>
      </c>
      <c r="B7" s="18">
        <v>524</v>
      </c>
    </row>
    <row r="8" spans="1:2" x14ac:dyDescent="0.3">
      <c r="A8" s="17" t="s">
        <v>12</v>
      </c>
      <c r="B8" s="18">
        <v>5320</v>
      </c>
    </row>
    <row r="9" spans="1:2" x14ac:dyDescent="0.3">
      <c r="A9" s="17" t="s">
        <v>38</v>
      </c>
      <c r="B9" s="18">
        <v>1920</v>
      </c>
    </row>
    <row r="10" spans="1:2" x14ac:dyDescent="0.3">
      <c r="A10" s="17" t="s">
        <v>39</v>
      </c>
      <c r="B10" s="18">
        <v>2144</v>
      </c>
    </row>
    <row r="11" spans="1:2" x14ac:dyDescent="0.3">
      <c r="A11" s="17" t="s">
        <v>13</v>
      </c>
      <c r="B11" s="18">
        <v>5493</v>
      </c>
    </row>
    <row r="12" spans="1:2" x14ac:dyDescent="0.3">
      <c r="A12" s="17" t="s">
        <v>14</v>
      </c>
      <c r="B12" s="18">
        <v>5930</v>
      </c>
    </row>
    <row r="13" spans="1:2" x14ac:dyDescent="0.3">
      <c r="A13" s="17" t="s">
        <v>15</v>
      </c>
      <c r="B13" s="18">
        <v>6464</v>
      </c>
    </row>
    <row r="14" spans="1:2" x14ac:dyDescent="0.3">
      <c r="A14" s="17" t="s">
        <v>16</v>
      </c>
      <c r="B14" s="18">
        <v>6493</v>
      </c>
    </row>
    <row r="15" spans="1:2" x14ac:dyDescent="0.3">
      <c r="A15" s="17" t="s">
        <v>40</v>
      </c>
      <c r="B15" s="18">
        <v>2589</v>
      </c>
    </row>
    <row r="16" spans="1:2" x14ac:dyDescent="0.3">
      <c r="A16" s="17" t="s">
        <v>17</v>
      </c>
      <c r="B16" s="18">
        <v>6611</v>
      </c>
    </row>
    <row r="17" spans="1:2" x14ac:dyDescent="0.3">
      <c r="A17" s="17" t="s">
        <v>18</v>
      </c>
      <c r="B17" s="18">
        <v>6995</v>
      </c>
    </row>
    <row r="18" spans="1:2" x14ac:dyDescent="0.3">
      <c r="A18" s="17" t="s">
        <v>19</v>
      </c>
      <c r="B18" s="18">
        <v>7282</v>
      </c>
    </row>
    <row r="19" spans="1:2" x14ac:dyDescent="0.3">
      <c r="A19" s="17" t="s">
        <v>41</v>
      </c>
      <c r="B19" s="18">
        <v>4224</v>
      </c>
    </row>
    <row r="20" spans="1:2" x14ac:dyDescent="0.3">
      <c r="A20" s="17" t="s">
        <v>42</v>
      </c>
      <c r="B20" s="18">
        <v>4382</v>
      </c>
    </row>
    <row r="21" spans="1:2" x14ac:dyDescent="0.3">
      <c r="A21" s="17" t="s">
        <v>20</v>
      </c>
      <c r="B21" s="18">
        <v>7900</v>
      </c>
    </row>
    <row r="22" spans="1:2" x14ac:dyDescent="0.3">
      <c r="A22" s="17" t="s">
        <v>21</v>
      </c>
      <c r="B22" s="18">
        <v>8523</v>
      </c>
    </row>
    <row r="23" spans="1:2" x14ac:dyDescent="0.3">
      <c r="A23" s="17" t="s">
        <v>22</v>
      </c>
      <c r="B23" s="18">
        <v>8668</v>
      </c>
    </row>
    <row r="24" spans="1:2" x14ac:dyDescent="0.3">
      <c r="A24" s="17" t="s">
        <v>23</v>
      </c>
      <c r="B24" s="18">
        <v>8736</v>
      </c>
    </row>
    <row r="25" spans="1:2" x14ac:dyDescent="0.3">
      <c r="A25" s="17" t="s">
        <v>24</v>
      </c>
      <c r="B25" s="18">
        <v>10464</v>
      </c>
    </row>
    <row r="26" spans="1:2" x14ac:dyDescent="0.3">
      <c r="A26" s="17" t="s">
        <v>25</v>
      </c>
      <c r="B26" s="18">
        <v>14011</v>
      </c>
    </row>
    <row r="27" spans="1:2" x14ac:dyDescent="0.3">
      <c r="A27" s="17" t="s">
        <v>26</v>
      </c>
      <c r="B27" s="18">
        <v>14046</v>
      </c>
    </row>
    <row r="28" spans="1:2" x14ac:dyDescent="0.3">
      <c r="A28" s="17" t="s">
        <v>43</v>
      </c>
      <c r="B28" s="18">
        <v>4959</v>
      </c>
    </row>
    <row r="29" spans="1:2" x14ac:dyDescent="0.3">
      <c r="A29" s="17" t="s">
        <v>27</v>
      </c>
      <c r="B29" s="18">
        <v>14868</v>
      </c>
    </row>
    <row r="30" spans="1:2" x14ac:dyDescent="0.3">
      <c r="A30" s="17" t="s">
        <v>28</v>
      </c>
      <c r="B30" s="18">
        <v>16285</v>
      </c>
    </row>
    <row r="31" spans="1:2" x14ac:dyDescent="0.3">
      <c r="A31" s="17" t="s">
        <v>29</v>
      </c>
      <c r="B31" s="18">
        <v>17589</v>
      </c>
    </row>
    <row r="32" spans="1:2" x14ac:dyDescent="0.3">
      <c r="A32" s="17" t="s">
        <v>30</v>
      </c>
      <c r="B32" s="18">
        <v>18300</v>
      </c>
    </row>
    <row r="33" spans="1:2" x14ac:dyDescent="0.3">
      <c r="A33" s="17" t="s">
        <v>31</v>
      </c>
      <c r="B33" s="18">
        <v>18645</v>
      </c>
    </row>
    <row r="34" spans="1:2" x14ac:dyDescent="0.3">
      <c r="A34" s="17" t="s">
        <v>32</v>
      </c>
      <c r="B34" s="18">
        <v>19683</v>
      </c>
    </row>
    <row r="35" spans="1:2" x14ac:dyDescent="0.3">
      <c r="A35" s="17" t="s">
        <v>33</v>
      </c>
      <c r="B35" s="18">
        <v>21065</v>
      </c>
    </row>
    <row r="36" spans="1:2" x14ac:dyDescent="0.3">
      <c r="A36" s="17" t="s">
        <v>34</v>
      </c>
      <c r="B36" s="18">
        <v>21221</v>
      </c>
    </row>
    <row r="37" spans="1:2" x14ac:dyDescent="0.3">
      <c r="A37" s="17" t="s">
        <v>35</v>
      </c>
      <c r="B37" s="18">
        <v>22047</v>
      </c>
    </row>
    <row r="38" spans="1:2" x14ac:dyDescent="0.3">
      <c r="A38" s="20" t="s">
        <v>46</v>
      </c>
      <c r="B38" s="19">
        <v>333612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37CFC-DC44-4CBD-9BB6-A6EB65AFD1B9}">
  <sheetPr>
    <tabColor theme="5"/>
  </sheetPr>
  <dimension ref="A1:E38"/>
  <sheetViews>
    <sheetView zoomScale="57" workbookViewId="0">
      <selection activeCell="C100" sqref="C100"/>
    </sheetView>
  </sheetViews>
  <sheetFormatPr defaultRowHeight="14.4" x14ac:dyDescent="0.3"/>
  <cols>
    <col min="1" max="1" width="41.33203125" bestFit="1" customWidth="1"/>
    <col min="2" max="2" width="13.109375" style="1" bestFit="1" customWidth="1"/>
    <col min="3" max="3" width="13.77734375" style="1" bestFit="1" customWidth="1"/>
    <col min="4" max="4" width="17.21875" style="1" bestFit="1" customWidth="1"/>
    <col min="5" max="5" width="17.5546875" style="1" bestFit="1" customWidth="1"/>
  </cols>
  <sheetData>
    <row r="1" spans="1:5" x14ac:dyDescent="0.3">
      <c r="A1" s="22" t="s">
        <v>7</v>
      </c>
      <c r="B1" s="24" t="s">
        <v>50</v>
      </c>
      <c r="C1" s="24" t="s">
        <v>49</v>
      </c>
      <c r="D1" s="24" t="s">
        <v>48</v>
      </c>
      <c r="E1" s="24" t="s">
        <v>47</v>
      </c>
    </row>
    <row r="2" spans="1:5" x14ac:dyDescent="0.3">
      <c r="A2" s="21" t="s">
        <v>36</v>
      </c>
      <c r="B2" s="25">
        <v>8</v>
      </c>
      <c r="C2" s="25">
        <v>2</v>
      </c>
      <c r="D2" s="25">
        <v>11</v>
      </c>
      <c r="E2" s="25">
        <v>21</v>
      </c>
    </row>
    <row r="3" spans="1:5" x14ac:dyDescent="0.3">
      <c r="A3" s="21" t="s">
        <v>8</v>
      </c>
      <c r="B3" s="25">
        <v>143</v>
      </c>
      <c r="C3" s="25">
        <v>103</v>
      </c>
      <c r="D3" s="25">
        <v>4776</v>
      </c>
      <c r="E3" s="25">
        <v>5022</v>
      </c>
    </row>
    <row r="4" spans="1:5" x14ac:dyDescent="0.3">
      <c r="A4" s="21" t="s">
        <v>9</v>
      </c>
      <c r="B4" s="25">
        <v>338</v>
      </c>
      <c r="C4" s="25">
        <v>27</v>
      </c>
      <c r="D4" s="25">
        <v>4684</v>
      </c>
      <c r="E4" s="25">
        <v>5049</v>
      </c>
    </row>
    <row r="5" spans="1:5" x14ac:dyDescent="0.3">
      <c r="A5" s="21" t="s">
        <v>10</v>
      </c>
      <c r="B5" s="25">
        <v>657</v>
      </c>
      <c r="C5" s="25">
        <v>545</v>
      </c>
      <c r="D5" s="25">
        <v>3867</v>
      </c>
      <c r="E5" s="25">
        <v>5069</v>
      </c>
    </row>
    <row r="6" spans="1:5" x14ac:dyDescent="0.3">
      <c r="A6" s="21" t="s">
        <v>11</v>
      </c>
      <c r="B6" s="25">
        <v>653</v>
      </c>
      <c r="C6" s="25">
        <v>899</v>
      </c>
      <c r="D6" s="25">
        <v>3518</v>
      </c>
      <c r="E6" s="25">
        <v>5070</v>
      </c>
    </row>
    <row r="7" spans="1:5" x14ac:dyDescent="0.3">
      <c r="A7" s="21" t="s">
        <v>37</v>
      </c>
      <c r="B7" s="25">
        <v>82</v>
      </c>
      <c r="C7" s="25">
        <v>52</v>
      </c>
      <c r="D7" s="25">
        <v>390</v>
      </c>
      <c r="E7" s="25">
        <v>524</v>
      </c>
    </row>
    <row r="8" spans="1:5" x14ac:dyDescent="0.3">
      <c r="A8" s="21" t="s">
        <v>12</v>
      </c>
      <c r="B8" s="25">
        <v>227</v>
      </c>
      <c r="C8" s="25">
        <v>322</v>
      </c>
      <c r="D8" s="25">
        <v>4771</v>
      </c>
      <c r="E8" s="25">
        <v>5320</v>
      </c>
    </row>
    <row r="9" spans="1:5" x14ac:dyDescent="0.3">
      <c r="A9" s="21" t="s">
        <v>38</v>
      </c>
      <c r="B9" s="25">
        <v>316</v>
      </c>
      <c r="C9" s="25">
        <v>190</v>
      </c>
      <c r="D9" s="25">
        <v>1414</v>
      </c>
      <c r="E9" s="25">
        <v>1920</v>
      </c>
    </row>
    <row r="10" spans="1:5" x14ac:dyDescent="0.3">
      <c r="A10" s="21" t="s">
        <v>39</v>
      </c>
      <c r="B10" s="25">
        <v>879</v>
      </c>
      <c r="C10" s="25">
        <v>850</v>
      </c>
      <c r="D10" s="25">
        <v>415</v>
      </c>
      <c r="E10" s="25">
        <v>2144</v>
      </c>
    </row>
    <row r="11" spans="1:5" x14ac:dyDescent="0.3">
      <c r="A11" s="21" t="s">
        <v>13</v>
      </c>
      <c r="B11" s="25">
        <v>217</v>
      </c>
      <c r="C11" s="25">
        <v>201</v>
      </c>
      <c r="D11" s="25">
        <v>5075</v>
      </c>
      <c r="E11" s="25">
        <v>5493</v>
      </c>
    </row>
    <row r="12" spans="1:5" x14ac:dyDescent="0.3">
      <c r="A12" s="21" t="s">
        <v>14</v>
      </c>
      <c r="B12" s="25">
        <v>1177</v>
      </c>
      <c r="C12" s="25">
        <v>148</v>
      </c>
      <c r="D12" s="25">
        <v>4605</v>
      </c>
      <c r="E12" s="25">
        <v>5930</v>
      </c>
    </row>
    <row r="13" spans="1:5" x14ac:dyDescent="0.3">
      <c r="A13" s="21" t="s">
        <v>15</v>
      </c>
      <c r="B13" s="25">
        <v>376</v>
      </c>
      <c r="C13" s="25">
        <v>35</v>
      </c>
      <c r="D13" s="25">
        <v>6053</v>
      </c>
      <c r="E13" s="25">
        <v>6464</v>
      </c>
    </row>
    <row r="14" spans="1:5" x14ac:dyDescent="0.3">
      <c r="A14" s="21" t="s">
        <v>16</v>
      </c>
      <c r="B14" s="25">
        <v>415</v>
      </c>
      <c r="C14" s="25">
        <v>88</v>
      </c>
      <c r="D14" s="25">
        <v>5990</v>
      </c>
      <c r="E14" s="25">
        <v>6493</v>
      </c>
    </row>
    <row r="15" spans="1:5" x14ac:dyDescent="0.3">
      <c r="A15" s="21" t="s">
        <v>40</v>
      </c>
      <c r="B15" s="25">
        <v>150</v>
      </c>
      <c r="C15" s="25">
        <v>456</v>
      </c>
      <c r="D15" s="25">
        <v>1983</v>
      </c>
      <c r="E15" s="25">
        <v>2589</v>
      </c>
    </row>
    <row r="16" spans="1:5" x14ac:dyDescent="0.3">
      <c r="A16" s="21" t="s">
        <v>17</v>
      </c>
      <c r="B16" s="25">
        <v>552</v>
      </c>
      <c r="C16" s="25">
        <v>964</v>
      </c>
      <c r="D16" s="25">
        <v>5095</v>
      </c>
      <c r="E16" s="25">
        <v>6611</v>
      </c>
    </row>
    <row r="17" spans="1:5" x14ac:dyDescent="0.3">
      <c r="A17" s="21" t="s">
        <v>18</v>
      </c>
      <c r="B17" s="25">
        <v>1554</v>
      </c>
      <c r="C17" s="25">
        <v>461</v>
      </c>
      <c r="D17" s="25">
        <v>4980</v>
      </c>
      <c r="E17" s="25">
        <v>6995</v>
      </c>
    </row>
    <row r="18" spans="1:5" x14ac:dyDescent="0.3">
      <c r="A18" s="21" t="s">
        <v>19</v>
      </c>
      <c r="B18" s="25">
        <v>669</v>
      </c>
      <c r="C18" s="25">
        <v>111</v>
      </c>
      <c r="D18" s="25">
        <v>6502</v>
      </c>
      <c r="E18" s="25">
        <v>7282</v>
      </c>
    </row>
    <row r="19" spans="1:5" x14ac:dyDescent="0.3">
      <c r="A19" s="21" t="s">
        <v>41</v>
      </c>
      <c r="B19" s="25">
        <v>246</v>
      </c>
      <c r="C19" s="25">
        <v>416</v>
      </c>
      <c r="D19" s="25">
        <v>3562</v>
      </c>
      <c r="E19" s="25">
        <v>4224</v>
      </c>
    </row>
    <row r="20" spans="1:5" x14ac:dyDescent="0.3">
      <c r="A20" s="21" t="s">
        <v>42</v>
      </c>
      <c r="B20" s="25">
        <v>165</v>
      </c>
      <c r="C20" s="25">
        <v>791</v>
      </c>
      <c r="D20" s="25">
        <v>3426</v>
      </c>
      <c r="E20" s="25">
        <v>4382</v>
      </c>
    </row>
    <row r="21" spans="1:5" x14ac:dyDescent="0.3">
      <c r="A21" s="21" t="s">
        <v>20</v>
      </c>
      <c r="B21" s="25">
        <v>680</v>
      </c>
      <c r="C21" s="25">
        <v>799</v>
      </c>
      <c r="D21" s="25">
        <v>6421</v>
      </c>
      <c r="E21" s="25">
        <v>7900</v>
      </c>
    </row>
    <row r="22" spans="1:5" x14ac:dyDescent="0.3">
      <c r="A22" s="21" t="s">
        <v>21</v>
      </c>
      <c r="B22" s="25">
        <v>643</v>
      </c>
      <c r="C22" s="25">
        <v>160</v>
      </c>
      <c r="D22" s="25">
        <v>7720</v>
      </c>
      <c r="E22" s="25">
        <v>8523</v>
      </c>
    </row>
    <row r="23" spans="1:5" x14ac:dyDescent="0.3">
      <c r="A23" s="21" t="s">
        <v>22</v>
      </c>
      <c r="B23" s="25">
        <v>614</v>
      </c>
      <c r="C23" s="25">
        <v>899</v>
      </c>
      <c r="D23" s="25">
        <v>7155</v>
      </c>
      <c r="E23" s="25">
        <v>8668</v>
      </c>
    </row>
    <row r="24" spans="1:5" x14ac:dyDescent="0.3">
      <c r="A24" s="21" t="s">
        <v>23</v>
      </c>
      <c r="B24" s="25">
        <v>1233</v>
      </c>
      <c r="C24" s="25">
        <v>789</v>
      </c>
      <c r="D24" s="25">
        <v>6714</v>
      </c>
      <c r="E24" s="25">
        <v>8736</v>
      </c>
    </row>
    <row r="25" spans="1:5" x14ac:dyDescent="0.3">
      <c r="A25" s="21" t="s">
        <v>24</v>
      </c>
      <c r="B25" s="25">
        <v>258</v>
      </c>
      <c r="C25" s="25">
        <v>1954</v>
      </c>
      <c r="D25" s="25">
        <v>8252</v>
      </c>
      <c r="E25" s="25">
        <v>10464</v>
      </c>
    </row>
    <row r="26" spans="1:5" x14ac:dyDescent="0.3">
      <c r="A26" s="21" t="s">
        <v>25</v>
      </c>
      <c r="B26" s="25">
        <v>363</v>
      </c>
      <c r="C26" s="25">
        <v>2034</v>
      </c>
      <c r="D26" s="25">
        <v>11614</v>
      </c>
      <c r="E26" s="25">
        <v>14011</v>
      </c>
    </row>
    <row r="27" spans="1:5" x14ac:dyDescent="0.3">
      <c r="A27" s="21" t="s">
        <v>26</v>
      </c>
      <c r="B27" s="25">
        <v>1458</v>
      </c>
      <c r="C27" s="25">
        <v>3219</v>
      </c>
      <c r="D27" s="25">
        <v>9369</v>
      </c>
      <c r="E27" s="25">
        <v>14046</v>
      </c>
    </row>
    <row r="28" spans="1:5" x14ac:dyDescent="0.3">
      <c r="A28" s="21" t="s">
        <v>43</v>
      </c>
      <c r="B28" s="25">
        <v>393</v>
      </c>
      <c r="C28" s="25">
        <v>1000</v>
      </c>
      <c r="D28" s="25">
        <v>3566</v>
      </c>
      <c r="E28" s="25">
        <v>4959</v>
      </c>
    </row>
    <row r="29" spans="1:5" x14ac:dyDescent="0.3">
      <c r="A29" s="21" t="s">
        <v>27</v>
      </c>
      <c r="B29" s="25">
        <v>736</v>
      </c>
      <c r="C29" s="25">
        <v>1024</v>
      </c>
      <c r="D29" s="25">
        <v>13108</v>
      </c>
      <c r="E29" s="25">
        <v>14868</v>
      </c>
    </row>
    <row r="30" spans="1:5" x14ac:dyDescent="0.3">
      <c r="A30" s="21" t="s">
        <v>28</v>
      </c>
      <c r="B30" s="25">
        <v>3039</v>
      </c>
      <c r="C30" s="25">
        <v>1624</v>
      </c>
      <c r="D30" s="25">
        <v>11622</v>
      </c>
      <c r="E30" s="25">
        <v>16285</v>
      </c>
    </row>
    <row r="31" spans="1:5" x14ac:dyDescent="0.3">
      <c r="A31" s="21" t="s">
        <v>29</v>
      </c>
      <c r="B31" s="25">
        <v>1706</v>
      </c>
      <c r="C31" s="25">
        <v>986</v>
      </c>
      <c r="D31" s="25">
        <v>14897</v>
      </c>
      <c r="E31" s="25">
        <v>17589</v>
      </c>
    </row>
    <row r="32" spans="1:5" x14ac:dyDescent="0.3">
      <c r="A32" s="21" t="s">
        <v>30</v>
      </c>
      <c r="B32" s="25">
        <v>3824</v>
      </c>
      <c r="C32" s="25">
        <v>112</v>
      </c>
      <c r="D32" s="25">
        <v>14364</v>
      </c>
      <c r="E32" s="25">
        <v>18300</v>
      </c>
    </row>
    <row r="33" spans="1:5" x14ac:dyDescent="0.3">
      <c r="A33" s="21" t="s">
        <v>31</v>
      </c>
      <c r="B33" s="25">
        <v>3342</v>
      </c>
      <c r="C33" s="25">
        <v>541</v>
      </c>
      <c r="D33" s="25">
        <v>14762</v>
      </c>
      <c r="E33" s="25">
        <v>18645</v>
      </c>
    </row>
    <row r="34" spans="1:5" x14ac:dyDescent="0.3">
      <c r="A34" s="21" t="s">
        <v>32</v>
      </c>
      <c r="B34" s="25">
        <v>1834</v>
      </c>
      <c r="C34" s="25">
        <v>1934</v>
      </c>
      <c r="D34" s="25">
        <v>15915</v>
      </c>
      <c r="E34" s="25">
        <v>19683</v>
      </c>
    </row>
    <row r="35" spans="1:5" x14ac:dyDescent="0.3">
      <c r="A35" s="21" t="s">
        <v>33</v>
      </c>
      <c r="B35" s="25">
        <v>1074</v>
      </c>
      <c r="C35" s="25">
        <v>7</v>
      </c>
      <c r="D35" s="25">
        <v>19984</v>
      </c>
      <c r="E35" s="25">
        <v>21065</v>
      </c>
    </row>
    <row r="36" spans="1:5" x14ac:dyDescent="0.3">
      <c r="A36" s="21" t="s">
        <v>34</v>
      </c>
      <c r="B36" s="25">
        <v>2331</v>
      </c>
      <c r="C36" s="25">
        <v>6354</v>
      </c>
      <c r="D36" s="25">
        <v>12536</v>
      </c>
      <c r="E36" s="25">
        <v>21221</v>
      </c>
    </row>
    <row r="37" spans="1:5" x14ac:dyDescent="0.3">
      <c r="A37" s="21" t="s">
        <v>35</v>
      </c>
      <c r="B37" s="25">
        <v>1730</v>
      </c>
      <c r="C37" s="25">
        <v>7504</v>
      </c>
      <c r="D37" s="25">
        <v>12813</v>
      </c>
      <c r="E37" s="25">
        <v>22047</v>
      </c>
    </row>
    <row r="38" spans="1:5" x14ac:dyDescent="0.3">
      <c r="A38" s="23" t="s">
        <v>46</v>
      </c>
      <c r="B38" s="24">
        <v>34082</v>
      </c>
      <c r="C38" s="24">
        <v>37601</v>
      </c>
      <c r="D38" s="24">
        <v>261929</v>
      </c>
      <c r="E38" s="24">
        <v>333612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5C88E-36D8-4A2D-8C73-4AEEA50025B2}">
  <sheetPr>
    <tabColor theme="9"/>
  </sheetPr>
  <dimension ref="A1:D38"/>
  <sheetViews>
    <sheetView zoomScale="65" workbookViewId="0">
      <selection activeCell="H40" sqref="H40"/>
    </sheetView>
  </sheetViews>
  <sheetFormatPr defaultRowHeight="14.4" x14ac:dyDescent="0.3"/>
  <cols>
    <col min="1" max="1" width="43.88671875" bestFit="1" customWidth="1"/>
    <col min="2" max="2" width="15.109375" style="1" bestFit="1" customWidth="1"/>
    <col min="3" max="3" width="15.88671875" style="1" bestFit="1" customWidth="1"/>
    <col min="4" max="4" width="18.88671875" style="1" bestFit="1" customWidth="1"/>
  </cols>
  <sheetData>
    <row r="1" spans="1:4" x14ac:dyDescent="0.3">
      <c r="A1" s="28" t="s">
        <v>7</v>
      </c>
      <c r="B1" s="29" t="s">
        <v>51</v>
      </c>
      <c r="C1" s="29" t="s">
        <v>52</v>
      </c>
      <c r="D1" s="29" t="s">
        <v>53</v>
      </c>
    </row>
    <row r="2" spans="1:4" x14ac:dyDescent="0.3">
      <c r="A2" s="26" t="s">
        <v>36</v>
      </c>
      <c r="B2" s="27">
        <v>38.095238095238095</v>
      </c>
      <c r="C2" s="27">
        <v>9.5238095238095237</v>
      </c>
      <c r="D2" s="27">
        <v>52.380952380952387</v>
      </c>
    </row>
    <row r="3" spans="1:4" x14ac:dyDescent="0.3">
      <c r="A3" s="26" t="s">
        <v>8</v>
      </c>
      <c r="B3" s="27">
        <v>2.8474711270410196</v>
      </c>
      <c r="C3" s="27">
        <v>2.0509757068896852</v>
      </c>
      <c r="D3" s="27">
        <v>95.101553166069294</v>
      </c>
    </row>
    <row r="4" spans="1:4" x14ac:dyDescent="0.3">
      <c r="A4" s="26" t="s">
        <v>9</v>
      </c>
      <c r="B4" s="27">
        <v>6.6943949296890475</v>
      </c>
      <c r="C4" s="27">
        <v>0.53475935828876997</v>
      </c>
      <c r="D4" s="27">
        <v>92.770845712022194</v>
      </c>
    </row>
    <row r="5" spans="1:4" x14ac:dyDescent="0.3">
      <c r="A5" s="26" t="s">
        <v>10</v>
      </c>
      <c r="B5" s="27">
        <v>12.961136318800554</v>
      </c>
      <c r="C5" s="27">
        <v>10.751627539948707</v>
      </c>
      <c r="D5" s="27">
        <v>76.28723614125073</v>
      </c>
    </row>
    <row r="6" spans="1:4" x14ac:dyDescent="0.3">
      <c r="A6" s="26" t="s">
        <v>11</v>
      </c>
      <c r="B6" s="27">
        <v>12.879684418145956</v>
      </c>
      <c r="C6" s="27">
        <v>17.731755424063117</v>
      </c>
      <c r="D6" s="27">
        <v>69.38856015779092</v>
      </c>
    </row>
    <row r="7" spans="1:4" x14ac:dyDescent="0.3">
      <c r="A7" s="26" t="s">
        <v>37</v>
      </c>
      <c r="B7" s="27">
        <v>15.648854961832063</v>
      </c>
      <c r="C7" s="27">
        <v>9.9236641221374047</v>
      </c>
      <c r="D7" s="27">
        <v>74.427480916030532</v>
      </c>
    </row>
    <row r="8" spans="1:4" x14ac:dyDescent="0.3">
      <c r="A8" s="26" t="s">
        <v>12</v>
      </c>
      <c r="B8" s="27">
        <v>4.2669172932330826</v>
      </c>
      <c r="C8" s="27">
        <v>6.0526315789473681</v>
      </c>
      <c r="D8" s="27">
        <v>89.680451127819552</v>
      </c>
    </row>
    <row r="9" spans="1:4" x14ac:dyDescent="0.3">
      <c r="A9" s="26" t="s">
        <v>38</v>
      </c>
      <c r="B9" s="27">
        <v>16.458333333333332</v>
      </c>
      <c r="C9" s="27">
        <v>9.8958333333333321</v>
      </c>
      <c r="D9" s="27">
        <v>73.645833333333329</v>
      </c>
    </row>
    <row r="10" spans="1:4" x14ac:dyDescent="0.3">
      <c r="A10" s="26" t="s">
        <v>39</v>
      </c>
      <c r="B10" s="27">
        <v>40.998134328358212</v>
      </c>
      <c r="C10" s="27">
        <v>39.645522388059703</v>
      </c>
      <c r="D10" s="27">
        <v>19.356343283582088</v>
      </c>
    </row>
    <row r="11" spans="1:4" x14ac:dyDescent="0.3">
      <c r="A11" s="26" t="s">
        <v>13</v>
      </c>
      <c r="B11" s="27">
        <v>3.9504824321864187</v>
      </c>
      <c r="C11" s="27">
        <v>3.659202621518296</v>
      </c>
      <c r="D11" s="27">
        <v>92.390314946295277</v>
      </c>
    </row>
    <row r="12" spans="1:4" x14ac:dyDescent="0.3">
      <c r="A12" s="26" t="s">
        <v>14</v>
      </c>
      <c r="B12" s="27">
        <v>19.848229342327151</v>
      </c>
      <c r="C12" s="27">
        <v>2.4957841483979766</v>
      </c>
      <c r="D12" s="27">
        <v>77.655986509274882</v>
      </c>
    </row>
    <row r="13" spans="1:4" x14ac:dyDescent="0.3">
      <c r="A13" s="26" t="s">
        <v>15</v>
      </c>
      <c r="B13" s="27">
        <v>5.8168316831683171</v>
      </c>
      <c r="C13" s="27">
        <v>0.54146039603960394</v>
      </c>
      <c r="D13" s="27">
        <v>93.641707920792086</v>
      </c>
    </row>
    <row r="14" spans="1:4" x14ac:dyDescent="0.3">
      <c r="A14" s="26" t="s">
        <v>16</v>
      </c>
      <c r="B14" s="27">
        <v>6.3914985368858774</v>
      </c>
      <c r="C14" s="27">
        <v>1.3553057138456801</v>
      </c>
      <c r="D14" s="27">
        <v>92.253195749268443</v>
      </c>
    </row>
    <row r="15" spans="1:4" x14ac:dyDescent="0.3">
      <c r="A15" s="26" t="s">
        <v>40</v>
      </c>
      <c r="B15" s="27">
        <v>5.793742757821553</v>
      </c>
      <c r="C15" s="27">
        <v>17.612977983777519</v>
      </c>
      <c r="D15" s="27">
        <v>76.593279258400926</v>
      </c>
    </row>
    <row r="16" spans="1:4" x14ac:dyDescent="0.3">
      <c r="A16" s="26" t="s">
        <v>17</v>
      </c>
      <c r="B16" s="27">
        <v>8.3497201633640898</v>
      </c>
      <c r="C16" s="27">
        <v>14.581757676599608</v>
      </c>
      <c r="D16" s="27">
        <v>77.068522160036295</v>
      </c>
    </row>
    <row r="17" spans="1:4" x14ac:dyDescent="0.3">
      <c r="A17" s="26" t="s">
        <v>18</v>
      </c>
      <c r="B17" s="27">
        <v>22.215868477483916</v>
      </c>
      <c r="C17" s="27">
        <v>6.5904217298070051</v>
      </c>
      <c r="D17" s="27">
        <v>71.193709792709086</v>
      </c>
    </row>
    <row r="18" spans="1:4" x14ac:dyDescent="0.3">
      <c r="A18" s="26" t="s">
        <v>19</v>
      </c>
      <c r="B18" s="27">
        <v>9.1870365284262565</v>
      </c>
      <c r="C18" s="27">
        <v>1.524306509200769</v>
      </c>
      <c r="D18" s="27">
        <v>89.288656962372968</v>
      </c>
    </row>
    <row r="19" spans="1:4" x14ac:dyDescent="0.3">
      <c r="A19" s="26" t="s">
        <v>41</v>
      </c>
      <c r="B19" s="27">
        <v>5.8238636363636358</v>
      </c>
      <c r="C19" s="27">
        <v>9.8484848484848477</v>
      </c>
      <c r="D19" s="27">
        <v>84.327651515151516</v>
      </c>
    </row>
    <row r="20" spans="1:4" x14ac:dyDescent="0.3">
      <c r="A20" s="26" t="s">
        <v>42</v>
      </c>
      <c r="B20" s="27">
        <v>3.765403925148334</v>
      </c>
      <c r="C20" s="27">
        <v>18.051118210862622</v>
      </c>
      <c r="D20" s="27">
        <v>78.183477863989054</v>
      </c>
    </row>
    <row r="21" spans="1:4" x14ac:dyDescent="0.3">
      <c r="A21" s="26" t="s">
        <v>20</v>
      </c>
      <c r="B21" s="27">
        <v>8.6075949367088604</v>
      </c>
      <c r="C21" s="27">
        <v>10.11392405063291</v>
      </c>
      <c r="D21" s="27">
        <v>81.278481012658233</v>
      </c>
    </row>
    <row r="22" spans="1:4" x14ac:dyDescent="0.3">
      <c r="A22" s="26" t="s">
        <v>21</v>
      </c>
      <c r="B22" s="27">
        <v>7.5442919159920212</v>
      </c>
      <c r="C22" s="27">
        <v>1.8772732605889946</v>
      </c>
      <c r="D22" s="27">
        <v>90.578434823418988</v>
      </c>
    </row>
    <row r="23" spans="1:4" x14ac:dyDescent="0.3">
      <c r="A23" s="26" t="s">
        <v>22</v>
      </c>
      <c r="B23" s="27">
        <v>7.0835256114443927</v>
      </c>
      <c r="C23" s="27">
        <v>10.371481310567605</v>
      </c>
      <c r="D23" s="27">
        <v>82.544993077988011</v>
      </c>
    </row>
    <row r="24" spans="1:4" x14ac:dyDescent="0.3">
      <c r="A24" s="26" t="s">
        <v>23</v>
      </c>
      <c r="B24" s="27">
        <v>14.114010989010989</v>
      </c>
      <c r="C24" s="27">
        <v>9.0315934065934069</v>
      </c>
      <c r="D24" s="27">
        <v>76.854395604395606</v>
      </c>
    </row>
    <row r="25" spans="1:4" x14ac:dyDescent="0.3">
      <c r="A25" s="26" t="s">
        <v>24</v>
      </c>
      <c r="B25" s="27">
        <v>2.4655963302752295</v>
      </c>
      <c r="C25" s="27">
        <v>18.673547400611621</v>
      </c>
      <c r="D25" s="27">
        <v>78.860856269113157</v>
      </c>
    </row>
    <row r="26" spans="1:4" x14ac:dyDescent="0.3">
      <c r="A26" s="26" t="s">
        <v>25</v>
      </c>
      <c r="B26" s="27">
        <v>2.590821497394904</v>
      </c>
      <c r="C26" s="27">
        <v>14.517165084576405</v>
      </c>
      <c r="D26" s="27">
        <v>82.892013418028682</v>
      </c>
    </row>
    <row r="27" spans="1:4" x14ac:dyDescent="0.3">
      <c r="A27" s="26" t="s">
        <v>26</v>
      </c>
      <c r="B27" s="27">
        <v>10.38017941050833</v>
      </c>
      <c r="C27" s="27">
        <v>22.917556599743698</v>
      </c>
      <c r="D27" s="27">
        <v>66.702263989747962</v>
      </c>
    </row>
    <row r="28" spans="1:4" x14ac:dyDescent="0.3">
      <c r="A28" s="26" t="s">
        <v>43</v>
      </c>
      <c r="B28" s="27">
        <v>7.9249848759830614</v>
      </c>
      <c r="C28" s="27">
        <v>20.165355918531962</v>
      </c>
      <c r="D28" s="27">
        <v>71.909659205484971</v>
      </c>
    </row>
    <row r="29" spans="1:4" x14ac:dyDescent="0.3">
      <c r="A29" s="26" t="s">
        <v>27</v>
      </c>
      <c r="B29" s="27">
        <v>4.9502286790422385</v>
      </c>
      <c r="C29" s="27">
        <v>6.8872746838848533</v>
      </c>
      <c r="D29" s="27">
        <v>88.162496637072906</v>
      </c>
    </row>
    <row r="30" spans="1:4" x14ac:dyDescent="0.3">
      <c r="A30" s="26" t="s">
        <v>28</v>
      </c>
      <c r="B30" s="27">
        <v>18.661344795824377</v>
      </c>
      <c r="C30" s="27">
        <v>9.9723672090881177</v>
      </c>
      <c r="D30" s="27">
        <v>71.366287995087504</v>
      </c>
    </row>
    <row r="31" spans="1:4" x14ac:dyDescent="0.3">
      <c r="A31" s="26" t="s">
        <v>29</v>
      </c>
      <c r="B31" s="27">
        <v>9.6992438455853094</v>
      </c>
      <c r="C31" s="27">
        <v>5.6057763374836549</v>
      </c>
      <c r="D31" s="27">
        <v>84.694979816931038</v>
      </c>
    </row>
    <row r="32" spans="1:4" x14ac:dyDescent="0.3">
      <c r="A32" s="26" t="s">
        <v>30</v>
      </c>
      <c r="B32" s="27">
        <v>20.89617486338798</v>
      </c>
      <c r="C32" s="27">
        <v>0.61202185792349728</v>
      </c>
      <c r="D32" s="27">
        <v>78.491803278688522</v>
      </c>
    </row>
    <row r="33" spans="1:4" x14ac:dyDescent="0.3">
      <c r="A33" s="26" t="s">
        <v>31</v>
      </c>
      <c r="B33" s="27">
        <v>17.924376508447303</v>
      </c>
      <c r="C33" s="27">
        <v>2.9015821936175921</v>
      </c>
      <c r="D33" s="27">
        <v>79.174041297935105</v>
      </c>
    </row>
    <row r="34" spans="1:4" x14ac:dyDescent="0.3">
      <c r="A34" s="26" t="s">
        <v>32</v>
      </c>
      <c r="B34" s="27">
        <v>9.3176853121983445</v>
      </c>
      <c r="C34" s="27">
        <v>9.8257379464512518</v>
      </c>
      <c r="D34" s="27">
        <v>80.856576741350409</v>
      </c>
    </row>
    <row r="35" spans="1:4" x14ac:dyDescent="0.3">
      <c r="A35" s="26" t="s">
        <v>33</v>
      </c>
      <c r="B35" s="27">
        <v>5.0985046285307378</v>
      </c>
      <c r="C35" s="27">
        <v>3.3230477094706862E-2</v>
      </c>
      <c r="D35" s="27">
        <v>94.868264894374548</v>
      </c>
    </row>
    <row r="36" spans="1:4" x14ac:dyDescent="0.3">
      <c r="A36" s="26" t="s">
        <v>34</v>
      </c>
      <c r="B36" s="27">
        <v>10.984402243061119</v>
      </c>
      <c r="C36" s="27">
        <v>29.942038546722589</v>
      </c>
      <c r="D36" s="27">
        <v>59.073559210216295</v>
      </c>
    </row>
    <row r="37" spans="1:4" x14ac:dyDescent="0.3">
      <c r="A37" s="26" t="s">
        <v>35</v>
      </c>
      <c r="B37" s="27">
        <v>7.8468725903751073</v>
      </c>
      <c r="C37" s="27">
        <v>34.036376831314918</v>
      </c>
      <c r="D37" s="27">
        <v>58.116750578309976</v>
      </c>
    </row>
    <row r="38" spans="1:4" x14ac:dyDescent="0.3">
      <c r="A38" s="30" t="s">
        <v>46</v>
      </c>
      <c r="B38" s="29">
        <v>408.08268132261725</v>
      </c>
      <c r="C38" s="29">
        <v>389.85570192943931</v>
      </c>
      <c r="D38" s="29">
        <v>2802.0616167479438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COVID Dataset INDIA</vt:lpstr>
      <vt:lpstr>COVID DashBoard</vt:lpstr>
      <vt:lpstr>Total Cases</vt:lpstr>
      <vt:lpstr>Cases Analysis</vt:lpstr>
      <vt:lpstr>Cases Percentage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Temkar</dc:creator>
  <cp:lastModifiedBy>Krishna Temkar</cp:lastModifiedBy>
  <dcterms:created xsi:type="dcterms:W3CDTF">2015-06-05T18:17:20Z</dcterms:created>
  <dcterms:modified xsi:type="dcterms:W3CDTF">2023-12-01T17:27:42Z</dcterms:modified>
</cp:coreProperties>
</file>