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nesh\Desktop\"/>
    </mc:Choice>
  </mc:AlternateContent>
  <bookViews>
    <workbookView xWindow="0" yWindow="0" windowWidth="15330" windowHeight="4755"/>
  </bookViews>
  <sheets>
    <sheet name="Budget Forcast Report" sheetId="4" r:id="rId1"/>
  </sheets>
  <calcPr calcId="152511"/>
</workbook>
</file>

<file path=xl/calcChain.xml><?xml version="1.0" encoding="utf-8"?>
<calcChain xmlns="http://schemas.openxmlformats.org/spreadsheetml/2006/main">
  <c r="E21" i="4" l="1"/>
  <c r="E22" i="4"/>
  <c r="E17" i="4"/>
  <c r="E18" i="4"/>
  <c r="E19" i="4"/>
  <c r="E20" i="4"/>
  <c r="E41" i="4"/>
  <c r="J53" i="4" l="1"/>
  <c r="K53" i="4" s="1"/>
  <c r="J48" i="4"/>
  <c r="K48" i="4" s="1"/>
  <c r="E48" i="4" l="1"/>
  <c r="F3" i="4"/>
  <c r="G3" i="4" l="1"/>
  <c r="J46" i="4"/>
  <c r="K46" i="4" s="1"/>
  <c r="J52" i="4"/>
  <c r="K52" i="4" s="1"/>
  <c r="J51" i="4"/>
  <c r="E16" i="4"/>
  <c r="E14" i="4"/>
  <c r="B10" i="4"/>
  <c r="E10" i="4" s="1"/>
  <c r="E13" i="4"/>
  <c r="E35" i="4"/>
  <c r="E34" i="4"/>
  <c r="K51" i="4" l="1"/>
  <c r="E53" i="4"/>
  <c r="E12" i="4"/>
  <c r="E9" i="4"/>
  <c r="E8" i="4"/>
  <c r="E5" i="4"/>
  <c r="J43" i="4"/>
  <c r="J45" i="4"/>
  <c r="K45" i="4" s="1"/>
  <c r="J47" i="4"/>
  <c r="J49" i="4"/>
  <c r="J50" i="4"/>
  <c r="J44" i="4"/>
  <c r="E39" i="4"/>
  <c r="E25" i="4"/>
  <c r="E47" i="4" l="1"/>
  <c r="K47" i="4"/>
  <c r="E43" i="4"/>
  <c r="K43" i="4"/>
  <c r="E44" i="4"/>
  <c r="K44" i="4"/>
  <c r="E50" i="4"/>
  <c r="K50" i="4"/>
  <c r="E49" i="4"/>
  <c r="K49" i="4"/>
  <c r="E45" i="4"/>
  <c r="E46" i="4"/>
  <c r="E51" i="4"/>
  <c r="E52" i="4"/>
  <c r="E54" i="4" l="1"/>
  <c r="E56" i="4" l="1"/>
</calcChain>
</file>

<file path=xl/sharedStrings.xml><?xml version="1.0" encoding="utf-8"?>
<sst xmlns="http://schemas.openxmlformats.org/spreadsheetml/2006/main" count="101" uniqueCount="56">
  <si>
    <t>Harish</t>
  </si>
  <si>
    <t>As-is-Analysis</t>
  </si>
  <si>
    <t>Arpita</t>
  </si>
  <si>
    <t>Business Process Analysis</t>
  </si>
  <si>
    <t>Shailesh</t>
  </si>
  <si>
    <t>API information Capturing</t>
  </si>
  <si>
    <t>Rajasekhar</t>
  </si>
  <si>
    <t>Project Management</t>
  </si>
  <si>
    <t>Krishnaraju</t>
  </si>
  <si>
    <t>Delivery Management</t>
  </si>
  <si>
    <t>Tony</t>
  </si>
  <si>
    <t>No of Days</t>
  </si>
  <si>
    <t>Budgetted Cost</t>
  </si>
  <si>
    <t>Actual Budget</t>
  </si>
  <si>
    <t>Travel Cost (Flight fares)</t>
  </si>
  <si>
    <t>Local transportation Expenses</t>
  </si>
  <si>
    <t>Accomdations:</t>
  </si>
  <si>
    <t>Apt 6/2B (Including electricity and Water Bills)</t>
  </si>
  <si>
    <t>Apt 5/4B (including electricity and water Bills)</t>
  </si>
  <si>
    <t>Apt 7/2b (including Bills)</t>
  </si>
  <si>
    <t>Miscellanous</t>
  </si>
  <si>
    <t>Total</t>
  </si>
  <si>
    <t>Costing In Dollars</t>
  </si>
  <si>
    <t>Salaries</t>
  </si>
  <si>
    <t>No of Months</t>
  </si>
  <si>
    <t>kavin</t>
  </si>
  <si>
    <t>Comments</t>
  </si>
  <si>
    <t>Harish Need your input here I have taken approx number</t>
  </si>
  <si>
    <t>Local transportation in India and SriLanka</t>
  </si>
  <si>
    <t>Local transportation in Singapore and SriLanka</t>
  </si>
  <si>
    <t>Considered for To Be Architecture Workshop as 35% overall Budgetted Cost</t>
  </si>
  <si>
    <t>No Of Trips</t>
  </si>
  <si>
    <t>Hilton Hotel (krishnaraju)</t>
  </si>
  <si>
    <t>Hilton Hotel (Harish)</t>
  </si>
  <si>
    <t>Actual Salary is considered and calculated</t>
  </si>
  <si>
    <t>Yearly</t>
  </si>
  <si>
    <t>Monthly</t>
  </si>
  <si>
    <t>Sept,Oct,Nov,Dec</t>
  </si>
  <si>
    <t>Nov, Dec</t>
  </si>
  <si>
    <t>Nov 1 week</t>
  </si>
  <si>
    <t>Narendra</t>
  </si>
  <si>
    <t>Annapurna</t>
  </si>
  <si>
    <t>Poonam</t>
  </si>
  <si>
    <t>Rajesh</t>
  </si>
  <si>
    <t>Ganesh Need to check on the Salary Component</t>
  </si>
  <si>
    <t>Mobile Internet, Apt Cleaning, Team Lunch</t>
  </si>
  <si>
    <t>Day</t>
  </si>
  <si>
    <t>Per Diem</t>
  </si>
  <si>
    <t xml:space="preserve">SLT - SOA &amp; BPM - 30% Upon Blue Print Design Completion  </t>
  </si>
  <si>
    <t>Cinnamon Red (krishnaraju)</t>
  </si>
  <si>
    <t>Cinnamon Red (Arpita)</t>
  </si>
  <si>
    <t>Prahlad</t>
  </si>
  <si>
    <t>Recent travel to colombo -- 6- 8 Apr 2015</t>
  </si>
  <si>
    <t>Recent travel to colombo -- 15-27 Apr 2015 for 11 nights</t>
  </si>
  <si>
    <t xml:space="preserve">Budget and Cash Flow for Milestone --&gt; To Be Architecture or Blue Print phase (Till 20 Apr 2015) And Development Phase (Till 7 Apr 2015) </t>
  </si>
  <si>
    <t>Cost Difference after BP 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</si>
</sst>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 * #,##0.00_ ;_ * \-#,##0.00_ ;_ * &quot;-&quot;??_ ;_ @_ "/>
    <numFmt numFmtId="165" formatCode="_-[$$-409]* #,##0.00_ ;_-[$$-409]* \-#,##0.00\ ;_-[$$-409]* &quot;-&quot;??_ ;_-@_ "/>
    <numFmt numFmtId="166" formatCode="_-[$$-409]* #,##0_ ;_-[$$-409]* \-#,##0\ ;_-[$$-409]* &quot;-&quot;??_ ;_-@_ "/>
  </numFmts>
  <fonts count="7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FFC000"/>
      </left>
      <right style="thin">
        <color rgb="FFFFC000"/>
      </right>
      <top style="thin">
        <color rgb="FFFFC000"/>
      </top>
      <bottom style="thin">
        <color rgb="FFFFC000"/>
      </bottom>
      <diagonal/>
    </border>
  </borders>
  <cellStyleXfs count="3">
    <xf numFmtId="0" fontId="0" fillId="0" borderId="0"/>
    <xf numFmtId="0" fontId="1" fillId="2" borderId="3" applyNumberFormat="0" applyAlignment="0" applyProtection="0"/>
    <xf numFmtId="0" fontId="2" fillId="3" borderId="0" applyNumberFormat="0" applyBorder="0" applyAlignment="0" applyProtection="0"/>
  </cellStyleXfs>
  <cellXfs count="25">
    <xf numFmtId="0" fontId="0" fillId="0" borderId="0" xfId="0"/>
    <xf numFmtId="0" fontId="0" fillId="0" borderId="1" xfId="0" applyBorder="1"/>
    <xf numFmtId="0" fontId="4" fillId="3" borderId="1" xfId="2" applyFont="1" applyBorder="1" applyAlignment="1">
      <alignment wrapText="1"/>
    </xf>
    <xf numFmtId="0" fontId="0" fillId="0" borderId="1" xfId="0" applyBorder="1" applyAlignment="1">
      <alignment horizontal="left" indent="2"/>
    </xf>
    <xf numFmtId="0" fontId="0" fillId="0" borderId="1" xfId="0" applyBorder="1" applyAlignment="1">
      <alignment wrapText="1"/>
    </xf>
    <xf numFmtId="0" fontId="2" fillId="3" borderId="1" xfId="2" applyBorder="1" applyAlignment="1">
      <alignment horizontal="left"/>
    </xf>
    <xf numFmtId="164" fontId="0" fillId="0" borderId="1" xfId="0" applyNumberFormat="1" applyBorder="1"/>
    <xf numFmtId="0" fontId="2" fillId="3" borderId="1" xfId="2" applyBorder="1" applyAlignment="1">
      <alignment horizontal="left" indent="1"/>
    </xf>
    <xf numFmtId="0" fontId="0" fillId="0" borderId="2" xfId="0" applyBorder="1"/>
    <xf numFmtId="165" fontId="4" fillId="3" borderId="1" xfId="2" applyNumberFormat="1" applyFont="1" applyBorder="1" applyAlignment="1">
      <alignment wrapText="1"/>
    </xf>
    <xf numFmtId="164" fontId="0" fillId="4" borderId="1" xfId="0" applyNumberFormat="1" applyFill="1" applyBorder="1"/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5" borderId="1" xfId="0" applyFill="1" applyBorder="1"/>
    <xf numFmtId="2" fontId="0" fillId="0" borderId="1" xfId="0" applyNumberFormat="1" applyBorder="1" applyAlignment="1"/>
    <xf numFmtId="0" fontId="0" fillId="0" borderId="1" xfId="0" applyBorder="1" applyAlignment="1"/>
    <xf numFmtId="0" fontId="0" fillId="0" borderId="2" xfId="0" applyBorder="1" applyAlignment="1">
      <alignment horizontal="left" indent="2"/>
    </xf>
    <xf numFmtId="0" fontId="0" fillId="0" borderId="2" xfId="0" applyBorder="1" applyAlignment="1"/>
    <xf numFmtId="2" fontId="0" fillId="0" borderId="2" xfId="0" applyNumberFormat="1" applyBorder="1" applyAlignment="1"/>
    <xf numFmtId="0" fontId="5" fillId="4" borderId="4" xfId="0" applyFont="1" applyFill="1" applyBorder="1"/>
    <xf numFmtId="166" fontId="5" fillId="0" borderId="4" xfId="0" applyNumberFormat="1" applyFont="1" applyBorder="1"/>
    <xf numFmtId="0" fontId="6" fillId="0" borderId="4" xfId="0" applyFont="1" applyBorder="1"/>
    <xf numFmtId="0" fontId="5" fillId="0" borderId="4" xfId="0" applyFont="1" applyBorder="1"/>
    <xf numFmtId="0" fontId="0" fillId="0" borderId="0" xfId="0" applyBorder="1" applyAlignment="1">
      <alignment horizontal="left" indent="2"/>
    </xf>
    <xf numFmtId="0" fontId="3" fillId="2" borderId="1" xfId="1" applyFont="1" applyBorder="1" applyAlignment="1">
      <alignment horizontal="center"/>
    </xf>
  </cellXfs>
  <cellStyles count="3">
    <cellStyle name="Accent1" xfId="2" builtinId="29"/>
    <cellStyle name="Calculation" xfId="1" builtinId="22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"/>
  <sheetViews>
    <sheetView tabSelected="1" topLeftCell="B1" workbookViewId="0">
      <selection activeCell="H2" sqref="H2"/>
    </sheetView>
  </sheetViews>
  <sheetFormatPr defaultRowHeight="15" outlineLevelRow="1" x14ac:dyDescent="0.25"/>
  <cols>
    <col min="1" max="1" width="48.5703125" customWidth="1"/>
    <col min="2" max="2" width="7.42578125" customWidth="1"/>
    <col min="3" max="3" width="7.140625" customWidth="1"/>
    <col min="4" max="4" width="29" customWidth="1"/>
    <col min="5" max="5" width="16.140625" customWidth="1"/>
    <col min="6" max="6" width="14.7109375" bestFit="1" customWidth="1"/>
    <col min="7" max="7" width="14.28515625" bestFit="1" customWidth="1"/>
    <col min="8" max="8" width="54.5703125" customWidth="1"/>
  </cols>
  <sheetData>
    <row r="1" spans="1:8" ht="18.75" x14ac:dyDescent="0.3">
      <c r="A1" s="24" t="s">
        <v>54</v>
      </c>
      <c r="B1" s="24"/>
      <c r="C1" s="24"/>
      <c r="D1" s="24"/>
      <c r="E1" s="24"/>
      <c r="F1" s="24"/>
      <c r="G1" s="24"/>
      <c r="H1" s="24"/>
    </row>
    <row r="2" spans="1:8" ht="31.5" x14ac:dyDescent="0.25">
      <c r="A2" s="2" t="s">
        <v>9</v>
      </c>
      <c r="B2" s="2" t="s">
        <v>11</v>
      </c>
      <c r="C2" s="2" t="s">
        <v>31</v>
      </c>
      <c r="D2" s="2" t="s">
        <v>24</v>
      </c>
      <c r="E2" s="2" t="s">
        <v>22</v>
      </c>
      <c r="F2" s="2" t="s">
        <v>12</v>
      </c>
      <c r="G2" s="2" t="s">
        <v>13</v>
      </c>
      <c r="H2" s="2" t="s">
        <v>26</v>
      </c>
    </row>
    <row r="3" spans="1:8" ht="30" x14ac:dyDescent="0.25">
      <c r="A3" s="12" t="s">
        <v>48</v>
      </c>
      <c r="B3" s="2"/>
      <c r="C3" s="2"/>
      <c r="D3" s="2"/>
      <c r="E3" s="2"/>
      <c r="F3" s="9">
        <f>500000-500000*30%</f>
        <v>350000</v>
      </c>
      <c r="G3" s="9">
        <f>F3*30%</f>
        <v>105000</v>
      </c>
      <c r="H3" s="4" t="s">
        <v>30</v>
      </c>
    </row>
    <row r="4" spans="1:8" outlineLevel="1" x14ac:dyDescent="0.25">
      <c r="A4" s="5" t="s">
        <v>7</v>
      </c>
      <c r="B4" s="1"/>
      <c r="C4" s="1"/>
      <c r="D4" s="1"/>
      <c r="E4" s="6"/>
      <c r="F4" s="1"/>
      <c r="G4" s="1"/>
      <c r="H4" s="1"/>
    </row>
    <row r="5" spans="1:8" outlineLevel="1" x14ac:dyDescent="0.25">
      <c r="A5" s="3" t="s">
        <v>8</v>
      </c>
      <c r="B5" s="1">
        <v>122</v>
      </c>
      <c r="C5" s="1"/>
      <c r="D5" s="1"/>
      <c r="E5" s="6">
        <f>B5*25</f>
        <v>3050</v>
      </c>
      <c r="F5" s="1"/>
      <c r="G5" s="1"/>
      <c r="H5" s="1" t="s">
        <v>47</v>
      </c>
    </row>
    <row r="6" spans="1:8" outlineLevel="1" x14ac:dyDescent="0.25">
      <c r="A6" s="5" t="s">
        <v>1</v>
      </c>
      <c r="B6" s="1"/>
      <c r="C6" s="1"/>
      <c r="D6" s="1"/>
      <c r="E6" s="6"/>
      <c r="F6" s="1"/>
      <c r="G6" s="1"/>
      <c r="H6" s="1"/>
    </row>
    <row r="7" spans="1:8" outlineLevel="1" x14ac:dyDescent="0.25">
      <c r="A7" s="7" t="s">
        <v>3</v>
      </c>
      <c r="B7" s="1"/>
      <c r="C7" s="1"/>
      <c r="D7" s="1"/>
      <c r="E7" s="6"/>
      <c r="F7" s="1"/>
      <c r="G7" s="1"/>
      <c r="H7" s="1"/>
    </row>
    <row r="8" spans="1:8" outlineLevel="1" x14ac:dyDescent="0.25">
      <c r="A8" s="3" t="s">
        <v>2</v>
      </c>
      <c r="B8" s="1">
        <v>85</v>
      </c>
      <c r="C8" s="1"/>
      <c r="D8" s="1"/>
      <c r="E8" s="6">
        <f>B8*25</f>
        <v>2125</v>
      </c>
      <c r="F8" s="1"/>
      <c r="G8" s="1"/>
      <c r="H8" s="1" t="s">
        <v>47</v>
      </c>
    </row>
    <row r="9" spans="1:8" outlineLevel="1" x14ac:dyDescent="0.25">
      <c r="A9" s="3" t="s">
        <v>4</v>
      </c>
      <c r="B9" s="1">
        <v>92</v>
      </c>
      <c r="C9" s="1"/>
      <c r="D9" s="1"/>
      <c r="E9" s="6">
        <f>B9*25</f>
        <v>2300</v>
      </c>
      <c r="F9" s="1"/>
      <c r="G9" s="1"/>
      <c r="H9" s="1" t="s">
        <v>47</v>
      </c>
    </row>
    <row r="10" spans="1:8" outlineLevel="1" x14ac:dyDescent="0.25">
      <c r="A10" s="3" t="s">
        <v>42</v>
      </c>
      <c r="B10" s="1">
        <f>30+30</f>
        <v>60</v>
      </c>
      <c r="C10" s="1"/>
      <c r="D10" s="1"/>
      <c r="E10" s="6">
        <f>B10*25</f>
        <v>1500</v>
      </c>
      <c r="F10" s="1"/>
      <c r="G10" s="1"/>
      <c r="H10" s="1" t="s">
        <v>47</v>
      </c>
    </row>
    <row r="11" spans="1:8" outlineLevel="1" x14ac:dyDescent="0.25">
      <c r="A11" s="7" t="s">
        <v>5</v>
      </c>
      <c r="B11" s="1"/>
      <c r="C11" s="1"/>
      <c r="D11" s="1"/>
      <c r="E11" s="6"/>
      <c r="F11" s="1"/>
      <c r="G11" s="1"/>
      <c r="H11" s="1"/>
    </row>
    <row r="12" spans="1:8" outlineLevel="1" x14ac:dyDescent="0.25">
      <c r="A12" s="3" t="s">
        <v>6</v>
      </c>
      <c r="B12" s="1">
        <v>21</v>
      </c>
      <c r="C12" s="1"/>
      <c r="D12" s="1"/>
      <c r="E12" s="6">
        <f>B12*25</f>
        <v>525</v>
      </c>
      <c r="F12" s="1"/>
      <c r="G12" s="1"/>
      <c r="H12" s="1" t="s">
        <v>47</v>
      </c>
    </row>
    <row r="13" spans="1:8" outlineLevel="1" x14ac:dyDescent="0.25">
      <c r="A13" s="3" t="s">
        <v>40</v>
      </c>
      <c r="B13" s="1">
        <v>10</v>
      </c>
      <c r="C13" s="1"/>
      <c r="D13" s="1"/>
      <c r="E13" s="6">
        <f>B13*25</f>
        <v>250</v>
      </c>
      <c r="F13" s="1"/>
      <c r="G13" s="1"/>
      <c r="H13" s="1" t="s">
        <v>47</v>
      </c>
    </row>
    <row r="14" spans="1:8" outlineLevel="1" x14ac:dyDescent="0.25">
      <c r="A14" s="3" t="s">
        <v>41</v>
      </c>
      <c r="B14" s="1">
        <v>58</v>
      </c>
      <c r="C14" s="1"/>
      <c r="D14" s="1"/>
      <c r="E14" s="6">
        <f>B14*25</f>
        <v>1450</v>
      </c>
      <c r="F14" s="1"/>
      <c r="G14" s="1"/>
      <c r="H14" s="1" t="s">
        <v>47</v>
      </c>
    </row>
    <row r="15" spans="1:8" outlineLevel="1" x14ac:dyDescent="0.25">
      <c r="A15" s="5" t="s">
        <v>14</v>
      </c>
      <c r="B15" s="1"/>
      <c r="C15" s="1"/>
      <c r="D15" s="1"/>
      <c r="E15" s="6"/>
      <c r="F15" s="1"/>
      <c r="G15" s="1"/>
      <c r="H15" s="1" t="s">
        <v>47</v>
      </c>
    </row>
    <row r="16" spans="1:8" outlineLevel="1" x14ac:dyDescent="0.25">
      <c r="A16" s="3" t="s">
        <v>8</v>
      </c>
      <c r="B16" s="1"/>
      <c r="C16" s="1">
        <v>8</v>
      </c>
      <c r="D16" s="1"/>
      <c r="E16" s="6">
        <f>(C16*35000)/60</f>
        <v>4666.666666666667</v>
      </c>
      <c r="F16" s="1"/>
      <c r="G16" s="1"/>
      <c r="H16" s="1"/>
    </row>
    <row r="17" spans="1:8" outlineLevel="1" x14ac:dyDescent="0.25">
      <c r="A17" s="3" t="s">
        <v>2</v>
      </c>
      <c r="B17" s="1"/>
      <c r="C17" s="1">
        <v>9</v>
      </c>
      <c r="D17" s="1"/>
      <c r="E17" s="6">
        <f t="shared" ref="E17:E22" si="0">(C17*35000)/60</f>
        <v>5250</v>
      </c>
      <c r="F17" s="1"/>
      <c r="G17" s="1"/>
      <c r="H17" s="1"/>
    </row>
    <row r="18" spans="1:8" outlineLevel="1" x14ac:dyDescent="0.25">
      <c r="A18" s="3" t="s">
        <v>6</v>
      </c>
      <c r="B18" s="1"/>
      <c r="C18" s="1">
        <v>1</v>
      </c>
      <c r="D18" s="1"/>
      <c r="E18" s="6">
        <f t="shared" si="0"/>
        <v>583.33333333333337</v>
      </c>
      <c r="F18" s="1"/>
      <c r="G18" s="1"/>
      <c r="H18" s="1"/>
    </row>
    <row r="19" spans="1:8" outlineLevel="1" x14ac:dyDescent="0.25">
      <c r="A19" s="3" t="s">
        <v>4</v>
      </c>
      <c r="B19" s="1"/>
      <c r="C19" s="1">
        <v>5</v>
      </c>
      <c r="D19" s="1"/>
      <c r="E19" s="6">
        <f t="shared" si="0"/>
        <v>2916.6666666666665</v>
      </c>
      <c r="F19" s="1"/>
      <c r="G19" s="1"/>
      <c r="H19" s="1"/>
    </row>
    <row r="20" spans="1:8" outlineLevel="1" x14ac:dyDescent="0.25">
      <c r="A20" s="3" t="s">
        <v>42</v>
      </c>
      <c r="B20" s="1"/>
      <c r="C20" s="1">
        <v>3</v>
      </c>
      <c r="D20" s="1"/>
      <c r="E20" s="6">
        <f t="shared" si="0"/>
        <v>1750</v>
      </c>
      <c r="F20" s="1"/>
      <c r="G20" s="1"/>
      <c r="H20" s="1"/>
    </row>
    <row r="21" spans="1:8" outlineLevel="1" x14ac:dyDescent="0.25">
      <c r="A21" s="3" t="s">
        <v>40</v>
      </c>
      <c r="B21" s="1"/>
      <c r="C21" s="1">
        <v>1</v>
      </c>
      <c r="D21" s="1"/>
      <c r="E21" s="6">
        <f>(C21*35000)/60</f>
        <v>583.33333333333337</v>
      </c>
      <c r="F21" s="1"/>
      <c r="G21" s="1"/>
      <c r="H21" s="1"/>
    </row>
    <row r="22" spans="1:8" outlineLevel="1" x14ac:dyDescent="0.25">
      <c r="A22" s="3" t="s">
        <v>41</v>
      </c>
      <c r="B22" s="1"/>
      <c r="C22" s="1">
        <v>4</v>
      </c>
      <c r="D22" s="1"/>
      <c r="E22" s="6">
        <f t="shared" si="0"/>
        <v>2333.3333333333335</v>
      </c>
      <c r="F22" s="1"/>
      <c r="G22" s="1"/>
      <c r="H22" s="1"/>
    </row>
    <row r="23" spans="1:8" ht="16.5" customHeight="1" outlineLevel="1" x14ac:dyDescent="0.25">
      <c r="A23" s="3" t="s">
        <v>0</v>
      </c>
      <c r="B23" s="1"/>
      <c r="C23" s="11">
        <v>5</v>
      </c>
      <c r="D23" s="11"/>
      <c r="E23" s="10">
        <v>2500</v>
      </c>
      <c r="F23" s="11"/>
      <c r="G23" s="11"/>
      <c r="H23" s="12" t="s">
        <v>27</v>
      </c>
    </row>
    <row r="24" spans="1:8" outlineLevel="1" x14ac:dyDescent="0.25">
      <c r="A24" s="5" t="s">
        <v>15</v>
      </c>
      <c r="B24" s="1"/>
      <c r="C24" s="1"/>
      <c r="D24" s="1"/>
      <c r="E24" s="6"/>
      <c r="F24" s="1"/>
      <c r="G24" s="1"/>
      <c r="H24" s="1"/>
    </row>
    <row r="25" spans="1:8" outlineLevel="1" x14ac:dyDescent="0.25">
      <c r="A25" s="3" t="s">
        <v>6</v>
      </c>
      <c r="B25" s="1"/>
      <c r="C25" s="1"/>
      <c r="D25" s="1"/>
      <c r="E25" s="6">
        <f>3200/60</f>
        <v>53.333333333333336</v>
      </c>
      <c r="F25" s="1"/>
      <c r="G25" s="1"/>
      <c r="H25" s="1" t="s">
        <v>28</v>
      </c>
    </row>
    <row r="26" spans="1:8" outlineLevel="1" x14ac:dyDescent="0.25">
      <c r="A26" s="3" t="s">
        <v>2</v>
      </c>
      <c r="B26" s="1"/>
      <c r="C26" s="1"/>
      <c r="D26" s="1"/>
      <c r="E26" s="6">
        <v>400</v>
      </c>
      <c r="F26" s="1"/>
      <c r="G26" s="1"/>
      <c r="H26" s="1" t="s">
        <v>28</v>
      </c>
    </row>
    <row r="27" spans="1:8" outlineLevel="1" x14ac:dyDescent="0.25">
      <c r="A27" s="3" t="s">
        <v>8</v>
      </c>
      <c r="B27" s="1"/>
      <c r="C27" s="1"/>
      <c r="D27" s="1"/>
      <c r="E27" s="6">
        <v>600</v>
      </c>
      <c r="F27" s="1"/>
      <c r="G27" s="1"/>
      <c r="H27" s="1" t="s">
        <v>28</v>
      </c>
    </row>
    <row r="28" spans="1:8" outlineLevel="1" x14ac:dyDescent="0.25">
      <c r="A28" s="3" t="s">
        <v>4</v>
      </c>
      <c r="B28" s="1"/>
      <c r="C28" s="11"/>
      <c r="D28" s="11"/>
      <c r="E28" s="10">
        <v>300</v>
      </c>
      <c r="F28" s="11"/>
      <c r="G28" s="11"/>
      <c r="H28" s="11" t="s">
        <v>28</v>
      </c>
    </row>
    <row r="29" spans="1:8" outlineLevel="1" x14ac:dyDescent="0.25">
      <c r="A29" s="3" t="s">
        <v>42</v>
      </c>
      <c r="B29" s="1"/>
      <c r="C29" s="11"/>
      <c r="D29" s="11"/>
      <c r="E29" s="10">
        <v>300</v>
      </c>
      <c r="F29" s="11"/>
      <c r="G29" s="11"/>
      <c r="H29" s="11" t="s">
        <v>28</v>
      </c>
    </row>
    <row r="30" spans="1:8" outlineLevel="1" x14ac:dyDescent="0.25">
      <c r="A30" s="3" t="s">
        <v>41</v>
      </c>
      <c r="B30" s="1"/>
      <c r="C30" s="11"/>
      <c r="D30" s="11"/>
      <c r="E30" s="10">
        <v>300</v>
      </c>
      <c r="F30" s="11"/>
      <c r="G30" s="11"/>
      <c r="H30" s="11" t="s">
        <v>28</v>
      </c>
    </row>
    <row r="31" spans="1:8" outlineLevel="1" x14ac:dyDescent="0.25">
      <c r="A31" s="3" t="s">
        <v>40</v>
      </c>
      <c r="B31" s="1"/>
      <c r="C31" s="11"/>
      <c r="D31" s="11"/>
      <c r="E31" s="10">
        <v>50</v>
      </c>
      <c r="F31" s="11"/>
      <c r="G31" s="11"/>
      <c r="H31" s="11" t="s">
        <v>28</v>
      </c>
    </row>
    <row r="32" spans="1:8" outlineLevel="1" x14ac:dyDescent="0.25">
      <c r="A32" s="3" t="s">
        <v>0</v>
      </c>
      <c r="B32" s="1"/>
      <c r="C32" s="11"/>
      <c r="D32" s="11"/>
      <c r="E32" s="10">
        <v>500</v>
      </c>
      <c r="F32" s="11"/>
      <c r="G32" s="11"/>
      <c r="H32" s="11" t="s">
        <v>29</v>
      </c>
    </row>
    <row r="33" spans="1:11" outlineLevel="1" x14ac:dyDescent="0.25">
      <c r="A33" s="5" t="s">
        <v>16</v>
      </c>
      <c r="B33" s="1"/>
      <c r="C33" s="1"/>
      <c r="D33" s="1"/>
      <c r="E33" s="6"/>
      <c r="F33" s="1"/>
      <c r="G33" s="1"/>
      <c r="H33" s="1"/>
    </row>
    <row r="34" spans="1:11" outlineLevel="1" x14ac:dyDescent="0.25">
      <c r="A34" s="3" t="s">
        <v>17</v>
      </c>
      <c r="B34" s="1"/>
      <c r="C34" s="1"/>
      <c r="D34" s="1">
        <v>5</v>
      </c>
      <c r="E34" s="6">
        <f>3000*D34</f>
        <v>15000</v>
      </c>
      <c r="F34" s="1"/>
      <c r="G34" s="1"/>
      <c r="H34" s="1" t="s">
        <v>37</v>
      </c>
    </row>
    <row r="35" spans="1:11" outlineLevel="1" x14ac:dyDescent="0.25">
      <c r="A35" s="3" t="s">
        <v>18</v>
      </c>
      <c r="B35" s="1"/>
      <c r="C35" s="1"/>
      <c r="D35" s="1">
        <v>3</v>
      </c>
      <c r="E35" s="6">
        <f>3000*D35</f>
        <v>9000</v>
      </c>
      <c r="F35" s="1"/>
      <c r="G35" s="1"/>
      <c r="H35" s="1" t="s">
        <v>38</v>
      </c>
    </row>
    <row r="36" spans="1:11" outlineLevel="1" x14ac:dyDescent="0.25">
      <c r="A36" s="3" t="s">
        <v>19</v>
      </c>
      <c r="B36" s="1"/>
      <c r="C36" s="1"/>
      <c r="D36" s="1">
        <v>0.25</v>
      </c>
      <c r="E36" s="6">
        <v>1100</v>
      </c>
      <c r="F36" s="1"/>
      <c r="G36" s="1"/>
      <c r="H36" s="1" t="s">
        <v>39</v>
      </c>
    </row>
    <row r="37" spans="1:11" outlineLevel="1" x14ac:dyDescent="0.25">
      <c r="A37" s="3" t="s">
        <v>20</v>
      </c>
      <c r="B37" s="1"/>
      <c r="C37" s="1"/>
      <c r="D37" s="1"/>
      <c r="E37" s="6">
        <v>3000</v>
      </c>
      <c r="F37" s="1"/>
      <c r="G37" s="1"/>
      <c r="H37" s="1" t="s">
        <v>45</v>
      </c>
    </row>
    <row r="38" spans="1:11" outlineLevel="1" x14ac:dyDescent="0.25">
      <c r="A38" s="3" t="s">
        <v>32</v>
      </c>
      <c r="B38" s="1">
        <v>1</v>
      </c>
      <c r="C38" s="1"/>
      <c r="D38" s="1"/>
      <c r="E38" s="6">
        <v>150</v>
      </c>
      <c r="F38" s="1"/>
      <c r="G38" s="1"/>
      <c r="H38" s="1"/>
    </row>
    <row r="39" spans="1:11" outlineLevel="1" x14ac:dyDescent="0.25">
      <c r="A39" s="3" t="s">
        <v>33</v>
      </c>
      <c r="B39" s="1">
        <v>5</v>
      </c>
      <c r="C39" s="1"/>
      <c r="D39" s="1"/>
      <c r="E39" s="6">
        <f>175*5</f>
        <v>875</v>
      </c>
      <c r="F39" s="1"/>
      <c r="G39" s="1"/>
      <c r="H39" s="1"/>
    </row>
    <row r="40" spans="1:11" outlineLevel="1" x14ac:dyDescent="0.25">
      <c r="A40" s="3" t="s">
        <v>49</v>
      </c>
      <c r="B40" s="1">
        <v>2</v>
      </c>
      <c r="C40" s="1"/>
      <c r="D40" s="1"/>
      <c r="E40" s="6">
        <v>300</v>
      </c>
      <c r="F40" s="1"/>
      <c r="G40" s="1"/>
      <c r="H40" s="1" t="s">
        <v>52</v>
      </c>
    </row>
    <row r="41" spans="1:11" outlineLevel="1" x14ac:dyDescent="0.25">
      <c r="A41" s="3" t="s">
        <v>50</v>
      </c>
      <c r="B41" s="1">
        <v>12</v>
      </c>
      <c r="C41" s="1"/>
      <c r="D41" s="1"/>
      <c r="E41" s="6">
        <f>11*150</f>
        <v>1650</v>
      </c>
      <c r="F41" s="1"/>
      <c r="G41" s="1"/>
      <c r="H41" s="1" t="s">
        <v>53</v>
      </c>
    </row>
    <row r="42" spans="1:11" outlineLevel="1" x14ac:dyDescent="0.25">
      <c r="A42" s="5" t="s">
        <v>23</v>
      </c>
      <c r="B42" s="1"/>
      <c r="C42" s="1"/>
      <c r="D42" s="1"/>
      <c r="E42" s="6"/>
      <c r="F42" s="1"/>
      <c r="G42" s="1"/>
      <c r="H42" s="1" t="s">
        <v>44</v>
      </c>
      <c r="I42" s="13" t="s">
        <v>35</v>
      </c>
      <c r="J42" s="13" t="s">
        <v>36</v>
      </c>
      <c r="K42" s="13" t="s">
        <v>46</v>
      </c>
    </row>
    <row r="43" spans="1:11" outlineLevel="1" x14ac:dyDescent="0.25">
      <c r="A43" s="3" t="s">
        <v>8</v>
      </c>
      <c r="B43" s="1"/>
      <c r="C43" s="1"/>
      <c r="D43" s="1">
        <v>6</v>
      </c>
      <c r="E43" s="6">
        <f>(J43*D43)/60</f>
        <v>15533.333333333334</v>
      </c>
      <c r="F43" s="1"/>
      <c r="G43" s="1"/>
      <c r="H43" s="1" t="s">
        <v>34</v>
      </c>
      <c r="I43" s="13">
        <v>1864000</v>
      </c>
      <c r="J43" s="13">
        <f>I43/12</f>
        <v>155333.33333333334</v>
      </c>
      <c r="K43" s="13">
        <f>J43/8</f>
        <v>19416.666666666668</v>
      </c>
    </row>
    <row r="44" spans="1:11" outlineLevel="1" x14ac:dyDescent="0.25">
      <c r="A44" s="3" t="s">
        <v>2</v>
      </c>
      <c r="B44" s="1"/>
      <c r="C44" s="1"/>
      <c r="D44" s="1">
        <v>6</v>
      </c>
      <c r="E44" s="6">
        <f>(J44*D44)/60</f>
        <v>8908.3333333333339</v>
      </c>
      <c r="F44" s="1"/>
      <c r="G44" s="1"/>
      <c r="H44" s="1" t="s">
        <v>34</v>
      </c>
      <c r="I44" s="13">
        <v>1069000</v>
      </c>
      <c r="J44" s="13">
        <f>I44/12</f>
        <v>89083.333333333328</v>
      </c>
      <c r="K44" s="13">
        <f t="shared" ref="K44:K52" si="1">J44/8</f>
        <v>11135.416666666666</v>
      </c>
    </row>
    <row r="45" spans="1:11" outlineLevel="1" x14ac:dyDescent="0.25">
      <c r="A45" s="3" t="s">
        <v>4</v>
      </c>
      <c r="B45" s="1"/>
      <c r="C45" s="1"/>
      <c r="D45" s="1">
        <v>5</v>
      </c>
      <c r="E45" s="6">
        <f t="shared" ref="E45:E50" si="2">(J45*D45)/60</f>
        <v>15604.166666666666</v>
      </c>
      <c r="F45" s="1"/>
      <c r="G45" s="1"/>
      <c r="H45" s="1" t="s">
        <v>34</v>
      </c>
      <c r="I45" s="13">
        <v>2247000</v>
      </c>
      <c r="J45" s="13">
        <f t="shared" ref="J45:J50" si="3">I45/12</f>
        <v>187250</v>
      </c>
      <c r="K45" s="13">
        <f t="shared" si="1"/>
        <v>23406.25</v>
      </c>
    </row>
    <row r="46" spans="1:11" outlineLevel="1" x14ac:dyDescent="0.25">
      <c r="A46" s="3" t="s">
        <v>42</v>
      </c>
      <c r="B46" s="1"/>
      <c r="C46" s="1"/>
      <c r="D46" s="1">
        <v>3</v>
      </c>
      <c r="E46" s="6">
        <f>(J45*D46)/60</f>
        <v>9362.5</v>
      </c>
      <c r="F46" s="1"/>
      <c r="G46" s="1"/>
      <c r="H46" s="1" t="s">
        <v>34</v>
      </c>
      <c r="I46" s="13">
        <v>2247001</v>
      </c>
      <c r="J46" s="13">
        <f t="shared" ref="J46" si="4">I46/12</f>
        <v>187250.08333333334</v>
      </c>
      <c r="K46" s="13">
        <f t="shared" si="1"/>
        <v>23406.260416666668</v>
      </c>
    </row>
    <row r="47" spans="1:11" outlineLevel="1" x14ac:dyDescent="0.25">
      <c r="A47" s="3" t="s">
        <v>6</v>
      </c>
      <c r="B47" s="1"/>
      <c r="C47" s="1"/>
      <c r="D47" s="1">
        <v>3</v>
      </c>
      <c r="E47" s="6">
        <f t="shared" si="2"/>
        <v>2779.1666666666665</v>
      </c>
      <c r="F47" s="1"/>
      <c r="G47" s="1"/>
      <c r="H47" s="1" t="s">
        <v>34</v>
      </c>
      <c r="I47" s="13">
        <v>667000</v>
      </c>
      <c r="J47" s="13">
        <f t="shared" si="3"/>
        <v>55583.333333333336</v>
      </c>
      <c r="K47" s="13">
        <f t="shared" si="1"/>
        <v>6947.916666666667</v>
      </c>
    </row>
    <row r="48" spans="1:11" outlineLevel="1" x14ac:dyDescent="0.25">
      <c r="A48" s="3" t="s">
        <v>51</v>
      </c>
      <c r="B48" s="1"/>
      <c r="C48" s="1"/>
      <c r="D48" s="1">
        <v>2</v>
      </c>
      <c r="E48" s="6">
        <f t="shared" si="2"/>
        <v>1852.7777777777778</v>
      </c>
      <c r="F48" s="1"/>
      <c r="G48" s="1"/>
      <c r="H48" s="1" t="s">
        <v>34</v>
      </c>
      <c r="I48" s="13">
        <v>667000</v>
      </c>
      <c r="J48" s="13">
        <f t="shared" ref="J48" si="5">I48/12</f>
        <v>55583.333333333336</v>
      </c>
      <c r="K48" s="13">
        <f t="shared" ref="K48" si="6">J48/8</f>
        <v>6947.916666666667</v>
      </c>
    </row>
    <row r="49" spans="1:11" outlineLevel="1" x14ac:dyDescent="0.25">
      <c r="A49" s="3" t="s">
        <v>25</v>
      </c>
      <c r="B49" s="1"/>
      <c r="C49" s="1"/>
      <c r="D49" s="1">
        <v>2</v>
      </c>
      <c r="E49" s="6">
        <f t="shared" si="2"/>
        <v>7177.7777777777783</v>
      </c>
      <c r="F49" s="1"/>
      <c r="G49" s="1"/>
      <c r="H49" s="1" t="s">
        <v>34</v>
      </c>
      <c r="I49" s="13">
        <v>2584000</v>
      </c>
      <c r="J49" s="13">
        <f t="shared" si="3"/>
        <v>215333.33333333334</v>
      </c>
      <c r="K49" s="13">
        <f t="shared" si="1"/>
        <v>26916.666666666668</v>
      </c>
    </row>
    <row r="50" spans="1:11" outlineLevel="1" x14ac:dyDescent="0.25">
      <c r="A50" s="3" t="s">
        <v>10</v>
      </c>
      <c r="B50" s="1"/>
      <c r="C50" s="8"/>
      <c r="D50" s="8">
        <v>0.25</v>
      </c>
      <c r="E50" s="6">
        <f t="shared" si="2"/>
        <v>1092.3611111111111</v>
      </c>
      <c r="F50" s="8"/>
      <c r="G50" s="8"/>
      <c r="H50" s="1" t="s">
        <v>34</v>
      </c>
      <c r="I50" s="13">
        <v>3146000</v>
      </c>
      <c r="J50" s="13">
        <f t="shared" si="3"/>
        <v>262166.66666666669</v>
      </c>
      <c r="K50" s="13">
        <f t="shared" si="1"/>
        <v>32770.833333333336</v>
      </c>
    </row>
    <row r="51" spans="1:11" s="3" customFormat="1" ht="18.75" customHeight="1" outlineLevel="1" x14ac:dyDescent="0.25">
      <c r="A51" s="3" t="s">
        <v>40</v>
      </c>
      <c r="D51" s="15">
        <v>0.75</v>
      </c>
      <c r="E51" s="14">
        <f>J50*D51/60</f>
        <v>3277.0833333333335</v>
      </c>
      <c r="H51" s="15" t="s">
        <v>34</v>
      </c>
      <c r="I51" s="13">
        <v>3146001</v>
      </c>
      <c r="J51" s="13">
        <f t="shared" ref="J51" si="7">I51/12</f>
        <v>262166.75</v>
      </c>
      <c r="K51" s="13">
        <f t="shared" si="1"/>
        <v>32770.84375</v>
      </c>
    </row>
    <row r="52" spans="1:11" s="3" customFormat="1" ht="20.25" customHeight="1" outlineLevel="1" x14ac:dyDescent="0.25">
      <c r="A52" s="3" t="s">
        <v>41</v>
      </c>
      <c r="C52" s="16"/>
      <c r="D52" s="17">
        <v>4</v>
      </c>
      <c r="E52" s="18">
        <f>J50*D52/60</f>
        <v>17477.777777777777</v>
      </c>
      <c r="F52" s="16"/>
      <c r="G52" s="16"/>
      <c r="H52" s="17" t="s">
        <v>34</v>
      </c>
      <c r="I52" s="13">
        <v>3146002</v>
      </c>
      <c r="J52" s="13">
        <f t="shared" ref="J52" si="8">I52/12</f>
        <v>262166.83333333331</v>
      </c>
      <c r="K52" s="13">
        <f t="shared" si="1"/>
        <v>32770.854166666664</v>
      </c>
    </row>
    <row r="53" spans="1:11" s="23" customFormat="1" ht="20.25" customHeight="1" outlineLevel="1" x14ac:dyDescent="0.25">
      <c r="A53" s="3" t="s">
        <v>43</v>
      </c>
      <c r="B53" s="3"/>
      <c r="C53" s="16"/>
      <c r="D53" s="17">
        <v>0.5</v>
      </c>
      <c r="E53" s="18">
        <f>J51*D53/60</f>
        <v>2184.7229166666666</v>
      </c>
      <c r="F53" s="16"/>
      <c r="G53" s="16"/>
      <c r="H53" s="17" t="s">
        <v>34</v>
      </c>
      <c r="I53" s="13">
        <v>3146002</v>
      </c>
      <c r="J53" s="13">
        <f t="shared" ref="J53" si="9">I53/12</f>
        <v>262166.83333333331</v>
      </c>
      <c r="K53" s="13">
        <f t="shared" ref="K53" si="10">J53/8</f>
        <v>32770.854166666664</v>
      </c>
    </row>
    <row r="54" spans="1:11" ht="18.75" x14ac:dyDescent="0.3">
      <c r="C54" s="19" t="s">
        <v>21</v>
      </c>
      <c r="D54" s="19"/>
      <c r="E54" s="20">
        <f>SUM(E4:E52)</f>
        <v>148426.94444444444</v>
      </c>
      <c r="F54" s="21"/>
      <c r="G54" s="21"/>
      <c r="H54" s="21"/>
    </row>
    <row r="55" spans="1:11" ht="18.75" x14ac:dyDescent="0.3">
      <c r="C55" s="19"/>
      <c r="D55" s="19"/>
      <c r="E55" s="22"/>
      <c r="F55" s="21"/>
      <c r="G55" s="21"/>
      <c r="H55" s="21"/>
    </row>
    <row r="56" spans="1:11" ht="18.75" x14ac:dyDescent="0.3">
      <c r="C56" s="19" t="s">
        <v>55</v>
      </c>
      <c r="D56" s="19"/>
      <c r="E56" s="20">
        <f>G3-E54</f>
        <v>-43426.944444444438</v>
      </c>
      <c r="F56" s="21"/>
      <c r="G56" s="21"/>
      <c r="H56" s="21"/>
    </row>
  </sheetData>
  <mergeCells count="1">
    <mergeCell ref="A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 Forcast 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Maran</dc:creator>
  <cp:lastModifiedBy>Krishnaraju</cp:lastModifiedBy>
  <dcterms:created xsi:type="dcterms:W3CDTF">2012-08-30T03:12:00Z</dcterms:created>
  <dcterms:modified xsi:type="dcterms:W3CDTF">2015-04-13T02:03:20Z</dcterms:modified>
</cp:coreProperties>
</file>