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nesh\Desktop\"/>
    </mc:Choice>
  </mc:AlternateContent>
  <bookViews>
    <workbookView xWindow="0" yWindow="0" windowWidth="20490" windowHeight="7905" firstSheet="1" activeTab="3"/>
  </bookViews>
  <sheets>
    <sheet name="Krishnaraju Claims Sep Oct" sheetId="3" r:id="rId1"/>
    <sheet name="Krishnaraju Claims Nov Dec" sheetId="4" r:id="rId2"/>
    <sheet name="Krishnaraju Claims Jan Feb" sheetId="5" r:id="rId3"/>
    <sheet name="Krishnaraju Claims Apr" sheetId="6" r:id="rId4"/>
  </sheets>
  <definedNames>
    <definedName name="_xlnm._FilterDatabase" localSheetId="0" hidden="1">'Krishnaraju Claims Sep Oct'!$A$7:$E$63</definedName>
  </definedNames>
  <calcPr calcId="152511"/>
</workbook>
</file>

<file path=xl/calcChain.xml><?xml version="1.0" encoding="utf-8"?>
<calcChain xmlns="http://schemas.openxmlformats.org/spreadsheetml/2006/main">
  <c r="C19" i="6" l="1"/>
  <c r="D18" i="6"/>
  <c r="C18" i="6"/>
  <c r="D17" i="6"/>
  <c r="D19" i="6" s="1"/>
  <c r="D21" i="6" s="1"/>
  <c r="D14" i="6"/>
  <c r="D13" i="6"/>
  <c r="D10" i="6"/>
  <c r="C15" i="6"/>
  <c r="D11" i="6"/>
  <c r="D9" i="6"/>
  <c r="D15" i="6" l="1"/>
  <c r="D46" i="5"/>
  <c r="D22" i="5" l="1"/>
  <c r="C53" i="5"/>
  <c r="D51" i="5"/>
  <c r="D50" i="5"/>
  <c r="D48" i="5"/>
  <c r="D49" i="5"/>
  <c r="D47" i="5"/>
  <c r="D45" i="5"/>
  <c r="D25" i="5"/>
  <c r="D32" i="5"/>
  <c r="D31" i="5"/>
  <c r="D18" i="5"/>
  <c r="D16" i="5"/>
  <c r="D12" i="5"/>
  <c r="D11" i="5"/>
  <c r="D8" i="5"/>
  <c r="D43" i="5"/>
  <c r="D42" i="5"/>
  <c r="D41" i="5"/>
  <c r="D40" i="5"/>
  <c r="D39" i="5"/>
  <c r="D38" i="5"/>
  <c r="D37" i="5"/>
  <c r="D34" i="5"/>
  <c r="D33" i="5"/>
  <c r="D30" i="5"/>
  <c r="D29" i="5"/>
  <c r="D28" i="5"/>
  <c r="D27" i="5"/>
  <c r="D26" i="5"/>
  <c r="D24" i="5"/>
  <c r="D23" i="5"/>
  <c r="D21" i="5"/>
  <c r="D20" i="5"/>
  <c r="D19" i="5"/>
  <c r="D17" i="5"/>
  <c r="D15" i="5"/>
  <c r="D9" i="5"/>
  <c r="D53" i="5" l="1"/>
  <c r="D52" i="4"/>
  <c r="D59" i="4"/>
  <c r="D66" i="4"/>
  <c r="D46" i="4"/>
  <c r="D65" i="4"/>
  <c r="D54" i="4"/>
  <c r="D64" i="4"/>
  <c r="D63" i="4"/>
  <c r="D62" i="4"/>
  <c r="D60" i="4" l="1"/>
  <c r="D58" i="4"/>
  <c r="D57" i="4"/>
  <c r="J31" i="4" l="1"/>
  <c r="D34" i="4"/>
  <c r="D33" i="4"/>
  <c r="D30" i="4"/>
  <c r="D29" i="4"/>
  <c r="D21" i="4"/>
  <c r="D13" i="4"/>
  <c r="C67" i="4"/>
  <c r="D56" i="4"/>
  <c r="D55" i="4"/>
  <c r="D51" i="4"/>
  <c r="D50" i="4"/>
  <c r="D49" i="4"/>
  <c r="D48" i="4"/>
  <c r="D47" i="4"/>
  <c r="D45" i="4"/>
  <c r="D44" i="4"/>
  <c r="D43" i="4"/>
  <c r="D42" i="4"/>
  <c r="D41" i="4"/>
  <c r="D40" i="4"/>
  <c r="D39" i="4"/>
  <c r="D38" i="4"/>
  <c r="D37" i="4"/>
  <c r="D36" i="4"/>
  <c r="D35" i="4"/>
  <c r="D28" i="4"/>
  <c r="D27" i="4"/>
  <c r="D26" i="4"/>
  <c r="D25" i="4"/>
  <c r="D24" i="4"/>
  <c r="D23" i="4"/>
  <c r="D22" i="4"/>
  <c r="D20" i="4"/>
  <c r="D19" i="4"/>
  <c r="D18" i="4"/>
  <c r="D17" i="4"/>
  <c r="D16" i="4"/>
  <c r="D15" i="4"/>
  <c r="D14" i="4"/>
  <c r="D12" i="4"/>
  <c r="D11" i="4"/>
  <c r="D10" i="4"/>
  <c r="D9" i="4"/>
  <c r="D67" i="4" l="1"/>
  <c r="D56" i="3" l="1"/>
  <c r="D59" i="3"/>
  <c r="D22" i="3" l="1"/>
  <c r="D49" i="3"/>
  <c r="D10" i="3"/>
  <c r="D25" i="3"/>
  <c r="C61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50" i="3"/>
  <c r="D51" i="3"/>
  <c r="D52" i="3"/>
  <c r="D53" i="3"/>
  <c r="D54" i="3"/>
  <c r="D55" i="3"/>
  <c r="D57" i="3"/>
  <c r="D35" i="3"/>
  <c r="D32" i="3"/>
  <c r="D9" i="3"/>
  <c r="D11" i="3"/>
  <c r="D12" i="3"/>
  <c r="D13" i="3"/>
  <c r="D15" i="3"/>
  <c r="D16" i="3"/>
  <c r="D17" i="3"/>
  <c r="D18" i="3"/>
  <c r="D19" i="3"/>
  <c r="D20" i="3"/>
  <c r="D21" i="3"/>
  <c r="D23" i="3"/>
  <c r="D24" i="3"/>
  <c r="D26" i="3"/>
  <c r="D27" i="3"/>
  <c r="D28" i="3"/>
  <c r="D8" i="3"/>
  <c r="D30" i="3"/>
  <c r="D61" i="3" l="1"/>
  <c r="D63" i="3" s="1"/>
</calcChain>
</file>

<file path=xl/sharedStrings.xml><?xml version="1.0" encoding="utf-8"?>
<sst xmlns="http://schemas.openxmlformats.org/spreadsheetml/2006/main" count="254" uniqueCount="78">
  <si>
    <t>S. No</t>
  </si>
  <si>
    <t>Employee Name:</t>
  </si>
  <si>
    <t>Date</t>
  </si>
  <si>
    <t>Remark/Reason</t>
  </si>
  <si>
    <t>i2S CLAIM SHEET</t>
  </si>
  <si>
    <t>Reporting Manager:</t>
  </si>
  <si>
    <t>Project Name:</t>
  </si>
  <si>
    <t xml:space="preserve">Total: </t>
  </si>
  <si>
    <t>Krishnaraju Manjrabad Rathnakar</t>
  </si>
  <si>
    <t>SLT-SOA Project</t>
  </si>
  <si>
    <t>Claim Amount (SL Rupee)</t>
  </si>
  <si>
    <t>MobileTel Dongal</t>
  </si>
  <si>
    <t>Taxi from Airport to Apartment</t>
  </si>
  <si>
    <t>Auto Fare (Apt-SLT-Apt)</t>
  </si>
  <si>
    <t>Apt cleaning and swaping bed sheets</t>
  </si>
  <si>
    <t>In INR</t>
  </si>
  <si>
    <t>Change in Air Ticket (Colombo to India)</t>
  </si>
  <si>
    <t>Purchased On arrival VISA</t>
  </si>
  <si>
    <t>Air Ticket Purchase</t>
  </si>
  <si>
    <t>Per Diem</t>
  </si>
  <si>
    <t>Taxi From Colombo to Airport</t>
  </si>
  <si>
    <t>Taxi from Airport to BLR Home</t>
  </si>
  <si>
    <t>Taxi from BLR Home to Airport</t>
  </si>
  <si>
    <t>Taxi from Colombo Airport to APT</t>
  </si>
  <si>
    <t>Taxi BLR Home to Airport</t>
  </si>
  <si>
    <t>Harish</t>
  </si>
  <si>
    <t>Advance</t>
  </si>
  <si>
    <t xml:space="preserve">Total </t>
  </si>
  <si>
    <t>Holidays:</t>
  </si>
  <si>
    <t>Poya Day</t>
  </si>
  <si>
    <t>Diwali</t>
  </si>
  <si>
    <t>Description</t>
  </si>
  <si>
    <t>Top up and Board</t>
  </si>
  <si>
    <t>Mobile Phone Top up</t>
  </si>
  <si>
    <t>Purchased 4 Micro SIM Card and Monthly BoardBand Package</t>
  </si>
  <si>
    <t>Cleaning and Changing Sheets</t>
  </si>
  <si>
    <t>Conversion rate difference</t>
  </si>
  <si>
    <t>Taxi Fare (Home to Airport)</t>
  </si>
  <si>
    <t>Taxi from Apt to Airport</t>
  </si>
  <si>
    <t>Taxi Airport to Home</t>
  </si>
  <si>
    <t>Taxi From Home to Airport</t>
  </si>
  <si>
    <t>Taxi From Airport to Apt</t>
  </si>
  <si>
    <t>Internet Top Off for Team</t>
  </si>
  <si>
    <t>Skype Subscriptions</t>
  </si>
  <si>
    <t xml:space="preserve">Nov </t>
  </si>
  <si>
    <t>Dec</t>
  </si>
  <si>
    <t>Travel</t>
  </si>
  <si>
    <t>Per Diem (Nov and Dec)</t>
  </si>
  <si>
    <t>Toll Fare</t>
  </si>
  <si>
    <t>Taxi Fare from Apt to home</t>
  </si>
  <si>
    <t>Apt Cleaning along with Cleaning liquids</t>
  </si>
  <si>
    <t>Taxi Fare (Airport to Apt)</t>
  </si>
  <si>
    <t>Lunch with SLT on Process Walk through</t>
  </si>
  <si>
    <t>Team Lunch at SLT along with IBM</t>
  </si>
  <si>
    <t>Hotel to Airport Taxi</t>
  </si>
  <si>
    <t>Taxi from Airport to House</t>
  </si>
  <si>
    <t>Taxi to Airport</t>
  </si>
  <si>
    <t>Taxi From Aiport to Hotel</t>
  </si>
  <si>
    <t>Apt Cleaning</t>
  </si>
  <si>
    <t>Taxi from Airport to Home</t>
  </si>
  <si>
    <t>Taxi from House to Airport</t>
  </si>
  <si>
    <t>Taxi from Airport to Hotel</t>
  </si>
  <si>
    <t>Jan</t>
  </si>
  <si>
    <t>Feb</t>
  </si>
  <si>
    <t xml:space="preserve">Mobile Recharge </t>
  </si>
  <si>
    <t>Harish/Sujith</t>
  </si>
  <si>
    <t>SLT Bangalore party</t>
  </si>
  <si>
    <t xml:space="preserve">Date </t>
  </si>
  <si>
    <t>home to Airport</t>
  </si>
  <si>
    <t>Taxi to Cinnamon Red Hotel</t>
  </si>
  <si>
    <t>Auto Fare (Hotel-SLT-Hotel)</t>
  </si>
  <si>
    <t>Taxi from Cinnamon Red to Airport</t>
  </si>
  <si>
    <t>Taxi from Airport to House + Toll</t>
  </si>
  <si>
    <t>Mobile sim and recharge</t>
  </si>
  <si>
    <t>Advance Paid from i2s</t>
  </si>
  <si>
    <t>return remittance made on 14 and 17 Apr</t>
  </si>
  <si>
    <t>Balance</t>
  </si>
  <si>
    <t>To be paid to krishna.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</si>
</sst>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₹&quot;\ #,##0"/>
    <numFmt numFmtId="165" formatCode="&quot;₹&quot;\ 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0"/>
      <color rgb="FF555555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17" xfId="0" applyFill="1" applyBorder="1"/>
    <xf numFmtId="15" fontId="0" fillId="2" borderId="5" xfId="0" applyNumberFormat="1" applyFill="1" applyBorder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3" xfId="0" applyFont="1" applyFill="1" applyBorder="1" applyAlignment="1">
      <alignment wrapText="1"/>
    </xf>
    <xf numFmtId="15" fontId="0" fillId="2" borderId="18" xfId="0" applyNumberFormat="1" applyFill="1" applyBorder="1"/>
    <xf numFmtId="0" fontId="0" fillId="2" borderId="19" xfId="0" applyFill="1" applyBorder="1"/>
    <xf numFmtId="0" fontId="0" fillId="2" borderId="20" xfId="0" applyFill="1" applyBorder="1"/>
    <xf numFmtId="2" fontId="0" fillId="2" borderId="17" xfId="0" applyNumberFormat="1" applyFill="1" applyBorder="1"/>
    <xf numFmtId="0" fontId="0" fillId="0" borderId="5" xfId="0" applyBorder="1"/>
    <xf numFmtId="17" fontId="0" fillId="0" borderId="5" xfId="0" applyNumberFormat="1" applyBorder="1"/>
    <xf numFmtId="0" fontId="0" fillId="2" borderId="1" xfId="0" applyFill="1" applyBorder="1"/>
    <xf numFmtId="15" fontId="0" fillId="0" borderId="2" xfId="0" applyNumberFormat="1" applyBorder="1"/>
    <xf numFmtId="0" fontId="0" fillId="0" borderId="2" xfId="0" applyBorder="1"/>
    <xf numFmtId="3" fontId="0" fillId="0" borderId="2" xfId="0" applyNumberFormat="1" applyBorder="1"/>
    <xf numFmtId="0" fontId="0" fillId="0" borderId="7" xfId="0" applyBorder="1"/>
    <xf numFmtId="0" fontId="0" fillId="0" borderId="8" xfId="0" applyBorder="1"/>
    <xf numFmtId="165" fontId="0" fillId="0" borderId="8" xfId="0" applyNumberFormat="1" applyBorder="1"/>
    <xf numFmtId="165" fontId="1" fillId="0" borderId="8" xfId="0" applyNumberFormat="1" applyFont="1" applyBorder="1"/>
    <xf numFmtId="165" fontId="0" fillId="0" borderId="9" xfId="0" applyNumberFormat="1" applyBorder="1"/>
    <xf numFmtId="0" fontId="0" fillId="3" borderId="6" xfId="0" applyFill="1" applyBorder="1"/>
    <xf numFmtId="0" fontId="0" fillId="4" borderId="6" xfId="0" applyFill="1" applyBorder="1"/>
    <xf numFmtId="0" fontId="0" fillId="4" borderId="20" xfId="0" applyFill="1" applyBorder="1"/>
    <xf numFmtId="0" fontId="0" fillId="4" borderId="3" xfId="0" applyFill="1" applyBorder="1"/>
    <xf numFmtId="15" fontId="0" fillId="4" borderId="18" xfId="0" applyNumberFormat="1" applyFill="1" applyBorder="1"/>
    <xf numFmtId="0" fontId="0" fillId="4" borderId="19" xfId="0" applyFill="1" applyBorder="1"/>
    <xf numFmtId="0" fontId="4" fillId="4" borderId="6" xfId="0" applyFont="1" applyFill="1" applyBorder="1"/>
    <xf numFmtId="2" fontId="0" fillId="4" borderId="17" xfId="0" applyNumberFormat="1" applyFill="1" applyBorder="1"/>
    <xf numFmtId="0" fontId="0" fillId="4" borderId="20" xfId="0" applyFill="1" applyBorder="1" applyAlignment="1">
      <alignment wrapText="1"/>
    </xf>
    <xf numFmtId="3" fontId="3" fillId="4" borderId="0" xfId="0" applyNumberFormat="1" applyFont="1" applyFill="1"/>
    <xf numFmtId="0" fontId="4" fillId="2" borderId="6" xfId="0" applyFont="1" applyFill="1" applyBorder="1"/>
    <xf numFmtId="0" fontId="0" fillId="3" borderId="20" xfId="0" applyFill="1" applyBorder="1"/>
    <xf numFmtId="0" fontId="0" fillId="2" borderId="10" xfId="0" applyFill="1" applyBorder="1"/>
    <xf numFmtId="0" fontId="1" fillId="2" borderId="22" xfId="0" applyFont="1" applyFill="1" applyBorder="1" applyAlignment="1">
      <alignment horizontal="right"/>
    </xf>
    <xf numFmtId="164" fontId="1" fillId="2" borderId="11" xfId="0" applyNumberFormat="1" applyFont="1" applyFill="1" applyBorder="1" applyAlignment="1">
      <alignment horizontal="right"/>
    </xf>
    <xf numFmtId="0" fontId="1" fillId="2" borderId="23" xfId="0" applyFont="1" applyFill="1" applyBorder="1"/>
    <xf numFmtId="16" fontId="0" fillId="0" borderId="5" xfId="0" applyNumberFormat="1" applyBorder="1"/>
    <xf numFmtId="0" fontId="0" fillId="0" borderId="5" xfId="0" applyFill="1" applyBorder="1"/>
    <xf numFmtId="0" fontId="1" fillId="2" borderId="24" xfId="0" applyFont="1" applyFill="1" applyBorder="1" applyAlignment="1">
      <alignment horizontal="right"/>
    </xf>
    <xf numFmtId="164" fontId="1" fillId="2" borderId="0" xfId="0" applyNumberFormat="1" applyFont="1" applyFill="1" applyBorder="1" applyAlignment="1">
      <alignment horizontal="right"/>
    </xf>
    <xf numFmtId="0" fontId="1" fillId="2" borderId="21" xfId="0" applyFont="1" applyFill="1" applyBorder="1"/>
    <xf numFmtId="0" fontId="0" fillId="4" borderId="5" xfId="0" applyFill="1" applyBorder="1"/>
    <xf numFmtId="15" fontId="0" fillId="4" borderId="5" xfId="0" applyNumberFormat="1" applyFill="1" applyBorder="1"/>
    <xf numFmtId="0" fontId="4" fillId="3" borderId="0" xfId="0" applyFont="1" applyFill="1" applyBorder="1"/>
    <xf numFmtId="2" fontId="0" fillId="4" borderId="19" xfId="0" applyNumberFormat="1" applyFill="1" applyBorder="1"/>
    <xf numFmtId="165" fontId="1" fillId="2" borderId="1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8" xfId="0" applyBorder="1" applyAlignment="1">
      <alignment horizontal="center" vertical="center"/>
    </xf>
    <xf numFmtId="2" fontId="0" fillId="2" borderId="19" xfId="0" applyNumberFormat="1" applyFill="1" applyBorder="1"/>
    <xf numFmtId="2" fontId="0" fillId="2" borderId="0" xfId="0" applyNumberFormat="1" applyFill="1" applyBorder="1"/>
    <xf numFmtId="15" fontId="0" fillId="0" borderId="5" xfId="0" applyNumberFormat="1" applyBorder="1"/>
    <xf numFmtId="15" fontId="0" fillId="3" borderId="5" xfId="0" applyNumberFormat="1" applyFill="1" applyBorder="1"/>
    <xf numFmtId="0" fontId="0" fillId="3" borderId="17" xfId="0" applyFill="1" applyBorder="1"/>
    <xf numFmtId="2" fontId="0" fillId="3" borderId="17" xfId="0" applyNumberFormat="1" applyFill="1" applyBorder="1"/>
    <xf numFmtId="0" fontId="0" fillId="3" borderId="19" xfId="0" applyFill="1" applyBorder="1"/>
    <xf numFmtId="15" fontId="0" fillId="3" borderId="18" xfId="0" applyNumberFormat="1" applyFill="1" applyBorder="1"/>
    <xf numFmtId="15" fontId="0" fillId="0" borderId="5" xfId="0" applyNumberFormat="1" applyFill="1" applyBorder="1"/>
    <xf numFmtId="2" fontId="0" fillId="0" borderId="17" xfId="0" applyNumberFormat="1" applyFill="1" applyBorder="1"/>
    <xf numFmtId="0" fontId="0" fillId="0" borderId="0" xfId="0" applyFill="1"/>
    <xf numFmtId="0" fontId="0" fillId="0" borderId="19" xfId="0" applyFill="1" applyBorder="1"/>
    <xf numFmtId="15" fontId="0" fillId="0" borderId="18" xfId="0" applyNumberFormat="1" applyFill="1" applyBorder="1"/>
    <xf numFmtId="0" fontId="4" fillId="3" borderId="6" xfId="0" applyFont="1" applyFill="1" applyBorder="1"/>
    <xf numFmtId="15" fontId="0" fillId="5" borderId="5" xfId="0" applyNumberFormat="1" applyFill="1" applyBorder="1"/>
    <xf numFmtId="0" fontId="0" fillId="5" borderId="19" xfId="0" applyFill="1" applyBorder="1"/>
    <xf numFmtId="2" fontId="0" fillId="5" borderId="17" xfId="0" applyNumberFormat="1" applyFill="1" applyBorder="1"/>
    <xf numFmtId="0" fontId="0" fillId="5" borderId="20" xfId="0" applyFill="1" applyBorder="1"/>
    <xf numFmtId="15" fontId="0" fillId="5" borderId="18" xfId="0" applyNumberFormat="1" applyFill="1" applyBorder="1"/>
    <xf numFmtId="0" fontId="1" fillId="2" borderId="15" xfId="0" applyFont="1" applyFill="1" applyBorder="1" applyAlignment="1">
      <alignment horizontal="left"/>
    </xf>
    <xf numFmtId="0" fontId="1" fillId="2" borderId="16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left"/>
    </xf>
    <xf numFmtId="0" fontId="1" fillId="2" borderId="14" xfId="0" applyFont="1" applyFill="1" applyBorder="1" applyAlignment="1">
      <alignment horizontal="left"/>
    </xf>
    <xf numFmtId="0" fontId="0" fillId="0" borderId="5" xfId="0" applyFill="1" applyBorder="1" applyAlignment="1">
      <alignment horizontal="center"/>
    </xf>
    <xf numFmtId="0" fontId="4" fillId="0" borderId="6" xfId="0" applyFont="1" applyFill="1" applyBorder="1"/>
    <xf numFmtId="0" fontId="0" fillId="0" borderId="17" xfId="0" applyFill="1" applyBorder="1"/>
    <xf numFmtId="0" fontId="1" fillId="2" borderId="10" xfId="0" applyFont="1" applyFill="1" applyBorder="1" applyAlignment="1">
      <alignment horizontal="right"/>
    </xf>
    <xf numFmtId="164" fontId="1" fillId="2" borderId="5" xfId="0" applyNumberFormat="1" applyFont="1" applyFill="1" applyBorder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opLeftCell="A37" workbookViewId="0">
      <selection activeCell="B11" sqref="B11:B12"/>
    </sheetView>
  </sheetViews>
  <sheetFormatPr defaultRowHeight="15" x14ac:dyDescent="0.25"/>
  <cols>
    <col min="2" max="2" width="12.5703125" customWidth="1"/>
    <col min="3" max="4" width="14.7109375" customWidth="1"/>
    <col min="5" max="5" width="34.42578125" bestFit="1" customWidth="1"/>
    <col min="9" max="9" width="11.140625" bestFit="1" customWidth="1"/>
    <col min="15" max="15" width="9.140625" customWidth="1"/>
  </cols>
  <sheetData>
    <row r="1" spans="1:10" ht="15.75" thickBot="1" x14ac:dyDescent="0.3">
      <c r="A1" s="83" t="s">
        <v>4</v>
      </c>
      <c r="B1" s="84"/>
      <c r="C1" s="84"/>
      <c r="D1" s="84"/>
      <c r="E1" s="85"/>
    </row>
    <row r="2" spans="1:10" ht="15.75" thickBot="1" x14ac:dyDescent="0.3">
      <c r="A2" s="2"/>
      <c r="B2" s="2"/>
      <c r="C2" s="10"/>
      <c r="D2" s="11"/>
      <c r="E2" s="1"/>
    </row>
    <row r="3" spans="1:10" ht="15.75" thickBot="1" x14ac:dyDescent="0.3">
      <c r="A3" s="86" t="s">
        <v>1</v>
      </c>
      <c r="B3" s="87"/>
      <c r="C3" s="81" t="s">
        <v>8</v>
      </c>
      <c r="D3" s="81"/>
      <c r="E3" s="82"/>
    </row>
    <row r="4" spans="1:10" ht="15.75" thickBot="1" x14ac:dyDescent="0.3">
      <c r="A4" s="79" t="s">
        <v>6</v>
      </c>
      <c r="B4" s="80"/>
      <c r="C4" s="81" t="s">
        <v>9</v>
      </c>
      <c r="D4" s="81"/>
      <c r="E4" s="82"/>
    </row>
    <row r="5" spans="1:10" ht="15.75" thickBot="1" x14ac:dyDescent="0.3">
      <c r="A5" s="79" t="s">
        <v>5</v>
      </c>
      <c r="B5" s="80"/>
      <c r="C5" s="81" t="s">
        <v>25</v>
      </c>
      <c r="D5" s="81"/>
      <c r="E5" s="82"/>
    </row>
    <row r="6" spans="1:10" ht="15.75" thickBot="1" x14ac:dyDescent="0.3">
      <c r="A6" s="1"/>
      <c r="B6" s="1"/>
      <c r="C6" s="1"/>
      <c r="D6" s="1"/>
      <c r="E6" s="1"/>
    </row>
    <row r="7" spans="1:10" ht="33" customHeight="1" x14ac:dyDescent="0.25">
      <c r="A7" s="3" t="s">
        <v>0</v>
      </c>
      <c r="B7" s="4" t="s">
        <v>2</v>
      </c>
      <c r="C7" s="12" t="s">
        <v>10</v>
      </c>
      <c r="D7" s="12" t="s">
        <v>15</v>
      </c>
      <c r="E7" s="5" t="s">
        <v>3</v>
      </c>
      <c r="H7" s="17" t="s">
        <v>28</v>
      </c>
      <c r="I7" s="17" t="s">
        <v>31</v>
      </c>
      <c r="J7" s="17"/>
    </row>
    <row r="8" spans="1:10" x14ac:dyDescent="0.25">
      <c r="A8" s="6">
        <v>1</v>
      </c>
      <c r="B8" s="9">
        <v>41891</v>
      </c>
      <c r="C8" s="8">
        <v>400</v>
      </c>
      <c r="D8" s="16">
        <f>C8/2.1</f>
        <v>190.47619047619048</v>
      </c>
      <c r="E8" s="34" t="s">
        <v>13</v>
      </c>
      <c r="H8" s="18">
        <v>39722</v>
      </c>
      <c r="I8" s="17" t="s">
        <v>29</v>
      </c>
      <c r="J8" s="17"/>
    </row>
    <row r="9" spans="1:10" ht="15" customHeight="1" x14ac:dyDescent="0.25">
      <c r="A9" s="6">
        <v>2</v>
      </c>
      <c r="B9" s="9">
        <v>41892</v>
      </c>
      <c r="C9" s="8">
        <v>400</v>
      </c>
      <c r="D9" s="16">
        <f t="shared" ref="D9:D28" si="0">C9/2.1</f>
        <v>190.47619047619048</v>
      </c>
      <c r="E9" s="34" t="s">
        <v>13</v>
      </c>
      <c r="H9" s="18">
        <v>44835</v>
      </c>
      <c r="I9" s="17" t="s">
        <v>30</v>
      </c>
      <c r="J9" s="17"/>
    </row>
    <row r="10" spans="1:10" ht="15" customHeight="1" x14ac:dyDescent="0.25">
      <c r="A10" s="6">
        <v>3</v>
      </c>
      <c r="B10" s="9">
        <v>41892</v>
      </c>
      <c r="C10" s="8">
        <v>1400</v>
      </c>
      <c r="D10" s="16">
        <f t="shared" si="0"/>
        <v>666.66666666666663</v>
      </c>
      <c r="E10" s="38" t="s">
        <v>32</v>
      </c>
      <c r="H10" s="18"/>
      <c r="I10" s="17"/>
      <c r="J10" s="17"/>
    </row>
    <row r="11" spans="1:10" x14ac:dyDescent="0.25">
      <c r="A11" s="6">
        <v>4</v>
      </c>
      <c r="B11" s="9">
        <v>41893</v>
      </c>
      <c r="C11" s="8">
        <v>400</v>
      </c>
      <c r="D11" s="16">
        <f t="shared" si="0"/>
        <v>190.47619047619048</v>
      </c>
      <c r="E11" s="34" t="s">
        <v>13</v>
      </c>
      <c r="H11" s="18">
        <v>39022</v>
      </c>
      <c r="I11" s="17" t="s">
        <v>29</v>
      </c>
      <c r="J11" s="17"/>
    </row>
    <row r="12" spans="1:10" x14ac:dyDescent="0.25">
      <c r="A12" s="6">
        <v>5</v>
      </c>
      <c r="B12" s="9">
        <v>41894</v>
      </c>
      <c r="C12" s="8">
        <v>400</v>
      </c>
      <c r="D12" s="16">
        <f t="shared" si="0"/>
        <v>190.47619047619048</v>
      </c>
      <c r="E12" s="34" t="s">
        <v>13</v>
      </c>
    </row>
    <row r="13" spans="1:10" x14ac:dyDescent="0.25">
      <c r="A13" s="6">
        <v>6</v>
      </c>
      <c r="B13" s="9">
        <v>41894</v>
      </c>
      <c r="C13" s="8">
        <v>5375</v>
      </c>
      <c r="D13" s="16">
        <f t="shared" si="0"/>
        <v>2559.5238095238096</v>
      </c>
      <c r="E13" s="7" t="s">
        <v>11</v>
      </c>
    </row>
    <row r="14" spans="1:10" x14ac:dyDescent="0.25">
      <c r="A14" s="6">
        <v>7</v>
      </c>
      <c r="B14" s="9">
        <v>41890</v>
      </c>
      <c r="C14" s="8"/>
      <c r="D14" s="16">
        <v>650</v>
      </c>
      <c r="E14" s="7" t="s">
        <v>24</v>
      </c>
    </row>
    <row r="15" spans="1:10" x14ac:dyDescent="0.25">
      <c r="A15" s="6">
        <v>8</v>
      </c>
      <c r="B15" s="9">
        <v>41890</v>
      </c>
      <c r="C15" s="8">
        <v>2500</v>
      </c>
      <c r="D15" s="16">
        <f t="shared" si="0"/>
        <v>1190.4761904761904</v>
      </c>
      <c r="E15" s="29" t="s">
        <v>12</v>
      </c>
    </row>
    <row r="16" spans="1:10" x14ac:dyDescent="0.25">
      <c r="A16" s="6">
        <v>9</v>
      </c>
      <c r="B16" s="9">
        <v>41895</v>
      </c>
      <c r="C16" s="8">
        <v>2000</v>
      </c>
      <c r="D16" s="16">
        <f t="shared" si="0"/>
        <v>952.38095238095229</v>
      </c>
      <c r="E16" s="28" t="s">
        <v>14</v>
      </c>
    </row>
    <row r="17" spans="1:5" x14ac:dyDescent="0.25">
      <c r="A17" s="6">
        <v>10</v>
      </c>
      <c r="B17" s="9">
        <v>41897</v>
      </c>
      <c r="C17" s="8">
        <v>400</v>
      </c>
      <c r="D17" s="16">
        <f t="shared" si="0"/>
        <v>190.47619047619048</v>
      </c>
      <c r="E17" s="29" t="s">
        <v>13</v>
      </c>
    </row>
    <row r="18" spans="1:5" x14ac:dyDescent="0.25">
      <c r="A18" s="6">
        <v>11</v>
      </c>
      <c r="B18" s="9">
        <v>41898</v>
      </c>
      <c r="C18" s="8">
        <v>400</v>
      </c>
      <c r="D18" s="16">
        <f t="shared" si="0"/>
        <v>190.47619047619048</v>
      </c>
      <c r="E18" s="29" t="s">
        <v>13</v>
      </c>
    </row>
    <row r="19" spans="1:5" x14ac:dyDescent="0.25">
      <c r="A19" s="6">
        <v>12</v>
      </c>
      <c r="B19" s="9">
        <v>41899</v>
      </c>
      <c r="C19" s="8">
        <v>400</v>
      </c>
      <c r="D19" s="16">
        <f t="shared" si="0"/>
        <v>190.47619047619048</v>
      </c>
      <c r="E19" s="29" t="s">
        <v>13</v>
      </c>
    </row>
    <row r="20" spans="1:5" x14ac:dyDescent="0.25">
      <c r="A20" s="6">
        <v>13</v>
      </c>
      <c r="B20" s="9">
        <v>41900</v>
      </c>
      <c r="C20" s="8">
        <v>400</v>
      </c>
      <c r="D20" s="16">
        <f t="shared" si="0"/>
        <v>190.47619047619048</v>
      </c>
      <c r="E20" s="29" t="s">
        <v>13</v>
      </c>
    </row>
    <row r="21" spans="1:5" x14ac:dyDescent="0.25">
      <c r="A21" s="6">
        <v>14</v>
      </c>
      <c r="B21" s="9">
        <v>41901</v>
      </c>
      <c r="C21" s="8">
        <v>400</v>
      </c>
      <c r="D21" s="16">
        <f t="shared" si="0"/>
        <v>190.47619047619048</v>
      </c>
      <c r="E21" s="29" t="s">
        <v>13</v>
      </c>
    </row>
    <row r="22" spans="1:5" x14ac:dyDescent="0.25">
      <c r="A22" s="6">
        <v>15</v>
      </c>
      <c r="B22" s="9">
        <v>41903</v>
      </c>
      <c r="C22" s="8">
        <v>600</v>
      </c>
      <c r="D22" s="16">
        <f t="shared" si="0"/>
        <v>285.71428571428572</v>
      </c>
      <c r="E22" s="28" t="s">
        <v>35</v>
      </c>
    </row>
    <row r="23" spans="1:5" x14ac:dyDescent="0.25">
      <c r="A23" s="6">
        <v>16</v>
      </c>
      <c r="B23" s="9">
        <v>41904</v>
      </c>
      <c r="C23" s="8">
        <v>400</v>
      </c>
      <c r="D23" s="16">
        <f t="shared" si="0"/>
        <v>190.47619047619048</v>
      </c>
      <c r="E23" s="29" t="s">
        <v>13</v>
      </c>
    </row>
    <row r="24" spans="1:5" x14ac:dyDescent="0.25">
      <c r="A24" s="6">
        <v>17</v>
      </c>
      <c r="B24" s="9">
        <v>41905</v>
      </c>
      <c r="C24" s="8">
        <v>400</v>
      </c>
      <c r="D24" s="16">
        <f t="shared" si="0"/>
        <v>190.47619047619048</v>
      </c>
      <c r="E24" s="29" t="s">
        <v>13</v>
      </c>
    </row>
    <row r="25" spans="1:5" x14ac:dyDescent="0.25">
      <c r="A25" s="6">
        <v>18</v>
      </c>
      <c r="B25" s="9">
        <v>41905</v>
      </c>
      <c r="C25" s="8">
        <v>2499</v>
      </c>
      <c r="D25" s="16">
        <f t="shared" si="0"/>
        <v>1190</v>
      </c>
      <c r="E25" s="29" t="s">
        <v>33</v>
      </c>
    </row>
    <row r="26" spans="1:5" x14ac:dyDescent="0.25">
      <c r="A26" s="6">
        <v>19</v>
      </c>
      <c r="B26" s="9">
        <v>41906</v>
      </c>
      <c r="C26" s="8">
        <v>400</v>
      </c>
      <c r="D26" s="16">
        <f t="shared" si="0"/>
        <v>190.47619047619048</v>
      </c>
      <c r="E26" s="29" t="s">
        <v>13</v>
      </c>
    </row>
    <row r="27" spans="1:5" x14ac:dyDescent="0.25">
      <c r="A27" s="6">
        <v>20</v>
      </c>
      <c r="B27" s="9">
        <v>41907</v>
      </c>
      <c r="C27" s="8">
        <v>400</v>
      </c>
      <c r="D27" s="16">
        <f t="shared" si="0"/>
        <v>190.47619047619048</v>
      </c>
      <c r="E27" s="29" t="s">
        <v>13</v>
      </c>
    </row>
    <row r="28" spans="1:5" x14ac:dyDescent="0.25">
      <c r="A28" s="6">
        <v>21</v>
      </c>
      <c r="B28" s="9">
        <v>41908</v>
      </c>
      <c r="C28" s="8">
        <v>400</v>
      </c>
      <c r="D28" s="16">
        <f t="shared" si="0"/>
        <v>190.47619047619048</v>
      </c>
      <c r="E28" s="29" t="s">
        <v>13</v>
      </c>
    </row>
    <row r="29" spans="1:5" x14ac:dyDescent="0.25">
      <c r="A29" s="6">
        <v>22</v>
      </c>
      <c r="B29" s="13">
        <v>41909</v>
      </c>
      <c r="C29" s="14"/>
      <c r="D29" s="33">
        <v>710</v>
      </c>
      <c r="E29" s="30" t="s">
        <v>16</v>
      </c>
    </row>
    <row r="30" spans="1:5" x14ac:dyDescent="0.25">
      <c r="A30" s="6">
        <v>23</v>
      </c>
      <c r="B30" s="13">
        <v>41909</v>
      </c>
      <c r="C30" s="14"/>
      <c r="D30" s="14">
        <f>15*62</f>
        <v>930</v>
      </c>
      <c r="E30" s="30" t="s">
        <v>17</v>
      </c>
    </row>
    <row r="31" spans="1:5" x14ac:dyDescent="0.25">
      <c r="A31" s="6">
        <v>24</v>
      </c>
      <c r="B31" s="13">
        <v>41909</v>
      </c>
      <c r="C31" s="14"/>
      <c r="D31" s="37">
        <v>35248</v>
      </c>
      <c r="E31" s="30" t="s">
        <v>18</v>
      </c>
    </row>
    <row r="32" spans="1:5" x14ac:dyDescent="0.25">
      <c r="A32" s="6">
        <v>25</v>
      </c>
      <c r="B32" s="13">
        <v>41910</v>
      </c>
      <c r="C32" s="14">
        <v>2500</v>
      </c>
      <c r="D32" s="16">
        <f t="shared" ref="D32" si="1">C32/2.1</f>
        <v>1190.4761904761904</v>
      </c>
      <c r="E32" s="30" t="s">
        <v>20</v>
      </c>
    </row>
    <row r="33" spans="1:5" x14ac:dyDescent="0.25">
      <c r="A33" s="6">
        <v>26</v>
      </c>
      <c r="B33" s="13">
        <v>41910</v>
      </c>
      <c r="C33" s="14"/>
      <c r="D33" s="14">
        <v>650</v>
      </c>
      <c r="E33" s="15" t="s">
        <v>21</v>
      </c>
    </row>
    <row r="34" spans="1:5" x14ac:dyDescent="0.25">
      <c r="A34" s="6">
        <v>27</v>
      </c>
      <c r="B34" s="13">
        <v>41911</v>
      </c>
      <c r="C34" s="14"/>
      <c r="D34" s="14">
        <v>700</v>
      </c>
      <c r="E34" s="15" t="s">
        <v>22</v>
      </c>
    </row>
    <row r="35" spans="1:5" x14ac:dyDescent="0.25">
      <c r="A35" s="6">
        <v>28</v>
      </c>
      <c r="B35" s="13">
        <v>41911</v>
      </c>
      <c r="C35" s="14">
        <v>2500</v>
      </c>
      <c r="D35" s="16">
        <f t="shared" ref="D35:D57" si="2">C35/2.1</f>
        <v>1190.4761904761904</v>
      </c>
      <c r="E35" s="30" t="s">
        <v>23</v>
      </c>
    </row>
    <row r="36" spans="1:5" x14ac:dyDescent="0.25">
      <c r="A36" s="6">
        <v>29</v>
      </c>
      <c r="B36" s="13">
        <v>41909</v>
      </c>
      <c r="C36" s="14">
        <v>1600</v>
      </c>
      <c r="D36" s="16">
        <f t="shared" si="2"/>
        <v>761.90476190476193</v>
      </c>
      <c r="E36" s="39" t="s">
        <v>14</v>
      </c>
    </row>
    <row r="37" spans="1:5" x14ac:dyDescent="0.25">
      <c r="A37" s="6">
        <v>30</v>
      </c>
      <c r="B37" s="13">
        <v>41911</v>
      </c>
      <c r="C37" s="14">
        <v>400</v>
      </c>
      <c r="D37" s="16">
        <f t="shared" si="2"/>
        <v>190.47619047619048</v>
      </c>
      <c r="E37" s="30" t="s">
        <v>13</v>
      </c>
    </row>
    <row r="38" spans="1:5" x14ac:dyDescent="0.25">
      <c r="A38" s="6">
        <v>31</v>
      </c>
      <c r="B38" s="13">
        <v>41912</v>
      </c>
      <c r="C38" s="14">
        <v>400</v>
      </c>
      <c r="D38" s="16">
        <f t="shared" si="2"/>
        <v>190.47619047619048</v>
      </c>
      <c r="E38" s="30" t="s">
        <v>13</v>
      </c>
    </row>
    <row r="39" spans="1:5" x14ac:dyDescent="0.25">
      <c r="A39" s="6">
        <v>32</v>
      </c>
      <c r="B39" s="13">
        <v>41913</v>
      </c>
      <c r="C39" s="14">
        <v>400</v>
      </c>
      <c r="D39" s="16">
        <f t="shared" si="2"/>
        <v>190.47619047619048</v>
      </c>
      <c r="E39" s="30" t="s">
        <v>13</v>
      </c>
    </row>
    <row r="40" spans="1:5" x14ac:dyDescent="0.25">
      <c r="A40" s="6">
        <v>33</v>
      </c>
      <c r="B40" s="13">
        <v>41914</v>
      </c>
      <c r="C40" s="14">
        <v>400</v>
      </c>
      <c r="D40" s="16">
        <f t="shared" si="2"/>
        <v>190.47619047619048</v>
      </c>
      <c r="E40" s="30" t="s">
        <v>13</v>
      </c>
    </row>
    <row r="41" spans="1:5" x14ac:dyDescent="0.25">
      <c r="A41" s="6">
        <v>34</v>
      </c>
      <c r="B41" s="13">
        <v>41915</v>
      </c>
      <c r="C41" s="14">
        <v>400</v>
      </c>
      <c r="D41" s="16">
        <f t="shared" si="2"/>
        <v>190.47619047619048</v>
      </c>
      <c r="E41" s="30" t="s">
        <v>13</v>
      </c>
    </row>
    <row r="42" spans="1:5" x14ac:dyDescent="0.25">
      <c r="A42" s="6">
        <v>35</v>
      </c>
      <c r="B42" s="13">
        <v>41916</v>
      </c>
      <c r="C42" s="14">
        <v>1600</v>
      </c>
      <c r="D42" s="16">
        <f t="shared" si="2"/>
        <v>761.90476190476193</v>
      </c>
      <c r="E42" s="39" t="s">
        <v>14</v>
      </c>
    </row>
    <row r="43" spans="1:5" x14ac:dyDescent="0.25">
      <c r="A43" s="6">
        <v>36</v>
      </c>
      <c r="B43" s="13">
        <v>41918</v>
      </c>
      <c r="C43" s="14">
        <v>400</v>
      </c>
      <c r="D43" s="16">
        <f t="shared" si="2"/>
        <v>190.47619047619048</v>
      </c>
      <c r="E43" s="30" t="s">
        <v>13</v>
      </c>
    </row>
    <row r="44" spans="1:5" x14ac:dyDescent="0.25">
      <c r="A44" s="6">
        <v>37</v>
      </c>
      <c r="B44" s="13">
        <v>41919</v>
      </c>
      <c r="C44" s="14">
        <v>400</v>
      </c>
      <c r="D44" s="16">
        <f t="shared" si="2"/>
        <v>190.47619047619048</v>
      </c>
      <c r="E44" s="30" t="s">
        <v>13</v>
      </c>
    </row>
    <row r="45" spans="1:5" x14ac:dyDescent="0.25">
      <c r="A45" s="6">
        <v>38</v>
      </c>
      <c r="B45" s="13">
        <v>41921</v>
      </c>
      <c r="C45" s="14">
        <v>400</v>
      </c>
      <c r="D45" s="16">
        <f t="shared" si="2"/>
        <v>190.47619047619048</v>
      </c>
      <c r="E45" s="30" t="s">
        <v>13</v>
      </c>
    </row>
    <row r="46" spans="1:5" x14ac:dyDescent="0.25">
      <c r="A46" s="6">
        <v>39</v>
      </c>
      <c r="B46" s="13">
        <v>41922</v>
      </c>
      <c r="C46" s="14">
        <v>400</v>
      </c>
      <c r="D46" s="16">
        <f t="shared" si="2"/>
        <v>190.47619047619048</v>
      </c>
      <c r="E46" s="30" t="s">
        <v>13</v>
      </c>
    </row>
    <row r="47" spans="1:5" x14ac:dyDescent="0.25">
      <c r="A47" s="6">
        <v>40</v>
      </c>
      <c r="B47" s="13">
        <v>41925</v>
      </c>
      <c r="C47" s="14">
        <v>400</v>
      </c>
      <c r="D47" s="16">
        <f t="shared" si="2"/>
        <v>190.47619047619048</v>
      </c>
      <c r="E47" s="30" t="s">
        <v>13</v>
      </c>
    </row>
    <row r="48" spans="1:5" x14ac:dyDescent="0.25">
      <c r="A48" s="6">
        <v>41</v>
      </c>
      <c r="B48" s="13">
        <v>41926</v>
      </c>
      <c r="C48" s="14">
        <v>400</v>
      </c>
      <c r="D48" s="16">
        <f t="shared" si="2"/>
        <v>190.47619047619048</v>
      </c>
      <c r="E48" s="30" t="s">
        <v>13</v>
      </c>
    </row>
    <row r="49" spans="1:5" ht="30" x14ac:dyDescent="0.25">
      <c r="A49" s="6">
        <v>42</v>
      </c>
      <c r="B49" s="13">
        <v>41926</v>
      </c>
      <c r="C49" s="14">
        <v>1800</v>
      </c>
      <c r="D49" s="35">
        <f t="shared" si="2"/>
        <v>857.14285714285711</v>
      </c>
      <c r="E49" s="36" t="s">
        <v>34</v>
      </c>
    </row>
    <row r="50" spans="1:5" x14ac:dyDescent="0.25">
      <c r="A50" s="6">
        <v>43</v>
      </c>
      <c r="B50" s="13">
        <v>41927</v>
      </c>
      <c r="C50" s="14">
        <v>400</v>
      </c>
      <c r="D50" s="16">
        <f t="shared" si="2"/>
        <v>190.47619047619048</v>
      </c>
      <c r="E50" s="30" t="s">
        <v>13</v>
      </c>
    </row>
    <row r="51" spans="1:5" x14ac:dyDescent="0.25">
      <c r="A51" s="6">
        <v>44</v>
      </c>
      <c r="B51" s="13">
        <v>41928</v>
      </c>
      <c r="C51" s="14">
        <v>400</v>
      </c>
      <c r="D51" s="16">
        <f t="shared" si="2"/>
        <v>190.47619047619048</v>
      </c>
      <c r="E51" s="30" t="s">
        <v>13</v>
      </c>
    </row>
    <row r="52" spans="1:5" x14ac:dyDescent="0.25">
      <c r="A52" s="6">
        <v>45</v>
      </c>
      <c r="B52" s="13">
        <v>41929</v>
      </c>
      <c r="C52" s="14">
        <v>400</v>
      </c>
      <c r="D52" s="16">
        <f t="shared" si="2"/>
        <v>190.47619047619048</v>
      </c>
      <c r="E52" s="30" t="s">
        <v>13</v>
      </c>
    </row>
    <row r="53" spans="1:5" x14ac:dyDescent="0.25">
      <c r="A53" s="6">
        <v>46</v>
      </c>
      <c r="B53" s="13">
        <v>41932</v>
      </c>
      <c r="C53" s="14">
        <v>400</v>
      </c>
      <c r="D53" s="16">
        <f t="shared" si="2"/>
        <v>190.47619047619048</v>
      </c>
      <c r="E53" s="30" t="s">
        <v>13</v>
      </c>
    </row>
    <row r="54" spans="1:5" x14ac:dyDescent="0.25">
      <c r="A54" s="6">
        <v>47</v>
      </c>
      <c r="B54" s="13">
        <v>41933</v>
      </c>
      <c r="C54" s="14">
        <v>400</v>
      </c>
      <c r="D54" s="16">
        <f t="shared" si="2"/>
        <v>190.47619047619048</v>
      </c>
      <c r="E54" s="30" t="s">
        <v>13</v>
      </c>
    </row>
    <row r="55" spans="1:5" x14ac:dyDescent="0.25">
      <c r="A55" s="6">
        <v>48</v>
      </c>
      <c r="B55" s="13">
        <v>41935</v>
      </c>
      <c r="C55" s="14">
        <v>400</v>
      </c>
      <c r="D55" s="16">
        <f t="shared" si="2"/>
        <v>190.47619047619048</v>
      </c>
      <c r="E55" s="30" t="s">
        <v>13</v>
      </c>
    </row>
    <row r="56" spans="1:5" x14ac:dyDescent="0.25">
      <c r="A56" s="6"/>
      <c r="B56" s="13">
        <v>41935</v>
      </c>
      <c r="C56" s="14">
        <v>3000</v>
      </c>
      <c r="D56" s="16">
        <f t="shared" si="2"/>
        <v>1428.5714285714284</v>
      </c>
      <c r="E56" s="30" t="s">
        <v>23</v>
      </c>
    </row>
    <row r="57" spans="1:5" x14ac:dyDescent="0.25">
      <c r="A57" s="6">
        <v>49</v>
      </c>
      <c r="B57" s="13">
        <v>41936</v>
      </c>
      <c r="C57" s="14">
        <v>400</v>
      </c>
      <c r="D57" s="16">
        <f t="shared" si="2"/>
        <v>190.47619047619048</v>
      </c>
      <c r="E57" s="30" t="s">
        <v>13</v>
      </c>
    </row>
    <row r="58" spans="1:5" x14ac:dyDescent="0.25">
      <c r="A58" s="6">
        <v>50</v>
      </c>
      <c r="B58" s="13">
        <v>41936</v>
      </c>
      <c r="C58" s="14"/>
      <c r="D58" s="33">
        <v>710</v>
      </c>
      <c r="E58" s="30" t="s">
        <v>16</v>
      </c>
    </row>
    <row r="59" spans="1:5" x14ac:dyDescent="0.25">
      <c r="A59" s="49">
        <v>51</v>
      </c>
      <c r="B59" s="50">
        <v>41937</v>
      </c>
      <c r="C59" s="49"/>
      <c r="D59" s="49">
        <f>49*25*61.4</f>
        <v>75215</v>
      </c>
      <c r="E59" s="49" t="s">
        <v>19</v>
      </c>
    </row>
    <row r="60" spans="1:5" x14ac:dyDescent="0.25">
      <c r="A60" s="49">
        <v>52</v>
      </c>
      <c r="B60" s="50">
        <v>41890</v>
      </c>
      <c r="C60" s="49"/>
      <c r="D60" s="49">
        <v>37079</v>
      </c>
      <c r="E60" s="49" t="s">
        <v>36</v>
      </c>
    </row>
    <row r="61" spans="1:5" ht="15.75" thickBot="1" x14ac:dyDescent="0.3">
      <c r="A61" s="1"/>
      <c r="B61" s="46" t="s">
        <v>7</v>
      </c>
      <c r="C61" s="47">
        <f>SUM(C8:C59)</f>
        <v>40174</v>
      </c>
      <c r="D61" s="47">
        <f>SUM(D8:D60)</f>
        <v>171022.47619047621</v>
      </c>
      <c r="E61" s="48"/>
    </row>
    <row r="62" spans="1:5" x14ac:dyDescent="0.25">
      <c r="A62" s="19">
        <v>53</v>
      </c>
      <c r="B62" s="20">
        <v>41890</v>
      </c>
      <c r="C62" s="21"/>
      <c r="D62" s="22">
        <v>45000</v>
      </c>
      <c r="E62" s="31" t="s">
        <v>26</v>
      </c>
    </row>
    <row r="63" spans="1:5" ht="15.75" thickBot="1" x14ac:dyDescent="0.3">
      <c r="A63" s="23"/>
      <c r="B63" s="24"/>
      <c r="C63" s="25" t="s">
        <v>27</v>
      </c>
      <c r="D63" s="26">
        <f>SUM(D61-D62)</f>
        <v>126022.47619047621</v>
      </c>
      <c r="E63" s="27"/>
    </row>
  </sheetData>
  <autoFilter ref="A7:E63"/>
  <mergeCells count="7">
    <mergeCell ref="A5:B5"/>
    <mergeCell ref="C5:E5"/>
    <mergeCell ref="A1:E1"/>
    <mergeCell ref="A3:B3"/>
    <mergeCell ref="C3:E3"/>
    <mergeCell ref="A4:B4"/>
    <mergeCell ref="C4:E4"/>
  </mergeCells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opLeftCell="A4" workbookViewId="0">
      <selection activeCell="I13" sqref="I13"/>
    </sheetView>
  </sheetViews>
  <sheetFormatPr defaultRowHeight="15" x14ac:dyDescent="0.25"/>
  <cols>
    <col min="1" max="1" width="7.140625" customWidth="1"/>
    <col min="2" max="2" width="16.140625" customWidth="1"/>
    <col min="3" max="3" width="10.5703125" customWidth="1"/>
    <col min="4" max="4" width="13.140625" customWidth="1"/>
    <col min="5" max="5" width="50" customWidth="1"/>
    <col min="8" max="8" width="11.85546875" customWidth="1"/>
    <col min="9" max="9" width="10.85546875" customWidth="1"/>
  </cols>
  <sheetData>
    <row r="1" spans="1:10" ht="15.75" thickBot="1" x14ac:dyDescent="0.3">
      <c r="A1" s="83" t="s">
        <v>4</v>
      </c>
      <c r="B1" s="84"/>
      <c r="C1" s="84"/>
      <c r="D1" s="84"/>
      <c r="E1" s="85"/>
    </row>
    <row r="2" spans="1:10" ht="15.75" thickBot="1" x14ac:dyDescent="0.3">
      <c r="A2" s="2"/>
      <c r="B2" s="2"/>
      <c r="C2" s="11"/>
      <c r="D2" s="11"/>
      <c r="E2" s="1"/>
    </row>
    <row r="3" spans="1:10" ht="15.75" thickBot="1" x14ac:dyDescent="0.3">
      <c r="A3" s="86" t="s">
        <v>1</v>
      </c>
      <c r="B3" s="87"/>
      <c r="C3" s="81" t="s">
        <v>8</v>
      </c>
      <c r="D3" s="81"/>
      <c r="E3" s="82"/>
    </row>
    <row r="4" spans="1:10" ht="15.75" thickBot="1" x14ac:dyDescent="0.3">
      <c r="A4" s="79" t="s">
        <v>6</v>
      </c>
      <c r="B4" s="80"/>
      <c r="C4" s="81" t="s">
        <v>9</v>
      </c>
      <c r="D4" s="81"/>
      <c r="E4" s="82"/>
    </row>
    <row r="5" spans="1:10" ht="15.75" thickBot="1" x14ac:dyDescent="0.3">
      <c r="A5" s="79" t="s">
        <v>5</v>
      </c>
      <c r="B5" s="80"/>
      <c r="C5" s="81" t="s">
        <v>25</v>
      </c>
      <c r="D5" s="81"/>
      <c r="E5" s="82"/>
    </row>
    <row r="6" spans="1:10" ht="15.75" thickBot="1" x14ac:dyDescent="0.3">
      <c r="A6" s="1"/>
      <c r="B6" s="1"/>
      <c r="C6" s="1"/>
      <c r="D6" s="1"/>
      <c r="E6" s="1"/>
    </row>
    <row r="7" spans="1:10" s="58" customFormat="1" ht="45" x14ac:dyDescent="0.25">
      <c r="A7" s="54" t="s">
        <v>0</v>
      </c>
      <c r="B7" s="55" t="s">
        <v>2</v>
      </c>
      <c r="C7" s="56" t="s">
        <v>10</v>
      </c>
      <c r="D7" s="56" t="s">
        <v>15</v>
      </c>
      <c r="E7" s="57" t="s">
        <v>3</v>
      </c>
      <c r="H7" s="59" t="s">
        <v>28</v>
      </c>
      <c r="I7" s="59" t="s">
        <v>31</v>
      </c>
      <c r="J7" s="59"/>
    </row>
    <row r="8" spans="1:10" x14ac:dyDescent="0.25">
      <c r="A8" s="6">
        <v>1</v>
      </c>
      <c r="B8" s="9">
        <v>41945</v>
      </c>
      <c r="C8" s="8"/>
      <c r="D8" s="16">
        <v>800</v>
      </c>
      <c r="E8" s="34" t="s">
        <v>37</v>
      </c>
      <c r="H8" s="18">
        <v>39722</v>
      </c>
      <c r="I8" s="17" t="s">
        <v>29</v>
      </c>
      <c r="J8" s="17"/>
    </row>
    <row r="9" spans="1:10" x14ac:dyDescent="0.25">
      <c r="A9" s="6">
        <v>2</v>
      </c>
      <c r="B9" s="9">
        <v>41945</v>
      </c>
      <c r="C9" s="8">
        <v>2600</v>
      </c>
      <c r="D9" s="16">
        <f t="shared" ref="D9:D30" si="0">C9/2.1</f>
        <v>1238.0952380952381</v>
      </c>
      <c r="E9" s="34" t="s">
        <v>51</v>
      </c>
      <c r="H9" s="18">
        <v>44835</v>
      </c>
      <c r="I9" s="17" t="s">
        <v>30</v>
      </c>
      <c r="J9" s="17"/>
    </row>
    <row r="10" spans="1:10" x14ac:dyDescent="0.25">
      <c r="A10" s="6">
        <v>3</v>
      </c>
      <c r="B10" s="9">
        <v>41946</v>
      </c>
      <c r="C10" s="8">
        <v>2500</v>
      </c>
      <c r="D10" s="16">
        <f t="shared" si="0"/>
        <v>1190.4761904761904</v>
      </c>
      <c r="E10" s="51" t="s">
        <v>14</v>
      </c>
      <c r="H10" s="18">
        <v>39022</v>
      </c>
      <c r="I10" s="17" t="s">
        <v>29</v>
      </c>
      <c r="J10" s="17"/>
    </row>
    <row r="11" spans="1:10" x14ac:dyDescent="0.25">
      <c r="A11" s="6">
        <v>4</v>
      </c>
      <c r="B11" s="9">
        <v>41946</v>
      </c>
      <c r="C11" s="8">
        <v>350</v>
      </c>
      <c r="D11" s="16">
        <f t="shared" si="0"/>
        <v>166.66666666666666</v>
      </c>
      <c r="E11" s="34" t="s">
        <v>13</v>
      </c>
      <c r="H11" s="44">
        <v>41963</v>
      </c>
      <c r="I11" s="45" t="s">
        <v>29</v>
      </c>
      <c r="J11" s="17"/>
    </row>
    <row r="12" spans="1:10" x14ac:dyDescent="0.25">
      <c r="A12" s="6">
        <v>5</v>
      </c>
      <c r="B12" s="9">
        <v>41947</v>
      </c>
      <c r="C12" s="8">
        <v>350</v>
      </c>
      <c r="D12" s="16">
        <f t="shared" si="0"/>
        <v>166.66666666666666</v>
      </c>
      <c r="E12" s="34" t="s">
        <v>13</v>
      </c>
      <c r="H12" s="17"/>
      <c r="I12" s="88" t="s">
        <v>46</v>
      </c>
      <c r="J12" s="88"/>
    </row>
    <row r="13" spans="1:10" x14ac:dyDescent="0.25">
      <c r="A13" s="6">
        <v>6</v>
      </c>
      <c r="B13" s="9">
        <v>41948</v>
      </c>
      <c r="C13" s="8">
        <v>350</v>
      </c>
      <c r="D13" s="16">
        <f t="shared" si="0"/>
        <v>166.66666666666666</v>
      </c>
      <c r="E13" s="34" t="s">
        <v>13</v>
      </c>
      <c r="H13" s="44">
        <v>41944</v>
      </c>
      <c r="I13" s="17" t="s">
        <v>46</v>
      </c>
      <c r="J13" s="17"/>
    </row>
    <row r="14" spans="1:10" x14ac:dyDescent="0.25">
      <c r="A14" s="6">
        <v>7</v>
      </c>
      <c r="B14" s="9">
        <v>41950</v>
      </c>
      <c r="C14" s="8">
        <v>350</v>
      </c>
      <c r="D14" s="16">
        <f t="shared" si="0"/>
        <v>166.66666666666666</v>
      </c>
      <c r="E14" s="34" t="s">
        <v>13</v>
      </c>
      <c r="H14" s="44">
        <v>41971</v>
      </c>
      <c r="I14" s="17" t="s">
        <v>46</v>
      </c>
      <c r="J14" s="17"/>
    </row>
    <row r="15" spans="1:10" x14ac:dyDescent="0.25">
      <c r="A15" s="6">
        <v>8</v>
      </c>
      <c r="B15" s="9">
        <v>41953</v>
      </c>
      <c r="C15" s="8">
        <v>350</v>
      </c>
      <c r="D15" s="16">
        <f t="shared" si="0"/>
        <v>166.66666666666666</v>
      </c>
      <c r="E15" s="34" t="s">
        <v>13</v>
      </c>
      <c r="H15" s="44">
        <v>41977</v>
      </c>
      <c r="I15" s="17" t="s">
        <v>46</v>
      </c>
      <c r="J15" s="17"/>
    </row>
    <row r="16" spans="1:10" x14ac:dyDescent="0.25">
      <c r="A16" s="6">
        <v>9</v>
      </c>
      <c r="B16" s="9">
        <v>41954</v>
      </c>
      <c r="C16" s="8">
        <v>350</v>
      </c>
      <c r="D16" s="16">
        <f t="shared" si="0"/>
        <v>166.66666666666666</v>
      </c>
      <c r="E16" s="29" t="s">
        <v>13</v>
      </c>
      <c r="H16" s="44">
        <v>41999</v>
      </c>
      <c r="I16" s="17" t="s">
        <v>46</v>
      </c>
      <c r="J16" s="17"/>
    </row>
    <row r="17" spans="1:10" x14ac:dyDescent="0.25">
      <c r="A17" s="6">
        <v>10</v>
      </c>
      <c r="B17" s="9">
        <v>41955</v>
      </c>
      <c r="C17" s="8">
        <v>350</v>
      </c>
      <c r="D17" s="16">
        <f t="shared" si="0"/>
        <v>166.66666666666666</v>
      </c>
      <c r="E17" s="29" t="s">
        <v>13</v>
      </c>
      <c r="H17" s="44">
        <v>42001</v>
      </c>
      <c r="I17" s="17" t="s">
        <v>46</v>
      </c>
      <c r="J17" s="17"/>
    </row>
    <row r="18" spans="1:10" x14ac:dyDescent="0.25">
      <c r="A18" s="6">
        <v>11</v>
      </c>
      <c r="B18" s="9">
        <v>41956</v>
      </c>
      <c r="C18" s="8">
        <v>350</v>
      </c>
      <c r="D18" s="16">
        <f t="shared" si="0"/>
        <v>166.66666666666666</v>
      </c>
      <c r="E18" s="29" t="s">
        <v>13</v>
      </c>
      <c r="H18" s="17"/>
      <c r="I18" s="17"/>
      <c r="J18" s="17"/>
    </row>
    <row r="19" spans="1:10" x14ac:dyDescent="0.25">
      <c r="A19" s="6">
        <v>12</v>
      </c>
      <c r="B19" s="9">
        <v>41957</v>
      </c>
      <c r="C19" s="8">
        <v>350</v>
      </c>
      <c r="D19" s="16">
        <f t="shared" si="0"/>
        <v>166.66666666666666</v>
      </c>
      <c r="E19" s="29" t="s">
        <v>13</v>
      </c>
      <c r="H19" s="17"/>
      <c r="I19" s="17"/>
      <c r="J19" s="17"/>
    </row>
    <row r="20" spans="1:10" x14ac:dyDescent="0.25">
      <c r="A20" s="6">
        <v>13</v>
      </c>
      <c r="B20" s="9">
        <v>41960</v>
      </c>
      <c r="C20" s="8">
        <v>350</v>
      </c>
      <c r="D20" s="16">
        <f t="shared" si="0"/>
        <v>166.66666666666666</v>
      </c>
      <c r="E20" s="29" t="s">
        <v>13</v>
      </c>
    </row>
    <row r="21" spans="1:10" x14ac:dyDescent="0.25">
      <c r="A21" s="6">
        <v>14</v>
      </c>
      <c r="B21" s="9">
        <v>41961</v>
      </c>
      <c r="C21" s="8">
        <v>1600</v>
      </c>
      <c r="D21" s="16">
        <f t="shared" si="0"/>
        <v>761.90476190476193</v>
      </c>
      <c r="E21" s="28" t="s">
        <v>14</v>
      </c>
    </row>
    <row r="22" spans="1:10" x14ac:dyDescent="0.25">
      <c r="A22" s="6">
        <v>15</v>
      </c>
      <c r="B22" s="9">
        <v>41961</v>
      </c>
      <c r="C22" s="8">
        <v>350</v>
      </c>
      <c r="D22" s="16">
        <f t="shared" si="0"/>
        <v>166.66666666666666</v>
      </c>
      <c r="E22" s="29" t="s">
        <v>13</v>
      </c>
    </row>
    <row r="23" spans="1:10" x14ac:dyDescent="0.25">
      <c r="A23" s="6">
        <v>16</v>
      </c>
      <c r="B23" s="9">
        <v>41962</v>
      </c>
      <c r="C23" s="8">
        <v>350</v>
      </c>
      <c r="D23" s="16">
        <f t="shared" si="0"/>
        <v>166.66666666666666</v>
      </c>
      <c r="E23" s="29" t="s">
        <v>13</v>
      </c>
    </row>
    <row r="24" spans="1:10" x14ac:dyDescent="0.25">
      <c r="A24" s="6">
        <v>17</v>
      </c>
      <c r="B24" s="9">
        <v>41964</v>
      </c>
      <c r="C24" s="8">
        <v>350</v>
      </c>
      <c r="D24" s="16">
        <f t="shared" si="0"/>
        <v>166.66666666666666</v>
      </c>
      <c r="E24" s="29" t="s">
        <v>13</v>
      </c>
    </row>
    <row r="25" spans="1:10" x14ac:dyDescent="0.25">
      <c r="A25" s="6">
        <v>18</v>
      </c>
      <c r="B25" s="9">
        <v>41967</v>
      </c>
      <c r="C25" s="8">
        <v>350</v>
      </c>
      <c r="D25" s="16">
        <f t="shared" si="0"/>
        <v>166.66666666666666</v>
      </c>
      <c r="E25" s="29" t="s">
        <v>13</v>
      </c>
    </row>
    <row r="26" spans="1:10" x14ac:dyDescent="0.25">
      <c r="A26" s="6">
        <v>19</v>
      </c>
      <c r="B26" s="9">
        <v>41968</v>
      </c>
      <c r="C26" s="8">
        <v>350</v>
      </c>
      <c r="D26" s="16">
        <f t="shared" si="0"/>
        <v>166.66666666666666</v>
      </c>
      <c r="E26" s="29" t="s">
        <v>13</v>
      </c>
    </row>
    <row r="27" spans="1:10" x14ac:dyDescent="0.25">
      <c r="A27" s="6">
        <v>20</v>
      </c>
      <c r="B27" s="9">
        <v>41969</v>
      </c>
      <c r="C27" s="8">
        <v>350</v>
      </c>
      <c r="D27" s="16">
        <f t="shared" si="0"/>
        <v>166.66666666666666</v>
      </c>
      <c r="E27" s="29" t="s">
        <v>13</v>
      </c>
    </row>
    <row r="28" spans="1:10" x14ac:dyDescent="0.25">
      <c r="A28" s="6">
        <v>21</v>
      </c>
      <c r="B28" s="9">
        <v>41970</v>
      </c>
      <c r="C28" s="8">
        <v>350</v>
      </c>
      <c r="D28" s="16">
        <f t="shared" si="0"/>
        <v>166.66666666666666</v>
      </c>
      <c r="E28" s="29" t="s">
        <v>13</v>
      </c>
    </row>
    <row r="29" spans="1:10" x14ac:dyDescent="0.25">
      <c r="A29" s="6">
        <v>22</v>
      </c>
      <c r="B29" s="9">
        <v>41971</v>
      </c>
      <c r="C29" s="14">
        <v>350</v>
      </c>
      <c r="D29" s="16">
        <f t="shared" si="0"/>
        <v>166.66666666666666</v>
      </c>
      <c r="E29" s="29" t="s">
        <v>13</v>
      </c>
      <c r="I29" s="17" t="s">
        <v>44</v>
      </c>
      <c r="J29" s="17">
        <v>26</v>
      </c>
    </row>
    <row r="30" spans="1:10" x14ac:dyDescent="0.25">
      <c r="A30" s="6">
        <v>23</v>
      </c>
      <c r="B30" s="13">
        <v>41971</v>
      </c>
      <c r="C30" s="14">
        <v>2600</v>
      </c>
      <c r="D30" s="16">
        <f t="shared" si="0"/>
        <v>1238.0952380952381</v>
      </c>
      <c r="E30" s="30" t="s">
        <v>38</v>
      </c>
      <c r="I30" s="17" t="s">
        <v>45</v>
      </c>
      <c r="J30" s="17">
        <v>27</v>
      </c>
    </row>
    <row r="31" spans="1:10" x14ac:dyDescent="0.25">
      <c r="A31" s="6">
        <v>24</v>
      </c>
      <c r="B31" s="13">
        <v>41971</v>
      </c>
      <c r="C31" s="14"/>
      <c r="D31" s="16">
        <v>800</v>
      </c>
      <c r="E31" s="30" t="s">
        <v>39</v>
      </c>
      <c r="I31" s="17"/>
      <c r="J31" s="17">
        <f>SUM(J29:J30)</f>
        <v>53</v>
      </c>
    </row>
    <row r="32" spans="1:10" x14ac:dyDescent="0.25">
      <c r="A32" s="6">
        <v>25</v>
      </c>
      <c r="B32" s="13">
        <v>41977</v>
      </c>
      <c r="C32" s="14"/>
      <c r="D32" s="16">
        <v>800</v>
      </c>
      <c r="E32" s="30" t="s">
        <v>40</v>
      </c>
    </row>
    <row r="33" spans="1:5" x14ac:dyDescent="0.25">
      <c r="A33" s="6">
        <v>26</v>
      </c>
      <c r="B33" s="13">
        <v>41977</v>
      </c>
      <c r="C33" s="14">
        <v>2600</v>
      </c>
      <c r="D33" s="16">
        <f t="shared" ref="D33:D34" si="1">C33/2.1</f>
        <v>1238.0952380952381</v>
      </c>
      <c r="E33" s="30" t="s">
        <v>41</v>
      </c>
    </row>
    <row r="34" spans="1:5" x14ac:dyDescent="0.25">
      <c r="A34" s="6">
        <v>27</v>
      </c>
      <c r="B34" s="13">
        <v>41978</v>
      </c>
      <c r="C34" s="14">
        <v>350</v>
      </c>
      <c r="D34" s="16">
        <f t="shared" si="1"/>
        <v>166.66666666666666</v>
      </c>
      <c r="E34" s="30" t="s">
        <v>13</v>
      </c>
    </row>
    <row r="35" spans="1:5" x14ac:dyDescent="0.25">
      <c r="A35" s="6">
        <v>28</v>
      </c>
      <c r="B35" s="13">
        <v>41981</v>
      </c>
      <c r="C35" s="14">
        <v>1600</v>
      </c>
      <c r="D35" s="16">
        <f t="shared" ref="D35:D65" si="2">C35/2.1</f>
        <v>761.90476190476193</v>
      </c>
      <c r="E35" s="39" t="s">
        <v>14</v>
      </c>
    </row>
    <row r="36" spans="1:5" x14ac:dyDescent="0.25">
      <c r="A36" s="6">
        <v>29</v>
      </c>
      <c r="B36" s="13">
        <v>41981</v>
      </c>
      <c r="C36" s="14">
        <v>350</v>
      </c>
      <c r="D36" s="16">
        <f t="shared" si="2"/>
        <v>166.66666666666666</v>
      </c>
      <c r="E36" s="30" t="s">
        <v>13</v>
      </c>
    </row>
    <row r="37" spans="1:5" x14ac:dyDescent="0.25">
      <c r="A37" s="6">
        <v>30</v>
      </c>
      <c r="B37" s="13">
        <v>41982</v>
      </c>
      <c r="C37" s="14">
        <v>350</v>
      </c>
      <c r="D37" s="16">
        <f t="shared" si="2"/>
        <v>166.66666666666666</v>
      </c>
      <c r="E37" s="30" t="s">
        <v>13</v>
      </c>
    </row>
    <row r="38" spans="1:5" x14ac:dyDescent="0.25">
      <c r="A38" s="6">
        <v>31</v>
      </c>
      <c r="B38" s="13">
        <v>41983</v>
      </c>
      <c r="C38" s="14">
        <v>350</v>
      </c>
      <c r="D38" s="16">
        <f t="shared" si="2"/>
        <v>166.66666666666666</v>
      </c>
      <c r="E38" s="30" t="s">
        <v>13</v>
      </c>
    </row>
    <row r="39" spans="1:5" x14ac:dyDescent="0.25">
      <c r="A39" s="6">
        <v>32</v>
      </c>
      <c r="B39" s="13">
        <v>41984</v>
      </c>
      <c r="C39" s="14">
        <v>350</v>
      </c>
      <c r="D39" s="16">
        <f t="shared" si="2"/>
        <v>166.66666666666666</v>
      </c>
      <c r="E39" s="30" t="s">
        <v>13</v>
      </c>
    </row>
    <row r="40" spans="1:5" x14ac:dyDescent="0.25">
      <c r="A40" s="6">
        <v>33</v>
      </c>
      <c r="B40" s="13">
        <v>41985</v>
      </c>
      <c r="C40" s="14">
        <v>350</v>
      </c>
      <c r="D40" s="16">
        <f t="shared" si="2"/>
        <v>166.66666666666666</v>
      </c>
      <c r="E40" s="30" t="s">
        <v>13</v>
      </c>
    </row>
    <row r="41" spans="1:5" x14ac:dyDescent="0.25">
      <c r="A41" s="6">
        <v>34</v>
      </c>
      <c r="B41" s="13">
        <v>41988</v>
      </c>
      <c r="C41" s="14">
        <v>350</v>
      </c>
      <c r="D41" s="16">
        <f t="shared" si="2"/>
        <v>166.66666666666666</v>
      </c>
      <c r="E41" s="30" t="s">
        <v>13</v>
      </c>
    </row>
    <row r="42" spans="1:5" x14ac:dyDescent="0.25">
      <c r="A42" s="6">
        <v>35</v>
      </c>
      <c r="B42" s="13">
        <v>41989</v>
      </c>
      <c r="C42" s="14">
        <v>350</v>
      </c>
      <c r="D42" s="16">
        <f t="shared" si="2"/>
        <v>166.66666666666666</v>
      </c>
      <c r="E42" s="30" t="s">
        <v>13</v>
      </c>
    </row>
    <row r="43" spans="1:5" x14ac:dyDescent="0.25">
      <c r="A43" s="6">
        <v>36</v>
      </c>
      <c r="B43" s="13">
        <v>41990</v>
      </c>
      <c r="C43" s="14">
        <v>350</v>
      </c>
      <c r="D43" s="16">
        <f t="shared" si="2"/>
        <v>166.66666666666666</v>
      </c>
      <c r="E43" s="30" t="s">
        <v>13</v>
      </c>
    </row>
    <row r="44" spans="1:5" x14ac:dyDescent="0.25">
      <c r="A44" s="6">
        <v>37</v>
      </c>
      <c r="B44" s="13">
        <v>41991</v>
      </c>
      <c r="C44" s="14">
        <v>350</v>
      </c>
      <c r="D44" s="16">
        <f t="shared" si="2"/>
        <v>166.66666666666666</v>
      </c>
      <c r="E44" s="30" t="s">
        <v>13</v>
      </c>
    </row>
    <row r="45" spans="1:5" x14ac:dyDescent="0.25">
      <c r="A45" s="6">
        <v>38</v>
      </c>
      <c r="B45" s="13">
        <v>41992</v>
      </c>
      <c r="C45" s="14">
        <v>350</v>
      </c>
      <c r="D45" s="16">
        <f t="shared" si="2"/>
        <v>166.66666666666666</v>
      </c>
      <c r="E45" s="30" t="s">
        <v>13</v>
      </c>
    </row>
    <row r="46" spans="1:5" x14ac:dyDescent="0.25">
      <c r="A46" s="6">
        <v>39</v>
      </c>
      <c r="B46" s="13">
        <v>41995</v>
      </c>
      <c r="C46" s="14">
        <v>2000</v>
      </c>
      <c r="D46" s="16">
        <f t="shared" si="2"/>
        <v>952.38095238095229</v>
      </c>
      <c r="E46" s="39" t="s">
        <v>50</v>
      </c>
    </row>
    <row r="47" spans="1:5" x14ac:dyDescent="0.25">
      <c r="A47" s="6">
        <v>40</v>
      </c>
      <c r="B47" s="13">
        <v>41995</v>
      </c>
      <c r="C47" s="14">
        <v>350</v>
      </c>
      <c r="D47" s="16">
        <f t="shared" si="2"/>
        <v>166.66666666666666</v>
      </c>
      <c r="E47" s="30" t="s">
        <v>13</v>
      </c>
    </row>
    <row r="48" spans="1:5" x14ac:dyDescent="0.25">
      <c r="A48" s="6">
        <v>41</v>
      </c>
      <c r="B48" s="13">
        <v>41996</v>
      </c>
      <c r="C48" s="14">
        <v>350</v>
      </c>
      <c r="D48" s="16">
        <f t="shared" si="2"/>
        <v>166.66666666666666</v>
      </c>
      <c r="E48" s="30" t="s">
        <v>13</v>
      </c>
    </row>
    <row r="49" spans="1:5" x14ac:dyDescent="0.25">
      <c r="A49" s="6">
        <v>42</v>
      </c>
      <c r="B49" s="13">
        <v>41997</v>
      </c>
      <c r="C49" s="14">
        <v>350</v>
      </c>
      <c r="D49" s="16">
        <f t="shared" si="2"/>
        <v>166.66666666666666</v>
      </c>
      <c r="E49" s="30" t="s">
        <v>13</v>
      </c>
    </row>
    <row r="50" spans="1:5" x14ac:dyDescent="0.25">
      <c r="A50" s="6">
        <v>43</v>
      </c>
      <c r="B50" s="13">
        <v>41999</v>
      </c>
      <c r="C50" s="14">
        <v>350</v>
      </c>
      <c r="D50" s="16">
        <f t="shared" si="2"/>
        <v>166.66666666666666</v>
      </c>
      <c r="E50" s="30" t="s">
        <v>13</v>
      </c>
    </row>
    <row r="51" spans="1:5" x14ac:dyDescent="0.25">
      <c r="A51" s="6">
        <v>44</v>
      </c>
      <c r="B51" s="13">
        <v>41999</v>
      </c>
      <c r="C51" s="14">
        <v>2600</v>
      </c>
      <c r="D51" s="16">
        <f t="shared" si="2"/>
        <v>1238.0952380952381</v>
      </c>
      <c r="E51" s="30" t="s">
        <v>38</v>
      </c>
    </row>
    <row r="52" spans="1:5" x14ac:dyDescent="0.25">
      <c r="A52" s="6">
        <v>45</v>
      </c>
      <c r="B52" s="13">
        <v>41999</v>
      </c>
      <c r="C52" s="14">
        <v>300</v>
      </c>
      <c r="D52" s="16">
        <f t="shared" si="2"/>
        <v>142.85714285714286</v>
      </c>
      <c r="E52" s="30" t="s">
        <v>48</v>
      </c>
    </row>
    <row r="53" spans="1:5" x14ac:dyDescent="0.25">
      <c r="A53" s="6">
        <v>46</v>
      </c>
      <c r="B53" s="13">
        <v>41999</v>
      </c>
      <c r="C53" s="14"/>
      <c r="D53" s="16">
        <v>815</v>
      </c>
      <c r="E53" s="30" t="s">
        <v>49</v>
      </c>
    </row>
    <row r="54" spans="1:5" x14ac:dyDescent="0.25">
      <c r="A54" s="6">
        <v>47</v>
      </c>
      <c r="B54" s="13">
        <v>41963</v>
      </c>
      <c r="C54" s="14">
        <v>1999</v>
      </c>
      <c r="D54" s="16">
        <f t="shared" si="2"/>
        <v>951.90476190476181</v>
      </c>
      <c r="E54" s="30" t="s">
        <v>42</v>
      </c>
    </row>
    <row r="55" spans="1:5" x14ac:dyDescent="0.25">
      <c r="A55" s="6">
        <v>48</v>
      </c>
      <c r="B55" s="13">
        <v>41971</v>
      </c>
      <c r="C55" s="14">
        <v>999</v>
      </c>
      <c r="D55" s="16">
        <f t="shared" si="2"/>
        <v>475.71428571428572</v>
      </c>
      <c r="E55" s="30" t="s">
        <v>42</v>
      </c>
    </row>
    <row r="56" spans="1:5" x14ac:dyDescent="0.25">
      <c r="A56" s="6">
        <v>49</v>
      </c>
      <c r="B56" s="13">
        <v>41978</v>
      </c>
      <c r="C56" s="14">
        <v>1999</v>
      </c>
      <c r="D56" s="16">
        <f t="shared" si="2"/>
        <v>951.90476190476181</v>
      </c>
      <c r="E56" s="30" t="s">
        <v>42</v>
      </c>
    </row>
    <row r="57" spans="1:5" x14ac:dyDescent="0.25">
      <c r="A57" s="6">
        <v>50</v>
      </c>
      <c r="B57" s="13">
        <v>41968</v>
      </c>
      <c r="C57" s="14">
        <v>5800</v>
      </c>
      <c r="D57" s="16">
        <f t="shared" si="2"/>
        <v>2761.9047619047619</v>
      </c>
      <c r="E57" s="30" t="s">
        <v>53</v>
      </c>
    </row>
    <row r="58" spans="1:5" x14ac:dyDescent="0.25">
      <c r="A58" s="6">
        <v>51</v>
      </c>
      <c r="B58" s="13">
        <v>41969</v>
      </c>
      <c r="C58" s="14">
        <v>3800</v>
      </c>
      <c r="D58" s="16">
        <f t="shared" si="2"/>
        <v>1809.5238095238094</v>
      </c>
      <c r="E58" s="30" t="s">
        <v>53</v>
      </c>
    </row>
    <row r="59" spans="1:5" x14ac:dyDescent="0.25">
      <c r="A59" s="6">
        <v>52</v>
      </c>
      <c r="B59" s="13">
        <v>41997</v>
      </c>
      <c r="C59" s="14">
        <v>23814</v>
      </c>
      <c r="D59" s="16">
        <f t="shared" si="2"/>
        <v>11340</v>
      </c>
      <c r="E59" s="30" t="s">
        <v>52</v>
      </c>
    </row>
    <row r="60" spans="1:5" x14ac:dyDescent="0.25">
      <c r="A60" s="6">
        <v>53</v>
      </c>
      <c r="B60" s="13">
        <v>41935</v>
      </c>
      <c r="C60" s="14"/>
      <c r="D60" s="16">
        <f>22*63</f>
        <v>1386</v>
      </c>
      <c r="E60" s="30" t="s">
        <v>43</v>
      </c>
    </row>
    <row r="61" spans="1:5" x14ac:dyDescent="0.25">
      <c r="A61" s="6">
        <v>54</v>
      </c>
      <c r="B61" s="13">
        <v>42001</v>
      </c>
      <c r="C61" s="14"/>
      <c r="D61" s="16">
        <v>700</v>
      </c>
      <c r="E61" s="30" t="s">
        <v>40</v>
      </c>
    </row>
    <row r="62" spans="1:5" x14ac:dyDescent="0.25">
      <c r="A62" s="6">
        <v>55</v>
      </c>
      <c r="B62" s="13">
        <v>42001</v>
      </c>
      <c r="C62" s="14">
        <v>2600</v>
      </c>
      <c r="D62" s="16">
        <f t="shared" si="2"/>
        <v>1238.0952380952381</v>
      </c>
      <c r="E62" s="30" t="s">
        <v>41</v>
      </c>
    </row>
    <row r="63" spans="1:5" x14ac:dyDescent="0.25">
      <c r="A63" s="6">
        <v>56</v>
      </c>
      <c r="B63" s="13">
        <v>42002</v>
      </c>
      <c r="C63" s="14">
        <v>350</v>
      </c>
      <c r="D63" s="60">
        <f t="shared" si="2"/>
        <v>166.66666666666666</v>
      </c>
      <c r="E63" s="30" t="s">
        <v>13</v>
      </c>
    </row>
    <row r="64" spans="1:5" x14ac:dyDescent="0.25">
      <c r="A64" s="6">
        <v>57</v>
      </c>
      <c r="B64" s="13">
        <v>42003</v>
      </c>
      <c r="C64" s="14">
        <v>350</v>
      </c>
      <c r="D64" s="60">
        <f t="shared" si="2"/>
        <v>166.66666666666666</v>
      </c>
      <c r="E64" s="30" t="s">
        <v>13</v>
      </c>
    </row>
    <row r="65" spans="1:5" x14ac:dyDescent="0.25">
      <c r="A65" s="6">
        <v>58</v>
      </c>
      <c r="B65" s="13">
        <v>42004</v>
      </c>
      <c r="C65" s="14">
        <v>350</v>
      </c>
      <c r="D65" s="60">
        <f t="shared" si="2"/>
        <v>166.66666666666666</v>
      </c>
      <c r="E65" s="30" t="s">
        <v>13</v>
      </c>
    </row>
    <row r="66" spans="1:5" ht="15.75" thickBot="1" x14ac:dyDescent="0.3">
      <c r="A66" s="6">
        <v>59</v>
      </c>
      <c r="B66" s="32">
        <v>42004</v>
      </c>
      <c r="C66" s="33"/>
      <c r="D66" s="52">
        <f>53*25*63</f>
        <v>83475</v>
      </c>
      <c r="E66" s="30" t="s">
        <v>47</v>
      </c>
    </row>
    <row r="67" spans="1:5" ht="15.75" thickBot="1" x14ac:dyDescent="0.3">
      <c r="A67" s="40"/>
      <c r="B67" s="41" t="s">
        <v>7</v>
      </c>
      <c r="C67" s="42">
        <f>SUM(C8:C66)</f>
        <v>72011</v>
      </c>
      <c r="D67" s="53">
        <f>SUM(D8:D66)</f>
        <v>123066.95238095237</v>
      </c>
      <c r="E67" s="43"/>
    </row>
  </sheetData>
  <mergeCells count="8">
    <mergeCell ref="I12:J12"/>
    <mergeCell ref="A1:E1"/>
    <mergeCell ref="A3:B3"/>
    <mergeCell ref="C3:E3"/>
    <mergeCell ref="A4:B4"/>
    <mergeCell ref="C4:E4"/>
    <mergeCell ref="A5:B5"/>
    <mergeCell ref="C5:E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>
      <selection sqref="A1:XFD1048576"/>
    </sheetView>
  </sheetViews>
  <sheetFormatPr defaultRowHeight="15" x14ac:dyDescent="0.25"/>
  <cols>
    <col min="2" max="2" width="15.28515625" customWidth="1"/>
    <col min="3" max="3" width="12.140625" customWidth="1"/>
    <col min="4" max="4" width="18.7109375" customWidth="1"/>
    <col min="5" max="5" width="37.42578125" bestFit="1" customWidth="1"/>
    <col min="8" max="8" width="9.7109375" bestFit="1" customWidth="1"/>
    <col min="9" max="9" width="11.140625" bestFit="1" customWidth="1"/>
  </cols>
  <sheetData>
    <row r="1" spans="1:9" ht="15.75" thickBot="1" x14ac:dyDescent="0.3">
      <c r="A1" s="83" t="s">
        <v>4</v>
      </c>
      <c r="B1" s="84"/>
      <c r="C1" s="84"/>
      <c r="D1" s="84"/>
      <c r="E1" s="85"/>
    </row>
    <row r="2" spans="1:9" ht="15.75" thickBot="1" x14ac:dyDescent="0.3">
      <c r="A2" s="2"/>
      <c r="B2" s="2"/>
      <c r="C2" s="11"/>
      <c r="D2" s="11"/>
      <c r="E2" s="1"/>
    </row>
    <row r="3" spans="1:9" ht="15.75" thickBot="1" x14ac:dyDescent="0.3">
      <c r="A3" s="86" t="s">
        <v>1</v>
      </c>
      <c r="B3" s="87"/>
      <c r="C3" s="81" t="s">
        <v>8</v>
      </c>
      <c r="D3" s="81"/>
      <c r="E3" s="82"/>
    </row>
    <row r="4" spans="1:9" ht="15.75" thickBot="1" x14ac:dyDescent="0.3">
      <c r="A4" s="79" t="s">
        <v>6</v>
      </c>
      <c r="B4" s="80"/>
      <c r="C4" s="81" t="s">
        <v>9</v>
      </c>
      <c r="D4" s="81"/>
      <c r="E4" s="82"/>
    </row>
    <row r="5" spans="1:9" ht="15.75" thickBot="1" x14ac:dyDescent="0.3">
      <c r="A5" s="79" t="s">
        <v>5</v>
      </c>
      <c r="B5" s="80"/>
      <c r="C5" s="81" t="s">
        <v>65</v>
      </c>
      <c r="D5" s="81"/>
      <c r="E5" s="82"/>
    </row>
    <row r="6" spans="1:9" ht="15.75" thickBot="1" x14ac:dyDescent="0.3">
      <c r="A6" s="1"/>
      <c r="B6" s="1"/>
      <c r="C6" s="1"/>
      <c r="D6" s="1"/>
      <c r="E6" s="1"/>
    </row>
    <row r="7" spans="1:9" ht="45" x14ac:dyDescent="0.25">
      <c r="A7" s="54" t="s">
        <v>0</v>
      </c>
      <c r="B7" s="55" t="s">
        <v>2</v>
      </c>
      <c r="C7" s="56" t="s">
        <v>10</v>
      </c>
      <c r="D7" s="56" t="s">
        <v>15</v>
      </c>
      <c r="E7" s="57" t="s">
        <v>3</v>
      </c>
    </row>
    <row r="8" spans="1:9" x14ac:dyDescent="0.25">
      <c r="A8" s="6">
        <v>1</v>
      </c>
      <c r="B8" s="9">
        <v>42005</v>
      </c>
      <c r="C8" s="8">
        <v>400</v>
      </c>
      <c r="D8" s="16">
        <f t="shared" ref="D8:D32" si="0">C8/2.1</f>
        <v>190.47619047619048</v>
      </c>
      <c r="E8" s="34" t="s">
        <v>13</v>
      </c>
    </row>
    <row r="9" spans="1:9" x14ac:dyDescent="0.25">
      <c r="A9" s="6">
        <v>2</v>
      </c>
      <c r="B9" s="9">
        <v>42006</v>
      </c>
      <c r="C9" s="8">
        <v>400</v>
      </c>
      <c r="D9" s="16">
        <f t="shared" si="0"/>
        <v>190.47619047619048</v>
      </c>
      <c r="E9" s="34" t="s">
        <v>13</v>
      </c>
    </row>
    <row r="10" spans="1:9" x14ac:dyDescent="0.25">
      <c r="A10" s="6">
        <v>3</v>
      </c>
      <c r="B10" s="63">
        <v>42006</v>
      </c>
      <c r="C10" s="64"/>
      <c r="D10" s="65">
        <v>700</v>
      </c>
      <c r="E10" s="73" t="s">
        <v>68</v>
      </c>
    </row>
    <row r="11" spans="1:9" s="70" customFormat="1" x14ac:dyDescent="0.25">
      <c r="A11" s="6">
        <v>4</v>
      </c>
      <c r="B11" s="63">
        <v>42006</v>
      </c>
      <c r="C11" s="64">
        <v>2600</v>
      </c>
      <c r="D11" s="65">
        <f t="shared" ref="D11:D12" si="1">C11/2.1</f>
        <v>1238.0952380952381</v>
      </c>
      <c r="E11" s="73" t="s">
        <v>54</v>
      </c>
      <c r="H11" s="45" t="s">
        <v>67</v>
      </c>
      <c r="I11" s="45" t="s">
        <v>31</v>
      </c>
    </row>
    <row r="12" spans="1:9" s="70" customFormat="1" x14ac:dyDescent="0.25">
      <c r="A12" s="6">
        <v>5</v>
      </c>
      <c r="B12" s="63">
        <v>42006</v>
      </c>
      <c r="C12" s="64">
        <v>300</v>
      </c>
      <c r="D12" s="65">
        <f t="shared" si="1"/>
        <v>142.85714285714286</v>
      </c>
      <c r="E12" s="73" t="s">
        <v>48</v>
      </c>
      <c r="H12" s="68">
        <v>42006</v>
      </c>
      <c r="I12" s="45" t="s">
        <v>46</v>
      </c>
    </row>
    <row r="13" spans="1:9" s="70" customFormat="1" x14ac:dyDescent="0.25">
      <c r="A13" s="6">
        <v>6</v>
      </c>
      <c r="B13" s="63">
        <v>42014</v>
      </c>
      <c r="C13" s="64">
        <v>0</v>
      </c>
      <c r="D13" s="65">
        <v>700</v>
      </c>
      <c r="E13" s="73" t="s">
        <v>55</v>
      </c>
      <c r="H13" s="68">
        <v>42015</v>
      </c>
      <c r="I13" s="45" t="s">
        <v>46</v>
      </c>
    </row>
    <row r="14" spans="1:9" s="70" customFormat="1" x14ac:dyDescent="0.25">
      <c r="A14" s="6">
        <v>7</v>
      </c>
      <c r="B14" s="63">
        <v>42015</v>
      </c>
      <c r="C14" s="64"/>
      <c r="D14" s="65">
        <v>700</v>
      </c>
      <c r="E14" s="73" t="s">
        <v>40</v>
      </c>
      <c r="H14" s="68"/>
      <c r="I14" s="45"/>
    </row>
    <row r="15" spans="1:9" x14ac:dyDescent="0.25">
      <c r="A15" s="6">
        <v>8</v>
      </c>
      <c r="B15" s="63">
        <v>42015</v>
      </c>
      <c r="C15" s="64">
        <v>2700</v>
      </c>
      <c r="D15" s="65">
        <f t="shared" si="0"/>
        <v>1285.7142857142856</v>
      </c>
      <c r="E15" s="73" t="s">
        <v>57</v>
      </c>
      <c r="H15" s="62">
        <v>42040</v>
      </c>
      <c r="I15" s="17" t="s">
        <v>46</v>
      </c>
    </row>
    <row r="16" spans="1:9" x14ac:dyDescent="0.25">
      <c r="A16" s="6">
        <v>9</v>
      </c>
      <c r="B16" s="9">
        <v>42016</v>
      </c>
      <c r="C16" s="8">
        <v>400</v>
      </c>
      <c r="D16" s="16">
        <f t="shared" si="0"/>
        <v>190.47619047619048</v>
      </c>
      <c r="E16" s="34" t="s">
        <v>13</v>
      </c>
      <c r="H16" s="62">
        <v>42046</v>
      </c>
      <c r="I16" s="17" t="s">
        <v>46</v>
      </c>
    </row>
    <row r="17" spans="1:5" x14ac:dyDescent="0.25">
      <c r="A17" s="6">
        <v>10</v>
      </c>
      <c r="B17" s="9">
        <v>42017</v>
      </c>
      <c r="C17" s="8">
        <v>400</v>
      </c>
      <c r="D17" s="16">
        <f t="shared" si="0"/>
        <v>190.47619047619048</v>
      </c>
      <c r="E17" s="34" t="s">
        <v>13</v>
      </c>
    </row>
    <row r="18" spans="1:5" x14ac:dyDescent="0.25">
      <c r="A18" s="6">
        <v>11</v>
      </c>
      <c r="B18" s="9">
        <v>42018</v>
      </c>
      <c r="C18" s="8">
        <v>2000</v>
      </c>
      <c r="D18" s="16">
        <f t="shared" si="0"/>
        <v>952.38095238095229</v>
      </c>
      <c r="E18" s="34" t="s">
        <v>58</v>
      </c>
    </row>
    <row r="19" spans="1:5" x14ac:dyDescent="0.25">
      <c r="A19" s="6">
        <v>12</v>
      </c>
      <c r="B19" s="9">
        <v>42019</v>
      </c>
      <c r="C19" s="8">
        <v>400</v>
      </c>
      <c r="D19" s="16">
        <f t="shared" si="0"/>
        <v>190.47619047619048</v>
      </c>
      <c r="E19" s="29" t="s">
        <v>13</v>
      </c>
    </row>
    <row r="20" spans="1:5" x14ac:dyDescent="0.25">
      <c r="A20" s="6">
        <v>13</v>
      </c>
      <c r="B20" s="9">
        <v>42020</v>
      </c>
      <c r="C20" s="8">
        <v>400</v>
      </c>
      <c r="D20" s="16">
        <f t="shared" si="0"/>
        <v>190.47619047619048</v>
      </c>
      <c r="E20" s="29" t="s">
        <v>13</v>
      </c>
    </row>
    <row r="21" spans="1:5" x14ac:dyDescent="0.25">
      <c r="A21" s="6">
        <v>14</v>
      </c>
      <c r="B21" s="9">
        <v>42021</v>
      </c>
      <c r="C21" s="8">
        <v>400</v>
      </c>
      <c r="D21" s="16">
        <f t="shared" si="0"/>
        <v>190.47619047619048</v>
      </c>
      <c r="E21" s="29" t="s">
        <v>13</v>
      </c>
    </row>
    <row r="22" spans="1:5" x14ac:dyDescent="0.25">
      <c r="A22" s="6">
        <v>15</v>
      </c>
      <c r="B22" s="9">
        <v>42023</v>
      </c>
      <c r="C22" s="8">
        <v>400</v>
      </c>
      <c r="D22" s="16">
        <f t="shared" si="0"/>
        <v>190.47619047619048</v>
      </c>
      <c r="E22" s="29" t="s">
        <v>13</v>
      </c>
    </row>
    <row r="23" spans="1:5" x14ac:dyDescent="0.25">
      <c r="A23" s="6">
        <v>16</v>
      </c>
      <c r="B23" s="9">
        <v>42024</v>
      </c>
      <c r="C23" s="8">
        <v>400</v>
      </c>
      <c r="D23" s="16">
        <f t="shared" si="0"/>
        <v>190.47619047619048</v>
      </c>
      <c r="E23" s="29" t="s">
        <v>13</v>
      </c>
    </row>
    <row r="24" spans="1:5" x14ac:dyDescent="0.25">
      <c r="A24" s="6">
        <v>17</v>
      </c>
      <c r="B24" s="9">
        <v>42025</v>
      </c>
      <c r="C24" s="8">
        <v>400</v>
      </c>
      <c r="D24" s="16">
        <f t="shared" si="0"/>
        <v>190.47619047619048</v>
      </c>
      <c r="E24" s="29" t="s">
        <v>13</v>
      </c>
    </row>
    <row r="25" spans="1:5" x14ac:dyDescent="0.25">
      <c r="A25" s="6">
        <v>18</v>
      </c>
      <c r="B25" s="9">
        <v>42025</v>
      </c>
      <c r="C25" s="8">
        <v>2000</v>
      </c>
      <c r="D25" s="16">
        <f t="shared" si="0"/>
        <v>952.38095238095229</v>
      </c>
      <c r="E25" s="29" t="s">
        <v>58</v>
      </c>
    </row>
    <row r="26" spans="1:5" x14ac:dyDescent="0.25">
      <c r="A26" s="6">
        <v>19</v>
      </c>
      <c r="B26" s="9">
        <v>42026</v>
      </c>
      <c r="C26" s="8">
        <v>400</v>
      </c>
      <c r="D26" s="16">
        <f t="shared" si="0"/>
        <v>190.47619047619048</v>
      </c>
      <c r="E26" s="29" t="s">
        <v>13</v>
      </c>
    </row>
    <row r="27" spans="1:5" x14ac:dyDescent="0.25">
      <c r="A27" s="6">
        <v>20</v>
      </c>
      <c r="B27" s="9">
        <v>42027</v>
      </c>
      <c r="C27" s="8">
        <v>400</v>
      </c>
      <c r="D27" s="16">
        <f t="shared" si="0"/>
        <v>190.47619047619048</v>
      </c>
      <c r="E27" s="29" t="s">
        <v>13</v>
      </c>
    </row>
    <row r="28" spans="1:5" x14ac:dyDescent="0.25">
      <c r="A28" s="6">
        <v>21</v>
      </c>
      <c r="B28" s="9">
        <v>42030</v>
      </c>
      <c r="C28" s="8">
        <v>400</v>
      </c>
      <c r="D28" s="16">
        <f t="shared" si="0"/>
        <v>190.47619047619048</v>
      </c>
      <c r="E28" s="29" t="s">
        <v>13</v>
      </c>
    </row>
    <row r="29" spans="1:5" x14ac:dyDescent="0.25">
      <c r="A29" s="6">
        <v>22</v>
      </c>
      <c r="B29" s="9">
        <v>42031</v>
      </c>
      <c r="C29" s="14">
        <v>400</v>
      </c>
      <c r="D29" s="16">
        <f t="shared" si="0"/>
        <v>190.47619047619048</v>
      </c>
      <c r="E29" s="29" t="s">
        <v>13</v>
      </c>
    </row>
    <row r="30" spans="1:5" x14ac:dyDescent="0.25">
      <c r="A30" s="6">
        <v>23</v>
      </c>
      <c r="B30" s="9">
        <v>42032</v>
      </c>
      <c r="C30" s="14">
        <v>400</v>
      </c>
      <c r="D30" s="16">
        <f t="shared" si="0"/>
        <v>190.47619047619048</v>
      </c>
      <c r="E30" s="30" t="s">
        <v>13</v>
      </c>
    </row>
    <row r="31" spans="1:5" x14ac:dyDescent="0.25">
      <c r="A31" s="6">
        <v>24</v>
      </c>
      <c r="B31" s="9">
        <v>42033</v>
      </c>
      <c r="C31" s="14">
        <v>400</v>
      </c>
      <c r="D31" s="16">
        <f t="shared" si="0"/>
        <v>190.47619047619048</v>
      </c>
      <c r="E31" s="30" t="s">
        <v>13</v>
      </c>
    </row>
    <row r="32" spans="1:5" x14ac:dyDescent="0.25">
      <c r="A32" s="6">
        <v>25</v>
      </c>
      <c r="B32" s="9">
        <v>42034</v>
      </c>
      <c r="C32" s="14">
        <v>400</v>
      </c>
      <c r="D32" s="16">
        <f t="shared" si="0"/>
        <v>190.47619047619048</v>
      </c>
      <c r="E32" s="30" t="s">
        <v>13</v>
      </c>
    </row>
    <row r="33" spans="1:9" x14ac:dyDescent="0.25">
      <c r="A33" s="6">
        <v>26</v>
      </c>
      <c r="B33" s="74">
        <v>42034</v>
      </c>
      <c r="C33" s="75">
        <v>2600</v>
      </c>
      <c r="D33" s="76">
        <f t="shared" ref="D33:D51" si="2">C33/2.1</f>
        <v>1238.0952380952381</v>
      </c>
      <c r="E33" s="77" t="s">
        <v>41</v>
      </c>
    </row>
    <row r="34" spans="1:9" s="70" customFormat="1" x14ac:dyDescent="0.25">
      <c r="A34" s="6">
        <v>27</v>
      </c>
      <c r="B34" s="63">
        <v>42034</v>
      </c>
      <c r="C34" s="66">
        <v>300</v>
      </c>
      <c r="D34" s="65">
        <f t="shared" si="2"/>
        <v>142.85714285714286</v>
      </c>
      <c r="E34" s="39" t="s">
        <v>48</v>
      </c>
    </row>
    <row r="35" spans="1:9" x14ac:dyDescent="0.25">
      <c r="A35" s="6">
        <v>28</v>
      </c>
      <c r="B35" s="63">
        <v>42034</v>
      </c>
      <c r="C35" s="66">
        <v>0</v>
      </c>
      <c r="D35" s="65">
        <v>914</v>
      </c>
      <c r="E35" s="39" t="s">
        <v>59</v>
      </c>
    </row>
    <row r="36" spans="1:9" s="70" customFormat="1" x14ac:dyDescent="0.25">
      <c r="A36" s="6">
        <v>29</v>
      </c>
      <c r="B36" s="63">
        <v>42040</v>
      </c>
      <c r="C36" s="66">
        <v>0</v>
      </c>
      <c r="D36" s="65">
        <v>700</v>
      </c>
      <c r="E36" s="39" t="s">
        <v>60</v>
      </c>
    </row>
    <row r="37" spans="1:9" s="70" customFormat="1" x14ac:dyDescent="0.25">
      <c r="A37" s="6">
        <v>30</v>
      </c>
      <c r="B37" s="67">
        <v>42040</v>
      </c>
      <c r="C37" s="66">
        <v>2600</v>
      </c>
      <c r="D37" s="65">
        <f t="shared" si="2"/>
        <v>1238.0952380952381</v>
      </c>
      <c r="E37" s="39" t="s">
        <v>61</v>
      </c>
    </row>
    <row r="38" spans="1:9" s="70" customFormat="1" x14ac:dyDescent="0.25">
      <c r="A38" s="6">
        <v>31</v>
      </c>
      <c r="B38" s="72">
        <v>42041</v>
      </c>
      <c r="C38" s="71">
        <v>400</v>
      </c>
      <c r="D38" s="69">
        <f t="shared" si="2"/>
        <v>190.47619047619048</v>
      </c>
      <c r="E38" s="30" t="s">
        <v>13</v>
      </c>
    </row>
    <row r="39" spans="1:9" x14ac:dyDescent="0.25">
      <c r="A39" s="6">
        <v>32</v>
      </c>
      <c r="B39" s="13">
        <v>42044</v>
      </c>
      <c r="C39" s="14">
        <v>400</v>
      </c>
      <c r="D39" s="16">
        <f t="shared" si="2"/>
        <v>190.47619047619048</v>
      </c>
      <c r="E39" s="30" t="s">
        <v>13</v>
      </c>
    </row>
    <row r="40" spans="1:9" x14ac:dyDescent="0.25">
      <c r="A40" s="6">
        <v>33</v>
      </c>
      <c r="B40" s="13">
        <v>42045</v>
      </c>
      <c r="C40" s="14">
        <v>400</v>
      </c>
      <c r="D40" s="16">
        <f t="shared" si="2"/>
        <v>190.47619047619048</v>
      </c>
      <c r="E40" s="30" t="s">
        <v>13</v>
      </c>
    </row>
    <row r="41" spans="1:9" x14ac:dyDescent="0.25">
      <c r="A41" s="6">
        <v>34</v>
      </c>
      <c r="B41" s="13">
        <v>42046</v>
      </c>
      <c r="C41" s="14">
        <v>350</v>
      </c>
      <c r="D41" s="16">
        <f t="shared" si="2"/>
        <v>166.66666666666666</v>
      </c>
      <c r="E41" s="30" t="s">
        <v>13</v>
      </c>
    </row>
    <row r="42" spans="1:9" s="70" customFormat="1" x14ac:dyDescent="0.25">
      <c r="A42" s="6">
        <v>35</v>
      </c>
      <c r="B42" s="67">
        <v>42045</v>
      </c>
      <c r="C42" s="66">
        <v>2500</v>
      </c>
      <c r="D42" s="65">
        <f t="shared" si="2"/>
        <v>1190.4761904761904</v>
      </c>
      <c r="E42" s="39" t="s">
        <v>56</v>
      </c>
    </row>
    <row r="43" spans="1:9" s="70" customFormat="1" x14ac:dyDescent="0.25">
      <c r="A43" s="6">
        <v>36</v>
      </c>
      <c r="B43" s="78">
        <v>42046</v>
      </c>
      <c r="C43" s="75">
        <v>300</v>
      </c>
      <c r="D43" s="76">
        <f t="shared" si="2"/>
        <v>142.85714285714286</v>
      </c>
      <c r="E43" s="77" t="s">
        <v>48</v>
      </c>
    </row>
    <row r="44" spans="1:9" x14ac:dyDescent="0.25">
      <c r="A44" s="6">
        <v>37</v>
      </c>
      <c r="B44" s="67">
        <v>42046</v>
      </c>
      <c r="C44" s="66">
        <v>0</v>
      </c>
      <c r="D44" s="65">
        <v>914</v>
      </c>
      <c r="E44" s="39" t="s">
        <v>55</v>
      </c>
    </row>
    <row r="45" spans="1:9" x14ac:dyDescent="0.25">
      <c r="A45" s="6">
        <v>38</v>
      </c>
      <c r="B45" s="13">
        <v>42045</v>
      </c>
      <c r="C45" s="14">
        <v>2000</v>
      </c>
      <c r="D45" s="16">
        <f t="shared" si="2"/>
        <v>952.38095238095229</v>
      </c>
      <c r="E45" s="30" t="s">
        <v>58</v>
      </c>
    </row>
    <row r="46" spans="1:9" x14ac:dyDescent="0.25">
      <c r="A46" s="6">
        <v>39</v>
      </c>
      <c r="B46" s="32">
        <v>42004</v>
      </c>
      <c r="C46" s="33"/>
      <c r="D46" s="52">
        <f>30*25*63</f>
        <v>47250</v>
      </c>
      <c r="E46" s="30" t="s">
        <v>47</v>
      </c>
      <c r="H46" s="17" t="s">
        <v>62</v>
      </c>
      <c r="I46" s="17">
        <v>23</v>
      </c>
    </row>
    <row r="47" spans="1:9" x14ac:dyDescent="0.25">
      <c r="A47" s="6">
        <v>40</v>
      </c>
      <c r="B47" s="13">
        <v>42016</v>
      </c>
      <c r="C47" s="14">
        <v>1000</v>
      </c>
      <c r="D47" s="16">
        <f t="shared" si="2"/>
        <v>476.19047619047615</v>
      </c>
      <c r="E47" s="30" t="s">
        <v>64</v>
      </c>
      <c r="H47" s="17" t="s">
        <v>63</v>
      </c>
      <c r="I47" s="17">
        <v>7</v>
      </c>
    </row>
    <row r="48" spans="1:9" x14ac:dyDescent="0.25">
      <c r="A48" s="6">
        <v>41</v>
      </c>
      <c r="B48" s="13">
        <v>42044</v>
      </c>
      <c r="C48" s="14">
        <v>2696.89</v>
      </c>
      <c r="D48" s="16">
        <f t="shared" si="2"/>
        <v>1284.2333333333331</v>
      </c>
      <c r="E48" s="30" t="s">
        <v>64</v>
      </c>
    </row>
    <row r="49" spans="1:5" x14ac:dyDescent="0.25">
      <c r="A49" s="6">
        <v>42</v>
      </c>
      <c r="B49" s="13">
        <v>42034</v>
      </c>
      <c r="C49" s="14">
        <v>2683.39</v>
      </c>
      <c r="D49" s="16">
        <f t="shared" si="2"/>
        <v>1277.8047619047618</v>
      </c>
      <c r="E49" s="30" t="s">
        <v>64</v>
      </c>
    </row>
    <row r="50" spans="1:5" x14ac:dyDescent="0.25">
      <c r="A50" s="6">
        <v>43</v>
      </c>
      <c r="B50" s="78">
        <v>42016</v>
      </c>
      <c r="C50" s="75">
        <v>2012</v>
      </c>
      <c r="D50" s="76">
        <f t="shared" si="2"/>
        <v>958.09523809523807</v>
      </c>
      <c r="E50" s="77" t="s">
        <v>64</v>
      </c>
    </row>
    <row r="51" spans="1:5" x14ac:dyDescent="0.25">
      <c r="A51" s="6">
        <v>44</v>
      </c>
      <c r="B51" s="78">
        <v>42023</v>
      </c>
      <c r="C51" s="75">
        <v>2012</v>
      </c>
      <c r="D51" s="76">
        <f t="shared" si="2"/>
        <v>958.09523809523807</v>
      </c>
      <c r="E51" s="77" t="s">
        <v>64</v>
      </c>
    </row>
    <row r="52" spans="1:5" ht="15.75" thickBot="1" x14ac:dyDescent="0.3">
      <c r="A52" s="6">
        <v>45</v>
      </c>
      <c r="B52" s="13">
        <v>41709</v>
      </c>
      <c r="C52" s="13"/>
      <c r="D52" s="61">
        <v>10971</v>
      </c>
      <c r="E52" s="30" t="s">
        <v>66</v>
      </c>
    </row>
    <row r="53" spans="1:5" ht="15.75" thickBot="1" x14ac:dyDescent="0.3">
      <c r="A53" s="40"/>
      <c r="B53" s="41" t="s">
        <v>7</v>
      </c>
      <c r="C53" s="42">
        <f>SUM(C8:C52)</f>
        <v>38654.28</v>
      </c>
      <c r="D53" s="53">
        <f>SUM(D8:D52)</f>
        <v>81255.8</v>
      </c>
      <c r="E53" s="43"/>
    </row>
  </sheetData>
  <mergeCells count="7">
    <mergeCell ref="A5:B5"/>
    <mergeCell ref="C5:E5"/>
    <mergeCell ref="A1:E1"/>
    <mergeCell ref="A3:B3"/>
    <mergeCell ref="C3:E3"/>
    <mergeCell ref="A4:B4"/>
    <mergeCell ref="C4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topLeftCell="A6" workbookViewId="0">
      <selection activeCell="E25" sqref="E25"/>
    </sheetView>
  </sheetViews>
  <sheetFormatPr defaultRowHeight="15" x14ac:dyDescent="0.25"/>
  <cols>
    <col min="2" max="2" width="15.28515625" customWidth="1"/>
    <col min="3" max="3" width="12.140625" customWidth="1"/>
    <col min="4" max="4" width="18.7109375" customWidth="1"/>
    <col min="5" max="5" width="37.42578125" bestFit="1" customWidth="1"/>
    <col min="8" max="8" width="9.7109375" bestFit="1" customWidth="1"/>
    <col min="9" max="9" width="11.140625" bestFit="1" customWidth="1"/>
  </cols>
  <sheetData>
    <row r="1" spans="1:9" ht="15.75" thickBot="1" x14ac:dyDescent="0.3">
      <c r="A1" s="83" t="s">
        <v>4</v>
      </c>
      <c r="B1" s="84"/>
      <c r="C1" s="84"/>
      <c r="D1" s="84"/>
      <c r="E1" s="85"/>
    </row>
    <row r="2" spans="1:9" ht="15.75" thickBot="1" x14ac:dyDescent="0.3">
      <c r="A2" s="2"/>
      <c r="B2" s="2"/>
      <c r="C2" s="11"/>
      <c r="D2" s="11"/>
      <c r="E2" s="1"/>
    </row>
    <row r="3" spans="1:9" ht="15.75" thickBot="1" x14ac:dyDescent="0.3">
      <c r="A3" s="86" t="s">
        <v>1</v>
      </c>
      <c r="B3" s="87"/>
      <c r="C3" s="81" t="s">
        <v>8</v>
      </c>
      <c r="D3" s="81"/>
      <c r="E3" s="82"/>
    </row>
    <row r="4" spans="1:9" ht="15.75" thickBot="1" x14ac:dyDescent="0.3">
      <c r="A4" s="79" t="s">
        <v>6</v>
      </c>
      <c r="B4" s="80"/>
      <c r="C4" s="81" t="s">
        <v>9</v>
      </c>
      <c r="D4" s="81"/>
      <c r="E4" s="82"/>
    </row>
    <row r="5" spans="1:9" ht="15.75" thickBot="1" x14ac:dyDescent="0.3">
      <c r="A5" s="79" t="s">
        <v>5</v>
      </c>
      <c r="B5" s="80"/>
      <c r="C5" s="81" t="s">
        <v>65</v>
      </c>
      <c r="D5" s="81"/>
      <c r="E5" s="82"/>
    </row>
    <row r="6" spans="1:9" ht="15.75" thickBot="1" x14ac:dyDescent="0.3">
      <c r="A6" s="1"/>
      <c r="B6" s="1"/>
      <c r="C6" s="1"/>
      <c r="D6" s="1"/>
      <c r="E6" s="1"/>
    </row>
    <row r="7" spans="1:9" ht="45" x14ac:dyDescent="0.25">
      <c r="A7" s="54" t="s">
        <v>0</v>
      </c>
      <c r="B7" s="55" t="s">
        <v>2</v>
      </c>
      <c r="C7" s="56" t="s">
        <v>10</v>
      </c>
      <c r="D7" s="56" t="s">
        <v>15</v>
      </c>
      <c r="E7" s="57" t="s">
        <v>3</v>
      </c>
    </row>
    <row r="8" spans="1:9" x14ac:dyDescent="0.25">
      <c r="A8" s="6">
        <v>1</v>
      </c>
      <c r="B8" s="9">
        <v>42100</v>
      </c>
      <c r="C8" s="8"/>
      <c r="D8" s="16">
        <v>800</v>
      </c>
      <c r="E8" s="89" t="s">
        <v>40</v>
      </c>
    </row>
    <row r="9" spans="1:9" x14ac:dyDescent="0.25">
      <c r="A9" s="6">
        <v>2</v>
      </c>
      <c r="B9" s="9">
        <v>42100</v>
      </c>
      <c r="C9" s="8">
        <v>2700</v>
      </c>
      <c r="D9" s="16">
        <f t="shared" ref="D9:D10" si="0">C9/2.1</f>
        <v>1285.7142857142856</v>
      </c>
      <c r="E9" s="89" t="s">
        <v>69</v>
      </c>
    </row>
    <row r="10" spans="1:9" x14ac:dyDescent="0.25">
      <c r="A10" s="6">
        <v>3</v>
      </c>
      <c r="B10" s="9">
        <v>42101</v>
      </c>
      <c r="C10" s="8">
        <v>700</v>
      </c>
      <c r="D10" s="16">
        <f t="shared" si="0"/>
        <v>333.33333333333331</v>
      </c>
      <c r="E10" s="89" t="s">
        <v>70</v>
      </c>
    </row>
    <row r="11" spans="1:9" s="70" customFormat="1" x14ac:dyDescent="0.25">
      <c r="A11" s="6">
        <v>4</v>
      </c>
      <c r="B11" s="68">
        <v>42102</v>
      </c>
      <c r="C11" s="90">
        <v>2500</v>
      </c>
      <c r="D11" s="69">
        <f t="shared" ref="D11:D13" si="1">C11/2.1</f>
        <v>1190.4761904761904</v>
      </c>
      <c r="E11" s="89" t="s">
        <v>71</v>
      </c>
      <c r="H11" s="45" t="s">
        <v>67</v>
      </c>
      <c r="I11" s="45" t="s">
        <v>31</v>
      </c>
    </row>
    <row r="12" spans="1:9" s="70" customFormat="1" x14ac:dyDescent="0.25">
      <c r="A12" s="6">
        <v>5</v>
      </c>
      <c r="B12" s="68">
        <v>42102</v>
      </c>
      <c r="C12" s="90"/>
      <c r="D12" s="69">
        <v>900</v>
      </c>
      <c r="E12" s="89" t="s">
        <v>72</v>
      </c>
      <c r="H12" s="68">
        <v>42100</v>
      </c>
      <c r="I12" s="45" t="s">
        <v>46</v>
      </c>
    </row>
    <row r="13" spans="1:9" s="70" customFormat="1" x14ac:dyDescent="0.25">
      <c r="A13" s="6">
        <v>6</v>
      </c>
      <c r="B13" s="68">
        <v>42100</v>
      </c>
      <c r="C13" s="90">
        <v>1200</v>
      </c>
      <c r="D13" s="69">
        <f t="shared" si="1"/>
        <v>571.42857142857144</v>
      </c>
      <c r="E13" s="89" t="s">
        <v>73</v>
      </c>
      <c r="H13" s="68">
        <v>42102</v>
      </c>
      <c r="I13" s="45" t="s">
        <v>46</v>
      </c>
    </row>
    <row r="14" spans="1:9" s="70" customFormat="1" ht="15.75" thickBot="1" x14ac:dyDescent="0.3">
      <c r="A14" s="6">
        <v>7</v>
      </c>
      <c r="B14" s="68">
        <v>42102</v>
      </c>
      <c r="C14" s="90"/>
      <c r="D14" s="69">
        <f>3*25*63</f>
        <v>4725</v>
      </c>
      <c r="E14" s="89" t="s">
        <v>19</v>
      </c>
      <c r="H14" s="68"/>
      <c r="I14" s="45"/>
    </row>
    <row r="15" spans="1:9" ht="15.75" thickBot="1" x14ac:dyDescent="0.3">
      <c r="A15" s="40"/>
      <c r="B15" s="41" t="s">
        <v>7</v>
      </c>
      <c r="C15" s="42">
        <f>SUM(C8:C14)</f>
        <v>7100</v>
      </c>
      <c r="D15" s="42">
        <f>SUM(D8:D14)</f>
        <v>9805.9523809523816</v>
      </c>
      <c r="E15" s="43"/>
    </row>
    <row r="16" spans="1:9" ht="15.75" thickBot="1" x14ac:dyDescent="0.3">
      <c r="D16" s="93"/>
    </row>
    <row r="17" spans="1:5" ht="15.75" thickBot="1" x14ac:dyDescent="0.3">
      <c r="A17" s="40"/>
      <c r="B17" s="91">
        <v>42097</v>
      </c>
      <c r="C17" s="92">
        <v>75000</v>
      </c>
      <c r="D17" s="92">
        <f t="shared" ref="D17:D18" si="2">C17/2.1</f>
        <v>35714.28571428571</v>
      </c>
      <c r="E17" s="43" t="s">
        <v>74</v>
      </c>
    </row>
    <row r="18" spans="1:5" ht="15.75" thickBot="1" x14ac:dyDescent="0.3">
      <c r="A18" s="40"/>
      <c r="B18" s="91"/>
      <c r="C18" s="92">
        <f>62400+5420</f>
        <v>67820</v>
      </c>
      <c r="D18" s="92">
        <f t="shared" si="2"/>
        <v>32295.238095238095</v>
      </c>
      <c r="E18" s="43" t="s">
        <v>75</v>
      </c>
    </row>
    <row r="19" spans="1:5" ht="15.75" thickBot="1" x14ac:dyDescent="0.3">
      <c r="A19" s="40"/>
      <c r="B19" s="91"/>
      <c r="C19" s="92">
        <f>C17-C18</f>
        <v>7180</v>
      </c>
      <c r="D19" s="92">
        <f>D17-D18</f>
        <v>3419.0476190476147</v>
      </c>
      <c r="E19" s="43" t="s">
        <v>76</v>
      </c>
    </row>
    <row r="20" spans="1:5" ht="15.75" thickBot="1" x14ac:dyDescent="0.3">
      <c r="A20" s="40"/>
      <c r="B20" s="91"/>
      <c r="C20" s="92"/>
      <c r="D20" s="92"/>
      <c r="E20" s="43"/>
    </row>
    <row r="21" spans="1:5" ht="15.75" thickBot="1" x14ac:dyDescent="0.3">
      <c r="A21" s="40"/>
      <c r="B21" s="91" t="s">
        <v>27</v>
      </c>
      <c r="C21" s="92"/>
      <c r="D21" s="92">
        <f>D15-D19</f>
        <v>6386.9047619047669</v>
      </c>
      <c r="E21" s="43" t="s">
        <v>77</v>
      </c>
    </row>
  </sheetData>
  <mergeCells count="7">
    <mergeCell ref="A1:E1"/>
    <mergeCell ref="A3:B3"/>
    <mergeCell ref="C3:E3"/>
    <mergeCell ref="A4:B4"/>
    <mergeCell ref="C4:E4"/>
    <mergeCell ref="A5:B5"/>
    <mergeCell ref="C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Krishnaraju Claims Sep Oct</vt:lpstr>
      <vt:lpstr>Krishnaraju Claims Nov Dec</vt:lpstr>
      <vt:lpstr>Krishnaraju Claims Jan Feb</vt:lpstr>
      <vt:lpstr>Krishnaraju Claims Apr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Maran</dc:creator>
  <cp:lastModifiedBy>Krishnaraju</cp:lastModifiedBy>
  <dcterms:created xsi:type="dcterms:W3CDTF">2012-08-30T03:12:00Z</dcterms:created>
  <dcterms:modified xsi:type="dcterms:W3CDTF">2015-04-17T03:34:05Z</dcterms:modified>
</cp:coreProperties>
</file>