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K:\TOPS\statistics\Assignments\"/>
    </mc:Choice>
  </mc:AlternateContent>
  <xr:revisionPtr revIDLastSave="0" documentId="13_ncr:1_{5650E975-B631-43EF-8F66-E6D1009EDA5D}" xr6:coauthVersionLast="47" xr6:coauthVersionMax="47" xr10:uidLastSave="{00000000-0000-0000-0000-000000000000}"/>
  <bookViews>
    <workbookView xWindow="338" yWindow="2760" windowWidth="16200" windowHeight="8295" activeTab="3" xr2:uid="{CE12CA07-763E-4F32-99AC-4A2227A74452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chart.v1.0" hidden="1">Sheet2!$B$502</definedName>
    <definedName name="_xlchart.v1.1" hidden="1">Sheet2!$B$503:$B$509</definedName>
    <definedName name="_xlchart.v1.2" hidden="1">Sheet2!$B$551</definedName>
    <definedName name="_xlchart.v1.3" hidden="1">Sheet2!$B$552:$B$651</definedName>
    <definedName name="_xlchart.v1.4" hidden="1">Sheet2!$B$659</definedName>
    <definedName name="_xlchart.v1.5" hidden="1">Sheet2!$B$660:$B$709</definedName>
    <definedName name="_xlchart.v1.6" hidden="1">Sheet2!$B$718</definedName>
    <definedName name="_xlchart.v1.7" hidden="1">Sheet2!$B$719:$B$818</definedName>
  </definedNames>
  <calcPr calcId="191029"/>
  <pivotCaches>
    <pivotCache cacheId="0" r:id="rId5"/>
    <pivotCache cacheId="1" r:id="rId6"/>
    <pivotCache cacheId="2" r:id="rId7"/>
    <pivotCache cacheId="3" r:id="rId8"/>
    <pivotCache cacheId="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7" i="4" l="1"/>
  <c r="E476" i="4"/>
  <c r="E475" i="4"/>
  <c r="E472" i="4"/>
  <c r="E471" i="4"/>
  <c r="E470" i="4"/>
  <c r="E350" i="4"/>
  <c r="E349" i="4"/>
  <c r="E348" i="4"/>
  <c r="E228" i="4"/>
  <c r="E345" i="4"/>
  <c r="E344" i="4"/>
  <c r="E343" i="4"/>
  <c r="E233" i="4"/>
  <c r="E232" i="4"/>
  <c r="E231" i="4"/>
  <c r="E124" i="4"/>
  <c r="E227" i="4"/>
  <c r="E226" i="4"/>
  <c r="E127" i="4"/>
  <c r="E126" i="4"/>
  <c r="E125" i="4"/>
  <c r="E121" i="4"/>
  <c r="E120" i="4"/>
  <c r="E119" i="4"/>
  <c r="E19" i="4"/>
  <c r="E18" i="4"/>
  <c r="E17" i="4"/>
  <c r="E16" i="4"/>
  <c r="E13" i="4"/>
  <c r="E12" i="4"/>
  <c r="E11" i="4"/>
  <c r="D392" i="3"/>
  <c r="D389" i="3"/>
  <c r="D284" i="3"/>
  <c r="D281" i="3"/>
  <c r="D177" i="3"/>
  <c r="D174" i="3"/>
  <c r="D73" i="3"/>
  <c r="D70" i="3"/>
  <c r="D14" i="3"/>
  <c r="D11" i="3"/>
  <c r="C837" i="2"/>
  <c r="D837" i="2"/>
  <c r="C838" i="2"/>
  <c r="D838" i="2"/>
  <c r="B838" i="2"/>
  <c r="B837" i="2"/>
  <c r="E740" i="2"/>
  <c r="E680" i="2"/>
  <c r="E572" i="2" a="1"/>
  <c r="E572" i="2" s="1"/>
  <c r="G524" i="2"/>
  <c r="F493" i="2"/>
  <c r="F492" i="2"/>
  <c r="F489" i="2"/>
  <c r="F479" i="2" a="1"/>
  <c r="F479" i="2" s="1"/>
  <c r="F368" i="2"/>
  <c r="F365" i="2"/>
  <c r="F362" i="2" a="1"/>
  <c r="F362" i="2" s="1"/>
  <c r="E321" i="2"/>
  <c r="D321" i="2"/>
  <c r="D320" i="2"/>
  <c r="E320" i="2"/>
  <c r="F320" i="2"/>
  <c r="G320" i="2"/>
  <c r="F321" i="2" a="1"/>
  <c r="F321" i="2" s="1"/>
  <c r="G321" i="2" a="1"/>
  <c r="G321" i="2" s="1"/>
  <c r="D323" i="2"/>
  <c r="E323" i="2"/>
  <c r="F323" i="2"/>
  <c r="G323" i="2"/>
  <c r="D324" i="2"/>
  <c r="E324" i="2"/>
  <c r="F324" i="2"/>
  <c r="G324" i="2"/>
  <c r="D325" i="2"/>
  <c r="E325" i="2"/>
  <c r="F325" i="2"/>
  <c r="G325" i="2"/>
  <c r="D319" i="2"/>
  <c r="E319" i="2"/>
  <c r="F319" i="2"/>
  <c r="G319" i="2"/>
  <c r="B325" i="2"/>
  <c r="B324" i="2"/>
  <c r="B323" i="2"/>
  <c r="B321" i="2" a="1"/>
  <c r="B321" i="2" s="1"/>
  <c r="B320" i="2"/>
  <c r="B319" i="2"/>
  <c r="F494" i="2" l="1"/>
  <c r="G208" i="2"/>
  <c r="G205" i="2"/>
  <c r="G202" i="2"/>
  <c r="F147" i="2"/>
  <c r="F144" i="2"/>
  <c r="F127" i="2"/>
  <c r="F124" i="2"/>
  <c r="E72" i="2"/>
  <c r="E69" i="2"/>
  <c r="E66" i="2"/>
  <c r="E34" i="2"/>
  <c r="E31" i="2"/>
  <c r="E28" i="2"/>
  <c r="F16" i="2"/>
  <c r="F13" i="2"/>
  <c r="F10" i="2"/>
  <c r="D69" i="1" a="1"/>
  <c r="D69" i="1" s="1"/>
  <c r="D66" i="1"/>
  <c r="D63" i="1"/>
  <c r="E35" i="1"/>
  <c r="E41" i="1" a="1"/>
  <c r="E41" i="1" s="1"/>
  <c r="E38" i="1"/>
  <c r="B23" i="1" a="1"/>
  <c r="B23" i="1" s="1"/>
  <c r="B20" i="1"/>
  <c r="B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9B594-029D-45A6-8CD1-F73A79F6F60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F2CF4F3C-11E0-4333-9698-E45D7C7E73D7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<sst xmlns="http://schemas.openxmlformats.org/spreadsheetml/2006/main" count="287" uniqueCount="217">
  <si>
    <t>Questions on measure of central tendency</t>
  </si>
  <si>
    <t>1) Business Problem: A retail store wants to analyze the sales data of a particular product category to understand the typical sales performance and make strategic decisions.</t>
  </si>
  <si>
    <t>Week</t>
  </si>
  <si>
    <t>units</t>
  </si>
  <si>
    <t>Question:</t>
  </si>
  <si>
    <t>1. Mean: What is the average weekly sales of the product category?</t>
  </si>
  <si>
    <t>2. Median: What is the typical or central sales value for the product category?</t>
  </si>
  <si>
    <t>3. Mode: Are there any recurring or most frequently occurring sales figures for the product category?</t>
  </si>
  <si>
    <t>2) Business Problem: A restaurant wants to analyze the waiting times of its customers to understand the typical waiting experience and improve service efficiency.</t>
  </si>
  <si>
    <t>Data: Let's consider the weekly sales data (in units) for the past month for a specific product category:</t>
  </si>
  <si>
    <t>Data: Let's consider the waiting times (in minutes) for the past 20 customers:</t>
  </si>
  <si>
    <t>waiting times (in minutes)</t>
  </si>
  <si>
    <t>1. Mean: What is the average waiting time for customers at the restaurant?</t>
  </si>
  <si>
    <t>2. Median: What is the typical or central waiting time experienced by customers?</t>
  </si>
  <si>
    <t>3. Mode: Are there any recurring or most frequently occurring waiting times for customers?</t>
  </si>
  <si>
    <t>3) Business Problem: A car rental company wants to analyze the rental durations of its customers to understand the typical rental period and optimize its pricing and fleet management strategies.</t>
  </si>
  <si>
    <t>Data: Let's consider the rental durations (in days) for a sample of 50 customers:</t>
  </si>
  <si>
    <t>rental durations (in days)</t>
  </si>
  <si>
    <t>1. Mean: What is the average rental duration for customers at the car rental company?</t>
  </si>
  <si>
    <t>2. Median: What is the typical or central rental duration experienced by customers?</t>
  </si>
  <si>
    <t>3. Mode: Are there any recurring or most frequently occurring rental durations for customers?</t>
  </si>
  <si>
    <t>Questions on measure of dispersion</t>
  </si>
  <si>
    <t>1) Problem: A manufacturing company wants to analyze the production output of a specific machine to understand the variability or spread in its performance.</t>
  </si>
  <si>
    <t>Day</t>
  </si>
  <si>
    <t>Units</t>
  </si>
  <si>
    <t>1. Range: What is the range of the production output for the machine?</t>
  </si>
  <si>
    <t>2. Variance: What is the variance of the production output for the machine?</t>
  </si>
  <si>
    <t>3. Standard Deviation: What is the standard deviation of the production output for the machine?</t>
  </si>
  <si>
    <t>2) Problem: A retail store wants to analyze the sales of a specific product to understand the variability in daily sales and assess its inventory management.</t>
  </si>
  <si>
    <t>Data: Let's consider the daily sales (in dollars) for the past 30 days:</t>
  </si>
  <si>
    <t>daily sales (in dollars)</t>
  </si>
  <si>
    <t>Questions:</t>
  </si>
  <si>
    <t>1. Range: What is the range of the daily sales?</t>
  </si>
  <si>
    <t>2. Variance: What is the variance of the daily sales?</t>
  </si>
  <si>
    <t xml:space="preserve"> 3. Standard Deviation: What is the standard deviation of the daily sales?</t>
  </si>
  <si>
    <t>3) Problem: An e-commerce platform wants to analyze the delivery times of its shipments to understand the variability in order fulfillment and optimize its logistics operations.</t>
  </si>
  <si>
    <t>Data: Let's consider the delivery times (in days) for a sample of 50 shipments:</t>
  </si>
  <si>
    <t>delivery times (in days)</t>
  </si>
  <si>
    <t>1. Range: What is the range of the delivery times?</t>
  </si>
  <si>
    <t>2. Variance: What is the variance of the delivery times?</t>
  </si>
  <si>
    <t>3. Standard Deviation: What is the standard deviation of the delivery times?</t>
  </si>
  <si>
    <t>4) Problem : A company wants to analyze the monthly revenue generated by one of its products to understand its performance and variability.</t>
  </si>
  <si>
    <t>Data: Let's consider the monthly revenue (in thousands of dollars) for the past 12 months:</t>
  </si>
  <si>
    <t>monthly revenue</t>
  </si>
  <si>
    <t>1. Measure of Central Tendency: What is the average monthly revenue for the product?</t>
  </si>
  <si>
    <t>2. Measure of Dispersion: What is the range of monthly revenue for the product?</t>
  </si>
  <si>
    <t>average</t>
  </si>
  <si>
    <t>range</t>
  </si>
  <si>
    <t>5) Problem : A survey was conducted to gather feedback from customers regarding their satisfaction with a particular service on a scale of 1 to 10.</t>
  </si>
  <si>
    <t>Data: Let's consider the satisfaction ratings from 50 customers:</t>
  </si>
  <si>
    <t>ratings</t>
  </si>
  <si>
    <t>1. Measure of Central Tendency: What is the average satisfaction rating?</t>
  </si>
  <si>
    <t>2. Measure of Dispersion: What is the standard deviation of the satisfaction ratings?</t>
  </si>
  <si>
    <t>s.d.</t>
  </si>
  <si>
    <t>6) Problem :A company wants to analyze the customer wait times at its call center to assess the efficiency of its customer service operations.</t>
  </si>
  <si>
    <t>Data: Let's consider the wait times (in minutes) for a sample of 100 randomly selected customer calls:</t>
  </si>
  <si>
    <t>wait times (in minutes)</t>
  </si>
  <si>
    <t>1. Measure of Central Tendency: What is the average wait time for customers at the call center?</t>
  </si>
  <si>
    <t>2. Measure of Dispersion: What is the range of wait times for customers at the call center?</t>
  </si>
  <si>
    <t>3. Measure of Dispersion: What is the standard deviation of the wait times for customers at the call center?</t>
  </si>
  <si>
    <t>7) Problem : A transportation company wants to analyze the fuel efficiency of its vehicle fleet to identify any variations across different vehicle models.</t>
  </si>
  <si>
    <t>Data: Let's consider the fuel efficiency (in miles per gallon, mpg) for a sample of 50 vehicles:</t>
  </si>
  <si>
    <t>Model A</t>
  </si>
  <si>
    <t>Model B</t>
  </si>
  <si>
    <t>Model C</t>
  </si>
  <si>
    <t>Model D</t>
  </si>
  <si>
    <t>Model E</t>
  </si>
  <si>
    <t>mean</t>
  </si>
  <si>
    <t>median</t>
  </si>
  <si>
    <t>mode</t>
  </si>
  <si>
    <t>variance</t>
  </si>
  <si>
    <t>std</t>
  </si>
  <si>
    <t>1. Measure of Central Tendency: What is the average fuel efficiency for each vehicle model?</t>
  </si>
  <si>
    <t>2. Measure of Dispersion: What is the range of fuel efficiency for each vehicle model?</t>
  </si>
  <si>
    <t>3. Measure of Dispersion: What is the variance of the fuel efficiency for each vehicle model?</t>
  </si>
  <si>
    <t>8) Problem : A company wants to analyze the ages of its employees to understand the age distribution and demographics within the organization.</t>
  </si>
  <si>
    <t>Data: Let's consider the ages of 100 employees:</t>
  </si>
  <si>
    <t>ages</t>
  </si>
  <si>
    <t>Questions</t>
  </si>
  <si>
    <t>1. Frequency Distribution: Create a frequency distribution table for the ages of the employees.</t>
  </si>
  <si>
    <t>2. Mode: What is the mode (most common age) among the employees?</t>
  </si>
  <si>
    <t>3. Median: What is the median age of the employees?</t>
  </si>
  <si>
    <t>4. Range: What is the range of ages among the employees?</t>
  </si>
  <si>
    <t>Row Labels</t>
  </si>
  <si>
    <t>Grand Total</t>
  </si>
  <si>
    <t>Count of ages</t>
  </si>
  <si>
    <t>9) Problem :A retail store wants to analyze the purchase amounts made by customers to understand their spending habits.</t>
  </si>
  <si>
    <t>Data: Let's consider the purchase amounts (in dollars) for a sample of 50 customers:</t>
  </si>
  <si>
    <t xml:space="preserve"> purchase amounts (in dollars)</t>
  </si>
  <si>
    <t>1. Frequency Distribution: Create a frequency distribution table for the purchase amounts.</t>
  </si>
  <si>
    <t>Count of  purchase amounts (in dollars)</t>
  </si>
  <si>
    <t>2. Mode: What is the mode (most common purchase amount) among the customers?</t>
  </si>
  <si>
    <t>3. Median: What is the median purchase amount among the customers?</t>
  </si>
  <si>
    <t>4. Interquartile Range: What is the interquartile range of the purchase amounts?</t>
  </si>
  <si>
    <t xml:space="preserve">mode </t>
  </si>
  <si>
    <t>Q1</t>
  </si>
  <si>
    <t>Q3</t>
  </si>
  <si>
    <t>interquartile range</t>
  </si>
  <si>
    <t>10)Problem : A manufacturing company wants to analyze the defect rates of its production line to identify the frequency of different types of defects.</t>
  </si>
  <si>
    <t>Data: Let's consider the types of defects and their corresponding frequencies observed in a sample of 200 products:</t>
  </si>
  <si>
    <t>Frequency</t>
  </si>
  <si>
    <t>Defect Type</t>
  </si>
  <si>
    <t>A</t>
  </si>
  <si>
    <t>B</t>
  </si>
  <si>
    <t>C</t>
  </si>
  <si>
    <t>D</t>
  </si>
  <si>
    <t>E</t>
  </si>
  <si>
    <t>F</t>
  </si>
  <si>
    <t>G</t>
  </si>
  <si>
    <t>1. Bar Chart: Create a bar chart to visualize the frequency of different defect types.</t>
  </si>
  <si>
    <t>2. Most Common Defect: Which defect type has the highest frequency?</t>
  </si>
  <si>
    <t>3. Histogram: Create a histogram to represent the defect frequencies.</t>
  </si>
  <si>
    <t>defect type</t>
  </si>
  <si>
    <t>11) Problem : A survey was conducted to gather feedback from customers about their satisfaction levels with a specific service on a scale of 1 to 5.</t>
  </si>
  <si>
    <t>Data: Let's consider the satisfaction ratings from 100 customers:</t>
  </si>
  <si>
    <t>Ratings</t>
  </si>
  <si>
    <t>1. Histogram: Create a histogram to visualize the distribution of satisfaction ratings.</t>
  </si>
  <si>
    <t>2. Mode: Which satisfaction rating has the highest frequency?</t>
  </si>
  <si>
    <t>3. Bar Chart: Create a bar chart to display the frequency of each satisfaction rating.</t>
  </si>
  <si>
    <t>Count of Ratings</t>
  </si>
  <si>
    <t>12)Problem : A company wants to analyze the monthly sales figures of its products to understand the sales distribution across different price ranges.</t>
  </si>
  <si>
    <t>Data: Let's consider the monthly sales figures (in thousands of dollars) for a sample of 50 products:</t>
  </si>
  <si>
    <t>Sales</t>
  </si>
  <si>
    <t>1. Histogram: Create a histogram to visualize the sales distribution across different price ranges.</t>
  </si>
  <si>
    <t>2. Measure of Central Tendency: What is the average monthly sales figure?</t>
  </si>
  <si>
    <t>3. Bar Chart: Create a bar chart to display the frequency of sales in different price ranges</t>
  </si>
  <si>
    <t>Count of Sales</t>
  </si>
  <si>
    <t>13)Problem : A study was conducted to analyze the response times of a website for different user locations.</t>
  </si>
  <si>
    <t>Data: Let's consider the response times (in milliseconds) for a sample of 200 user requests:</t>
  </si>
  <si>
    <t>Response Times</t>
  </si>
  <si>
    <t>1. Histogram: Create a histogram to visualize the distribution of response times.</t>
  </si>
  <si>
    <t>2. Measure of Central Tendency: What is the median response time?</t>
  </si>
  <si>
    <t>Median</t>
  </si>
  <si>
    <t>3. Bar Chart: Create a bar chart to display the frequency of response times within different ranges.</t>
  </si>
  <si>
    <t>Count of Response Times</t>
  </si>
  <si>
    <t>14)Problem : A company wants to analyze the sales performance of its products across different regions.</t>
  </si>
  <si>
    <t>Data: Let's consider the sales figures (in thousands of dollars) for a sample of 50 products in three regions</t>
  </si>
  <si>
    <t>Region1</t>
  </si>
  <si>
    <t>Region 2</t>
  </si>
  <si>
    <t>Region 3</t>
  </si>
  <si>
    <t>1. Bar Chart: Create a bar chart to compare the sales figures across the three regions.</t>
  </si>
  <si>
    <t>2. Measure of Central Tendency: What is the average sales figure for each region?</t>
  </si>
  <si>
    <t>3. Measure of Dispersion : What is the range of sales figures in each region?</t>
  </si>
  <si>
    <t>Questions on Measure of Skewness and Kurtosis</t>
  </si>
  <si>
    <t>1) Question : A company wants to analyze the monthly returns of its investment portfolio to understand the distribution and risk associated with the returns.</t>
  </si>
  <si>
    <t>Data: Let's consider the monthly returns (%) for the portfolio over a one-year period:</t>
  </si>
  <si>
    <t>Returns</t>
  </si>
  <si>
    <t>1. Skewness: Calculate the skewness of the monthly returns.</t>
  </si>
  <si>
    <t>2. Kurtosis: Calculate the kurtosis of the monthly returns.</t>
  </si>
  <si>
    <t>3. Interpretation: Based on the skewness and kurtosis values, what can be said about the distribution of returns?</t>
  </si>
  <si>
    <t>2) Question : A research study wants to analyze the income distribution of a population to understand the level of income inequality.</t>
  </si>
  <si>
    <t>Data: Let's consider the monthly incomes (in thousands of dollars) of a sample of 100 individuals:</t>
  </si>
  <si>
    <t>Incomes</t>
  </si>
  <si>
    <t>1. Skewness: Calculate the skewness of the income distribution.</t>
  </si>
  <si>
    <t>2. Kurtosis: Calculate the kurtosis of the income distribution.</t>
  </si>
  <si>
    <t>3. Interpretation: Based on the skewness and kurtosis values, what can be inferred about the income inequality?</t>
  </si>
  <si>
    <t>3) Question : A survey was conducted to analyze the satisfaction ratings of customers on a scale of 1 to 5 for a specific product.</t>
  </si>
  <si>
    <t>Data: Let's consider the satisfaction ratings from 200 customers</t>
  </si>
  <si>
    <t>1. Skewness: Calculate the skewness of the satisfaction ratings.</t>
  </si>
  <si>
    <t>2. Kurtosis: Calculate the kurtosis of the satisfaction ratings.</t>
  </si>
  <si>
    <t>3. Interpretation: Based on the skewness and kurtosis values, what can be inferred about the satisfaction ratings distribution?</t>
  </si>
  <si>
    <t>4) Question : A study wants to analyze the distribution of house prices in a specific city to understand the market trends.</t>
  </si>
  <si>
    <t>Data: Let's consider the house prices (in thousands of dollars) for a sample of 150 houses:</t>
  </si>
  <si>
    <t>House Prices</t>
  </si>
  <si>
    <t>1. Skewness: Calculate the skewness of the house price distribution.</t>
  </si>
  <si>
    <t>2. Kurtosis: Calculate the kurtosis of the house price distribution.</t>
  </si>
  <si>
    <t>3. Interpretation: Based on the skewness and kurtosis values, what can be inferred about the distribution of house prices?</t>
  </si>
  <si>
    <t>5) Question : A company wants to analyze the waiting times of customers at a service center to improve operational efficiency.</t>
  </si>
  <si>
    <t>Data: Let's consider the waiting times (in minutes) for a sample of 100 customers:</t>
  </si>
  <si>
    <t>Waiting Times</t>
  </si>
  <si>
    <t>1. Skewness: Calculate the skewness of the waiting time distribution.</t>
  </si>
  <si>
    <t>2. Kurtosis : Calculate the kurtosis of the waiting time distribution.</t>
  </si>
  <si>
    <t>3. Interpretation: Based on the skewness and kurtosis values, what can be inferred about the waiting time distribution?</t>
  </si>
  <si>
    <t>Questions on Percentile and Quartiles</t>
  </si>
  <si>
    <t>1) Question : A company wants to analyze the salary distribution of its employees to determine the income levels at different percentiles.</t>
  </si>
  <si>
    <t>Data: Let's consider the monthly salaries (in thousands of dollars) of a sample of 200 employees:</t>
  </si>
  <si>
    <t>Salaries</t>
  </si>
  <si>
    <t>1. Quartiles: Calculate the first quartile (Q1), median (Q2), and third quartile (Q3) of the salary distribution.</t>
  </si>
  <si>
    <t>2. Percentiles: Calculate the 10th percentile, 25th percentile, 75th percentile, and 90th percentile of the salary distribution.</t>
  </si>
  <si>
    <t>3. Interpretation: Based on the quartiles and percentiles, what can be inferred about the income distribution of the employees?</t>
  </si>
  <si>
    <t>2) Question : A research study wants to analyze the weight distribution of a sample of individuals to assess their health and body composition.</t>
  </si>
  <si>
    <t>Data: Let's consider the weights (in kilograms) of a sample of 100 individuals:</t>
  </si>
  <si>
    <t>Weights</t>
  </si>
  <si>
    <t>1. Quartiles: Calculate the first quartile (Q1), median (Q2), and third quartile (Q3) of the weight distribution.</t>
  </si>
  <si>
    <t>2. Percentiles: Calculate the 15th percentile, 50th percentile, and 85th percentile of the weight distribution.</t>
  </si>
  <si>
    <t>3. Interpretation: Based on the quartiles and percentiles, what can be inferred about the weight distribution of the individuals?</t>
  </si>
  <si>
    <t>3) Question : A retail store wants to analyze the distribution of customer purchase amounts to identify their spending patterns.</t>
  </si>
  <si>
    <t>Data: Let's consider the purchase amounts (in dollars) of a sample of 150 customers:</t>
  </si>
  <si>
    <t>Purchase Amounts</t>
  </si>
  <si>
    <t>1. Quartiles: Calculate the first quartile (Q1), median (Q2), and third quartile (Q3) of the purchase amount distribution.</t>
  </si>
  <si>
    <t>2. Percentiles: Calculate the 20th percentile, 40th percentile, and 80th percentile of the purchase amount distribution.</t>
  </si>
  <si>
    <t>3. Interpretation: Based on the quartiles and percentiles, what can be inferred about the spending patterns of the customers?</t>
  </si>
  <si>
    <t>4) Question : A study wants to analyze the distribution of commute times of employees to determine the average time spent traveling to work.</t>
  </si>
  <si>
    <t>Data: Let's consider the commute times (in minutes) of a sample of 250 employees:</t>
  </si>
  <si>
    <t>Commute Times</t>
  </si>
  <si>
    <t>1. Quartiles: Calculate the first quartile (Q1), median (Q2), and third quartile (Q3) of the commute time distribution.</t>
  </si>
  <si>
    <t>2. Percentiles: Calculate the 30th percentile, 50th percentile, and 70th percentile of the commute time distribution.</t>
  </si>
  <si>
    <t>3. Interpretation: Based on the quartiles and percentiles, what can be inferred about the average commute time of the employees?</t>
  </si>
  <si>
    <t>5) Question : A manufacturing company wants to analyze the defect rates in its production process to evaluate product quality.</t>
  </si>
  <si>
    <t>Data: Let's consider the defect rates (in percentage) for a sample of 300 products:</t>
  </si>
  <si>
    <t>Defect Rates</t>
  </si>
  <si>
    <t>1. Quartiles: Calculate the first quartile (Q1), median (Q2), and third quartile (Q3) of the defect rate distribution.</t>
  </si>
  <si>
    <t>2. Percentiles: Calculate the 25th percentile, 50th percentile, and 75th percentile of the defect rate distribution.</t>
  </si>
  <si>
    <t>3. Interpretation: Based on the quartiles and percentiles, what can be inferred about the quality of the products?</t>
  </si>
  <si>
    <t>The ditribution is positive skewed and platykurtic</t>
  </si>
  <si>
    <t>The distribution is negative skewed and platykurtic</t>
  </si>
  <si>
    <t>The distribution of returns is positive skewed and platykurtic</t>
  </si>
  <si>
    <t>P10</t>
  </si>
  <si>
    <t>P25</t>
  </si>
  <si>
    <t>P75</t>
  </si>
  <si>
    <t>P90</t>
  </si>
  <si>
    <t>P20</t>
  </si>
  <si>
    <t>P40</t>
  </si>
  <si>
    <t>P80</t>
  </si>
  <si>
    <t>P30</t>
  </si>
  <si>
    <t>P50</t>
  </si>
  <si>
    <t>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</si>
</sst>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1" fillId="2" borderId="0" xfId="0" applyFont="1" applyFill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17" fontId="0" fillId="0" borderId="1" xfId="0" applyNumberFormat="1" applyBorder="1"/>
    <xf numFmtId="17" fontId="0" fillId="0" borderId="0" xfId="0" applyNumberFormat="1"/>
    <xf numFmtId="0" fontId="0" fillId="4" borderId="0" xfId="0" applyFill="1" applyAlignment="1">
      <alignment wrapText="1"/>
    </xf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onnections" Target="connections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Sheet2!$B$503:$C$503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E-49F7-B4E5-6AA0CD4304C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Sheet2!$B$504:$C$504</c:f>
              <c:numCache>
                <c:formatCode>General</c:formatCode>
                <c:ptCount val="2"/>
                <c:pt idx="0">
                  <c:v>40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7E-49F7-B4E5-6AA0CD4304C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Sheet2!$B$505:$C$505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7E-49F7-B4E5-6AA0CD4304C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Sheet2!$B$506:$C$506</c:f>
              <c:numCache>
                <c:formatCode>General</c:formatCode>
                <c:ptCount val="2"/>
                <c:pt idx="0">
                  <c:v>10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7E-49F7-B4E5-6AA0CD4304C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Sheet2!$B$507:$C$507</c:f>
              <c:numCache>
                <c:formatCode>General</c:formatCode>
                <c:ptCount val="2"/>
                <c:pt idx="0">
                  <c:v>45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7E-49F7-B4E5-6AA0CD4304C5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Sheet2!$B$508:$C$508</c:f>
              <c:numCache>
                <c:formatCode>General</c:formatCode>
                <c:ptCount val="2"/>
                <c:pt idx="0">
                  <c:v>25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7E-49F7-B4E5-6AA0CD4304C5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Sheet2!$B$502:$C$502</c:f>
              <c:strCache>
                <c:ptCount val="2"/>
                <c:pt idx="0">
                  <c:v>Frequency</c:v>
                </c:pt>
                <c:pt idx="1">
                  <c:v>Defect Type</c:v>
                </c:pt>
              </c:strCache>
            </c:strRef>
          </c:cat>
          <c:val>
            <c:numRef>
              <c:f>Sheet2!$B$509:$C$509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7E-49F7-B4E5-6AA0CD430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65445728"/>
        <c:axId val="1362611984"/>
      </c:barChart>
      <c:catAx>
        <c:axId val="136544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611984"/>
        <c:crosses val="autoZero"/>
        <c:auto val="1"/>
        <c:lblAlgn val="ctr"/>
        <c:lblOffset val="100"/>
        <c:noMultiLvlLbl val="0"/>
      </c:catAx>
      <c:valAx>
        <c:axId val="136261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4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[assignment 1.xlsx]Sheet2!PivotTable3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Sheet2!$E$577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Sheet2!$D$578:$D$582</c:f>
              <c:strCache>
                <c:ptCount val="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Sheet2!$E$578:$E$582</c:f>
              <c:numCache>
                <c:formatCode>General</c:formatCode>
                <c:ptCount val="4"/>
                <c:pt idx="0">
                  <c:v>8</c:v>
                </c:pt>
                <c:pt idx="1">
                  <c:v>30</c:v>
                </c:pt>
                <c:pt idx="2">
                  <c:v>39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7-4356-86E3-ED913000C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067034927"/>
        <c:axId val="2071459071"/>
      </c:barChart>
      <c:catAx>
        <c:axId val="2067034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59071"/>
        <c:crosses val="autoZero"/>
        <c:auto val="1"/>
        <c:lblAlgn val="ctr"/>
        <c:lblOffset val="100"/>
        <c:noMultiLvlLbl val="0"/>
      </c:catAx>
      <c:valAx>
        <c:axId val="2071459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3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1.xlsx]Sheet2!PivotTable6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Sheet2!$E$684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Sheet2!$D$685:$D$704</c:f>
              <c:strCache>
                <c:ptCount val="19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  <c:pt idx="8">
                  <c:v>36</c:v>
                </c:pt>
                <c:pt idx="9">
                  <c:v>37</c:v>
                </c:pt>
                <c:pt idx="10">
                  <c:v>38</c:v>
                </c:pt>
                <c:pt idx="11">
                  <c:v>39</c:v>
                </c:pt>
                <c:pt idx="12">
                  <c:v>40</c:v>
                </c:pt>
                <c:pt idx="13">
                  <c:v>41</c:v>
                </c:pt>
                <c:pt idx="14">
                  <c:v>42</c:v>
                </c:pt>
                <c:pt idx="15">
                  <c:v>43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</c:strCache>
            </c:strRef>
          </c:cat>
          <c:val>
            <c:numRef>
              <c:f>Sheet2!$E$685:$E$704</c:f>
              <c:numCache>
                <c:formatCode>General</c:formatCode>
                <c:ptCount val="19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6-4AFD-A378-150C0756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2067042607"/>
        <c:axId val="2071463039"/>
      </c:barChart>
      <c:catAx>
        <c:axId val="20670426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63039"/>
        <c:crosses val="autoZero"/>
        <c:auto val="1"/>
        <c:lblAlgn val="ctr"/>
        <c:lblOffset val="100"/>
        <c:noMultiLvlLbl val="0"/>
      </c:catAx>
      <c:valAx>
        <c:axId val="20714630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4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1.xlsx]Sheet2!PivotTable9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Sheet2!$E$745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Sheet2!$D$746:$D$770</c:f>
              <c:strCache>
                <c:ptCount val="24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122</c:v>
                </c:pt>
                <c:pt idx="4">
                  <c:v>123</c:v>
                </c:pt>
                <c:pt idx="5">
                  <c:v>124</c:v>
                </c:pt>
                <c:pt idx="6">
                  <c:v>125</c:v>
                </c:pt>
                <c:pt idx="7">
                  <c:v>126</c:v>
                </c:pt>
                <c:pt idx="8">
                  <c:v>127</c:v>
                </c:pt>
                <c:pt idx="9">
                  <c:v>128</c:v>
                </c:pt>
                <c:pt idx="10">
                  <c:v>129</c:v>
                </c:pt>
                <c:pt idx="11">
                  <c:v>130</c:v>
                </c:pt>
                <c:pt idx="12">
                  <c:v>131</c:v>
                </c:pt>
                <c:pt idx="13">
                  <c:v>132</c:v>
                </c:pt>
                <c:pt idx="14">
                  <c:v>133</c:v>
                </c:pt>
                <c:pt idx="15">
                  <c:v>134</c:v>
                </c:pt>
                <c:pt idx="16">
                  <c:v>135</c:v>
                </c:pt>
                <c:pt idx="17">
                  <c:v>136</c:v>
                </c:pt>
                <c:pt idx="18">
                  <c:v>137</c:v>
                </c:pt>
                <c:pt idx="19">
                  <c:v>138</c:v>
                </c:pt>
                <c:pt idx="20">
                  <c:v>140</c:v>
                </c:pt>
                <c:pt idx="21">
                  <c:v>141</c:v>
                </c:pt>
                <c:pt idx="22">
                  <c:v>145</c:v>
                </c:pt>
                <c:pt idx="23">
                  <c:v>148</c:v>
                </c:pt>
              </c:strCache>
            </c:strRef>
          </c:cat>
          <c:val>
            <c:numRef>
              <c:f>Sheet2!$E$746:$E$770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4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9</c:v>
                </c:pt>
                <c:pt idx="12">
                  <c:v>4</c:v>
                </c:pt>
                <c:pt idx="13">
                  <c:v>7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9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2-4FAF-B612-331C05CE7D6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974112335"/>
        <c:axId val="1755690911"/>
      </c:barChart>
      <c:catAx>
        <c:axId val="1974112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690911"/>
        <c:crosses val="autoZero"/>
        <c:auto val="1"/>
        <c:lblAlgn val="ctr"/>
        <c:lblOffset val="100"/>
        <c:noMultiLvlLbl val="0"/>
      </c:catAx>
      <c:valAx>
        <c:axId val="17556909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11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Sheet2!$B$826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7-4566-9A4A-CDB68201EED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Sheet2!$B$827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7-4566-9A4A-CDB68201EED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Sheet2!$B$828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27-4566-9A4A-CDB68201EED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Sheet2!$B$829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27-4566-9A4A-CDB68201EEDF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Sheet2!$B$830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27-4566-9A4A-CDB68201EEDF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Sheet2!$B$831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27-4566-9A4A-CDB68201EEDF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Sheet2!$B$832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27-4566-9A4A-CDB68201EEDF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Sheet2!$B$833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27-4566-9A4A-CDB68201EEDF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Sheet2!$B$834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427-4566-9A4A-CDB68201EEDF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Sheet2!$B$825</c:f>
              <c:strCache>
                <c:ptCount val="1"/>
                <c:pt idx="0">
                  <c:v>Region1</c:v>
                </c:pt>
              </c:strCache>
            </c:strRef>
          </c:cat>
          <c:val>
            <c:numRef>
              <c:f>Sheet2!$B$835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427-4566-9A4A-CDB68201E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7060367"/>
        <c:axId val="2071456095"/>
      </c:barChart>
      <c:catAx>
        <c:axId val="2067060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56095"/>
        <c:crosses val="autoZero"/>
        <c:auto val="1"/>
        <c:lblAlgn val="ctr"/>
        <c:lblOffset val="100"/>
        <c:noMultiLvlLbl val="0"/>
      </c:catAx>
      <c:valAx>
        <c:axId val="207145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6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Sheet2!$C$826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C-4127-9434-F728F6E3D99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Sheet2!$C$827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1C-4127-9434-F728F6E3D99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Sheet2!$C$828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1C-4127-9434-F728F6E3D99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Sheet2!$C$829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1C-4127-9434-F728F6E3D99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Sheet2!$C$830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1C-4127-9434-F728F6E3D99B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Sheet2!$C$831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1C-4127-9434-F728F6E3D99B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Sheet2!$C$832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1C-4127-9434-F728F6E3D99B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Sheet2!$C$833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1C-4127-9434-F728F6E3D99B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Sheet2!$C$834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1C-4127-9434-F728F6E3D99B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Sheet2!$C$825</c:f>
              <c:strCache>
                <c:ptCount val="1"/>
                <c:pt idx="0">
                  <c:v>Region 2</c:v>
                </c:pt>
              </c:strCache>
            </c:strRef>
          </c:cat>
          <c:val>
            <c:numRef>
              <c:f>Sheet2!$C$835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1C-4127-9434-F728F6E3D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7045487"/>
        <c:axId val="1755691903"/>
      </c:barChart>
      <c:catAx>
        <c:axId val="2067045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691903"/>
        <c:crosses val="autoZero"/>
        <c:auto val="1"/>
        <c:lblAlgn val="ctr"/>
        <c:lblOffset val="100"/>
        <c:noMultiLvlLbl val="0"/>
      </c:catAx>
      <c:valAx>
        <c:axId val="175569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045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Sheet2!$D$825</c:f>
              <c:strCache>
                <c:ptCount val="1"/>
                <c:pt idx="0">
                  <c:v>Region 3</c:v>
                </c:pt>
              </c:strCache>
            </c:strRef>
          </c:cat>
          <c:val>
            <c:numRef>
              <c:f>Sheet2!$D$826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C-43DA-999B-781F659B8E9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Sheet2!$D$825</c:f>
              <c:strCache>
                <c:ptCount val="1"/>
                <c:pt idx="0">
                  <c:v>Region 3</c:v>
                </c:pt>
              </c:strCache>
            </c:strRef>
          </c:cat>
          <c:val>
            <c:numRef>
              <c:f>Sheet2!$D$827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CC-43DA-999B-781F659B8E9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Sheet2!$D$825</c:f>
              <c:strCache>
                <c:ptCount val="1"/>
                <c:pt idx="0">
                  <c:v>Region 3</c:v>
                </c:pt>
              </c:strCache>
            </c:strRef>
          </c:cat>
          <c:val>
            <c:numRef>
              <c:f>Sheet2!$D$828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CC-43DA-999B-781F659B8E9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Sheet2!$D$825</c:f>
              <c:strCache>
                <c:ptCount val="1"/>
                <c:pt idx="0">
                  <c:v>Region 3</c:v>
                </c:pt>
              </c:strCache>
            </c:strRef>
          </c:cat>
          <c:val>
            <c:numRef>
              <c:f>Sheet2!$D$829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CC-43DA-999B-781F659B8E9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Sheet2!$D$825</c:f>
              <c:strCache>
                <c:ptCount val="1"/>
                <c:pt idx="0">
                  <c:v>Region 3</c:v>
                </c:pt>
              </c:strCache>
            </c:strRef>
          </c:cat>
          <c:val>
            <c:numRef>
              <c:f>Sheet2!$D$830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CC-43DA-999B-781F659B8E97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Sheet2!$D$825</c:f>
              <c:strCache>
                <c:ptCount val="1"/>
                <c:pt idx="0">
                  <c:v>Region 3</c:v>
                </c:pt>
              </c:strCache>
            </c:strRef>
          </c:cat>
          <c:val>
            <c:numRef>
              <c:f>Sheet2!$D$831</c:f>
              <c:numCache>
                <c:formatCode>General</c:formatCode>
                <c:ptCount val="1"/>
                <c:pt idx="0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ACC-43DA-999B-781F659B8E97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Sheet2!$D$825</c:f>
              <c:strCache>
                <c:ptCount val="1"/>
                <c:pt idx="0">
                  <c:v>Region 3</c:v>
                </c:pt>
              </c:strCache>
            </c:strRef>
          </c:cat>
          <c:val>
            <c:numRef>
              <c:f>Sheet2!$D$832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ACC-43DA-999B-781F659B8E97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Sheet2!$D$825</c:f>
              <c:strCache>
                <c:ptCount val="1"/>
                <c:pt idx="0">
                  <c:v>Region 3</c:v>
                </c:pt>
              </c:strCache>
            </c:strRef>
          </c:cat>
          <c:val>
            <c:numRef>
              <c:f>Sheet2!$D$833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CC-43DA-999B-781F659B8E97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Sheet2!$D$825</c:f>
              <c:strCache>
                <c:ptCount val="1"/>
                <c:pt idx="0">
                  <c:v>Region 3</c:v>
                </c:pt>
              </c:strCache>
            </c:strRef>
          </c:cat>
          <c:val>
            <c:numRef>
              <c:f>Sheet2!$D$834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ACC-43DA-999B-781F659B8E97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Sheet2!$D$825</c:f>
              <c:strCache>
                <c:ptCount val="1"/>
                <c:pt idx="0">
                  <c:v>Region 3</c:v>
                </c:pt>
              </c:strCache>
            </c:strRef>
          </c:cat>
          <c:val>
            <c:numRef>
              <c:f>Sheet2!$D$835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ACC-43DA-999B-781F659B8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11094079"/>
        <c:axId val="2071463535"/>
      </c:barChart>
      <c:catAx>
        <c:axId val="1811094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63535"/>
        <c:crosses val="autoZero"/>
        <c:auto val="1"/>
        <c:lblAlgn val="ctr"/>
        <c:lblOffset val="100"/>
        <c:noMultiLvlLbl val="0"/>
      </c:catAx>
      <c:valAx>
        <c:axId val="207146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09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2AB4C1A-75EB-45DA-A3C5-29FEB18FDF19}">
          <cx:tx>
            <cx:txData>
              <cx:f>_xlchart.v1.0</cx:f>
              <cx:v>Frequency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C047C927-1306-4198-B299-0E2FAB5568A2}">
          <cx:tx>
            <cx:txData>
              <cx:f>_xlchart.v1.2</cx:f>
              <cx:v>Ratings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6D293845-56C5-412F-ADB2-765425E2F485}">
          <cx:tx>
            <cx:txData>
              <cx:f>_xlchart.v1.4</cx:f>
              <cx:v>Sales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3F8F4B43-2E6A-4EDB-A749-C7F98B9AE635}">
          <cx:tx>
            <cx:txData>
              <cx:f>_xlchart.v1.6</cx:f>
              <cx:v>Response Times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microsoft.com/office/2014/relationships/chartEx" Target="../charts/chartEx2.xml"/><Relationship Id="rId7" Type="http://schemas.microsoft.com/office/2014/relationships/chartEx" Target="../charts/chartEx4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11" Type="http://schemas.openxmlformats.org/officeDocument/2006/relationships/chart" Target="../charts/chart7.xml"/><Relationship Id="rId5" Type="http://schemas.microsoft.com/office/2014/relationships/chartEx" Target="../charts/chartEx3.xml"/><Relationship Id="rId10" Type="http://schemas.openxmlformats.org/officeDocument/2006/relationships/chart" Target="../charts/chart6.xml"/><Relationship Id="rId4" Type="http://schemas.openxmlformats.org/officeDocument/2006/relationships/chart" Target="../charts/chart2.xml"/><Relationship Id="rId9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13313</xdr:colOff>
      <xdr:row>504</xdr:row>
      <xdr:rowOff>105798</xdr:rowOff>
    </xdr:from>
    <xdr:to>
      <xdr:col>9</xdr:col>
      <xdr:colOff>273458</xdr:colOff>
      <xdr:row>519</xdr:row>
      <xdr:rowOff>160491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C84B6-4C88-08DC-A6AC-4C39B3BF5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23555</xdr:colOff>
      <xdr:row>527</xdr:row>
      <xdr:rowOff>59711</xdr:rowOff>
    </xdr:from>
    <xdr:to>
      <xdr:col>9</xdr:col>
      <xdr:colOff>283700</xdr:colOff>
      <xdr:row>542</xdr:row>
      <xdr:rowOff>114402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462F434-72D8-D7FD-4E17-D42EE0CAC3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9493" y="96338411"/>
              <a:ext cx="4579732" cy="27693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1229845</xdr:colOff>
      <xdr:row>553</xdr:row>
      <xdr:rowOff>78161</xdr:rowOff>
    </xdr:from>
    <xdr:to>
      <xdr:col>6</xdr:col>
      <xdr:colOff>458041</xdr:colOff>
      <xdr:row>568</xdr:row>
      <xdr:rowOff>89927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F98E1C-8955-40AE-9826-D009EE12B0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2933" y="101062211"/>
              <a:ext cx="5357533" cy="27263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60230</xdr:colOff>
      <xdr:row>575</xdr:row>
      <xdr:rowOff>169208</xdr:rowOff>
    </xdr:from>
    <xdr:to>
      <xdr:col>9</xdr:col>
      <xdr:colOff>324968</xdr:colOff>
      <xdr:row>590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697E00-AD44-156D-06A1-8913173D7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4201</xdr:colOff>
      <xdr:row>661</xdr:row>
      <xdr:rowOff>64155</xdr:rowOff>
    </xdr:from>
    <xdr:to>
      <xdr:col>6</xdr:col>
      <xdr:colOff>205907</xdr:colOff>
      <xdr:row>676</xdr:row>
      <xdr:rowOff>75921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A24230E-6CB9-B671-5C1C-B73A0FA118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80776" y="120593505"/>
              <a:ext cx="5097556" cy="27263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109257</xdr:colOff>
      <xdr:row>682</xdr:row>
      <xdr:rowOff>162204</xdr:rowOff>
    </xdr:from>
    <xdr:to>
      <xdr:col>10</xdr:col>
      <xdr:colOff>287151</xdr:colOff>
      <xdr:row>704</xdr:row>
      <xdr:rowOff>21010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B6BF0B-E54B-0E92-588B-2B2A403CC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11205</xdr:colOff>
      <xdr:row>720</xdr:row>
      <xdr:rowOff>92169</xdr:rowOff>
    </xdr:from>
    <xdr:to>
      <xdr:col>6</xdr:col>
      <xdr:colOff>345982</xdr:colOff>
      <xdr:row>735</xdr:row>
      <xdr:rowOff>103935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822038E-A1D8-C22D-6166-331BF54F9E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87780" y="131299044"/>
              <a:ext cx="5230627" cy="27263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116260</xdr:colOff>
      <xdr:row>743</xdr:row>
      <xdr:rowOff>155200</xdr:rowOff>
    </xdr:from>
    <xdr:to>
      <xdr:col>9</xdr:col>
      <xdr:colOff>380999</xdr:colOff>
      <xdr:row>770</xdr:row>
      <xdr:rowOff>7003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5D3A24B-70C0-847C-F364-2DE845BD3A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648539</xdr:colOff>
      <xdr:row>827</xdr:row>
      <xdr:rowOff>148198</xdr:rowOff>
    </xdr:from>
    <xdr:to>
      <xdr:col>6</xdr:col>
      <xdr:colOff>420220</xdr:colOff>
      <xdr:row>841</xdr:row>
      <xdr:rowOff>35019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202D3FD-F41A-D5C5-CB7C-D29D4BF14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606519</xdr:colOff>
      <xdr:row>827</xdr:row>
      <xdr:rowOff>162205</xdr:rowOff>
    </xdr:from>
    <xdr:to>
      <xdr:col>12</xdr:col>
      <xdr:colOff>280147</xdr:colOff>
      <xdr:row>841</xdr:row>
      <xdr:rowOff>49026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462DB58-6E35-5948-59D8-3B7BF29D2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410414</xdr:colOff>
      <xdr:row>827</xdr:row>
      <xdr:rowOff>162206</xdr:rowOff>
    </xdr:from>
    <xdr:to>
      <xdr:col>18</xdr:col>
      <xdr:colOff>490258</xdr:colOff>
      <xdr:row>841</xdr:row>
      <xdr:rowOff>42021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0167EAF-5DDD-4DC8-7B59-1F3B91D8A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385868518519" createdVersion="8" refreshedVersion="8" minRefreshableVersion="3" recordCount="100" xr:uid="{3584859F-44B6-4715-BC1D-602448FA2BD4}">
  <cacheSource type="worksheet">
    <worksheetSource ref="B334:B434" sheet="Sheet2"/>
  </cacheSource>
  <cacheFields count="1">
    <cacheField name="ages" numFmtId="0">
      <sharedItems containsSemiMixedTypes="0" containsString="0" containsNumber="1" containsInteger="1" minValue="27" maxValue="45" count="19">
        <n v="28"/>
        <n v="32"/>
        <n v="35"/>
        <n v="40"/>
        <n v="42"/>
        <n v="33"/>
        <n v="38"/>
        <n v="30"/>
        <n v="41"/>
        <n v="37"/>
        <n v="31"/>
        <n v="34"/>
        <n v="29"/>
        <n v="36"/>
        <n v="43"/>
        <n v="39"/>
        <n v="27"/>
        <n v="45"/>
        <n v="4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390014814817" createdVersion="8" refreshedVersion="8" minRefreshableVersion="3" recordCount="50" xr:uid="{57F6448C-3F8B-443D-B6B6-C15B0F2A21D0}">
  <cacheSource type="worksheet">
    <worksheetSource ref="B442:B492" sheet="Sheet2"/>
  </cacheSource>
  <cacheFields count="1">
    <cacheField name=" purchase amounts (in dollars)" numFmtId="0">
      <sharedItems containsSemiMixedTypes="0" containsString="0" containsNumber="1" containsInteger="1" minValue="28" maxValue="73" count="28">
        <n v="28"/>
        <n v="35"/>
        <n v="36"/>
        <n v="38"/>
        <n v="39"/>
        <n v="40"/>
        <n v="41"/>
        <n v="42"/>
        <n v="43"/>
        <n v="44"/>
        <n v="45"/>
        <n v="47"/>
        <n v="48"/>
        <n v="49"/>
        <n v="51"/>
        <n v="52"/>
        <n v="55"/>
        <n v="56"/>
        <n v="57"/>
        <n v="58"/>
        <n v="59"/>
        <n v="60"/>
        <n v="61"/>
        <n v="62"/>
        <n v="63"/>
        <n v="65"/>
        <n v="68"/>
        <n v="7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735680092592" createdVersion="8" refreshedVersion="8" minRefreshableVersion="3" recordCount="100" xr:uid="{16BE0A3D-F95A-4E6C-8119-CDF5B7F86EBD}">
  <cacheSource type="worksheet">
    <worksheetSource ref="B551:B651" sheet="Sheet2"/>
  </cacheSource>
  <cacheFields count="1">
    <cacheField name="Ratings" numFmtId="0">
      <sharedItems containsSemiMixedTypes="0" containsString="0" containsNumber="1" containsInteger="1" minValue="2" maxValue="5" count="4">
        <n v="4"/>
        <n v="5"/>
        <n v="3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739377430553" createdVersion="8" refreshedVersion="8" minRefreshableVersion="3" recordCount="50" xr:uid="{D1A8EDDC-9D30-4146-819E-502764FB209B}">
  <cacheSource type="worksheet">
    <worksheetSource ref="B659:B709" sheet="Sheet2"/>
  </cacheSource>
  <cacheFields count="1">
    <cacheField name="Sales" numFmtId="0">
      <sharedItems containsSemiMixedTypes="0" containsString="0" containsNumber="1" containsInteger="1" minValue="28" maxValue="47" count="19">
        <n v="35"/>
        <n v="28"/>
        <n v="32"/>
        <n v="45"/>
        <n v="38"/>
        <n v="29"/>
        <n v="42"/>
        <n v="30"/>
        <n v="36"/>
        <n v="41"/>
        <n v="47"/>
        <n v="31"/>
        <n v="39"/>
        <n v="43"/>
        <n v="37"/>
        <n v="34"/>
        <n v="33"/>
        <n v="40"/>
        <n v="4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vaghela" refreshedDate="45349.744572685187" createdVersion="8" refreshedVersion="8" minRefreshableVersion="3" recordCount="100" xr:uid="{DC86ECB0-07FE-455E-A1B5-2A9704EF2697}">
  <cacheSource type="worksheet">
    <worksheetSource ref="B718:B818" sheet="Sheet2"/>
  </cacheSource>
  <cacheFields count="1">
    <cacheField name="Response Times" numFmtId="0">
      <sharedItems containsSemiMixedTypes="0" containsString="0" containsNumber="1" containsInteger="1" minValue="118" maxValue="148" count="24">
        <n v="125"/>
        <n v="148"/>
        <n v="137"/>
        <n v="120"/>
        <n v="135"/>
        <n v="132"/>
        <n v="145"/>
        <n v="122"/>
        <n v="130"/>
        <n v="141"/>
        <n v="118"/>
        <n v="136"/>
        <n v="128"/>
        <n v="123"/>
        <n v="138"/>
        <n v="126"/>
        <n v="129"/>
        <n v="127"/>
        <n v="133"/>
        <n v="140"/>
        <n v="134"/>
        <n v="119"/>
        <n v="131"/>
        <n v="12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0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2"/>
  </r>
  <r>
    <x v="10"/>
  </r>
  <r>
    <x v="15"/>
  </r>
  <r>
    <x v="17"/>
  </r>
  <r>
    <x v="12"/>
  </r>
  <r>
    <x v="5"/>
  </r>
  <r>
    <x v="9"/>
  </r>
  <r>
    <x v="3"/>
  </r>
  <r>
    <x v="13"/>
  </r>
  <r>
    <x v="12"/>
  </r>
  <r>
    <x v="10"/>
  </r>
  <r>
    <x v="6"/>
  </r>
  <r>
    <x v="2"/>
  </r>
  <r>
    <x v="18"/>
  </r>
  <r>
    <x v="1"/>
  </r>
  <r>
    <x v="15"/>
  </r>
  <r>
    <x v="13"/>
  </r>
  <r>
    <x v="7"/>
  </r>
  <r>
    <x v="5"/>
  </r>
  <r>
    <x v="0"/>
  </r>
  <r>
    <x v="8"/>
  </r>
  <r>
    <x v="2"/>
  </r>
  <r>
    <x v="10"/>
  </r>
  <r>
    <x v="9"/>
  </r>
  <r>
    <x v="4"/>
  </r>
  <r>
    <x v="12"/>
  </r>
  <r>
    <x v="11"/>
  </r>
  <r>
    <x v="3"/>
  </r>
  <r>
    <x v="10"/>
  </r>
  <r>
    <x v="5"/>
  </r>
  <r>
    <x v="6"/>
  </r>
  <r>
    <x v="13"/>
  </r>
  <r>
    <x v="15"/>
  </r>
  <r>
    <x v="16"/>
  </r>
  <r>
    <x v="2"/>
  </r>
  <r>
    <x v="7"/>
  </r>
  <r>
    <x v="14"/>
  </r>
  <r>
    <x v="12"/>
  </r>
  <r>
    <x v="1"/>
  </r>
  <r>
    <x v="13"/>
  </r>
  <r>
    <x v="10"/>
  </r>
  <r>
    <x v="3"/>
  </r>
  <r>
    <x v="6"/>
  </r>
  <r>
    <x v="18"/>
  </r>
  <r>
    <x v="9"/>
  </r>
  <r>
    <x v="5"/>
  </r>
  <r>
    <x v="2"/>
  </r>
  <r>
    <x v="8"/>
  </r>
  <r>
    <x v="7"/>
  </r>
  <r>
    <x v="10"/>
  </r>
  <r>
    <x v="15"/>
  </r>
  <r>
    <x v="0"/>
  </r>
  <r>
    <x v="17"/>
  </r>
  <r>
    <x v="12"/>
  </r>
  <r>
    <x v="5"/>
  </r>
  <r>
    <x v="6"/>
  </r>
  <r>
    <x v="11"/>
  </r>
  <r>
    <x v="1"/>
  </r>
  <r>
    <x v="2"/>
  </r>
  <r>
    <x v="10"/>
  </r>
  <r>
    <x v="3"/>
  </r>
  <r>
    <x v="13"/>
  </r>
  <r>
    <x v="15"/>
  </r>
  <r>
    <x v="16"/>
  </r>
  <r>
    <x v="2"/>
  </r>
  <r>
    <x v="7"/>
  </r>
  <r>
    <x v="14"/>
  </r>
  <r>
    <x v="12"/>
  </r>
  <r>
    <x v="1"/>
  </r>
  <r>
    <x v="13"/>
  </r>
  <r>
    <x v="10"/>
  </r>
  <r>
    <x v="3"/>
  </r>
  <r>
    <x v="6"/>
  </r>
  <r>
    <x v="18"/>
  </r>
  <r>
    <x v="9"/>
  </r>
  <r>
    <x v="5"/>
  </r>
  <r>
    <x v="2"/>
  </r>
  <r>
    <x v="8"/>
  </r>
  <r>
    <x v="7"/>
  </r>
  <r>
    <x v="10"/>
  </r>
  <r>
    <x v="15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</r>
  <r>
    <x v="1"/>
  </r>
  <r>
    <x v="2"/>
  </r>
  <r>
    <x v="3"/>
  </r>
  <r>
    <x v="4"/>
  </r>
  <r>
    <x v="4"/>
  </r>
  <r>
    <x v="5"/>
  </r>
  <r>
    <x v="5"/>
  </r>
  <r>
    <x v="5"/>
  </r>
  <r>
    <x v="6"/>
  </r>
  <r>
    <x v="6"/>
  </r>
  <r>
    <x v="7"/>
  </r>
  <r>
    <x v="7"/>
  </r>
  <r>
    <x v="8"/>
  </r>
  <r>
    <x v="9"/>
  </r>
  <r>
    <x v="10"/>
  </r>
  <r>
    <x v="10"/>
  </r>
  <r>
    <x v="11"/>
  </r>
  <r>
    <x v="11"/>
  </r>
  <r>
    <x v="11"/>
  </r>
  <r>
    <x v="12"/>
  </r>
  <r>
    <x v="12"/>
  </r>
  <r>
    <x v="13"/>
  </r>
  <r>
    <x v="13"/>
  </r>
  <r>
    <x v="13"/>
  </r>
  <r>
    <x v="14"/>
  </r>
  <r>
    <x v="14"/>
  </r>
  <r>
    <x v="15"/>
  </r>
  <r>
    <x v="15"/>
  </r>
  <r>
    <x v="15"/>
  </r>
  <r>
    <x v="16"/>
  </r>
  <r>
    <x v="16"/>
  </r>
  <r>
    <x v="17"/>
  </r>
  <r>
    <x v="17"/>
  </r>
  <r>
    <x v="18"/>
  </r>
  <r>
    <x v="19"/>
  </r>
  <r>
    <x v="19"/>
  </r>
  <r>
    <x v="19"/>
  </r>
  <r>
    <x v="20"/>
  </r>
  <r>
    <x v="20"/>
  </r>
  <r>
    <x v="21"/>
  </r>
  <r>
    <x v="22"/>
  </r>
  <r>
    <x v="23"/>
  </r>
  <r>
    <x v="23"/>
  </r>
  <r>
    <x v="24"/>
  </r>
  <r>
    <x v="25"/>
  </r>
  <r>
    <x v="25"/>
  </r>
  <r>
    <x v="25"/>
  </r>
  <r>
    <x v="26"/>
  </r>
  <r>
    <x v="2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0"/>
  </r>
  <r>
    <x v="0"/>
  </r>
  <r>
    <x v="2"/>
  </r>
  <r>
    <x v="3"/>
  </r>
  <r>
    <x v="1"/>
  </r>
  <r>
    <x v="0"/>
  </r>
  <r>
    <x v="2"/>
  </r>
  <r>
    <x v="1"/>
  </r>
  <r>
    <x v="0"/>
  </r>
  <r>
    <x v="3"/>
  </r>
  <r>
    <x v="2"/>
  </r>
  <r>
    <x v="0"/>
  </r>
  <r>
    <x v="1"/>
  </r>
  <r>
    <x v="2"/>
  </r>
  <r>
    <x v="0"/>
  </r>
  <r>
    <x v="1"/>
  </r>
  <r>
    <x v="2"/>
  </r>
  <r>
    <x v="0"/>
  </r>
  <r>
    <x v="2"/>
  </r>
  <r>
    <x v="3"/>
  </r>
  <r>
    <x v="0"/>
  </r>
  <r>
    <x v="1"/>
  </r>
  <r>
    <x v="2"/>
  </r>
  <r>
    <x v="0"/>
  </r>
  <r>
    <x v="1"/>
  </r>
  <r>
    <x v="0"/>
  </r>
  <r>
    <x v="2"/>
  </r>
  <r>
    <x v="2"/>
  </r>
  <r>
    <x v="0"/>
  </r>
  <r>
    <x v="1"/>
  </r>
  <r>
    <x v="3"/>
  </r>
  <r>
    <x v="2"/>
  </r>
  <r>
    <x v="0"/>
  </r>
  <r>
    <x v="0"/>
  </r>
  <r>
    <x v="2"/>
  </r>
  <r>
    <x v="1"/>
  </r>
  <r>
    <x v="0"/>
  </r>
  <r>
    <x v="2"/>
  </r>
  <r>
    <x v="0"/>
  </r>
  <r>
    <x v="1"/>
  </r>
  <r>
    <x v="0"/>
  </r>
  <r>
    <x v="3"/>
  </r>
  <r>
    <x v="2"/>
  </r>
  <r>
    <x v="0"/>
  </r>
  <r>
    <x v="1"/>
  </r>
  <r>
    <x v="2"/>
  </r>
  <r>
    <x v="0"/>
  </r>
  <r>
    <x v="1"/>
  </r>
  <r>
    <x v="0"/>
  </r>
  <r>
    <x v="2"/>
  </r>
  <r>
    <x v="0"/>
  </r>
  <r>
    <x v="1"/>
  </r>
  <r>
    <x v="2"/>
  </r>
  <r>
    <x v="0"/>
  </r>
  <r>
    <x v="1"/>
  </r>
  <r>
    <x v="0"/>
  </r>
  <r>
    <x v="2"/>
  </r>
  <r>
    <x v="2"/>
  </r>
  <r>
    <x v="0"/>
  </r>
  <r>
    <x v="1"/>
  </r>
  <r>
    <x v="3"/>
  </r>
  <r>
    <x v="2"/>
  </r>
  <r>
    <x v="0"/>
  </r>
  <r>
    <x v="0"/>
  </r>
  <r>
    <x v="2"/>
  </r>
  <r>
    <x v="1"/>
  </r>
  <r>
    <x v="0"/>
  </r>
  <r>
    <x v="2"/>
  </r>
  <r>
    <x v="0"/>
  </r>
  <r>
    <x v="1"/>
  </r>
  <r>
    <x v="0"/>
  </r>
  <r>
    <x v="3"/>
  </r>
  <r>
    <x v="2"/>
  </r>
  <r>
    <x v="0"/>
  </r>
  <r>
    <x v="1"/>
  </r>
  <r>
    <x v="2"/>
  </r>
  <r>
    <x v="0"/>
  </r>
  <r>
    <x v="1"/>
  </r>
  <r>
    <x v="0"/>
  </r>
  <r>
    <x v="2"/>
  </r>
  <r>
    <x v="0"/>
  </r>
  <r>
    <x v="1"/>
  </r>
  <r>
    <x v="2"/>
  </r>
  <r>
    <x v="0"/>
  </r>
  <r>
    <x v="1"/>
  </r>
  <r>
    <x v="0"/>
  </r>
  <r>
    <x v="2"/>
  </r>
  <r>
    <x v="2"/>
  </r>
  <r>
    <x v="0"/>
  </r>
  <r>
    <x v="1"/>
  </r>
  <r>
    <x v="3"/>
  </r>
  <r>
    <x v="2"/>
  </r>
  <r>
    <x v="0"/>
  </r>
  <r>
    <x v="0"/>
  </r>
  <r>
    <x v="2"/>
  </r>
  <r>
    <x v="1"/>
  </r>
  <r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7"/>
  </r>
  <r>
    <x v="15"/>
  </r>
  <r>
    <x v="12"/>
  </r>
  <r>
    <x v="1"/>
  </r>
  <r>
    <x v="16"/>
  </r>
  <r>
    <x v="8"/>
  </r>
  <r>
    <x v="17"/>
  </r>
  <r>
    <x v="6"/>
  </r>
  <r>
    <x v="5"/>
  </r>
  <r>
    <x v="11"/>
  </r>
  <r>
    <x v="3"/>
  </r>
  <r>
    <x v="4"/>
  </r>
  <r>
    <x v="16"/>
  </r>
  <r>
    <x v="9"/>
  </r>
  <r>
    <x v="0"/>
  </r>
  <r>
    <x v="14"/>
  </r>
  <r>
    <x v="15"/>
  </r>
  <r>
    <x v="18"/>
  </r>
  <r>
    <x v="7"/>
  </r>
  <r>
    <x v="12"/>
  </r>
  <r>
    <x v="13"/>
  </r>
  <r>
    <x v="1"/>
  </r>
  <r>
    <x v="2"/>
  </r>
  <r>
    <x v="8"/>
  </r>
  <r>
    <x v="5"/>
  </r>
  <r>
    <x v="11"/>
  </r>
  <r>
    <x v="14"/>
  </r>
  <r>
    <x v="17"/>
  </r>
  <r>
    <x v="6"/>
  </r>
  <r>
    <x v="16"/>
  </r>
  <r>
    <x v="12"/>
  </r>
  <r>
    <x v="1"/>
  </r>
  <r>
    <x v="0"/>
  </r>
  <r>
    <x v="4"/>
  </r>
  <r>
    <x v="1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0"/>
  </r>
  <r>
    <x v="5"/>
  </r>
  <r>
    <x v="11"/>
  </r>
  <r>
    <x v="12"/>
  </r>
  <r>
    <x v="13"/>
  </r>
  <r>
    <x v="5"/>
  </r>
  <r>
    <x v="14"/>
  </r>
  <r>
    <x v="15"/>
  </r>
  <r>
    <x v="16"/>
  </r>
  <r>
    <x v="11"/>
  </r>
  <r>
    <x v="17"/>
  </r>
  <r>
    <x v="8"/>
  </r>
  <r>
    <x v="7"/>
  </r>
  <r>
    <x v="0"/>
  </r>
  <r>
    <x v="18"/>
  </r>
  <r>
    <x v="19"/>
  </r>
  <r>
    <x v="15"/>
  </r>
  <r>
    <x v="18"/>
  </r>
  <r>
    <x v="4"/>
  </r>
  <r>
    <x v="8"/>
  </r>
  <r>
    <x v="20"/>
  </r>
  <r>
    <x v="9"/>
  </r>
  <r>
    <x v="21"/>
  </r>
  <r>
    <x v="0"/>
  </r>
  <r>
    <x v="22"/>
  </r>
  <r>
    <x v="11"/>
  </r>
  <r>
    <x v="12"/>
  </r>
  <r>
    <x v="23"/>
  </r>
  <r>
    <x v="5"/>
  </r>
  <r>
    <x v="11"/>
  </r>
  <r>
    <x v="17"/>
  </r>
  <r>
    <x v="8"/>
  </r>
  <r>
    <x v="7"/>
  </r>
  <r>
    <x v="0"/>
  </r>
  <r>
    <x v="18"/>
  </r>
  <r>
    <x v="19"/>
  </r>
  <r>
    <x v="15"/>
  </r>
  <r>
    <x v="18"/>
  </r>
  <r>
    <x v="4"/>
  </r>
  <r>
    <x v="8"/>
  </r>
  <r>
    <x v="20"/>
  </r>
  <r>
    <x v="9"/>
  </r>
  <r>
    <x v="21"/>
  </r>
  <r>
    <x v="0"/>
  </r>
  <r>
    <x v="22"/>
  </r>
  <r>
    <x v="11"/>
  </r>
  <r>
    <x v="12"/>
  </r>
  <r>
    <x v="23"/>
  </r>
  <r>
    <x v="5"/>
  </r>
  <r>
    <x v="11"/>
  </r>
  <r>
    <x v="17"/>
  </r>
  <r>
    <x v="8"/>
  </r>
  <r>
    <x v="7"/>
  </r>
  <r>
    <x v="0"/>
  </r>
  <r>
    <x v="18"/>
  </r>
  <r>
    <x v="19"/>
  </r>
  <r>
    <x v="15"/>
  </r>
  <r>
    <x v="18"/>
  </r>
  <r>
    <x v="4"/>
  </r>
  <r>
    <x v="8"/>
  </r>
  <r>
    <x v="20"/>
  </r>
  <r>
    <x v="9"/>
  </r>
  <r>
    <x v="21"/>
  </r>
  <r>
    <x v="0"/>
  </r>
  <r>
    <x v="22"/>
  </r>
  <r>
    <x v="11"/>
  </r>
  <r>
    <x v="12"/>
  </r>
  <r>
    <x v="23"/>
  </r>
  <r>
    <x v="5"/>
  </r>
  <r>
    <x v="11"/>
  </r>
  <r>
    <x v="17"/>
  </r>
  <r>
    <x v="8"/>
  </r>
  <r>
    <x v="7"/>
  </r>
  <r>
    <x v="0"/>
  </r>
  <r>
    <x v="18"/>
  </r>
  <r>
    <x v="19"/>
  </r>
  <r>
    <x v="15"/>
  </r>
  <r>
    <x v="18"/>
  </r>
  <r>
    <x v="4"/>
  </r>
  <r>
    <x v="8"/>
  </r>
  <r>
    <x v="20"/>
  </r>
  <r>
    <x v="9"/>
  </r>
  <r>
    <x v="21"/>
  </r>
  <r>
    <x v="0"/>
  </r>
  <r>
    <x v="22"/>
  </r>
  <r>
    <x v="11"/>
  </r>
  <r>
    <x v="12"/>
  </r>
  <r>
    <x v="23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EBDC90-E5D7-4DC2-B7A3-CB9788E6FE6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38:F358" firstHeaderRow="1" firstDataRow="1" firstDataCol="1"/>
  <pivotFields count="1">
    <pivotField axis="axisRow" dataField="1" showAll="0">
      <items count="20">
        <item x="16"/>
        <item x="0"/>
        <item x="12"/>
        <item x="7"/>
        <item x="10"/>
        <item x="1"/>
        <item x="5"/>
        <item x="11"/>
        <item x="2"/>
        <item x="13"/>
        <item x="9"/>
        <item x="6"/>
        <item x="15"/>
        <item x="3"/>
        <item x="8"/>
        <item x="4"/>
        <item x="14"/>
        <item x="18"/>
        <item x="17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age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53975C-B747-4E33-AD44-A1E7B01D8DE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46:F475" firstHeaderRow="1" firstDataRow="1" firstDataCol="1"/>
  <pivotFields count="1">
    <pivotField axis="axisRow" dataFiel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</pivotFields>
  <rowFields count="1">
    <field x="0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Count of  purchase amounts (in dollars)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0A6D20-1976-4EA8-ABB7-0F331A58547E}" name="PivotTable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745:E770" firstHeaderRow="1" firstDataRow="1" firstDataCol="1"/>
  <pivotFields count="1">
    <pivotField axis="axisRow" dataField="1" showAll="0">
      <items count="25">
        <item x="10"/>
        <item x="21"/>
        <item x="3"/>
        <item x="7"/>
        <item x="13"/>
        <item x="23"/>
        <item x="0"/>
        <item x="15"/>
        <item x="17"/>
        <item x="12"/>
        <item x="16"/>
        <item x="8"/>
        <item x="22"/>
        <item x="5"/>
        <item x="18"/>
        <item x="20"/>
        <item x="4"/>
        <item x="11"/>
        <item x="2"/>
        <item x="14"/>
        <item x="19"/>
        <item x="9"/>
        <item x="6"/>
        <item x="1"/>
        <item t="default"/>
      </items>
    </pivotField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Response Time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074540-36DE-42D7-8361-523ACCAB7EDE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684:E704" firstHeaderRow="1" firstDataRow="1" firstDataCol="1"/>
  <pivotFields count="1">
    <pivotField axis="axisRow" dataField="1" showAll="0">
      <items count="20">
        <item x="1"/>
        <item x="5"/>
        <item x="7"/>
        <item x="11"/>
        <item x="2"/>
        <item x="16"/>
        <item x="15"/>
        <item x="0"/>
        <item x="8"/>
        <item x="14"/>
        <item x="4"/>
        <item x="12"/>
        <item x="17"/>
        <item x="9"/>
        <item x="6"/>
        <item x="13"/>
        <item x="3"/>
        <item x="18"/>
        <item x="10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Sale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98D703-22D9-47F1-A5DD-F9A6A03A82E2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D577:E582" firstHeaderRow="1" firstDataRow="1" firstDataCol="1"/>
  <pivotFields count="1">
    <pivotField axis="axisRow" dataField="1" showAll="0">
      <items count="5">
        <item x="3"/>
        <item x="2"/>
        <item x="0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ating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A6B0-D69B-475C-AB57-9C12D0B54FB6}">
  <dimension ref="A2:R103"/>
  <sheetViews>
    <sheetView zoomScale="92" workbookViewId="0">
      <selection activeCell="F60" sqref="F60"/>
    </sheetView>
  </sheetViews>
  <sheetFormatPr defaultRowHeight="14.25" x14ac:dyDescent="0.45"/>
  <cols>
    <col min="2" max="2" width="13.53125" customWidth="1"/>
  </cols>
  <sheetData>
    <row r="2" spans="1:16" x14ac:dyDescent="0.45">
      <c r="A2" s="16" t="s">
        <v>0</v>
      </c>
      <c r="B2" s="16"/>
      <c r="C2" s="16"/>
      <c r="D2" s="16"/>
    </row>
    <row r="4" spans="1:16" x14ac:dyDescent="0.4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"/>
    </row>
    <row r="6" spans="1:16" x14ac:dyDescent="0.45">
      <c r="A6" t="s">
        <v>9</v>
      </c>
    </row>
    <row r="8" spans="1:16" x14ac:dyDescent="0.45">
      <c r="B8" s="2" t="s">
        <v>2</v>
      </c>
      <c r="C8" s="2" t="s">
        <v>3</v>
      </c>
    </row>
    <row r="9" spans="1:16" x14ac:dyDescent="0.45">
      <c r="B9" s="7">
        <v>1</v>
      </c>
      <c r="C9" s="7">
        <v>50</v>
      </c>
    </row>
    <row r="10" spans="1:16" x14ac:dyDescent="0.45">
      <c r="B10" s="7">
        <v>2</v>
      </c>
      <c r="C10" s="7">
        <v>60</v>
      </c>
    </row>
    <row r="11" spans="1:16" x14ac:dyDescent="0.45">
      <c r="B11" s="7">
        <v>3</v>
      </c>
      <c r="C11" s="7">
        <v>55</v>
      </c>
    </row>
    <row r="12" spans="1:16" x14ac:dyDescent="0.45">
      <c r="B12" s="7">
        <v>4</v>
      </c>
      <c r="C12" s="7">
        <v>70</v>
      </c>
    </row>
    <row r="15" spans="1:16" x14ac:dyDescent="0.45">
      <c r="A15" t="s">
        <v>4</v>
      </c>
    </row>
    <row r="16" spans="1:16" x14ac:dyDescent="0.45">
      <c r="B16" t="s">
        <v>5</v>
      </c>
    </row>
    <row r="17" spans="1:15" x14ac:dyDescent="0.45">
      <c r="B17" s="3">
        <f>AVERAGE(C9:C12)</f>
        <v>58.75</v>
      </c>
    </row>
    <row r="19" spans="1:15" x14ac:dyDescent="0.45">
      <c r="B19" t="s">
        <v>6</v>
      </c>
    </row>
    <row r="20" spans="1:15" x14ac:dyDescent="0.45">
      <c r="B20" s="3">
        <f>MEDIAN(C9:C12)</f>
        <v>57.5</v>
      </c>
    </row>
    <row r="22" spans="1:15" x14ac:dyDescent="0.45">
      <c r="B22" t="s">
        <v>7</v>
      </c>
    </row>
    <row r="23" spans="1:15" x14ac:dyDescent="0.45">
      <c r="B23" s="3" t="e" cm="1">
        <f t="array" ref="B23">_xlfn.MODE.MULT(C9:C12)</f>
        <v>#N/A</v>
      </c>
    </row>
    <row r="28" spans="1:15" x14ac:dyDescent="0.45">
      <c r="A28" s="4" t="s">
        <v>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30" spans="1:15" x14ac:dyDescent="0.45">
      <c r="A30" t="s">
        <v>10</v>
      </c>
    </row>
    <row r="32" spans="1:15" ht="28.5" x14ac:dyDescent="0.45">
      <c r="B32" s="5" t="s">
        <v>11</v>
      </c>
      <c r="E32" t="s">
        <v>4</v>
      </c>
    </row>
    <row r="33" spans="2:5" x14ac:dyDescent="0.45">
      <c r="B33" s="7">
        <v>15</v>
      </c>
    </row>
    <row r="34" spans="2:5" x14ac:dyDescent="0.45">
      <c r="B34" s="7">
        <v>10</v>
      </c>
      <c r="E34" t="s">
        <v>12</v>
      </c>
    </row>
    <row r="35" spans="2:5" x14ac:dyDescent="0.45">
      <c r="B35" s="7">
        <v>20</v>
      </c>
      <c r="E35" s="3">
        <f>AVERAGE(B33:B52)</f>
        <v>17</v>
      </c>
    </row>
    <row r="36" spans="2:5" x14ac:dyDescent="0.45">
      <c r="B36" s="7">
        <v>25</v>
      </c>
    </row>
    <row r="37" spans="2:5" x14ac:dyDescent="0.45">
      <c r="B37" s="7">
        <v>15</v>
      </c>
      <c r="E37" t="s">
        <v>13</v>
      </c>
    </row>
    <row r="38" spans="2:5" x14ac:dyDescent="0.45">
      <c r="B38" s="7">
        <v>10</v>
      </c>
      <c r="E38" s="3">
        <f>MEDIAN(B33:B52)</f>
        <v>15</v>
      </c>
    </row>
    <row r="39" spans="2:5" x14ac:dyDescent="0.45">
      <c r="B39" s="7">
        <v>30</v>
      </c>
    </row>
    <row r="40" spans="2:5" x14ac:dyDescent="0.45">
      <c r="B40" s="7">
        <v>20</v>
      </c>
      <c r="E40" t="s">
        <v>14</v>
      </c>
    </row>
    <row r="41" spans="2:5" x14ac:dyDescent="0.45">
      <c r="B41" s="7">
        <v>15</v>
      </c>
      <c r="E41" s="3" cm="1">
        <f t="array" ref="E41">_xlfn.MODE.MULT(B33:B52)</f>
        <v>10</v>
      </c>
    </row>
    <row r="42" spans="2:5" x14ac:dyDescent="0.45">
      <c r="B42" s="7">
        <v>10</v>
      </c>
    </row>
    <row r="43" spans="2:5" x14ac:dyDescent="0.45">
      <c r="B43" s="7">
        <v>10</v>
      </c>
    </row>
    <row r="44" spans="2:5" x14ac:dyDescent="0.45">
      <c r="B44" s="7">
        <v>25</v>
      </c>
    </row>
    <row r="45" spans="2:5" x14ac:dyDescent="0.45">
      <c r="B45" s="7">
        <v>15</v>
      </c>
    </row>
    <row r="46" spans="2:5" x14ac:dyDescent="0.45">
      <c r="B46" s="7">
        <v>20</v>
      </c>
    </row>
    <row r="47" spans="2:5" x14ac:dyDescent="0.45">
      <c r="B47" s="7">
        <v>20</v>
      </c>
    </row>
    <row r="48" spans="2:5" x14ac:dyDescent="0.45">
      <c r="B48" s="7">
        <v>15</v>
      </c>
    </row>
    <row r="49" spans="1:18" x14ac:dyDescent="0.45">
      <c r="B49" s="7">
        <v>10</v>
      </c>
    </row>
    <row r="50" spans="1:18" x14ac:dyDescent="0.45">
      <c r="B50" s="7">
        <v>10</v>
      </c>
    </row>
    <row r="51" spans="1:18" x14ac:dyDescent="0.45">
      <c r="B51" s="7">
        <v>20</v>
      </c>
    </row>
    <row r="52" spans="1:18" x14ac:dyDescent="0.45">
      <c r="B52" s="7">
        <v>25</v>
      </c>
    </row>
    <row r="56" spans="1:18" x14ac:dyDescent="0.45">
      <c r="A56" s="4" t="s">
        <v>15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8" spans="1:18" x14ac:dyDescent="0.45">
      <c r="A58" t="s">
        <v>16</v>
      </c>
    </row>
    <row r="60" spans="1:18" ht="28.5" x14ac:dyDescent="0.45">
      <c r="B60" s="5" t="s">
        <v>17</v>
      </c>
      <c r="D60" t="s">
        <v>4</v>
      </c>
    </row>
    <row r="61" spans="1:18" x14ac:dyDescent="0.45">
      <c r="B61" s="7">
        <v>3</v>
      </c>
    </row>
    <row r="62" spans="1:18" x14ac:dyDescent="0.45">
      <c r="B62" s="7">
        <v>2</v>
      </c>
      <c r="D62" t="s">
        <v>18</v>
      </c>
    </row>
    <row r="63" spans="1:18" x14ac:dyDescent="0.45">
      <c r="B63" s="7">
        <v>5</v>
      </c>
      <c r="D63" s="3">
        <f>AVERAGE(B61:B103)</f>
        <v>3.2093023255813953</v>
      </c>
    </row>
    <row r="64" spans="1:18" x14ac:dyDescent="0.45">
      <c r="B64" s="7">
        <v>4</v>
      </c>
    </row>
    <row r="65" spans="2:4" x14ac:dyDescent="0.45">
      <c r="B65" s="7">
        <v>3</v>
      </c>
      <c r="D65" t="s">
        <v>19</v>
      </c>
    </row>
    <row r="66" spans="2:4" x14ac:dyDescent="0.45">
      <c r="B66" s="7">
        <v>2</v>
      </c>
      <c r="D66" s="3">
        <f>MEDIAN(B61:B103)</f>
        <v>3</v>
      </c>
    </row>
    <row r="67" spans="2:4" x14ac:dyDescent="0.45">
      <c r="B67" s="7">
        <v>3</v>
      </c>
    </row>
    <row r="68" spans="2:4" x14ac:dyDescent="0.45">
      <c r="B68" s="7">
        <v>3</v>
      </c>
      <c r="D68" t="s">
        <v>20</v>
      </c>
    </row>
    <row r="69" spans="2:4" x14ac:dyDescent="0.45">
      <c r="B69" s="7">
        <v>1</v>
      </c>
      <c r="D69" s="3" cm="1">
        <f t="array" ref="D69">_xlfn.MODE.MULT(B61:B103)</f>
        <v>2</v>
      </c>
    </row>
    <row r="70" spans="2:4" x14ac:dyDescent="0.45">
      <c r="B70" s="7">
        <v>6</v>
      </c>
    </row>
    <row r="71" spans="2:4" x14ac:dyDescent="0.45">
      <c r="B71" s="7">
        <v>4</v>
      </c>
    </row>
    <row r="72" spans="2:4" x14ac:dyDescent="0.45">
      <c r="B72" s="7">
        <v>2</v>
      </c>
    </row>
    <row r="73" spans="2:4" x14ac:dyDescent="0.45">
      <c r="B73" s="7">
        <v>3</v>
      </c>
    </row>
    <row r="74" spans="2:4" x14ac:dyDescent="0.45">
      <c r="B74" s="7">
        <v>5</v>
      </c>
    </row>
    <row r="75" spans="2:4" x14ac:dyDescent="0.45">
      <c r="B75" s="7">
        <v>2</v>
      </c>
    </row>
    <row r="76" spans="2:4" x14ac:dyDescent="0.45">
      <c r="B76" s="7">
        <v>4</v>
      </c>
    </row>
    <row r="77" spans="2:4" x14ac:dyDescent="0.45">
      <c r="B77" s="7">
        <v>2</v>
      </c>
    </row>
    <row r="78" spans="2:4" x14ac:dyDescent="0.45">
      <c r="B78" s="7">
        <v>1</v>
      </c>
    </row>
    <row r="79" spans="2:4" x14ac:dyDescent="0.45">
      <c r="B79" s="7">
        <v>2</v>
      </c>
    </row>
    <row r="80" spans="2:4" x14ac:dyDescent="0.45">
      <c r="B80" s="7">
        <v>5</v>
      </c>
    </row>
    <row r="81" spans="2:2" x14ac:dyDescent="0.45">
      <c r="B81" s="7">
        <v>6</v>
      </c>
    </row>
    <row r="82" spans="2:2" x14ac:dyDescent="0.45">
      <c r="B82" s="7">
        <v>3</v>
      </c>
    </row>
    <row r="83" spans="2:2" x14ac:dyDescent="0.45">
      <c r="B83" s="7">
        <v>2</v>
      </c>
    </row>
    <row r="84" spans="2:2" x14ac:dyDescent="0.45">
      <c r="B84" s="7">
        <v>1</v>
      </c>
    </row>
    <row r="85" spans="2:2" x14ac:dyDescent="0.45">
      <c r="B85" s="7">
        <v>4</v>
      </c>
    </row>
    <row r="86" spans="2:2" x14ac:dyDescent="0.45">
      <c r="B86" s="7">
        <v>2</v>
      </c>
    </row>
    <row r="87" spans="2:2" x14ac:dyDescent="0.45">
      <c r="B87" s="7">
        <v>4</v>
      </c>
    </row>
    <row r="88" spans="2:2" x14ac:dyDescent="0.45">
      <c r="B88" s="7">
        <v>5</v>
      </c>
    </row>
    <row r="89" spans="2:2" x14ac:dyDescent="0.45">
      <c r="B89" s="7">
        <v>1</v>
      </c>
    </row>
    <row r="90" spans="2:2" x14ac:dyDescent="0.45">
      <c r="B90" s="7">
        <v>3</v>
      </c>
    </row>
    <row r="91" spans="2:2" x14ac:dyDescent="0.45">
      <c r="B91" s="7">
        <v>2</v>
      </c>
    </row>
    <row r="92" spans="2:2" x14ac:dyDescent="0.45">
      <c r="B92" s="7">
        <v>4</v>
      </c>
    </row>
    <row r="93" spans="2:2" x14ac:dyDescent="0.45">
      <c r="B93" s="7">
        <v>3</v>
      </c>
    </row>
    <row r="94" spans="2:2" x14ac:dyDescent="0.45">
      <c r="B94" s="7">
        <v>5</v>
      </c>
    </row>
    <row r="95" spans="2:2" x14ac:dyDescent="0.45">
      <c r="B95" s="7">
        <v>3</v>
      </c>
    </row>
    <row r="96" spans="2:2" x14ac:dyDescent="0.45">
      <c r="B96" s="7">
        <v>2</v>
      </c>
    </row>
    <row r="97" spans="2:2" x14ac:dyDescent="0.45">
      <c r="B97" s="7">
        <v>4</v>
      </c>
    </row>
    <row r="98" spans="2:2" x14ac:dyDescent="0.45">
      <c r="B98" s="7">
        <v>2</v>
      </c>
    </row>
    <row r="99" spans="2:2" x14ac:dyDescent="0.45">
      <c r="B99" s="7">
        <v>6</v>
      </c>
    </row>
    <row r="100" spans="2:2" x14ac:dyDescent="0.45">
      <c r="B100" s="7">
        <v>3</v>
      </c>
    </row>
    <row r="101" spans="2:2" x14ac:dyDescent="0.45">
      <c r="B101" s="7">
        <v>2</v>
      </c>
    </row>
    <row r="102" spans="2:2" x14ac:dyDescent="0.45">
      <c r="B102" s="7">
        <v>4</v>
      </c>
    </row>
    <row r="103" spans="2:2" x14ac:dyDescent="0.45">
      <c r="B103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6E2E-C855-4777-B856-251D4A0DEF5E}">
  <dimension ref="A2:M846"/>
  <sheetViews>
    <sheetView zoomScale="92" zoomScaleNormal="92" workbookViewId="0"/>
  </sheetViews>
  <sheetFormatPr defaultRowHeight="14.25" x14ac:dyDescent="0.45"/>
  <cols>
    <col min="1" max="1" width="11.46484375" bestFit="1" customWidth="1"/>
    <col min="2" max="2" width="14.33203125" customWidth="1"/>
    <col min="3" max="3" width="17.265625" bestFit="1" customWidth="1"/>
    <col min="4" max="4" width="13.33203125" bestFit="1" customWidth="1"/>
    <col min="5" max="5" width="21.9296875" bestFit="1" customWidth="1"/>
    <col min="6" max="6" width="33.265625" bestFit="1" customWidth="1"/>
    <col min="12" max="12" width="12.06640625" bestFit="1" customWidth="1"/>
    <col min="13" max="13" width="11.86328125" bestFit="1" customWidth="1"/>
  </cols>
  <sheetData>
    <row r="2" spans="1:9" x14ac:dyDescent="0.45">
      <c r="A2" s="15" t="s">
        <v>21</v>
      </c>
      <c r="B2" s="16"/>
      <c r="C2" s="16"/>
      <c r="D2" s="16"/>
      <c r="E2" s="16"/>
    </row>
    <row r="5" spans="1:9" x14ac:dyDescent="0.45">
      <c r="A5" s="4" t="s">
        <v>22</v>
      </c>
      <c r="B5" s="1"/>
      <c r="C5" s="1"/>
      <c r="D5" s="1"/>
      <c r="E5" s="1"/>
      <c r="F5" s="1"/>
      <c r="G5" s="1"/>
      <c r="H5" s="1"/>
      <c r="I5" s="1"/>
    </row>
    <row r="7" spans="1:9" x14ac:dyDescent="0.45">
      <c r="B7" s="2" t="s">
        <v>23</v>
      </c>
      <c r="C7" s="2"/>
      <c r="D7" s="2" t="s">
        <v>24</v>
      </c>
      <c r="F7" t="s">
        <v>4</v>
      </c>
    </row>
    <row r="8" spans="1:9" x14ac:dyDescent="0.45">
      <c r="B8" s="7">
        <v>1</v>
      </c>
      <c r="C8" s="7"/>
      <c r="D8" s="7">
        <v>120</v>
      </c>
    </row>
    <row r="9" spans="1:9" x14ac:dyDescent="0.45">
      <c r="B9" s="7">
        <v>2</v>
      </c>
      <c r="C9" s="7"/>
      <c r="D9" s="7">
        <v>110</v>
      </c>
      <c r="F9" t="s">
        <v>25</v>
      </c>
    </row>
    <row r="10" spans="1:9" x14ac:dyDescent="0.45">
      <c r="B10" s="7">
        <v>3</v>
      </c>
      <c r="C10" s="7"/>
      <c r="D10" s="7">
        <v>130</v>
      </c>
      <c r="F10" s="3">
        <f>MAX(D8:D17)-MIN(D8:D17)</f>
        <v>35</v>
      </c>
    </row>
    <row r="11" spans="1:9" x14ac:dyDescent="0.45">
      <c r="B11" s="7">
        <v>4</v>
      </c>
      <c r="C11" s="7"/>
      <c r="D11" s="7">
        <v>115</v>
      </c>
    </row>
    <row r="12" spans="1:9" x14ac:dyDescent="0.45">
      <c r="B12" s="7">
        <v>5</v>
      </c>
      <c r="C12" s="7"/>
      <c r="D12" s="7">
        <v>125</v>
      </c>
      <c r="F12" t="s">
        <v>26</v>
      </c>
    </row>
    <row r="13" spans="1:9" x14ac:dyDescent="0.45">
      <c r="B13" s="7">
        <v>6</v>
      </c>
      <c r="C13" s="7"/>
      <c r="D13" s="7">
        <v>105</v>
      </c>
      <c r="F13" s="3">
        <f>_xlfn.VAR.S(D8:D17)</f>
        <v>123.33333333333333</v>
      </c>
    </row>
    <row r="14" spans="1:9" x14ac:dyDescent="0.45">
      <c r="B14" s="7">
        <v>7</v>
      </c>
      <c r="C14" s="7"/>
      <c r="D14" s="7">
        <v>135</v>
      </c>
    </row>
    <row r="15" spans="1:9" x14ac:dyDescent="0.45">
      <c r="B15" s="7">
        <v>8</v>
      </c>
      <c r="C15" s="7"/>
      <c r="D15" s="7">
        <v>115</v>
      </c>
      <c r="F15" t="s">
        <v>27</v>
      </c>
    </row>
    <row r="16" spans="1:9" x14ac:dyDescent="0.45">
      <c r="B16" s="7">
        <v>9</v>
      </c>
      <c r="C16" s="7"/>
      <c r="D16" s="7">
        <v>125</v>
      </c>
      <c r="F16" s="3">
        <f>_xlfn.STDEV.S(D8:D17)</f>
        <v>11.105554165971787</v>
      </c>
    </row>
    <row r="17" spans="1:8" x14ac:dyDescent="0.45">
      <c r="B17" s="7">
        <v>10</v>
      </c>
      <c r="C17" s="7"/>
      <c r="D17" s="7">
        <v>140</v>
      </c>
    </row>
    <row r="21" spans="1:8" x14ac:dyDescent="0.45">
      <c r="A21" s="4" t="s">
        <v>28</v>
      </c>
      <c r="B21" s="1"/>
      <c r="C21" s="1"/>
      <c r="D21" s="1"/>
      <c r="E21" s="1"/>
      <c r="F21" s="1"/>
      <c r="G21" s="1"/>
      <c r="H21" s="1"/>
    </row>
    <row r="23" spans="1:8" x14ac:dyDescent="0.45">
      <c r="A23" t="s">
        <v>29</v>
      </c>
    </row>
    <row r="25" spans="1:8" ht="28.5" x14ac:dyDescent="0.45">
      <c r="B25" s="5" t="s">
        <v>30</v>
      </c>
      <c r="C25" s="10"/>
      <c r="E25" t="s">
        <v>31</v>
      </c>
    </row>
    <row r="26" spans="1:8" x14ac:dyDescent="0.45">
      <c r="B26" s="7">
        <v>500</v>
      </c>
    </row>
    <row r="27" spans="1:8" x14ac:dyDescent="0.45">
      <c r="B27" s="7">
        <v>700</v>
      </c>
      <c r="E27" t="s">
        <v>32</v>
      </c>
    </row>
    <row r="28" spans="1:8" x14ac:dyDescent="0.45">
      <c r="B28" s="7">
        <v>400</v>
      </c>
      <c r="E28" s="3">
        <f>MAX(B26:B55)-MIN(B26:B55)</f>
        <v>400</v>
      </c>
    </row>
    <row r="29" spans="1:8" x14ac:dyDescent="0.45">
      <c r="B29" s="7">
        <v>600</v>
      </c>
    </row>
    <row r="30" spans="1:8" x14ac:dyDescent="0.45">
      <c r="B30" s="7">
        <v>550</v>
      </c>
      <c r="E30" t="s">
        <v>33</v>
      </c>
    </row>
    <row r="31" spans="1:8" x14ac:dyDescent="0.45">
      <c r="B31" s="7">
        <v>750</v>
      </c>
      <c r="E31" s="3">
        <f>_xlfn.VAR.S(B26:B55)</f>
        <v>13163.793103448275</v>
      </c>
    </row>
    <row r="32" spans="1:8" x14ac:dyDescent="0.45">
      <c r="B32" s="7">
        <v>650</v>
      </c>
    </row>
    <row r="33" spans="2:5" x14ac:dyDescent="0.45">
      <c r="B33" s="7">
        <v>500</v>
      </c>
      <c r="E33" t="s">
        <v>34</v>
      </c>
    </row>
    <row r="34" spans="2:5" x14ac:dyDescent="0.45">
      <c r="B34" s="7">
        <v>600</v>
      </c>
      <c r="E34" s="3">
        <f>_xlfn.STDEV.S(B26:B55)</f>
        <v>114.73357443855863</v>
      </c>
    </row>
    <row r="35" spans="2:5" x14ac:dyDescent="0.45">
      <c r="B35" s="7">
        <v>550</v>
      </c>
    </row>
    <row r="36" spans="2:5" x14ac:dyDescent="0.45">
      <c r="B36" s="7">
        <v>800</v>
      </c>
    </row>
    <row r="37" spans="2:5" x14ac:dyDescent="0.45">
      <c r="B37" s="7">
        <v>450</v>
      </c>
    </row>
    <row r="38" spans="2:5" x14ac:dyDescent="0.45">
      <c r="B38" s="7">
        <v>700</v>
      </c>
    </row>
    <row r="39" spans="2:5" x14ac:dyDescent="0.45">
      <c r="B39" s="7">
        <v>550</v>
      </c>
    </row>
    <row r="40" spans="2:5" x14ac:dyDescent="0.45">
      <c r="B40" s="7">
        <v>600</v>
      </c>
    </row>
    <row r="41" spans="2:5" x14ac:dyDescent="0.45">
      <c r="B41" s="7">
        <v>400</v>
      </c>
    </row>
    <row r="42" spans="2:5" x14ac:dyDescent="0.45">
      <c r="B42" s="7">
        <v>650</v>
      </c>
    </row>
    <row r="43" spans="2:5" x14ac:dyDescent="0.45">
      <c r="B43" s="7">
        <v>500</v>
      </c>
    </row>
    <row r="44" spans="2:5" x14ac:dyDescent="0.45">
      <c r="B44" s="7">
        <v>750</v>
      </c>
    </row>
    <row r="45" spans="2:5" x14ac:dyDescent="0.45">
      <c r="B45" s="7">
        <v>550</v>
      </c>
    </row>
    <row r="46" spans="2:5" x14ac:dyDescent="0.45">
      <c r="B46" s="7">
        <v>700</v>
      </c>
    </row>
    <row r="47" spans="2:5" x14ac:dyDescent="0.45">
      <c r="B47" s="7">
        <v>600</v>
      </c>
    </row>
    <row r="48" spans="2:5" x14ac:dyDescent="0.45">
      <c r="B48" s="7">
        <v>500</v>
      </c>
    </row>
    <row r="49" spans="1:10" x14ac:dyDescent="0.45">
      <c r="B49" s="7">
        <v>800</v>
      </c>
    </row>
    <row r="50" spans="1:10" x14ac:dyDescent="0.45">
      <c r="B50" s="7">
        <v>550</v>
      </c>
    </row>
    <row r="51" spans="1:10" x14ac:dyDescent="0.45">
      <c r="B51" s="7">
        <v>650</v>
      </c>
    </row>
    <row r="52" spans="1:10" x14ac:dyDescent="0.45">
      <c r="B52" s="7">
        <v>400</v>
      </c>
    </row>
    <row r="53" spans="1:10" x14ac:dyDescent="0.45">
      <c r="B53" s="7">
        <v>600</v>
      </c>
    </row>
    <row r="54" spans="1:10" x14ac:dyDescent="0.45">
      <c r="B54" s="7">
        <v>750</v>
      </c>
    </row>
    <row r="55" spans="1:10" x14ac:dyDescent="0.45">
      <c r="B55" s="7">
        <v>550</v>
      </c>
    </row>
    <row r="59" spans="1:10" x14ac:dyDescent="0.45">
      <c r="A59" s="4" t="s">
        <v>35</v>
      </c>
      <c r="B59" s="1"/>
      <c r="C59" s="1"/>
      <c r="D59" s="1"/>
      <c r="E59" s="1"/>
      <c r="F59" s="1"/>
      <c r="G59" s="1"/>
      <c r="H59" s="1"/>
      <c r="I59" s="4"/>
      <c r="J59" s="1"/>
    </row>
    <row r="61" spans="1:10" x14ac:dyDescent="0.45">
      <c r="A61" t="s">
        <v>36</v>
      </c>
    </row>
    <row r="63" spans="1:10" ht="28.5" x14ac:dyDescent="0.45">
      <c r="B63" s="5" t="s">
        <v>37</v>
      </c>
      <c r="C63" s="10"/>
      <c r="E63" t="s">
        <v>31</v>
      </c>
    </row>
    <row r="64" spans="1:10" x14ac:dyDescent="0.45">
      <c r="B64" s="7">
        <v>3</v>
      </c>
    </row>
    <row r="65" spans="2:5" x14ac:dyDescent="0.45">
      <c r="B65" s="7">
        <v>5</v>
      </c>
      <c r="E65" t="s">
        <v>38</v>
      </c>
    </row>
    <row r="66" spans="2:5" x14ac:dyDescent="0.45">
      <c r="B66" s="7">
        <v>2</v>
      </c>
      <c r="E66" s="3">
        <f>MAX(B64:B113)-MIN(B64:B113)</f>
        <v>6</v>
      </c>
    </row>
    <row r="67" spans="2:5" x14ac:dyDescent="0.45">
      <c r="B67" s="7">
        <v>4</v>
      </c>
    </row>
    <row r="68" spans="2:5" x14ac:dyDescent="0.45">
      <c r="B68" s="7">
        <v>6</v>
      </c>
      <c r="E68" t="s">
        <v>39</v>
      </c>
    </row>
    <row r="69" spans="2:5" x14ac:dyDescent="0.45">
      <c r="B69" s="7">
        <v>2</v>
      </c>
      <c r="E69" s="3">
        <f>_xlfn.VAR.S(B64:B113)</f>
        <v>2.3363265306122454</v>
      </c>
    </row>
    <row r="70" spans="2:5" x14ac:dyDescent="0.45">
      <c r="B70" s="7">
        <v>3</v>
      </c>
    </row>
    <row r="71" spans="2:5" x14ac:dyDescent="0.45">
      <c r="B71" s="7">
        <v>4</v>
      </c>
      <c r="E71" t="s">
        <v>40</v>
      </c>
    </row>
    <row r="72" spans="2:5" x14ac:dyDescent="0.45">
      <c r="B72" s="7">
        <v>2</v>
      </c>
      <c r="E72" s="3">
        <f>_xlfn.STDEV.S(B64:B113)</f>
        <v>1.5285046714394579</v>
      </c>
    </row>
    <row r="73" spans="2:5" x14ac:dyDescent="0.45">
      <c r="B73" s="7">
        <v>5</v>
      </c>
    </row>
    <row r="74" spans="2:5" x14ac:dyDescent="0.45">
      <c r="B74" s="7">
        <v>7</v>
      </c>
    </row>
    <row r="75" spans="2:5" x14ac:dyDescent="0.45">
      <c r="B75" s="7">
        <v>2</v>
      </c>
    </row>
    <row r="76" spans="2:5" x14ac:dyDescent="0.45">
      <c r="B76" s="7">
        <v>3</v>
      </c>
    </row>
    <row r="77" spans="2:5" x14ac:dyDescent="0.45">
      <c r="B77" s="7">
        <v>4</v>
      </c>
    </row>
    <row r="78" spans="2:5" x14ac:dyDescent="0.45">
      <c r="B78" s="7">
        <v>2</v>
      </c>
    </row>
    <row r="79" spans="2:5" x14ac:dyDescent="0.45">
      <c r="B79" s="7">
        <v>4</v>
      </c>
    </row>
    <row r="80" spans="2:5" x14ac:dyDescent="0.45">
      <c r="B80" s="7">
        <v>2</v>
      </c>
    </row>
    <row r="81" spans="2:2" x14ac:dyDescent="0.45">
      <c r="B81" s="7">
        <v>3</v>
      </c>
    </row>
    <row r="82" spans="2:2" x14ac:dyDescent="0.45">
      <c r="B82" s="7">
        <v>5</v>
      </c>
    </row>
    <row r="83" spans="2:2" x14ac:dyDescent="0.45">
      <c r="B83" s="7">
        <v>6</v>
      </c>
    </row>
    <row r="84" spans="2:2" x14ac:dyDescent="0.45">
      <c r="B84" s="7">
        <v>3</v>
      </c>
    </row>
    <row r="85" spans="2:2" x14ac:dyDescent="0.45">
      <c r="B85" s="7">
        <v>2</v>
      </c>
    </row>
    <row r="86" spans="2:2" x14ac:dyDescent="0.45">
      <c r="B86" s="7">
        <v>1</v>
      </c>
    </row>
    <row r="87" spans="2:2" x14ac:dyDescent="0.45">
      <c r="B87" s="7">
        <v>4</v>
      </c>
    </row>
    <row r="88" spans="2:2" x14ac:dyDescent="0.45">
      <c r="B88" s="7">
        <v>2</v>
      </c>
    </row>
    <row r="89" spans="2:2" x14ac:dyDescent="0.45">
      <c r="B89" s="7">
        <v>4</v>
      </c>
    </row>
    <row r="90" spans="2:2" x14ac:dyDescent="0.45">
      <c r="B90" s="7">
        <v>5</v>
      </c>
    </row>
    <row r="91" spans="2:2" x14ac:dyDescent="0.45">
      <c r="B91" s="7">
        <v>3</v>
      </c>
    </row>
    <row r="92" spans="2:2" x14ac:dyDescent="0.45">
      <c r="B92" s="7">
        <v>2</v>
      </c>
    </row>
    <row r="93" spans="2:2" x14ac:dyDescent="0.45">
      <c r="B93" s="7">
        <v>7</v>
      </c>
    </row>
    <row r="94" spans="2:2" x14ac:dyDescent="0.45">
      <c r="B94" s="7">
        <v>2</v>
      </c>
    </row>
    <row r="95" spans="2:2" x14ac:dyDescent="0.45">
      <c r="B95" s="7">
        <v>3</v>
      </c>
    </row>
    <row r="96" spans="2:2" x14ac:dyDescent="0.45">
      <c r="B96" s="7">
        <v>4</v>
      </c>
    </row>
    <row r="97" spans="2:2" x14ac:dyDescent="0.45">
      <c r="B97" s="7">
        <v>5</v>
      </c>
    </row>
    <row r="98" spans="2:2" x14ac:dyDescent="0.45">
      <c r="B98" s="7">
        <v>1</v>
      </c>
    </row>
    <row r="99" spans="2:2" x14ac:dyDescent="0.45">
      <c r="B99" s="7">
        <v>6</v>
      </c>
    </row>
    <row r="100" spans="2:2" x14ac:dyDescent="0.45">
      <c r="B100" s="7">
        <v>2</v>
      </c>
    </row>
    <row r="101" spans="2:2" x14ac:dyDescent="0.45">
      <c r="B101" s="7">
        <v>4</v>
      </c>
    </row>
    <row r="102" spans="2:2" x14ac:dyDescent="0.45">
      <c r="B102" s="7">
        <v>3</v>
      </c>
    </row>
    <row r="103" spans="2:2" x14ac:dyDescent="0.45">
      <c r="B103" s="7">
        <v>5</v>
      </c>
    </row>
    <row r="104" spans="2:2" x14ac:dyDescent="0.45">
      <c r="B104" s="7">
        <v>3</v>
      </c>
    </row>
    <row r="105" spans="2:2" x14ac:dyDescent="0.45">
      <c r="B105" s="7">
        <v>2</v>
      </c>
    </row>
    <row r="106" spans="2:2" x14ac:dyDescent="0.45">
      <c r="B106" s="7">
        <v>4</v>
      </c>
    </row>
    <row r="107" spans="2:2" x14ac:dyDescent="0.45">
      <c r="B107" s="7">
        <v>2</v>
      </c>
    </row>
    <row r="108" spans="2:2" x14ac:dyDescent="0.45">
      <c r="B108" s="7">
        <v>6</v>
      </c>
    </row>
    <row r="109" spans="2:2" x14ac:dyDescent="0.45">
      <c r="B109" s="7">
        <v>3</v>
      </c>
    </row>
    <row r="110" spans="2:2" x14ac:dyDescent="0.45">
      <c r="B110" s="7">
        <v>2</v>
      </c>
    </row>
    <row r="111" spans="2:2" x14ac:dyDescent="0.45">
      <c r="B111" s="7">
        <v>4</v>
      </c>
    </row>
    <row r="112" spans="2:2" x14ac:dyDescent="0.45">
      <c r="B112" s="7">
        <v>5</v>
      </c>
    </row>
    <row r="113" spans="1:7" x14ac:dyDescent="0.45">
      <c r="B113" s="7">
        <v>3</v>
      </c>
    </row>
    <row r="117" spans="1:7" x14ac:dyDescent="0.45">
      <c r="A117" s="4" t="s">
        <v>41</v>
      </c>
      <c r="B117" s="1"/>
      <c r="C117" s="1"/>
      <c r="D117" s="1"/>
      <c r="E117" s="1"/>
      <c r="F117" s="1"/>
      <c r="G117" s="1"/>
    </row>
    <row r="119" spans="1:7" x14ac:dyDescent="0.45">
      <c r="A119" t="s">
        <v>42</v>
      </c>
    </row>
    <row r="121" spans="1:7" x14ac:dyDescent="0.45">
      <c r="B121" s="2" t="s">
        <v>43</v>
      </c>
      <c r="C121" s="11"/>
      <c r="E121" t="s">
        <v>31</v>
      </c>
    </row>
    <row r="122" spans="1:7" x14ac:dyDescent="0.45">
      <c r="B122" s="7">
        <v>120</v>
      </c>
    </row>
    <row r="123" spans="1:7" x14ac:dyDescent="0.45">
      <c r="B123" s="7">
        <v>150</v>
      </c>
      <c r="E123" t="s">
        <v>44</v>
      </c>
    </row>
    <row r="124" spans="1:7" x14ac:dyDescent="0.45">
      <c r="B124" s="7">
        <v>110</v>
      </c>
      <c r="E124" s="3" t="s">
        <v>46</v>
      </c>
      <c r="F124" s="3">
        <f>AVERAGE(B122:B133)</f>
        <v>132.5</v>
      </c>
    </row>
    <row r="125" spans="1:7" x14ac:dyDescent="0.45">
      <c r="B125" s="7">
        <v>135</v>
      </c>
    </row>
    <row r="126" spans="1:7" x14ac:dyDescent="0.45">
      <c r="B126" s="7">
        <v>125</v>
      </c>
      <c r="E126" t="s">
        <v>45</v>
      </c>
    </row>
    <row r="127" spans="1:7" x14ac:dyDescent="0.45">
      <c r="B127" s="7">
        <v>140</v>
      </c>
      <c r="E127" s="3" t="s">
        <v>47</v>
      </c>
      <c r="F127" s="3">
        <f>MAX(B122:B133)-MIN(B122:B133)</f>
        <v>45</v>
      </c>
    </row>
    <row r="128" spans="1:7" x14ac:dyDescent="0.45">
      <c r="B128" s="7">
        <v>130</v>
      </c>
    </row>
    <row r="129" spans="1:8" x14ac:dyDescent="0.45">
      <c r="B129" s="7">
        <v>155</v>
      </c>
    </row>
    <row r="130" spans="1:8" x14ac:dyDescent="0.45">
      <c r="B130" s="7">
        <v>115</v>
      </c>
    </row>
    <row r="131" spans="1:8" x14ac:dyDescent="0.45">
      <c r="B131" s="7">
        <v>145</v>
      </c>
    </row>
    <row r="132" spans="1:8" x14ac:dyDescent="0.45">
      <c r="B132" s="7">
        <v>135</v>
      </c>
    </row>
    <row r="133" spans="1:8" x14ac:dyDescent="0.45">
      <c r="B133" s="7">
        <v>130</v>
      </c>
    </row>
    <row r="137" spans="1:8" x14ac:dyDescent="0.45">
      <c r="A137" s="4" t="s">
        <v>48</v>
      </c>
      <c r="B137" s="1"/>
      <c r="C137" s="1"/>
      <c r="D137" s="1"/>
      <c r="E137" s="1"/>
      <c r="F137" s="1"/>
      <c r="G137" s="1"/>
      <c r="H137" s="4"/>
    </row>
    <row r="139" spans="1:8" x14ac:dyDescent="0.45">
      <c r="A139" t="s">
        <v>49</v>
      </c>
    </row>
    <row r="141" spans="1:8" x14ac:dyDescent="0.45">
      <c r="B141" s="2" t="s">
        <v>50</v>
      </c>
      <c r="C141" s="11"/>
      <c r="E141" t="s">
        <v>31</v>
      </c>
    </row>
    <row r="142" spans="1:8" x14ac:dyDescent="0.45">
      <c r="B142" s="7">
        <v>8</v>
      </c>
    </row>
    <row r="143" spans="1:8" x14ac:dyDescent="0.45">
      <c r="B143" s="7">
        <v>7</v>
      </c>
      <c r="E143" t="s">
        <v>51</v>
      </c>
    </row>
    <row r="144" spans="1:8" x14ac:dyDescent="0.45">
      <c r="B144" s="7">
        <v>9</v>
      </c>
      <c r="E144" s="3" t="s">
        <v>46</v>
      </c>
      <c r="F144" s="3">
        <f>AVERAGE(B142:B191)</f>
        <v>7.5</v>
      </c>
    </row>
    <row r="145" spans="2:6" x14ac:dyDescent="0.45">
      <c r="B145" s="7">
        <v>6</v>
      </c>
    </row>
    <row r="146" spans="2:6" x14ac:dyDescent="0.45">
      <c r="B146" s="7">
        <v>7</v>
      </c>
      <c r="E146" t="s">
        <v>52</v>
      </c>
    </row>
    <row r="147" spans="2:6" x14ac:dyDescent="0.45">
      <c r="B147" s="7">
        <v>8</v>
      </c>
      <c r="E147" s="3" t="s">
        <v>53</v>
      </c>
      <c r="F147" s="3">
        <f>_xlfn.STDEV.S(B142:B191)</f>
        <v>1.0350983390135313</v>
      </c>
    </row>
    <row r="148" spans="2:6" x14ac:dyDescent="0.45">
      <c r="B148" s="7">
        <v>9</v>
      </c>
    </row>
    <row r="149" spans="2:6" x14ac:dyDescent="0.45">
      <c r="B149" s="7">
        <v>8</v>
      </c>
    </row>
    <row r="150" spans="2:6" x14ac:dyDescent="0.45">
      <c r="B150" s="7">
        <v>7</v>
      </c>
    </row>
    <row r="151" spans="2:6" x14ac:dyDescent="0.45">
      <c r="B151" s="7">
        <v>6</v>
      </c>
    </row>
    <row r="152" spans="2:6" x14ac:dyDescent="0.45">
      <c r="B152" s="7">
        <v>8</v>
      </c>
    </row>
    <row r="153" spans="2:6" x14ac:dyDescent="0.45">
      <c r="B153" s="7">
        <v>9</v>
      </c>
    </row>
    <row r="154" spans="2:6" x14ac:dyDescent="0.45">
      <c r="B154" s="7">
        <v>7</v>
      </c>
    </row>
    <row r="155" spans="2:6" x14ac:dyDescent="0.45">
      <c r="B155" s="7">
        <v>8</v>
      </c>
    </row>
    <row r="156" spans="2:6" x14ac:dyDescent="0.45">
      <c r="B156" s="7">
        <v>7</v>
      </c>
    </row>
    <row r="157" spans="2:6" x14ac:dyDescent="0.45">
      <c r="B157" s="7">
        <v>6</v>
      </c>
    </row>
    <row r="158" spans="2:6" x14ac:dyDescent="0.45">
      <c r="B158" s="7">
        <v>8</v>
      </c>
    </row>
    <row r="159" spans="2:6" x14ac:dyDescent="0.45">
      <c r="B159" s="7">
        <v>9</v>
      </c>
    </row>
    <row r="160" spans="2:6" x14ac:dyDescent="0.45">
      <c r="B160" s="7">
        <v>6</v>
      </c>
    </row>
    <row r="161" spans="2:2" x14ac:dyDescent="0.45">
      <c r="B161" s="7">
        <v>7</v>
      </c>
    </row>
    <row r="162" spans="2:2" x14ac:dyDescent="0.45">
      <c r="B162" s="7">
        <v>8</v>
      </c>
    </row>
    <row r="163" spans="2:2" x14ac:dyDescent="0.45">
      <c r="B163" s="7">
        <v>9</v>
      </c>
    </row>
    <row r="164" spans="2:2" x14ac:dyDescent="0.45">
      <c r="B164" s="7">
        <v>7</v>
      </c>
    </row>
    <row r="165" spans="2:2" x14ac:dyDescent="0.45">
      <c r="B165" s="7">
        <v>6</v>
      </c>
    </row>
    <row r="166" spans="2:2" x14ac:dyDescent="0.45">
      <c r="B166" s="7">
        <v>7</v>
      </c>
    </row>
    <row r="167" spans="2:2" x14ac:dyDescent="0.45">
      <c r="B167" s="7">
        <v>8</v>
      </c>
    </row>
    <row r="168" spans="2:2" x14ac:dyDescent="0.45">
      <c r="B168" s="7">
        <v>9</v>
      </c>
    </row>
    <row r="169" spans="2:2" x14ac:dyDescent="0.45">
      <c r="B169" s="7">
        <v>8</v>
      </c>
    </row>
    <row r="170" spans="2:2" x14ac:dyDescent="0.45">
      <c r="B170" s="7">
        <v>7</v>
      </c>
    </row>
    <row r="171" spans="2:2" x14ac:dyDescent="0.45">
      <c r="B171" s="7">
        <v>6</v>
      </c>
    </row>
    <row r="172" spans="2:2" x14ac:dyDescent="0.45">
      <c r="B172" s="7">
        <v>9</v>
      </c>
    </row>
    <row r="173" spans="2:2" x14ac:dyDescent="0.45">
      <c r="B173" s="7">
        <v>8</v>
      </c>
    </row>
    <row r="174" spans="2:2" x14ac:dyDescent="0.45">
      <c r="B174" s="7">
        <v>7</v>
      </c>
    </row>
    <row r="175" spans="2:2" x14ac:dyDescent="0.45">
      <c r="B175" s="7">
        <v>6</v>
      </c>
    </row>
    <row r="176" spans="2:2" x14ac:dyDescent="0.45">
      <c r="B176" s="7">
        <v>8</v>
      </c>
    </row>
    <row r="177" spans="2:2" x14ac:dyDescent="0.45">
      <c r="B177" s="7">
        <v>9</v>
      </c>
    </row>
    <row r="178" spans="2:2" x14ac:dyDescent="0.45">
      <c r="B178" s="7">
        <v>7</v>
      </c>
    </row>
    <row r="179" spans="2:2" x14ac:dyDescent="0.45">
      <c r="B179" s="7">
        <v>8</v>
      </c>
    </row>
    <row r="180" spans="2:2" x14ac:dyDescent="0.45">
      <c r="B180" s="7">
        <v>7</v>
      </c>
    </row>
    <row r="181" spans="2:2" x14ac:dyDescent="0.45">
      <c r="B181" s="7">
        <v>6</v>
      </c>
    </row>
    <row r="182" spans="2:2" x14ac:dyDescent="0.45">
      <c r="B182" s="7">
        <v>9</v>
      </c>
    </row>
    <row r="183" spans="2:2" x14ac:dyDescent="0.45">
      <c r="B183" s="7">
        <v>8</v>
      </c>
    </row>
    <row r="184" spans="2:2" x14ac:dyDescent="0.45">
      <c r="B184" s="7">
        <v>7</v>
      </c>
    </row>
    <row r="185" spans="2:2" x14ac:dyDescent="0.45">
      <c r="B185" s="7">
        <v>6</v>
      </c>
    </row>
    <row r="186" spans="2:2" x14ac:dyDescent="0.45">
      <c r="B186" s="7">
        <v>7</v>
      </c>
    </row>
    <row r="187" spans="2:2" x14ac:dyDescent="0.45">
      <c r="B187" s="7">
        <v>8</v>
      </c>
    </row>
    <row r="188" spans="2:2" x14ac:dyDescent="0.45">
      <c r="B188" s="7">
        <v>9</v>
      </c>
    </row>
    <row r="189" spans="2:2" x14ac:dyDescent="0.45">
      <c r="B189" s="7">
        <v>8</v>
      </c>
    </row>
    <row r="190" spans="2:2" x14ac:dyDescent="0.45">
      <c r="B190" s="7">
        <v>7</v>
      </c>
    </row>
    <row r="191" spans="2:2" x14ac:dyDescent="0.45">
      <c r="B191" s="7">
        <v>6</v>
      </c>
    </row>
    <row r="195" spans="1:7" x14ac:dyDescent="0.45">
      <c r="A195" s="4" t="s">
        <v>54</v>
      </c>
      <c r="B195" s="1"/>
      <c r="C195" s="1"/>
      <c r="D195" s="1"/>
      <c r="E195" s="1"/>
      <c r="F195" s="1"/>
      <c r="G195" s="1"/>
    </row>
    <row r="197" spans="1:7" x14ac:dyDescent="0.45">
      <c r="A197" t="s">
        <v>55</v>
      </c>
    </row>
    <row r="199" spans="1:7" ht="28.5" x14ac:dyDescent="0.45">
      <c r="B199" s="5" t="s">
        <v>56</v>
      </c>
      <c r="C199" s="10"/>
      <c r="F199" t="s">
        <v>31</v>
      </c>
    </row>
    <row r="200" spans="1:7" x14ac:dyDescent="0.45">
      <c r="B200" s="7">
        <v>10</v>
      </c>
    </row>
    <row r="201" spans="1:7" x14ac:dyDescent="0.45">
      <c r="B201" s="7">
        <v>15</v>
      </c>
      <c r="F201" t="s">
        <v>57</v>
      </c>
    </row>
    <row r="202" spans="1:7" x14ac:dyDescent="0.45">
      <c r="B202" s="7">
        <v>12</v>
      </c>
      <c r="F202" s="3" t="s">
        <v>46</v>
      </c>
      <c r="G202" s="3">
        <f>AVERAGE(B200:B299)</f>
        <v>16.739999999999998</v>
      </c>
    </row>
    <row r="203" spans="1:7" x14ac:dyDescent="0.45">
      <c r="B203" s="7">
        <v>18</v>
      </c>
    </row>
    <row r="204" spans="1:7" x14ac:dyDescent="0.45">
      <c r="B204" s="7">
        <v>20</v>
      </c>
      <c r="F204" t="s">
        <v>58</v>
      </c>
    </row>
    <row r="205" spans="1:7" x14ac:dyDescent="0.45">
      <c r="B205" s="7">
        <v>25</v>
      </c>
      <c r="F205" s="3" t="s">
        <v>47</v>
      </c>
      <c r="G205" s="3">
        <f>MAX(B200:B299)-MIN(B200:B299)</f>
        <v>19</v>
      </c>
    </row>
    <row r="206" spans="1:7" x14ac:dyDescent="0.45">
      <c r="B206" s="7">
        <v>8</v>
      </c>
    </row>
    <row r="207" spans="1:7" x14ac:dyDescent="0.45">
      <c r="B207" s="7">
        <v>14</v>
      </c>
      <c r="F207" t="s">
        <v>59</v>
      </c>
    </row>
    <row r="208" spans="1:7" x14ac:dyDescent="0.45">
      <c r="B208" s="7">
        <v>16</v>
      </c>
      <c r="F208" s="3" t="s">
        <v>53</v>
      </c>
      <c r="G208" s="3">
        <f>_xlfn.STDEV.S(B200:B299)</f>
        <v>4.1429506881014673</v>
      </c>
    </row>
    <row r="209" spans="2:2" x14ac:dyDescent="0.45">
      <c r="B209" s="7">
        <v>22</v>
      </c>
    </row>
    <row r="210" spans="2:2" x14ac:dyDescent="0.45">
      <c r="B210" s="7">
        <v>9</v>
      </c>
    </row>
    <row r="211" spans="2:2" x14ac:dyDescent="0.45">
      <c r="B211" s="7">
        <v>17</v>
      </c>
    </row>
    <row r="212" spans="2:2" x14ac:dyDescent="0.45">
      <c r="B212" s="7">
        <v>11</v>
      </c>
    </row>
    <row r="213" spans="2:2" x14ac:dyDescent="0.45">
      <c r="B213" s="7">
        <v>13</v>
      </c>
    </row>
    <row r="214" spans="2:2" x14ac:dyDescent="0.45">
      <c r="B214" s="7">
        <v>19</v>
      </c>
    </row>
    <row r="215" spans="2:2" x14ac:dyDescent="0.45">
      <c r="B215" s="7">
        <v>23</v>
      </c>
    </row>
    <row r="216" spans="2:2" x14ac:dyDescent="0.45">
      <c r="B216" s="7">
        <v>21</v>
      </c>
    </row>
    <row r="217" spans="2:2" x14ac:dyDescent="0.45">
      <c r="B217" s="7">
        <v>16</v>
      </c>
    </row>
    <row r="218" spans="2:2" x14ac:dyDescent="0.45">
      <c r="B218" s="7">
        <v>24</v>
      </c>
    </row>
    <row r="219" spans="2:2" x14ac:dyDescent="0.45">
      <c r="B219" s="7">
        <v>27</v>
      </c>
    </row>
    <row r="220" spans="2:2" x14ac:dyDescent="0.45">
      <c r="B220" s="7">
        <v>13</v>
      </c>
    </row>
    <row r="221" spans="2:2" x14ac:dyDescent="0.45">
      <c r="B221" s="7">
        <v>10</v>
      </c>
    </row>
    <row r="222" spans="2:2" x14ac:dyDescent="0.45">
      <c r="B222" s="7">
        <v>18</v>
      </c>
    </row>
    <row r="223" spans="2:2" x14ac:dyDescent="0.45">
      <c r="B223" s="7">
        <v>16</v>
      </c>
    </row>
    <row r="224" spans="2:2" x14ac:dyDescent="0.45">
      <c r="B224" s="7">
        <v>12</v>
      </c>
    </row>
    <row r="225" spans="2:2" x14ac:dyDescent="0.45">
      <c r="B225" s="7">
        <v>14</v>
      </c>
    </row>
    <row r="226" spans="2:2" x14ac:dyDescent="0.45">
      <c r="B226" s="7">
        <v>19</v>
      </c>
    </row>
    <row r="227" spans="2:2" x14ac:dyDescent="0.45">
      <c r="B227" s="7">
        <v>21</v>
      </c>
    </row>
    <row r="228" spans="2:2" x14ac:dyDescent="0.45">
      <c r="B228" s="7">
        <v>11</v>
      </c>
    </row>
    <row r="229" spans="2:2" x14ac:dyDescent="0.45">
      <c r="B229" s="7">
        <v>17</v>
      </c>
    </row>
    <row r="230" spans="2:2" x14ac:dyDescent="0.45">
      <c r="B230" s="7">
        <v>15</v>
      </c>
    </row>
    <row r="231" spans="2:2" x14ac:dyDescent="0.45">
      <c r="B231" s="7">
        <v>20</v>
      </c>
    </row>
    <row r="232" spans="2:2" x14ac:dyDescent="0.45">
      <c r="B232" s="7">
        <v>26</v>
      </c>
    </row>
    <row r="233" spans="2:2" x14ac:dyDescent="0.45">
      <c r="B233" s="7">
        <v>13</v>
      </c>
    </row>
    <row r="234" spans="2:2" x14ac:dyDescent="0.45">
      <c r="B234" s="7">
        <v>12</v>
      </c>
    </row>
    <row r="235" spans="2:2" x14ac:dyDescent="0.45">
      <c r="B235" s="7">
        <v>14</v>
      </c>
    </row>
    <row r="236" spans="2:2" x14ac:dyDescent="0.45">
      <c r="B236" s="7">
        <v>22</v>
      </c>
    </row>
    <row r="237" spans="2:2" x14ac:dyDescent="0.45">
      <c r="B237" s="7">
        <v>19</v>
      </c>
    </row>
    <row r="238" spans="2:2" x14ac:dyDescent="0.45">
      <c r="B238" s="7">
        <v>16</v>
      </c>
    </row>
    <row r="239" spans="2:2" x14ac:dyDescent="0.45">
      <c r="B239" s="7">
        <v>11</v>
      </c>
    </row>
    <row r="240" spans="2:2" x14ac:dyDescent="0.45">
      <c r="B240" s="7">
        <v>25</v>
      </c>
    </row>
    <row r="241" spans="2:2" x14ac:dyDescent="0.45">
      <c r="B241" s="7">
        <v>18</v>
      </c>
    </row>
    <row r="242" spans="2:2" x14ac:dyDescent="0.45">
      <c r="B242" s="7">
        <v>16</v>
      </c>
    </row>
    <row r="243" spans="2:2" x14ac:dyDescent="0.45">
      <c r="B243" s="7">
        <v>13</v>
      </c>
    </row>
    <row r="244" spans="2:2" x14ac:dyDescent="0.45">
      <c r="B244" s="7">
        <v>21</v>
      </c>
    </row>
    <row r="245" spans="2:2" x14ac:dyDescent="0.45">
      <c r="B245" s="7">
        <v>20</v>
      </c>
    </row>
    <row r="246" spans="2:2" x14ac:dyDescent="0.45">
      <c r="B246" s="7">
        <v>15</v>
      </c>
    </row>
    <row r="247" spans="2:2" x14ac:dyDescent="0.45">
      <c r="B247" s="7">
        <v>12</v>
      </c>
    </row>
    <row r="248" spans="2:2" x14ac:dyDescent="0.45">
      <c r="B248" s="7">
        <v>19</v>
      </c>
    </row>
    <row r="249" spans="2:2" x14ac:dyDescent="0.45">
      <c r="B249" s="7">
        <v>17</v>
      </c>
    </row>
    <row r="250" spans="2:2" x14ac:dyDescent="0.45">
      <c r="B250" s="7">
        <v>14</v>
      </c>
    </row>
    <row r="251" spans="2:2" x14ac:dyDescent="0.45">
      <c r="B251" s="7">
        <v>16</v>
      </c>
    </row>
    <row r="252" spans="2:2" x14ac:dyDescent="0.45">
      <c r="B252" s="7">
        <v>23</v>
      </c>
    </row>
    <row r="253" spans="2:2" x14ac:dyDescent="0.45">
      <c r="B253" s="7">
        <v>18</v>
      </c>
    </row>
    <row r="254" spans="2:2" x14ac:dyDescent="0.45">
      <c r="B254" s="7">
        <v>15</v>
      </c>
    </row>
    <row r="255" spans="2:2" x14ac:dyDescent="0.45">
      <c r="B255" s="7">
        <v>11</v>
      </c>
    </row>
    <row r="256" spans="2:2" x14ac:dyDescent="0.45">
      <c r="B256" s="7">
        <v>19</v>
      </c>
    </row>
    <row r="257" spans="2:2" x14ac:dyDescent="0.45">
      <c r="B257" s="7">
        <v>22</v>
      </c>
    </row>
    <row r="258" spans="2:2" x14ac:dyDescent="0.45">
      <c r="B258" s="7">
        <v>17</v>
      </c>
    </row>
    <row r="259" spans="2:2" x14ac:dyDescent="0.45">
      <c r="B259" s="7">
        <v>12</v>
      </c>
    </row>
    <row r="260" spans="2:2" x14ac:dyDescent="0.45">
      <c r="B260" s="7">
        <v>16</v>
      </c>
    </row>
    <row r="261" spans="2:2" x14ac:dyDescent="0.45">
      <c r="B261" s="7">
        <v>14</v>
      </c>
    </row>
    <row r="262" spans="2:2" x14ac:dyDescent="0.45">
      <c r="B262" s="7">
        <v>18</v>
      </c>
    </row>
    <row r="263" spans="2:2" x14ac:dyDescent="0.45">
      <c r="B263" s="7">
        <v>20</v>
      </c>
    </row>
    <row r="264" spans="2:2" x14ac:dyDescent="0.45">
      <c r="B264" s="7">
        <v>25</v>
      </c>
    </row>
    <row r="265" spans="2:2" x14ac:dyDescent="0.45">
      <c r="B265" s="7">
        <v>13</v>
      </c>
    </row>
    <row r="266" spans="2:2" x14ac:dyDescent="0.45">
      <c r="B266" s="7">
        <v>11</v>
      </c>
    </row>
    <row r="267" spans="2:2" x14ac:dyDescent="0.45">
      <c r="B267" s="7">
        <v>22</v>
      </c>
    </row>
    <row r="268" spans="2:2" x14ac:dyDescent="0.45">
      <c r="B268" s="7">
        <v>19</v>
      </c>
    </row>
    <row r="269" spans="2:2" x14ac:dyDescent="0.45">
      <c r="B269" s="7">
        <v>17</v>
      </c>
    </row>
    <row r="270" spans="2:2" x14ac:dyDescent="0.45">
      <c r="B270" s="7">
        <v>15</v>
      </c>
    </row>
    <row r="271" spans="2:2" x14ac:dyDescent="0.45">
      <c r="B271" s="7">
        <v>16</v>
      </c>
    </row>
    <row r="272" spans="2:2" x14ac:dyDescent="0.45">
      <c r="B272" s="7">
        <v>13</v>
      </c>
    </row>
    <row r="273" spans="2:2" x14ac:dyDescent="0.45">
      <c r="B273" s="7">
        <v>14</v>
      </c>
    </row>
    <row r="274" spans="2:2" x14ac:dyDescent="0.45">
      <c r="B274" s="7">
        <v>18</v>
      </c>
    </row>
    <row r="275" spans="2:2" x14ac:dyDescent="0.45">
      <c r="B275" s="7">
        <v>20</v>
      </c>
    </row>
    <row r="276" spans="2:2" x14ac:dyDescent="0.45">
      <c r="B276" s="7">
        <v>19</v>
      </c>
    </row>
    <row r="277" spans="2:2" x14ac:dyDescent="0.45">
      <c r="B277" s="7">
        <v>21</v>
      </c>
    </row>
    <row r="278" spans="2:2" x14ac:dyDescent="0.45">
      <c r="B278" s="7">
        <v>17</v>
      </c>
    </row>
    <row r="279" spans="2:2" x14ac:dyDescent="0.45">
      <c r="B279" s="7">
        <v>12</v>
      </c>
    </row>
    <row r="280" spans="2:2" x14ac:dyDescent="0.45">
      <c r="B280" s="7">
        <v>15</v>
      </c>
    </row>
    <row r="281" spans="2:2" x14ac:dyDescent="0.45">
      <c r="B281" s="7">
        <v>13</v>
      </c>
    </row>
    <row r="282" spans="2:2" x14ac:dyDescent="0.45">
      <c r="B282" s="7">
        <v>16</v>
      </c>
    </row>
    <row r="283" spans="2:2" x14ac:dyDescent="0.45">
      <c r="B283" s="7">
        <v>14</v>
      </c>
    </row>
    <row r="284" spans="2:2" x14ac:dyDescent="0.45">
      <c r="B284" s="7">
        <v>22</v>
      </c>
    </row>
    <row r="285" spans="2:2" x14ac:dyDescent="0.45">
      <c r="B285" s="7">
        <v>21</v>
      </c>
    </row>
    <row r="286" spans="2:2" x14ac:dyDescent="0.45">
      <c r="B286" s="7">
        <v>19</v>
      </c>
    </row>
    <row r="287" spans="2:2" x14ac:dyDescent="0.45">
      <c r="B287" s="7">
        <v>18</v>
      </c>
    </row>
    <row r="288" spans="2:2" x14ac:dyDescent="0.45">
      <c r="B288" s="7">
        <v>16</v>
      </c>
    </row>
    <row r="289" spans="1:8" x14ac:dyDescent="0.45">
      <c r="B289" s="7">
        <v>11</v>
      </c>
    </row>
    <row r="290" spans="1:8" x14ac:dyDescent="0.45">
      <c r="B290" s="7">
        <v>17</v>
      </c>
    </row>
    <row r="291" spans="1:8" x14ac:dyDescent="0.45">
      <c r="B291" s="7">
        <v>14</v>
      </c>
    </row>
    <row r="292" spans="1:8" x14ac:dyDescent="0.45">
      <c r="B292" s="7">
        <v>12</v>
      </c>
    </row>
    <row r="293" spans="1:8" x14ac:dyDescent="0.45">
      <c r="B293" s="7">
        <v>20</v>
      </c>
    </row>
    <row r="294" spans="1:8" x14ac:dyDescent="0.45">
      <c r="B294" s="7">
        <v>23</v>
      </c>
    </row>
    <row r="295" spans="1:8" x14ac:dyDescent="0.45">
      <c r="B295" s="7">
        <v>19</v>
      </c>
    </row>
    <row r="296" spans="1:8" x14ac:dyDescent="0.45">
      <c r="B296" s="7">
        <v>15</v>
      </c>
    </row>
    <row r="297" spans="1:8" x14ac:dyDescent="0.45">
      <c r="B297" s="7">
        <v>16</v>
      </c>
    </row>
    <row r="298" spans="1:8" x14ac:dyDescent="0.45">
      <c r="B298" s="7">
        <v>13</v>
      </c>
    </row>
    <row r="299" spans="1:8" x14ac:dyDescent="0.45">
      <c r="B299" s="7">
        <v>18</v>
      </c>
    </row>
    <row r="303" spans="1:8" x14ac:dyDescent="0.45">
      <c r="A303" s="4" t="s">
        <v>60</v>
      </c>
      <c r="B303" s="1"/>
      <c r="C303" s="1"/>
      <c r="D303" s="1"/>
      <c r="E303" s="1"/>
      <c r="F303" s="1"/>
      <c r="G303" s="1"/>
      <c r="H303" s="4"/>
    </row>
    <row r="305" spans="1:9" x14ac:dyDescent="0.45">
      <c r="A305" t="s">
        <v>61</v>
      </c>
    </row>
    <row r="307" spans="1:9" x14ac:dyDescent="0.45">
      <c r="B307" s="2" t="s">
        <v>62</v>
      </c>
      <c r="C307" s="2"/>
      <c r="D307" s="2" t="s">
        <v>63</v>
      </c>
      <c r="E307" s="2" t="s">
        <v>64</v>
      </c>
      <c r="F307" s="2" t="s">
        <v>65</v>
      </c>
      <c r="G307" s="2" t="s">
        <v>66</v>
      </c>
      <c r="I307" t="s">
        <v>31</v>
      </c>
    </row>
    <row r="308" spans="1:9" x14ac:dyDescent="0.45">
      <c r="B308" s="7">
        <v>30</v>
      </c>
      <c r="C308" s="7"/>
      <c r="D308" s="7">
        <v>25</v>
      </c>
      <c r="E308" s="7">
        <v>22</v>
      </c>
      <c r="F308" s="7">
        <v>18</v>
      </c>
      <c r="G308" s="7">
        <v>35</v>
      </c>
    </row>
    <row r="309" spans="1:9" x14ac:dyDescent="0.45">
      <c r="B309" s="7">
        <v>32</v>
      </c>
      <c r="C309" s="7"/>
      <c r="D309" s="7">
        <v>27</v>
      </c>
      <c r="E309" s="7">
        <v>23</v>
      </c>
      <c r="F309" s="7">
        <v>17</v>
      </c>
      <c r="G309" s="7">
        <v>36</v>
      </c>
      <c r="I309" t="s">
        <v>72</v>
      </c>
    </row>
    <row r="310" spans="1:9" x14ac:dyDescent="0.45">
      <c r="B310" s="7">
        <v>33</v>
      </c>
      <c r="C310" s="7"/>
      <c r="D310" s="7">
        <v>26</v>
      </c>
      <c r="E310" s="7">
        <v>20</v>
      </c>
      <c r="F310" s="7">
        <v>19</v>
      </c>
      <c r="G310" s="7">
        <v>34</v>
      </c>
    </row>
    <row r="311" spans="1:9" x14ac:dyDescent="0.45">
      <c r="B311" s="7">
        <v>28</v>
      </c>
      <c r="C311" s="7"/>
      <c r="D311" s="7">
        <v>23</v>
      </c>
      <c r="E311" s="7">
        <v>25</v>
      </c>
      <c r="F311" s="7">
        <v>20</v>
      </c>
      <c r="G311" s="7">
        <v>35</v>
      </c>
    </row>
    <row r="312" spans="1:9" x14ac:dyDescent="0.45">
      <c r="B312" s="7">
        <v>31</v>
      </c>
      <c r="C312" s="7"/>
      <c r="D312" s="7">
        <v>28</v>
      </c>
      <c r="E312" s="7">
        <v>21</v>
      </c>
      <c r="F312" s="7">
        <v>21</v>
      </c>
      <c r="G312" s="7">
        <v>33</v>
      </c>
      <c r="I312" t="s">
        <v>73</v>
      </c>
    </row>
    <row r="313" spans="1:9" x14ac:dyDescent="0.45">
      <c r="B313" s="7">
        <v>30</v>
      </c>
      <c r="C313" s="7"/>
      <c r="D313" s="7">
        <v>24</v>
      </c>
      <c r="E313" s="7">
        <v>24</v>
      </c>
      <c r="F313" s="7">
        <v>18</v>
      </c>
      <c r="G313" s="7">
        <v>34</v>
      </c>
    </row>
    <row r="314" spans="1:9" x14ac:dyDescent="0.45">
      <c r="B314" s="7">
        <v>29</v>
      </c>
      <c r="C314" s="7"/>
      <c r="D314" s="7">
        <v>26</v>
      </c>
      <c r="E314" s="7">
        <v>23</v>
      </c>
      <c r="F314" s="7">
        <v>19</v>
      </c>
      <c r="G314" s="7">
        <v>32</v>
      </c>
    </row>
    <row r="315" spans="1:9" x14ac:dyDescent="0.45">
      <c r="B315" s="7">
        <v>30</v>
      </c>
      <c r="C315" s="7"/>
      <c r="D315" s="7">
        <v>25</v>
      </c>
      <c r="E315" s="7">
        <v>22</v>
      </c>
      <c r="F315" s="7">
        <v>17</v>
      </c>
      <c r="G315" s="7">
        <v>33</v>
      </c>
      <c r="I315" t="s">
        <v>74</v>
      </c>
    </row>
    <row r="316" spans="1:9" x14ac:dyDescent="0.45">
      <c r="B316" s="7">
        <v>32</v>
      </c>
      <c r="C316" s="7"/>
      <c r="D316" s="7">
        <v>27</v>
      </c>
      <c r="E316" s="7">
        <v>25</v>
      </c>
      <c r="F316" s="7">
        <v>20</v>
      </c>
      <c r="G316" s="7">
        <v>36</v>
      </c>
    </row>
    <row r="317" spans="1:9" x14ac:dyDescent="0.45">
      <c r="B317" s="7">
        <v>31</v>
      </c>
      <c r="C317" s="7"/>
      <c r="D317" s="7">
        <v>28</v>
      </c>
      <c r="E317" s="7">
        <v>24</v>
      </c>
      <c r="F317" s="7">
        <v>19</v>
      </c>
      <c r="G317" s="7">
        <v>34</v>
      </c>
    </row>
    <row r="319" spans="1:9" x14ac:dyDescent="0.45">
      <c r="A319" s="6" t="s">
        <v>67</v>
      </c>
      <c r="B319" s="6">
        <f>AVERAGE(B308:B317)</f>
        <v>30.6</v>
      </c>
      <c r="C319" s="6"/>
      <c r="D319" s="6">
        <f t="shared" ref="D319:G319" si="0">AVERAGE(D308:D317)</f>
        <v>25.9</v>
      </c>
      <c r="E319" s="6">
        <f t="shared" si="0"/>
        <v>22.9</v>
      </c>
      <c r="F319" s="6">
        <f t="shared" si="0"/>
        <v>18.8</v>
      </c>
      <c r="G319" s="6">
        <f t="shared" si="0"/>
        <v>34.200000000000003</v>
      </c>
    </row>
    <row r="320" spans="1:9" x14ac:dyDescent="0.45">
      <c r="A320" t="s">
        <v>68</v>
      </c>
      <c r="B320">
        <f>MEDIAN(B308:B317)</f>
        <v>30.5</v>
      </c>
      <c r="D320">
        <f t="shared" ref="D320:G320" si="1">MEDIAN(D308:D317)</f>
        <v>26</v>
      </c>
      <c r="E320">
        <f t="shared" si="1"/>
        <v>23</v>
      </c>
      <c r="F320">
        <f t="shared" si="1"/>
        <v>19</v>
      </c>
      <c r="G320">
        <f t="shared" si="1"/>
        <v>34</v>
      </c>
    </row>
    <row r="321" spans="1:8" x14ac:dyDescent="0.45">
      <c r="A321" t="s">
        <v>69</v>
      </c>
      <c r="B321" cm="1">
        <f t="array" ref="B321">_xlfn.MODE.MULT(B308:B317)</f>
        <v>30</v>
      </c>
      <c r="D321">
        <f>_xlfn.MODE.SNGL(D308:D317)</f>
        <v>25</v>
      </c>
      <c r="E321">
        <f>_xlfn.MODE.SNGL(E308:E317)</f>
        <v>22</v>
      </c>
      <c r="F321" cm="1">
        <f t="array" ref="F321">_xlfn.MODE.MULT(F308:F317)</f>
        <v>19</v>
      </c>
      <c r="G321" cm="1">
        <f t="array" ref="G321">_xlfn.MODE.MULT(G308:G317)</f>
        <v>34</v>
      </c>
    </row>
    <row r="323" spans="1:8" x14ac:dyDescent="0.45">
      <c r="A323" s="6" t="s">
        <v>47</v>
      </c>
      <c r="B323" s="6">
        <f>MAX(B308:B317)-MIN(B308:B317)</f>
        <v>5</v>
      </c>
      <c r="C323" s="6"/>
      <c r="D323" s="6">
        <f t="shared" ref="D323:G323" si="2">MAX(D308:D317)-MIN(D308:D317)</f>
        <v>5</v>
      </c>
      <c r="E323" s="6">
        <f t="shared" si="2"/>
        <v>5</v>
      </c>
      <c r="F323" s="6">
        <f t="shared" si="2"/>
        <v>4</v>
      </c>
      <c r="G323" s="6">
        <f t="shared" si="2"/>
        <v>4</v>
      </c>
    </row>
    <row r="324" spans="1:8" x14ac:dyDescent="0.45">
      <c r="A324" s="6" t="s">
        <v>70</v>
      </c>
      <c r="B324" s="6">
        <f>_xlfn.VAR.S(B308:B317)</f>
        <v>2.2666666666666675</v>
      </c>
      <c r="C324" s="6"/>
      <c r="D324" s="6">
        <f t="shared" ref="D324:G324" si="3">_xlfn.VAR.S(D308:D317)</f>
        <v>2.7666666666666675</v>
      </c>
      <c r="E324" s="6">
        <f t="shared" si="3"/>
        <v>2.7666666666666675</v>
      </c>
      <c r="F324" s="6">
        <f t="shared" si="3"/>
        <v>1.7333333333333332</v>
      </c>
      <c r="G324" s="6">
        <f t="shared" si="3"/>
        <v>1.7333333333333332</v>
      </c>
    </row>
    <row r="325" spans="1:8" x14ac:dyDescent="0.45">
      <c r="A325" t="s">
        <v>71</v>
      </c>
      <c r="B325">
        <f>_xlfn.STDEV.S(B308:B317)</f>
        <v>1.5055453054181622</v>
      </c>
      <c r="D325">
        <f t="shared" ref="D325:G325" si="4">_xlfn.STDEV.S(D308:D317)</f>
        <v>1.6633299933166201</v>
      </c>
      <c r="E325">
        <f t="shared" si="4"/>
        <v>1.6633299933166201</v>
      </c>
      <c r="F325">
        <f t="shared" si="4"/>
        <v>1.3165611772087666</v>
      </c>
      <c r="G325">
        <f t="shared" si="4"/>
        <v>1.3165611772087666</v>
      </c>
    </row>
    <row r="330" spans="1:8" x14ac:dyDescent="0.45">
      <c r="A330" s="4" t="s">
        <v>75</v>
      </c>
      <c r="B330" s="1"/>
      <c r="C330" s="1"/>
      <c r="D330" s="1"/>
      <c r="E330" s="1"/>
      <c r="F330" s="1"/>
      <c r="G330" s="1"/>
      <c r="H330" s="4"/>
    </row>
    <row r="332" spans="1:8" x14ac:dyDescent="0.45">
      <c r="A332" t="s">
        <v>76</v>
      </c>
    </row>
    <row r="334" spans="1:8" x14ac:dyDescent="0.45">
      <c r="B334" s="2" t="s">
        <v>77</v>
      </c>
      <c r="C334" s="11"/>
      <c r="E334" t="s">
        <v>78</v>
      </c>
    </row>
    <row r="335" spans="1:8" x14ac:dyDescent="0.45">
      <c r="B335" s="7">
        <v>28</v>
      </c>
    </row>
    <row r="336" spans="1:8" x14ac:dyDescent="0.45">
      <c r="B336" s="7">
        <v>32</v>
      </c>
      <c r="E336" t="s">
        <v>79</v>
      </c>
    </row>
    <row r="337" spans="2:6" x14ac:dyDescent="0.45">
      <c r="B337" s="7">
        <v>35</v>
      </c>
    </row>
    <row r="338" spans="2:6" x14ac:dyDescent="0.45">
      <c r="B338" s="7">
        <v>40</v>
      </c>
      <c r="E338" s="8" t="s">
        <v>83</v>
      </c>
      <c r="F338" t="s">
        <v>85</v>
      </c>
    </row>
    <row r="339" spans="2:6" x14ac:dyDescent="0.45">
      <c r="B339" s="7">
        <v>42</v>
      </c>
      <c r="E339" s="9">
        <v>27</v>
      </c>
      <c r="F339">
        <v>3</v>
      </c>
    </row>
    <row r="340" spans="2:6" x14ac:dyDescent="0.45">
      <c r="B340" s="7">
        <v>28</v>
      </c>
      <c r="E340" s="9">
        <v>28</v>
      </c>
      <c r="F340">
        <v>5</v>
      </c>
    </row>
    <row r="341" spans="2:6" x14ac:dyDescent="0.45">
      <c r="B341" s="7">
        <v>33</v>
      </c>
      <c r="E341" s="9">
        <v>29</v>
      </c>
      <c r="F341">
        <v>7</v>
      </c>
    </row>
    <row r="342" spans="2:6" x14ac:dyDescent="0.45">
      <c r="B342" s="7">
        <v>38</v>
      </c>
      <c r="E342" s="9">
        <v>30</v>
      </c>
      <c r="F342">
        <v>6</v>
      </c>
    </row>
    <row r="343" spans="2:6" x14ac:dyDescent="0.45">
      <c r="B343" s="7">
        <v>30</v>
      </c>
      <c r="E343" s="9">
        <v>31</v>
      </c>
      <c r="F343">
        <v>10</v>
      </c>
    </row>
    <row r="344" spans="2:6" x14ac:dyDescent="0.45">
      <c r="B344" s="7">
        <v>41</v>
      </c>
      <c r="E344" s="9">
        <v>32</v>
      </c>
      <c r="F344">
        <v>5</v>
      </c>
    </row>
    <row r="345" spans="2:6" x14ac:dyDescent="0.45">
      <c r="B345" s="7">
        <v>37</v>
      </c>
      <c r="E345" s="9">
        <v>33</v>
      </c>
      <c r="F345">
        <v>7</v>
      </c>
    </row>
    <row r="346" spans="2:6" x14ac:dyDescent="0.45">
      <c r="B346" s="7">
        <v>31</v>
      </c>
      <c r="E346" s="9">
        <v>34</v>
      </c>
      <c r="F346">
        <v>3</v>
      </c>
    </row>
    <row r="347" spans="2:6" x14ac:dyDescent="0.45">
      <c r="B347" s="7">
        <v>34</v>
      </c>
      <c r="E347" s="9">
        <v>35</v>
      </c>
      <c r="F347">
        <v>9</v>
      </c>
    </row>
    <row r="348" spans="2:6" x14ac:dyDescent="0.45">
      <c r="B348" s="7">
        <v>29</v>
      </c>
      <c r="E348" s="9">
        <v>36</v>
      </c>
      <c r="F348">
        <v>7</v>
      </c>
    </row>
    <row r="349" spans="2:6" x14ac:dyDescent="0.45">
      <c r="B349" s="7">
        <v>36</v>
      </c>
      <c r="E349" s="9">
        <v>37</v>
      </c>
      <c r="F349">
        <v>5</v>
      </c>
    </row>
    <row r="350" spans="2:6" x14ac:dyDescent="0.45">
      <c r="B350" s="7">
        <v>43</v>
      </c>
      <c r="E350" s="9">
        <v>38</v>
      </c>
      <c r="F350">
        <v>6</v>
      </c>
    </row>
    <row r="351" spans="2:6" x14ac:dyDescent="0.45">
      <c r="B351" s="7">
        <v>39</v>
      </c>
      <c r="E351" s="9">
        <v>39</v>
      </c>
      <c r="F351">
        <v>7</v>
      </c>
    </row>
    <row r="352" spans="2:6" x14ac:dyDescent="0.45">
      <c r="B352" s="7">
        <v>27</v>
      </c>
      <c r="E352" s="9">
        <v>40</v>
      </c>
      <c r="F352">
        <v>6</v>
      </c>
    </row>
    <row r="353" spans="2:6" x14ac:dyDescent="0.45">
      <c r="B353" s="7">
        <v>35</v>
      </c>
      <c r="E353" s="9">
        <v>41</v>
      </c>
      <c r="F353">
        <v>4</v>
      </c>
    </row>
    <row r="354" spans="2:6" x14ac:dyDescent="0.45">
      <c r="B354" s="7">
        <v>31</v>
      </c>
      <c r="E354" s="9">
        <v>42</v>
      </c>
      <c r="F354">
        <v>2</v>
      </c>
    </row>
    <row r="355" spans="2:6" x14ac:dyDescent="0.45">
      <c r="B355" s="7">
        <v>39</v>
      </c>
      <c r="E355" s="9">
        <v>43</v>
      </c>
      <c r="F355">
        <v>3</v>
      </c>
    </row>
    <row r="356" spans="2:6" x14ac:dyDescent="0.45">
      <c r="B356" s="7">
        <v>45</v>
      </c>
      <c r="E356" s="9">
        <v>44</v>
      </c>
      <c r="F356">
        <v>3</v>
      </c>
    </row>
    <row r="357" spans="2:6" x14ac:dyDescent="0.45">
      <c r="B357" s="7">
        <v>29</v>
      </c>
      <c r="E357" s="9">
        <v>45</v>
      </c>
      <c r="F357">
        <v>2</v>
      </c>
    </row>
    <row r="358" spans="2:6" x14ac:dyDescent="0.45">
      <c r="B358" s="7">
        <v>33</v>
      </c>
      <c r="E358" s="9" t="s">
        <v>84</v>
      </c>
      <c r="F358">
        <v>100</v>
      </c>
    </row>
    <row r="359" spans="2:6" x14ac:dyDescent="0.45">
      <c r="B359" s="7">
        <v>37</v>
      </c>
    </row>
    <row r="360" spans="2:6" x14ac:dyDescent="0.45">
      <c r="B360" s="7">
        <v>40</v>
      </c>
    </row>
    <row r="361" spans="2:6" x14ac:dyDescent="0.45">
      <c r="B361" s="7">
        <v>36</v>
      </c>
      <c r="E361" t="s">
        <v>80</v>
      </c>
    </row>
    <row r="362" spans="2:6" x14ac:dyDescent="0.45">
      <c r="B362" s="7">
        <v>29</v>
      </c>
      <c r="E362" s="3" t="s">
        <v>69</v>
      </c>
      <c r="F362" s="3" cm="1">
        <f t="array" ref="F362">_xlfn.MODE.MULT(B335:B434)</f>
        <v>31</v>
      </c>
    </row>
    <row r="363" spans="2:6" x14ac:dyDescent="0.45">
      <c r="B363" s="7">
        <v>31</v>
      </c>
    </row>
    <row r="364" spans="2:6" x14ac:dyDescent="0.45">
      <c r="B364" s="7">
        <v>38</v>
      </c>
      <c r="E364" t="s">
        <v>81</v>
      </c>
    </row>
    <row r="365" spans="2:6" x14ac:dyDescent="0.45">
      <c r="B365" s="7">
        <v>35</v>
      </c>
      <c r="E365" s="3" t="s">
        <v>68</v>
      </c>
      <c r="F365" s="3">
        <f>MEDIAN(B335:B434)</f>
        <v>35</v>
      </c>
    </row>
    <row r="366" spans="2:6" x14ac:dyDescent="0.45">
      <c r="B366" s="7">
        <v>44</v>
      </c>
    </row>
    <row r="367" spans="2:6" x14ac:dyDescent="0.45">
      <c r="B367" s="7">
        <v>32</v>
      </c>
      <c r="E367" t="s">
        <v>82</v>
      </c>
    </row>
    <row r="368" spans="2:6" x14ac:dyDescent="0.45">
      <c r="B368" s="7">
        <v>39</v>
      </c>
      <c r="E368" s="3" t="s">
        <v>47</v>
      </c>
      <c r="F368" s="3">
        <f>MAX(B335:B434)-MIN(B335:B434)</f>
        <v>18</v>
      </c>
    </row>
    <row r="369" spans="2:2" x14ac:dyDescent="0.45">
      <c r="B369" s="7">
        <v>36</v>
      </c>
    </row>
    <row r="370" spans="2:2" x14ac:dyDescent="0.45">
      <c r="B370" s="7">
        <v>30</v>
      </c>
    </row>
    <row r="371" spans="2:2" x14ac:dyDescent="0.45">
      <c r="B371" s="7">
        <v>33</v>
      </c>
    </row>
    <row r="372" spans="2:2" x14ac:dyDescent="0.45">
      <c r="B372" s="7">
        <v>28</v>
      </c>
    </row>
    <row r="373" spans="2:2" x14ac:dyDescent="0.45">
      <c r="B373" s="7">
        <v>41</v>
      </c>
    </row>
    <row r="374" spans="2:2" x14ac:dyDescent="0.45">
      <c r="B374" s="7">
        <v>35</v>
      </c>
    </row>
    <row r="375" spans="2:2" x14ac:dyDescent="0.45">
      <c r="B375" s="7">
        <v>31</v>
      </c>
    </row>
    <row r="376" spans="2:2" x14ac:dyDescent="0.45">
      <c r="B376" s="7">
        <v>37</v>
      </c>
    </row>
    <row r="377" spans="2:2" x14ac:dyDescent="0.45">
      <c r="B377" s="7">
        <v>42</v>
      </c>
    </row>
    <row r="378" spans="2:2" x14ac:dyDescent="0.45">
      <c r="B378" s="7">
        <v>29</v>
      </c>
    </row>
    <row r="379" spans="2:2" x14ac:dyDescent="0.45">
      <c r="B379" s="7">
        <v>34</v>
      </c>
    </row>
    <row r="380" spans="2:2" x14ac:dyDescent="0.45">
      <c r="B380" s="7">
        <v>40</v>
      </c>
    </row>
    <row r="381" spans="2:2" x14ac:dyDescent="0.45">
      <c r="B381" s="7">
        <v>31</v>
      </c>
    </row>
    <row r="382" spans="2:2" x14ac:dyDescent="0.45">
      <c r="B382" s="7">
        <v>33</v>
      </c>
    </row>
    <row r="383" spans="2:2" x14ac:dyDescent="0.45">
      <c r="B383" s="7">
        <v>38</v>
      </c>
    </row>
    <row r="384" spans="2:2" x14ac:dyDescent="0.45">
      <c r="B384" s="7">
        <v>36</v>
      </c>
    </row>
    <row r="385" spans="2:2" x14ac:dyDescent="0.45">
      <c r="B385" s="7">
        <v>39</v>
      </c>
    </row>
    <row r="386" spans="2:2" x14ac:dyDescent="0.45">
      <c r="B386" s="7">
        <v>27</v>
      </c>
    </row>
    <row r="387" spans="2:2" x14ac:dyDescent="0.45">
      <c r="B387" s="7">
        <v>35</v>
      </c>
    </row>
    <row r="388" spans="2:2" x14ac:dyDescent="0.45">
      <c r="B388" s="7">
        <v>30</v>
      </c>
    </row>
    <row r="389" spans="2:2" x14ac:dyDescent="0.45">
      <c r="B389" s="7">
        <v>43</v>
      </c>
    </row>
    <row r="390" spans="2:2" x14ac:dyDescent="0.45">
      <c r="B390" s="7">
        <v>29</v>
      </c>
    </row>
    <row r="391" spans="2:2" x14ac:dyDescent="0.45">
      <c r="B391" s="7">
        <v>32</v>
      </c>
    </row>
    <row r="392" spans="2:2" x14ac:dyDescent="0.45">
      <c r="B392" s="7">
        <v>36</v>
      </c>
    </row>
    <row r="393" spans="2:2" x14ac:dyDescent="0.45">
      <c r="B393" s="7">
        <v>31</v>
      </c>
    </row>
    <row r="394" spans="2:2" x14ac:dyDescent="0.45">
      <c r="B394" s="7">
        <v>40</v>
      </c>
    </row>
    <row r="395" spans="2:2" x14ac:dyDescent="0.45">
      <c r="B395" s="7">
        <v>38</v>
      </c>
    </row>
    <row r="396" spans="2:2" x14ac:dyDescent="0.45">
      <c r="B396" s="7">
        <v>44</v>
      </c>
    </row>
    <row r="397" spans="2:2" x14ac:dyDescent="0.45">
      <c r="B397" s="7">
        <v>37</v>
      </c>
    </row>
    <row r="398" spans="2:2" x14ac:dyDescent="0.45">
      <c r="B398" s="7">
        <v>33</v>
      </c>
    </row>
    <row r="399" spans="2:2" x14ac:dyDescent="0.45">
      <c r="B399" s="7">
        <v>35</v>
      </c>
    </row>
    <row r="400" spans="2:2" x14ac:dyDescent="0.45">
      <c r="B400" s="7">
        <v>41</v>
      </c>
    </row>
    <row r="401" spans="2:2" x14ac:dyDescent="0.45">
      <c r="B401" s="7">
        <v>30</v>
      </c>
    </row>
    <row r="402" spans="2:2" x14ac:dyDescent="0.45">
      <c r="B402" s="7">
        <v>31</v>
      </c>
    </row>
    <row r="403" spans="2:2" x14ac:dyDescent="0.45">
      <c r="B403" s="7">
        <v>39</v>
      </c>
    </row>
    <row r="404" spans="2:2" x14ac:dyDescent="0.45">
      <c r="B404" s="7">
        <v>28</v>
      </c>
    </row>
    <row r="405" spans="2:2" x14ac:dyDescent="0.45">
      <c r="B405" s="7">
        <v>45</v>
      </c>
    </row>
    <row r="406" spans="2:2" x14ac:dyDescent="0.45">
      <c r="B406" s="7">
        <v>29</v>
      </c>
    </row>
    <row r="407" spans="2:2" x14ac:dyDescent="0.45">
      <c r="B407" s="7">
        <v>33</v>
      </c>
    </row>
    <row r="408" spans="2:2" x14ac:dyDescent="0.45">
      <c r="B408" s="7">
        <v>38</v>
      </c>
    </row>
    <row r="409" spans="2:2" x14ac:dyDescent="0.45">
      <c r="B409" s="7">
        <v>34</v>
      </c>
    </row>
    <row r="410" spans="2:2" x14ac:dyDescent="0.45">
      <c r="B410" s="7">
        <v>32</v>
      </c>
    </row>
    <row r="411" spans="2:2" x14ac:dyDescent="0.45">
      <c r="B411" s="7">
        <v>35</v>
      </c>
    </row>
    <row r="412" spans="2:2" x14ac:dyDescent="0.45">
      <c r="B412" s="7">
        <v>31</v>
      </c>
    </row>
    <row r="413" spans="2:2" x14ac:dyDescent="0.45">
      <c r="B413" s="7">
        <v>40</v>
      </c>
    </row>
    <row r="414" spans="2:2" x14ac:dyDescent="0.45">
      <c r="B414" s="7">
        <v>36</v>
      </c>
    </row>
    <row r="415" spans="2:2" x14ac:dyDescent="0.45">
      <c r="B415" s="7">
        <v>39</v>
      </c>
    </row>
    <row r="416" spans="2:2" x14ac:dyDescent="0.45">
      <c r="B416" s="7">
        <v>27</v>
      </c>
    </row>
    <row r="417" spans="2:2" x14ac:dyDescent="0.45">
      <c r="B417" s="7">
        <v>35</v>
      </c>
    </row>
    <row r="418" spans="2:2" x14ac:dyDescent="0.45">
      <c r="B418" s="7">
        <v>30</v>
      </c>
    </row>
    <row r="419" spans="2:2" x14ac:dyDescent="0.45">
      <c r="B419" s="7">
        <v>43</v>
      </c>
    </row>
    <row r="420" spans="2:2" x14ac:dyDescent="0.45">
      <c r="B420" s="7">
        <v>29</v>
      </c>
    </row>
    <row r="421" spans="2:2" x14ac:dyDescent="0.45">
      <c r="B421" s="7">
        <v>32</v>
      </c>
    </row>
    <row r="422" spans="2:2" x14ac:dyDescent="0.45">
      <c r="B422" s="7">
        <v>36</v>
      </c>
    </row>
    <row r="423" spans="2:2" x14ac:dyDescent="0.45">
      <c r="B423" s="7">
        <v>31</v>
      </c>
    </row>
    <row r="424" spans="2:2" x14ac:dyDescent="0.45">
      <c r="B424" s="7">
        <v>40</v>
      </c>
    </row>
    <row r="425" spans="2:2" x14ac:dyDescent="0.45">
      <c r="B425" s="7">
        <v>38</v>
      </c>
    </row>
    <row r="426" spans="2:2" x14ac:dyDescent="0.45">
      <c r="B426" s="7">
        <v>44</v>
      </c>
    </row>
    <row r="427" spans="2:2" x14ac:dyDescent="0.45">
      <c r="B427" s="7">
        <v>37</v>
      </c>
    </row>
    <row r="428" spans="2:2" x14ac:dyDescent="0.45">
      <c r="B428" s="7">
        <v>33</v>
      </c>
    </row>
    <row r="429" spans="2:2" x14ac:dyDescent="0.45">
      <c r="B429" s="7">
        <v>35</v>
      </c>
    </row>
    <row r="430" spans="2:2" x14ac:dyDescent="0.45">
      <c r="B430" s="7">
        <v>41</v>
      </c>
    </row>
    <row r="431" spans="2:2" x14ac:dyDescent="0.45">
      <c r="B431" s="7">
        <v>30</v>
      </c>
    </row>
    <row r="432" spans="2:2" x14ac:dyDescent="0.45">
      <c r="B432" s="7">
        <v>31</v>
      </c>
    </row>
    <row r="433" spans="1:6" x14ac:dyDescent="0.45">
      <c r="B433" s="7">
        <v>39</v>
      </c>
    </row>
    <row r="434" spans="1:6" x14ac:dyDescent="0.45">
      <c r="B434" s="7">
        <v>28</v>
      </c>
    </row>
    <row r="438" spans="1:6" x14ac:dyDescent="0.45">
      <c r="A438" s="4" t="s">
        <v>86</v>
      </c>
      <c r="B438" s="1"/>
      <c r="C438" s="1"/>
      <c r="D438" s="1"/>
      <c r="E438" s="1"/>
      <c r="F438" s="1"/>
    </row>
    <row r="440" spans="1:6" x14ac:dyDescent="0.45">
      <c r="A440" t="s">
        <v>87</v>
      </c>
    </row>
    <row r="442" spans="1:6" ht="42.75" x14ac:dyDescent="0.45">
      <c r="B442" s="5" t="s">
        <v>88</v>
      </c>
      <c r="C442" s="10"/>
      <c r="E442" t="s">
        <v>78</v>
      </c>
    </row>
    <row r="443" spans="1:6" x14ac:dyDescent="0.45">
      <c r="B443" s="7">
        <v>28</v>
      </c>
    </row>
    <row r="444" spans="1:6" x14ac:dyDescent="0.45">
      <c r="B444" s="7">
        <v>35</v>
      </c>
      <c r="E444" t="s">
        <v>89</v>
      </c>
    </row>
    <row r="445" spans="1:6" x14ac:dyDescent="0.45">
      <c r="B445" s="7">
        <v>36</v>
      </c>
    </row>
    <row r="446" spans="1:6" x14ac:dyDescent="0.45">
      <c r="B446" s="7">
        <v>38</v>
      </c>
      <c r="E446" s="8" t="s">
        <v>83</v>
      </c>
      <c r="F446" t="s">
        <v>90</v>
      </c>
    </row>
    <row r="447" spans="1:6" x14ac:dyDescent="0.45">
      <c r="B447" s="7">
        <v>39</v>
      </c>
      <c r="E447" s="9">
        <v>28</v>
      </c>
      <c r="F447">
        <v>1</v>
      </c>
    </row>
    <row r="448" spans="1:6" x14ac:dyDescent="0.45">
      <c r="B448" s="7">
        <v>39</v>
      </c>
      <c r="E448" s="9">
        <v>35</v>
      </c>
      <c r="F448">
        <v>1</v>
      </c>
    </row>
    <row r="449" spans="2:6" x14ac:dyDescent="0.45">
      <c r="B449" s="7">
        <v>40</v>
      </c>
      <c r="E449" s="9">
        <v>36</v>
      </c>
      <c r="F449">
        <v>1</v>
      </c>
    </row>
    <row r="450" spans="2:6" x14ac:dyDescent="0.45">
      <c r="B450" s="7">
        <v>40</v>
      </c>
      <c r="E450" s="9">
        <v>38</v>
      </c>
      <c r="F450">
        <v>1</v>
      </c>
    </row>
    <row r="451" spans="2:6" x14ac:dyDescent="0.45">
      <c r="B451" s="7">
        <v>40</v>
      </c>
      <c r="E451" s="9">
        <v>39</v>
      </c>
      <c r="F451">
        <v>2</v>
      </c>
    </row>
    <row r="452" spans="2:6" x14ac:dyDescent="0.45">
      <c r="B452" s="7">
        <v>41</v>
      </c>
      <c r="E452" s="9">
        <v>40</v>
      </c>
      <c r="F452">
        <v>3</v>
      </c>
    </row>
    <row r="453" spans="2:6" x14ac:dyDescent="0.45">
      <c r="B453" s="7">
        <v>41</v>
      </c>
      <c r="E453" s="9">
        <v>41</v>
      </c>
      <c r="F453">
        <v>2</v>
      </c>
    </row>
    <row r="454" spans="2:6" x14ac:dyDescent="0.45">
      <c r="B454" s="7">
        <v>42</v>
      </c>
      <c r="E454" s="9">
        <v>42</v>
      </c>
      <c r="F454">
        <v>2</v>
      </c>
    </row>
    <row r="455" spans="2:6" x14ac:dyDescent="0.45">
      <c r="B455" s="7">
        <v>42</v>
      </c>
      <c r="E455" s="9">
        <v>43</v>
      </c>
      <c r="F455">
        <v>1</v>
      </c>
    </row>
    <row r="456" spans="2:6" x14ac:dyDescent="0.45">
      <c r="B456" s="7">
        <v>43</v>
      </c>
      <c r="E456" s="9">
        <v>44</v>
      </c>
      <c r="F456">
        <v>1</v>
      </c>
    </row>
    <row r="457" spans="2:6" x14ac:dyDescent="0.45">
      <c r="B457" s="7">
        <v>44</v>
      </c>
      <c r="E457" s="9">
        <v>45</v>
      </c>
      <c r="F457">
        <v>2</v>
      </c>
    </row>
    <row r="458" spans="2:6" x14ac:dyDescent="0.45">
      <c r="B458" s="7">
        <v>45</v>
      </c>
      <c r="E458" s="9">
        <v>47</v>
      </c>
      <c r="F458">
        <v>3</v>
      </c>
    </row>
    <row r="459" spans="2:6" x14ac:dyDescent="0.45">
      <c r="B459" s="7">
        <v>45</v>
      </c>
      <c r="E459" s="9">
        <v>48</v>
      </c>
      <c r="F459">
        <v>2</v>
      </c>
    </row>
    <row r="460" spans="2:6" x14ac:dyDescent="0.45">
      <c r="B460" s="7">
        <v>47</v>
      </c>
      <c r="E460" s="9">
        <v>49</v>
      </c>
      <c r="F460">
        <v>3</v>
      </c>
    </row>
    <row r="461" spans="2:6" x14ac:dyDescent="0.45">
      <c r="B461" s="7">
        <v>47</v>
      </c>
      <c r="E461" s="9">
        <v>51</v>
      </c>
      <c r="F461">
        <v>2</v>
      </c>
    </row>
    <row r="462" spans="2:6" x14ac:dyDescent="0.45">
      <c r="B462" s="7">
        <v>47</v>
      </c>
      <c r="E462" s="9">
        <v>52</v>
      </c>
      <c r="F462">
        <v>3</v>
      </c>
    </row>
    <row r="463" spans="2:6" x14ac:dyDescent="0.45">
      <c r="B463" s="7">
        <v>48</v>
      </c>
      <c r="E463" s="9">
        <v>55</v>
      </c>
      <c r="F463">
        <v>2</v>
      </c>
    </row>
    <row r="464" spans="2:6" x14ac:dyDescent="0.45">
      <c r="B464" s="7">
        <v>48</v>
      </c>
      <c r="E464" s="9">
        <v>56</v>
      </c>
      <c r="F464">
        <v>2</v>
      </c>
    </row>
    <row r="465" spans="2:6" x14ac:dyDescent="0.45">
      <c r="B465" s="7">
        <v>49</v>
      </c>
      <c r="E465" s="9">
        <v>57</v>
      </c>
      <c r="F465">
        <v>1</v>
      </c>
    </row>
    <row r="466" spans="2:6" x14ac:dyDescent="0.45">
      <c r="B466" s="7">
        <v>49</v>
      </c>
      <c r="E466" s="9">
        <v>58</v>
      </c>
      <c r="F466">
        <v>3</v>
      </c>
    </row>
    <row r="467" spans="2:6" x14ac:dyDescent="0.45">
      <c r="B467" s="7">
        <v>49</v>
      </c>
      <c r="E467" s="9">
        <v>59</v>
      </c>
      <c r="F467">
        <v>2</v>
      </c>
    </row>
    <row r="468" spans="2:6" x14ac:dyDescent="0.45">
      <c r="B468" s="7">
        <v>51</v>
      </c>
      <c r="E468" s="9">
        <v>60</v>
      </c>
      <c r="F468">
        <v>1</v>
      </c>
    </row>
    <row r="469" spans="2:6" x14ac:dyDescent="0.45">
      <c r="B469" s="7">
        <v>51</v>
      </c>
      <c r="E469" s="9">
        <v>61</v>
      </c>
      <c r="F469">
        <v>1</v>
      </c>
    </row>
    <row r="470" spans="2:6" x14ac:dyDescent="0.45">
      <c r="B470" s="7">
        <v>52</v>
      </c>
      <c r="E470" s="9">
        <v>62</v>
      </c>
      <c r="F470">
        <v>2</v>
      </c>
    </row>
    <row r="471" spans="2:6" x14ac:dyDescent="0.45">
      <c r="B471" s="7">
        <v>52</v>
      </c>
      <c r="E471" s="9">
        <v>63</v>
      </c>
      <c r="F471">
        <v>1</v>
      </c>
    </row>
    <row r="472" spans="2:6" x14ac:dyDescent="0.45">
      <c r="B472" s="7">
        <v>52</v>
      </c>
      <c r="E472" s="9">
        <v>65</v>
      </c>
      <c r="F472">
        <v>3</v>
      </c>
    </row>
    <row r="473" spans="2:6" x14ac:dyDescent="0.45">
      <c r="B473" s="7">
        <v>55</v>
      </c>
      <c r="E473" s="9">
        <v>68</v>
      </c>
      <c r="F473">
        <v>1</v>
      </c>
    </row>
    <row r="474" spans="2:6" x14ac:dyDescent="0.45">
      <c r="B474" s="7">
        <v>55</v>
      </c>
      <c r="E474" s="9">
        <v>73</v>
      </c>
      <c r="F474">
        <v>1</v>
      </c>
    </row>
    <row r="475" spans="2:6" x14ac:dyDescent="0.45">
      <c r="B475" s="7">
        <v>56</v>
      </c>
      <c r="E475" s="9" t="s">
        <v>84</v>
      </c>
      <c r="F475">
        <v>50</v>
      </c>
    </row>
    <row r="476" spans="2:6" x14ac:dyDescent="0.45">
      <c r="B476" s="7">
        <v>56</v>
      </c>
    </row>
    <row r="477" spans="2:6" x14ac:dyDescent="0.45">
      <c r="B477" s="7">
        <v>57</v>
      </c>
    </row>
    <row r="478" spans="2:6" x14ac:dyDescent="0.45">
      <c r="B478" s="7">
        <v>58</v>
      </c>
      <c r="E478" t="s">
        <v>91</v>
      </c>
    </row>
    <row r="479" spans="2:6" x14ac:dyDescent="0.45">
      <c r="B479" s="7">
        <v>58</v>
      </c>
      <c r="E479" s="3" t="s">
        <v>94</v>
      </c>
      <c r="F479" s="3" cm="1">
        <f t="array" ref="F479:F484">_xlfn.MODE.MULT(B443:B492)</f>
        <v>40</v>
      </c>
    </row>
    <row r="480" spans="2:6" x14ac:dyDescent="0.45">
      <c r="B480" s="7">
        <v>58</v>
      </c>
      <c r="F480" s="3">
        <v>47</v>
      </c>
    </row>
    <row r="481" spans="2:6" x14ac:dyDescent="0.45">
      <c r="B481" s="7">
        <v>59</v>
      </c>
      <c r="F481" s="3">
        <v>49</v>
      </c>
    </row>
    <row r="482" spans="2:6" x14ac:dyDescent="0.45">
      <c r="B482" s="7">
        <v>59</v>
      </c>
      <c r="F482" s="3">
        <v>52</v>
      </c>
    </row>
    <row r="483" spans="2:6" x14ac:dyDescent="0.45">
      <c r="B483" s="7">
        <v>60</v>
      </c>
      <c r="F483" s="3">
        <v>58</v>
      </c>
    </row>
    <row r="484" spans="2:6" x14ac:dyDescent="0.45">
      <c r="B484" s="7">
        <v>61</v>
      </c>
      <c r="F484" s="3">
        <v>65</v>
      </c>
    </row>
    <row r="485" spans="2:6" x14ac:dyDescent="0.45">
      <c r="B485" s="7">
        <v>62</v>
      </c>
    </row>
    <row r="486" spans="2:6" x14ac:dyDescent="0.45">
      <c r="B486" s="7">
        <v>62</v>
      </c>
    </row>
    <row r="487" spans="2:6" x14ac:dyDescent="0.45">
      <c r="B487" s="7">
        <v>63</v>
      </c>
    </row>
    <row r="488" spans="2:6" x14ac:dyDescent="0.45">
      <c r="B488" s="7">
        <v>65</v>
      </c>
      <c r="E488" t="s">
        <v>92</v>
      </c>
    </row>
    <row r="489" spans="2:6" x14ac:dyDescent="0.45">
      <c r="B489" s="7">
        <v>65</v>
      </c>
      <c r="E489" s="3" t="s">
        <v>68</v>
      </c>
      <c r="F489" s="3">
        <f>MEDIAN(B443:B492)</f>
        <v>50</v>
      </c>
    </row>
    <row r="490" spans="2:6" x14ac:dyDescent="0.45">
      <c r="B490" s="7">
        <v>65</v>
      </c>
    </row>
    <row r="491" spans="2:6" x14ac:dyDescent="0.45">
      <c r="B491" s="7">
        <v>68</v>
      </c>
      <c r="E491" t="s">
        <v>93</v>
      </c>
    </row>
    <row r="492" spans="2:6" x14ac:dyDescent="0.45">
      <c r="B492" s="7">
        <v>73</v>
      </c>
      <c r="E492" t="s">
        <v>95</v>
      </c>
      <c r="F492">
        <f>MEDIAN(B443:B467)</f>
        <v>42</v>
      </c>
    </row>
    <row r="493" spans="2:6" x14ac:dyDescent="0.45">
      <c r="E493" t="s">
        <v>96</v>
      </c>
      <c r="F493">
        <f>MEDIAN(B468:B492)</f>
        <v>58</v>
      </c>
    </row>
    <row r="494" spans="2:6" x14ac:dyDescent="0.45">
      <c r="E494" s="14" t="s">
        <v>97</v>
      </c>
      <c r="F494" s="3">
        <f>F493-F492</f>
        <v>16</v>
      </c>
    </row>
    <row r="498" spans="1:13" x14ac:dyDescent="0.45">
      <c r="A498" s="4" t="s">
        <v>98</v>
      </c>
      <c r="B498" s="1"/>
      <c r="C498" s="1"/>
      <c r="D498" s="1"/>
      <c r="E498" s="1"/>
      <c r="F498" s="1"/>
      <c r="G498" s="4"/>
      <c r="H498" s="1"/>
    </row>
    <row r="500" spans="1:13" x14ac:dyDescent="0.45">
      <c r="A500" t="s">
        <v>99</v>
      </c>
    </row>
    <row r="502" spans="1:13" x14ac:dyDescent="0.45">
      <c r="B502" s="2" t="s">
        <v>100</v>
      </c>
      <c r="C502" s="2" t="s">
        <v>101</v>
      </c>
      <c r="D502" s="2"/>
      <c r="F502" t="s">
        <v>31</v>
      </c>
      <c r="M502" s="13"/>
    </row>
    <row r="503" spans="1:13" x14ac:dyDescent="0.45">
      <c r="B503" s="7">
        <v>30</v>
      </c>
      <c r="C503" s="7" t="s">
        <v>102</v>
      </c>
      <c r="D503" s="7"/>
    </row>
    <row r="504" spans="1:13" x14ac:dyDescent="0.45">
      <c r="B504" s="7">
        <v>40</v>
      </c>
      <c r="C504" s="7" t="s">
        <v>103</v>
      </c>
      <c r="D504" s="7"/>
      <c r="F504" t="s">
        <v>109</v>
      </c>
    </row>
    <row r="505" spans="1:13" x14ac:dyDescent="0.45">
      <c r="B505" s="7">
        <v>20</v>
      </c>
      <c r="C505" s="7" t="s">
        <v>104</v>
      </c>
      <c r="D505" s="12"/>
    </row>
    <row r="506" spans="1:13" x14ac:dyDescent="0.45">
      <c r="B506" s="7">
        <v>10</v>
      </c>
      <c r="C506" s="7" t="s">
        <v>105</v>
      </c>
      <c r="D506" s="7"/>
    </row>
    <row r="507" spans="1:13" x14ac:dyDescent="0.45">
      <c r="B507" s="7">
        <v>45</v>
      </c>
      <c r="C507" s="7" t="s">
        <v>106</v>
      </c>
      <c r="D507" s="7"/>
    </row>
    <row r="508" spans="1:13" x14ac:dyDescent="0.45">
      <c r="B508" s="7">
        <v>25</v>
      </c>
      <c r="C508" s="7" t="s">
        <v>107</v>
      </c>
      <c r="D508" s="7"/>
    </row>
    <row r="509" spans="1:13" x14ac:dyDescent="0.45">
      <c r="B509" s="7">
        <v>30</v>
      </c>
      <c r="C509" s="7" t="s">
        <v>108</v>
      </c>
      <c r="D509" s="7"/>
    </row>
    <row r="523" spans="6:7" x14ac:dyDescent="0.45">
      <c r="F523" t="s">
        <v>110</v>
      </c>
    </row>
    <row r="524" spans="6:7" x14ac:dyDescent="0.45">
      <c r="F524" s="3" t="s">
        <v>112</v>
      </c>
      <c r="G524" s="3" t="str">
        <f>VLOOKUP(MAX(B503:B509),B503:C509,2,0)</f>
        <v>E</v>
      </c>
    </row>
    <row r="527" spans="6:7" x14ac:dyDescent="0.45">
      <c r="F527" t="s">
        <v>111</v>
      </c>
    </row>
    <row r="547" spans="1:8" x14ac:dyDescent="0.45">
      <c r="A547" s="4" t="s">
        <v>113</v>
      </c>
      <c r="B547" s="1"/>
      <c r="C547" s="1"/>
      <c r="D547" s="1"/>
      <c r="E547" s="1"/>
      <c r="F547" s="1"/>
      <c r="G547" s="4"/>
      <c r="H547" s="1"/>
    </row>
    <row r="549" spans="1:8" x14ac:dyDescent="0.45">
      <c r="A549" t="s">
        <v>114</v>
      </c>
    </row>
    <row r="551" spans="1:8" x14ac:dyDescent="0.45">
      <c r="B551" s="2" t="s">
        <v>115</v>
      </c>
      <c r="D551" t="s">
        <v>78</v>
      </c>
    </row>
    <row r="552" spans="1:8" x14ac:dyDescent="0.45">
      <c r="B552" s="7">
        <v>4</v>
      </c>
    </row>
    <row r="553" spans="1:8" x14ac:dyDescent="0.45">
      <c r="B553" s="7">
        <v>5</v>
      </c>
      <c r="D553" t="s">
        <v>116</v>
      </c>
    </row>
    <row r="554" spans="1:8" x14ac:dyDescent="0.45">
      <c r="B554" s="7">
        <v>3</v>
      </c>
    </row>
    <row r="555" spans="1:8" x14ac:dyDescent="0.45">
      <c r="B555" s="7">
        <v>4</v>
      </c>
    </row>
    <row r="556" spans="1:8" x14ac:dyDescent="0.45">
      <c r="B556" s="7">
        <v>4</v>
      </c>
    </row>
    <row r="557" spans="1:8" x14ac:dyDescent="0.45">
      <c r="B557" s="7">
        <v>3</v>
      </c>
    </row>
    <row r="558" spans="1:8" x14ac:dyDescent="0.45">
      <c r="B558" s="7">
        <v>2</v>
      </c>
    </row>
    <row r="559" spans="1:8" x14ac:dyDescent="0.45">
      <c r="B559" s="7">
        <v>5</v>
      </c>
    </row>
    <row r="560" spans="1:8" x14ac:dyDescent="0.45">
      <c r="B560" s="7">
        <v>4</v>
      </c>
    </row>
    <row r="561" spans="2:5" x14ac:dyDescent="0.45">
      <c r="B561" s="7">
        <v>3</v>
      </c>
    </row>
    <row r="562" spans="2:5" x14ac:dyDescent="0.45">
      <c r="B562" s="7">
        <v>5</v>
      </c>
    </row>
    <row r="563" spans="2:5" x14ac:dyDescent="0.45">
      <c r="B563" s="7">
        <v>4</v>
      </c>
    </row>
    <row r="564" spans="2:5" x14ac:dyDescent="0.45">
      <c r="B564" s="7">
        <v>2</v>
      </c>
    </row>
    <row r="565" spans="2:5" x14ac:dyDescent="0.45">
      <c r="B565" s="7">
        <v>3</v>
      </c>
    </row>
    <row r="566" spans="2:5" x14ac:dyDescent="0.45">
      <c r="B566" s="7">
        <v>4</v>
      </c>
    </row>
    <row r="567" spans="2:5" x14ac:dyDescent="0.45">
      <c r="B567" s="7">
        <v>5</v>
      </c>
    </row>
    <row r="568" spans="2:5" x14ac:dyDescent="0.45">
      <c r="B568" s="7">
        <v>3</v>
      </c>
    </row>
    <row r="569" spans="2:5" x14ac:dyDescent="0.45">
      <c r="B569" s="7">
        <v>4</v>
      </c>
    </row>
    <row r="570" spans="2:5" x14ac:dyDescent="0.45">
      <c r="B570" s="7">
        <v>5</v>
      </c>
    </row>
    <row r="571" spans="2:5" x14ac:dyDescent="0.45">
      <c r="B571" s="7">
        <v>3</v>
      </c>
      <c r="D571" t="s">
        <v>117</v>
      </c>
    </row>
    <row r="572" spans="2:5" x14ac:dyDescent="0.45">
      <c r="B572" s="7">
        <v>4</v>
      </c>
      <c r="D572" s="3" t="s">
        <v>69</v>
      </c>
      <c r="E572" s="3" cm="1">
        <f t="array" ref="E572">_xlfn.MODE.MULT(B552:B651)</f>
        <v>4</v>
      </c>
    </row>
    <row r="573" spans="2:5" x14ac:dyDescent="0.45">
      <c r="B573" s="7">
        <v>3</v>
      </c>
    </row>
    <row r="574" spans="2:5" x14ac:dyDescent="0.45">
      <c r="B574" s="7">
        <v>2</v>
      </c>
    </row>
    <row r="575" spans="2:5" x14ac:dyDescent="0.45">
      <c r="B575" s="7">
        <v>4</v>
      </c>
      <c r="D575" t="s">
        <v>118</v>
      </c>
    </row>
    <row r="576" spans="2:5" x14ac:dyDescent="0.45">
      <c r="B576" s="7">
        <v>5</v>
      </c>
    </row>
    <row r="577" spans="2:5" x14ac:dyDescent="0.45">
      <c r="B577" s="7">
        <v>3</v>
      </c>
      <c r="D577" s="8" t="s">
        <v>83</v>
      </c>
      <c r="E577" t="s">
        <v>119</v>
      </c>
    </row>
    <row r="578" spans="2:5" x14ac:dyDescent="0.45">
      <c r="B578" s="7">
        <v>4</v>
      </c>
      <c r="D578" s="9">
        <v>2</v>
      </c>
      <c r="E578">
        <v>8</v>
      </c>
    </row>
    <row r="579" spans="2:5" x14ac:dyDescent="0.45">
      <c r="B579" s="7">
        <v>5</v>
      </c>
      <c r="D579" s="9">
        <v>3</v>
      </c>
      <c r="E579">
        <v>30</v>
      </c>
    </row>
    <row r="580" spans="2:5" x14ac:dyDescent="0.45">
      <c r="B580" s="7">
        <v>4</v>
      </c>
      <c r="D580" s="9">
        <v>4</v>
      </c>
      <c r="E580">
        <v>39</v>
      </c>
    </row>
    <row r="581" spans="2:5" x14ac:dyDescent="0.45">
      <c r="B581" s="7">
        <v>3</v>
      </c>
      <c r="D581" s="9">
        <v>5</v>
      </c>
      <c r="E581">
        <v>23</v>
      </c>
    </row>
    <row r="582" spans="2:5" x14ac:dyDescent="0.45">
      <c r="B582" s="7">
        <v>3</v>
      </c>
      <c r="D582" s="9" t="s">
        <v>84</v>
      </c>
      <c r="E582">
        <v>100</v>
      </c>
    </row>
    <row r="583" spans="2:5" x14ac:dyDescent="0.45">
      <c r="B583" s="7">
        <v>4</v>
      </c>
    </row>
    <row r="584" spans="2:5" x14ac:dyDescent="0.45">
      <c r="B584" s="7">
        <v>5</v>
      </c>
    </row>
    <row r="585" spans="2:5" x14ac:dyDescent="0.45">
      <c r="B585" s="7">
        <v>2</v>
      </c>
    </row>
    <row r="586" spans="2:5" x14ac:dyDescent="0.45">
      <c r="B586" s="7">
        <v>3</v>
      </c>
    </row>
    <row r="587" spans="2:5" x14ac:dyDescent="0.45">
      <c r="B587" s="7">
        <v>4</v>
      </c>
    </row>
    <row r="588" spans="2:5" x14ac:dyDescent="0.45">
      <c r="B588" s="7">
        <v>4</v>
      </c>
    </row>
    <row r="589" spans="2:5" x14ac:dyDescent="0.45">
      <c r="B589" s="7">
        <v>3</v>
      </c>
    </row>
    <row r="590" spans="2:5" x14ac:dyDescent="0.45">
      <c r="B590" s="7">
        <v>5</v>
      </c>
    </row>
    <row r="591" spans="2:5" x14ac:dyDescent="0.45">
      <c r="B591" s="7">
        <v>4</v>
      </c>
    </row>
    <row r="592" spans="2:5" x14ac:dyDescent="0.45">
      <c r="B592" s="7">
        <v>3</v>
      </c>
    </row>
    <row r="593" spans="2:2" x14ac:dyDescent="0.45">
      <c r="B593" s="7">
        <v>4</v>
      </c>
    </row>
    <row r="594" spans="2:2" x14ac:dyDescent="0.45">
      <c r="B594" s="7">
        <v>5</v>
      </c>
    </row>
    <row r="595" spans="2:2" x14ac:dyDescent="0.45">
      <c r="B595" s="7">
        <v>4</v>
      </c>
    </row>
    <row r="596" spans="2:2" x14ac:dyDescent="0.45">
      <c r="B596" s="7">
        <v>2</v>
      </c>
    </row>
    <row r="597" spans="2:2" x14ac:dyDescent="0.45">
      <c r="B597" s="7">
        <v>3</v>
      </c>
    </row>
    <row r="598" spans="2:2" x14ac:dyDescent="0.45">
      <c r="B598" s="7">
        <v>4</v>
      </c>
    </row>
    <row r="599" spans="2:2" x14ac:dyDescent="0.45">
      <c r="B599" s="7">
        <v>5</v>
      </c>
    </row>
    <row r="600" spans="2:2" x14ac:dyDescent="0.45">
      <c r="B600" s="7">
        <v>3</v>
      </c>
    </row>
    <row r="601" spans="2:2" x14ac:dyDescent="0.45">
      <c r="B601" s="7">
        <v>4</v>
      </c>
    </row>
    <row r="602" spans="2:2" x14ac:dyDescent="0.45">
      <c r="B602" s="7">
        <v>5</v>
      </c>
    </row>
    <row r="603" spans="2:2" x14ac:dyDescent="0.45">
      <c r="B603" s="7">
        <v>4</v>
      </c>
    </row>
    <row r="604" spans="2:2" x14ac:dyDescent="0.45">
      <c r="B604" s="7">
        <v>3</v>
      </c>
    </row>
    <row r="605" spans="2:2" x14ac:dyDescent="0.45">
      <c r="B605" s="7">
        <v>4</v>
      </c>
    </row>
    <row r="606" spans="2:2" x14ac:dyDescent="0.45">
      <c r="B606" s="7">
        <v>5</v>
      </c>
    </row>
    <row r="607" spans="2:2" x14ac:dyDescent="0.45">
      <c r="B607" s="7">
        <v>3</v>
      </c>
    </row>
    <row r="608" spans="2:2" x14ac:dyDescent="0.45">
      <c r="B608" s="7">
        <v>4</v>
      </c>
    </row>
    <row r="609" spans="2:2" x14ac:dyDescent="0.45">
      <c r="B609" s="7">
        <v>5</v>
      </c>
    </row>
    <row r="610" spans="2:2" x14ac:dyDescent="0.45">
      <c r="B610" s="7">
        <v>4</v>
      </c>
    </row>
    <row r="611" spans="2:2" x14ac:dyDescent="0.45">
      <c r="B611" s="7">
        <v>3</v>
      </c>
    </row>
    <row r="612" spans="2:2" x14ac:dyDescent="0.45">
      <c r="B612" s="7">
        <v>3</v>
      </c>
    </row>
    <row r="613" spans="2:2" x14ac:dyDescent="0.45">
      <c r="B613" s="7">
        <v>4</v>
      </c>
    </row>
    <row r="614" spans="2:2" x14ac:dyDescent="0.45">
      <c r="B614" s="7">
        <v>5</v>
      </c>
    </row>
    <row r="615" spans="2:2" x14ac:dyDescent="0.45">
      <c r="B615" s="7">
        <v>2</v>
      </c>
    </row>
    <row r="616" spans="2:2" x14ac:dyDescent="0.45">
      <c r="B616" s="7">
        <v>3</v>
      </c>
    </row>
    <row r="617" spans="2:2" x14ac:dyDescent="0.45">
      <c r="B617" s="7">
        <v>4</v>
      </c>
    </row>
    <row r="618" spans="2:2" x14ac:dyDescent="0.45">
      <c r="B618" s="7">
        <v>4</v>
      </c>
    </row>
    <row r="619" spans="2:2" x14ac:dyDescent="0.45">
      <c r="B619" s="7">
        <v>3</v>
      </c>
    </row>
    <row r="620" spans="2:2" x14ac:dyDescent="0.45">
      <c r="B620" s="7">
        <v>5</v>
      </c>
    </row>
    <row r="621" spans="2:2" x14ac:dyDescent="0.45">
      <c r="B621" s="7">
        <v>4</v>
      </c>
    </row>
    <row r="622" spans="2:2" x14ac:dyDescent="0.45">
      <c r="B622" s="7">
        <v>3</v>
      </c>
    </row>
    <row r="623" spans="2:2" x14ac:dyDescent="0.45">
      <c r="B623" s="7">
        <v>4</v>
      </c>
    </row>
    <row r="624" spans="2:2" x14ac:dyDescent="0.45">
      <c r="B624" s="7">
        <v>5</v>
      </c>
    </row>
    <row r="625" spans="2:2" x14ac:dyDescent="0.45">
      <c r="B625" s="7">
        <v>4</v>
      </c>
    </row>
    <row r="626" spans="2:2" x14ac:dyDescent="0.45">
      <c r="B626" s="7">
        <v>2</v>
      </c>
    </row>
    <row r="627" spans="2:2" x14ac:dyDescent="0.45">
      <c r="B627" s="7">
        <v>3</v>
      </c>
    </row>
    <row r="628" spans="2:2" x14ac:dyDescent="0.45">
      <c r="B628" s="7">
        <v>4</v>
      </c>
    </row>
    <row r="629" spans="2:2" x14ac:dyDescent="0.45">
      <c r="B629" s="7">
        <v>5</v>
      </c>
    </row>
    <row r="630" spans="2:2" x14ac:dyDescent="0.45">
      <c r="B630" s="7">
        <v>3</v>
      </c>
    </row>
    <row r="631" spans="2:2" x14ac:dyDescent="0.45">
      <c r="B631" s="7">
        <v>4</v>
      </c>
    </row>
    <row r="632" spans="2:2" x14ac:dyDescent="0.45">
      <c r="B632" s="7">
        <v>5</v>
      </c>
    </row>
    <row r="633" spans="2:2" x14ac:dyDescent="0.45">
      <c r="B633" s="7">
        <v>4</v>
      </c>
    </row>
    <row r="634" spans="2:2" x14ac:dyDescent="0.45">
      <c r="B634" s="7">
        <v>3</v>
      </c>
    </row>
    <row r="635" spans="2:2" x14ac:dyDescent="0.45">
      <c r="B635" s="7">
        <v>4</v>
      </c>
    </row>
    <row r="636" spans="2:2" x14ac:dyDescent="0.45">
      <c r="B636" s="7">
        <v>5</v>
      </c>
    </row>
    <row r="637" spans="2:2" x14ac:dyDescent="0.45">
      <c r="B637" s="7">
        <v>3</v>
      </c>
    </row>
    <row r="638" spans="2:2" x14ac:dyDescent="0.45">
      <c r="B638" s="7">
        <v>4</v>
      </c>
    </row>
    <row r="639" spans="2:2" x14ac:dyDescent="0.45">
      <c r="B639" s="7">
        <v>5</v>
      </c>
    </row>
    <row r="640" spans="2:2" x14ac:dyDescent="0.45">
      <c r="B640" s="7">
        <v>4</v>
      </c>
    </row>
    <row r="641" spans="1:8" x14ac:dyDescent="0.45">
      <c r="B641" s="7">
        <v>3</v>
      </c>
    </row>
    <row r="642" spans="1:8" x14ac:dyDescent="0.45">
      <c r="B642" s="7">
        <v>3</v>
      </c>
    </row>
    <row r="643" spans="1:8" x14ac:dyDescent="0.45">
      <c r="B643" s="7">
        <v>4</v>
      </c>
    </row>
    <row r="644" spans="1:8" x14ac:dyDescent="0.45">
      <c r="B644" s="7">
        <v>5</v>
      </c>
    </row>
    <row r="645" spans="1:8" x14ac:dyDescent="0.45">
      <c r="B645" s="7">
        <v>2</v>
      </c>
    </row>
    <row r="646" spans="1:8" x14ac:dyDescent="0.45">
      <c r="B646" s="7">
        <v>3</v>
      </c>
    </row>
    <row r="647" spans="1:8" x14ac:dyDescent="0.45">
      <c r="B647" s="7">
        <v>4</v>
      </c>
    </row>
    <row r="648" spans="1:8" x14ac:dyDescent="0.45">
      <c r="B648" s="7">
        <v>4</v>
      </c>
    </row>
    <row r="649" spans="1:8" x14ac:dyDescent="0.45">
      <c r="B649" s="7">
        <v>3</v>
      </c>
    </row>
    <row r="650" spans="1:8" x14ac:dyDescent="0.45">
      <c r="B650" s="7">
        <v>5</v>
      </c>
    </row>
    <row r="651" spans="1:8" x14ac:dyDescent="0.45">
      <c r="B651" s="7">
        <v>4</v>
      </c>
    </row>
    <row r="655" spans="1:8" x14ac:dyDescent="0.45">
      <c r="A655" s="4" t="s">
        <v>120</v>
      </c>
      <c r="B655" s="1"/>
      <c r="C655" s="1"/>
      <c r="D655" s="1"/>
      <c r="E655" s="1"/>
      <c r="F655" s="1"/>
      <c r="G655" s="4"/>
      <c r="H655" s="1"/>
    </row>
    <row r="657" spans="1:4" x14ac:dyDescent="0.45">
      <c r="A657" t="s">
        <v>121</v>
      </c>
    </row>
    <row r="659" spans="1:4" x14ac:dyDescent="0.45">
      <c r="B659" s="2" t="s">
        <v>122</v>
      </c>
      <c r="D659" t="s">
        <v>31</v>
      </c>
    </row>
    <row r="660" spans="1:4" x14ac:dyDescent="0.45">
      <c r="B660" s="7">
        <v>35</v>
      </c>
    </row>
    <row r="661" spans="1:4" x14ac:dyDescent="0.45">
      <c r="B661" s="7">
        <v>28</v>
      </c>
      <c r="D661" t="s">
        <v>123</v>
      </c>
    </row>
    <row r="662" spans="1:4" x14ac:dyDescent="0.45">
      <c r="B662" s="7">
        <v>32</v>
      </c>
    </row>
    <row r="663" spans="1:4" x14ac:dyDescent="0.45">
      <c r="B663" s="7">
        <v>45</v>
      </c>
    </row>
    <row r="664" spans="1:4" x14ac:dyDescent="0.45">
      <c r="B664" s="7">
        <v>38</v>
      </c>
    </row>
    <row r="665" spans="1:4" x14ac:dyDescent="0.45">
      <c r="B665" s="7">
        <v>29</v>
      </c>
    </row>
    <row r="666" spans="1:4" x14ac:dyDescent="0.45">
      <c r="B666" s="7">
        <v>42</v>
      </c>
    </row>
    <row r="667" spans="1:4" x14ac:dyDescent="0.45">
      <c r="B667" s="7">
        <v>30</v>
      </c>
    </row>
    <row r="668" spans="1:4" x14ac:dyDescent="0.45">
      <c r="B668" s="7">
        <v>36</v>
      </c>
    </row>
    <row r="669" spans="1:4" x14ac:dyDescent="0.45">
      <c r="B669" s="7">
        <v>41</v>
      </c>
    </row>
    <row r="670" spans="1:4" x14ac:dyDescent="0.45">
      <c r="B670" s="7">
        <v>47</v>
      </c>
    </row>
    <row r="671" spans="1:4" x14ac:dyDescent="0.45">
      <c r="B671" s="7">
        <v>31</v>
      </c>
    </row>
    <row r="672" spans="1:4" x14ac:dyDescent="0.45">
      <c r="B672" s="7">
        <v>39</v>
      </c>
    </row>
    <row r="673" spans="2:5" x14ac:dyDescent="0.45">
      <c r="B673" s="7">
        <v>43</v>
      </c>
    </row>
    <row r="674" spans="2:5" x14ac:dyDescent="0.45">
      <c r="B674" s="7">
        <v>37</v>
      </c>
    </row>
    <row r="675" spans="2:5" x14ac:dyDescent="0.45">
      <c r="B675" s="7">
        <v>30</v>
      </c>
    </row>
    <row r="676" spans="2:5" x14ac:dyDescent="0.45">
      <c r="B676" s="7">
        <v>34</v>
      </c>
    </row>
    <row r="677" spans="2:5" x14ac:dyDescent="0.45">
      <c r="B677" s="7">
        <v>39</v>
      </c>
    </row>
    <row r="678" spans="2:5" x14ac:dyDescent="0.45">
      <c r="B678" s="7">
        <v>28</v>
      </c>
    </row>
    <row r="679" spans="2:5" x14ac:dyDescent="0.45">
      <c r="B679" s="7">
        <v>33</v>
      </c>
      <c r="D679" t="s">
        <v>124</v>
      </c>
    </row>
    <row r="680" spans="2:5" x14ac:dyDescent="0.45">
      <c r="B680" s="7">
        <v>36</v>
      </c>
      <c r="D680" s="3" t="s">
        <v>46</v>
      </c>
      <c r="E680" s="3">
        <f>AVERAGE(B660:B709)</f>
        <v>36.14</v>
      </c>
    </row>
    <row r="681" spans="2:5" x14ac:dyDescent="0.45">
      <c r="B681" s="7">
        <v>40</v>
      </c>
    </row>
    <row r="682" spans="2:5" x14ac:dyDescent="0.45">
      <c r="B682" s="7">
        <v>42</v>
      </c>
      <c r="D682" t="s">
        <v>125</v>
      </c>
    </row>
    <row r="683" spans="2:5" x14ac:dyDescent="0.45">
      <c r="B683" s="7">
        <v>29</v>
      </c>
    </row>
    <row r="684" spans="2:5" x14ac:dyDescent="0.45">
      <c r="B684" s="7">
        <v>31</v>
      </c>
      <c r="D684" s="8" t="s">
        <v>83</v>
      </c>
      <c r="E684" t="s">
        <v>126</v>
      </c>
    </row>
    <row r="685" spans="2:5" x14ac:dyDescent="0.45">
      <c r="B685" s="7">
        <v>45</v>
      </c>
      <c r="D685" s="9">
        <v>28</v>
      </c>
      <c r="E685">
        <v>4</v>
      </c>
    </row>
    <row r="686" spans="2:5" x14ac:dyDescent="0.45">
      <c r="B686" s="7">
        <v>38</v>
      </c>
      <c r="D686" s="9">
        <v>29</v>
      </c>
      <c r="E686">
        <v>3</v>
      </c>
    </row>
    <row r="687" spans="2:5" x14ac:dyDescent="0.45">
      <c r="B687" s="7">
        <v>33</v>
      </c>
      <c r="D687" s="9">
        <v>30</v>
      </c>
      <c r="E687">
        <v>3</v>
      </c>
    </row>
    <row r="688" spans="2:5" x14ac:dyDescent="0.45">
      <c r="B688" s="7">
        <v>41</v>
      </c>
      <c r="D688" s="9">
        <v>31</v>
      </c>
      <c r="E688">
        <v>3</v>
      </c>
    </row>
    <row r="689" spans="2:5" x14ac:dyDescent="0.45">
      <c r="B689" s="7">
        <v>35</v>
      </c>
      <c r="D689" s="9">
        <v>32</v>
      </c>
      <c r="E689">
        <v>2</v>
      </c>
    </row>
    <row r="690" spans="2:5" x14ac:dyDescent="0.45">
      <c r="B690" s="7">
        <v>37</v>
      </c>
      <c r="D690" s="9">
        <v>33</v>
      </c>
      <c r="E690">
        <v>3</v>
      </c>
    </row>
    <row r="691" spans="2:5" x14ac:dyDescent="0.45">
      <c r="B691" s="7">
        <v>34</v>
      </c>
      <c r="D691" s="9">
        <v>34</v>
      </c>
      <c r="E691">
        <v>2</v>
      </c>
    </row>
    <row r="692" spans="2:5" x14ac:dyDescent="0.45">
      <c r="B692" s="7">
        <v>46</v>
      </c>
      <c r="D692" s="9">
        <v>35</v>
      </c>
      <c r="E692">
        <v>3</v>
      </c>
    </row>
    <row r="693" spans="2:5" x14ac:dyDescent="0.45">
      <c r="B693" s="7">
        <v>30</v>
      </c>
      <c r="D693" s="9">
        <v>36</v>
      </c>
      <c r="E693">
        <v>3</v>
      </c>
    </row>
    <row r="694" spans="2:5" x14ac:dyDescent="0.45">
      <c r="B694" s="7">
        <v>39</v>
      </c>
      <c r="D694" s="9">
        <v>37</v>
      </c>
      <c r="E694">
        <v>3</v>
      </c>
    </row>
    <row r="695" spans="2:5" x14ac:dyDescent="0.45">
      <c r="B695" s="7">
        <v>43</v>
      </c>
      <c r="D695" s="9">
        <v>38</v>
      </c>
      <c r="E695">
        <v>3</v>
      </c>
    </row>
    <row r="696" spans="2:5" x14ac:dyDescent="0.45">
      <c r="B696" s="7">
        <v>28</v>
      </c>
      <c r="D696" s="9">
        <v>39</v>
      </c>
      <c r="E696">
        <v>4</v>
      </c>
    </row>
    <row r="697" spans="2:5" x14ac:dyDescent="0.45">
      <c r="B697" s="7">
        <v>32</v>
      </c>
      <c r="D697" s="9">
        <v>40</v>
      </c>
      <c r="E697">
        <v>2</v>
      </c>
    </row>
    <row r="698" spans="2:5" x14ac:dyDescent="0.45">
      <c r="B698" s="7">
        <v>36</v>
      </c>
      <c r="D698" s="9">
        <v>41</v>
      </c>
      <c r="E698">
        <v>2</v>
      </c>
    </row>
    <row r="699" spans="2:5" x14ac:dyDescent="0.45">
      <c r="B699" s="7">
        <v>29</v>
      </c>
      <c r="D699" s="9">
        <v>42</v>
      </c>
      <c r="E699">
        <v>3</v>
      </c>
    </row>
    <row r="700" spans="2:5" x14ac:dyDescent="0.45">
      <c r="B700" s="7">
        <v>31</v>
      </c>
      <c r="D700" s="9">
        <v>43</v>
      </c>
      <c r="E700">
        <v>3</v>
      </c>
    </row>
    <row r="701" spans="2:5" x14ac:dyDescent="0.45">
      <c r="B701" s="7">
        <v>37</v>
      </c>
      <c r="D701" s="9">
        <v>45</v>
      </c>
      <c r="E701">
        <v>2</v>
      </c>
    </row>
    <row r="702" spans="2:5" x14ac:dyDescent="0.45">
      <c r="B702" s="7">
        <v>40</v>
      </c>
      <c r="D702" s="9">
        <v>46</v>
      </c>
      <c r="E702">
        <v>1</v>
      </c>
    </row>
    <row r="703" spans="2:5" x14ac:dyDescent="0.45">
      <c r="B703" s="7">
        <v>42</v>
      </c>
      <c r="D703" s="9">
        <v>47</v>
      </c>
      <c r="E703">
        <v>1</v>
      </c>
    </row>
    <row r="704" spans="2:5" x14ac:dyDescent="0.45">
      <c r="B704" s="7">
        <v>33</v>
      </c>
      <c r="D704" s="9" t="s">
        <v>84</v>
      </c>
      <c r="E704">
        <v>50</v>
      </c>
    </row>
    <row r="705" spans="1:6" x14ac:dyDescent="0.45">
      <c r="B705" s="7">
        <v>39</v>
      </c>
    </row>
    <row r="706" spans="1:6" x14ac:dyDescent="0.45">
      <c r="B706" s="7">
        <v>28</v>
      </c>
    </row>
    <row r="707" spans="1:6" x14ac:dyDescent="0.45">
      <c r="B707" s="7">
        <v>35</v>
      </c>
    </row>
    <row r="708" spans="1:6" x14ac:dyDescent="0.45">
      <c r="B708" s="7">
        <v>38</v>
      </c>
    </row>
    <row r="709" spans="1:6" x14ac:dyDescent="0.45">
      <c r="B709" s="7">
        <v>43</v>
      </c>
    </row>
    <row r="714" spans="1:6" x14ac:dyDescent="0.45">
      <c r="A714" s="4" t="s">
        <v>127</v>
      </c>
      <c r="B714" s="1"/>
      <c r="C714" s="1"/>
      <c r="D714" s="1"/>
      <c r="E714" s="1"/>
      <c r="F714" s="1"/>
    </row>
    <row r="716" spans="1:6" x14ac:dyDescent="0.45">
      <c r="A716" t="s">
        <v>128</v>
      </c>
    </row>
    <row r="718" spans="1:6" x14ac:dyDescent="0.45">
      <c r="B718" s="2" t="s">
        <v>129</v>
      </c>
      <c r="D718" t="s">
        <v>78</v>
      </c>
    </row>
    <row r="719" spans="1:6" x14ac:dyDescent="0.45">
      <c r="B719" s="7">
        <v>125</v>
      </c>
    </row>
    <row r="720" spans="1:6" x14ac:dyDescent="0.45">
      <c r="B720" s="7">
        <v>148</v>
      </c>
      <c r="D720" t="s">
        <v>130</v>
      </c>
    </row>
    <row r="721" spans="2:2" x14ac:dyDescent="0.45">
      <c r="B721" s="7">
        <v>137</v>
      </c>
    </row>
    <row r="722" spans="2:2" x14ac:dyDescent="0.45">
      <c r="B722" s="7">
        <v>120</v>
      </c>
    </row>
    <row r="723" spans="2:2" x14ac:dyDescent="0.45">
      <c r="B723" s="7">
        <v>135</v>
      </c>
    </row>
    <row r="724" spans="2:2" x14ac:dyDescent="0.45">
      <c r="B724" s="7">
        <v>132</v>
      </c>
    </row>
    <row r="725" spans="2:2" x14ac:dyDescent="0.45">
      <c r="B725" s="7">
        <v>145</v>
      </c>
    </row>
    <row r="726" spans="2:2" x14ac:dyDescent="0.45">
      <c r="B726" s="7">
        <v>122</v>
      </c>
    </row>
    <row r="727" spans="2:2" x14ac:dyDescent="0.45">
      <c r="B727" s="7">
        <v>130</v>
      </c>
    </row>
    <row r="728" spans="2:2" x14ac:dyDescent="0.45">
      <c r="B728" s="7">
        <v>141</v>
      </c>
    </row>
    <row r="729" spans="2:2" x14ac:dyDescent="0.45">
      <c r="B729" s="7">
        <v>118</v>
      </c>
    </row>
    <row r="730" spans="2:2" x14ac:dyDescent="0.45">
      <c r="B730" s="7">
        <v>125</v>
      </c>
    </row>
    <row r="731" spans="2:2" x14ac:dyDescent="0.45">
      <c r="B731" s="7">
        <v>132</v>
      </c>
    </row>
    <row r="732" spans="2:2" x14ac:dyDescent="0.45">
      <c r="B732" s="7">
        <v>136</v>
      </c>
    </row>
    <row r="733" spans="2:2" x14ac:dyDescent="0.45">
      <c r="B733" s="7">
        <v>128</v>
      </c>
    </row>
    <row r="734" spans="2:2" x14ac:dyDescent="0.45">
      <c r="B734" s="7">
        <v>123</v>
      </c>
    </row>
    <row r="735" spans="2:2" x14ac:dyDescent="0.45">
      <c r="B735" s="7">
        <v>132</v>
      </c>
    </row>
    <row r="736" spans="2:2" x14ac:dyDescent="0.45">
      <c r="B736" s="7">
        <v>138</v>
      </c>
    </row>
    <row r="737" spans="2:5" x14ac:dyDescent="0.45">
      <c r="B737" s="7">
        <v>126</v>
      </c>
    </row>
    <row r="738" spans="2:5" x14ac:dyDescent="0.45">
      <c r="B738" s="7">
        <v>129</v>
      </c>
    </row>
    <row r="739" spans="2:5" x14ac:dyDescent="0.45">
      <c r="B739" s="7">
        <v>136</v>
      </c>
      <c r="D739" t="s">
        <v>131</v>
      </c>
    </row>
    <row r="740" spans="2:5" x14ac:dyDescent="0.45">
      <c r="B740" s="7">
        <v>127</v>
      </c>
      <c r="D740" s="3" t="s">
        <v>132</v>
      </c>
      <c r="E740" s="3">
        <f>MEDIAN(B719:B818)</f>
        <v>130.5</v>
      </c>
    </row>
    <row r="741" spans="2:5" x14ac:dyDescent="0.45">
      <c r="B741" s="7">
        <v>130</v>
      </c>
    </row>
    <row r="742" spans="2:5" x14ac:dyDescent="0.45">
      <c r="B742" s="7">
        <v>122</v>
      </c>
    </row>
    <row r="743" spans="2:5" x14ac:dyDescent="0.45">
      <c r="B743" s="7">
        <v>125</v>
      </c>
      <c r="D743" t="s">
        <v>133</v>
      </c>
    </row>
    <row r="744" spans="2:5" x14ac:dyDescent="0.45">
      <c r="B744" s="7">
        <v>133</v>
      </c>
    </row>
    <row r="745" spans="2:5" x14ac:dyDescent="0.45">
      <c r="B745" s="7">
        <v>140</v>
      </c>
      <c r="D745" s="8" t="s">
        <v>83</v>
      </c>
      <c r="E745" t="s">
        <v>134</v>
      </c>
    </row>
    <row r="746" spans="2:5" x14ac:dyDescent="0.45">
      <c r="B746" s="7">
        <v>126</v>
      </c>
      <c r="D746" s="9">
        <v>118</v>
      </c>
      <c r="E746">
        <v>1</v>
      </c>
    </row>
    <row r="747" spans="2:5" x14ac:dyDescent="0.45">
      <c r="B747" s="7">
        <v>133</v>
      </c>
      <c r="D747" s="9">
        <v>119</v>
      </c>
      <c r="E747">
        <v>4</v>
      </c>
    </row>
    <row r="748" spans="2:5" x14ac:dyDescent="0.45">
      <c r="B748" s="7">
        <v>135</v>
      </c>
      <c r="D748" s="9">
        <v>120</v>
      </c>
      <c r="E748">
        <v>1</v>
      </c>
    </row>
    <row r="749" spans="2:5" x14ac:dyDescent="0.45">
      <c r="B749" s="7">
        <v>130</v>
      </c>
      <c r="D749" s="9">
        <v>122</v>
      </c>
      <c r="E749">
        <v>5</v>
      </c>
    </row>
    <row r="750" spans="2:5" x14ac:dyDescent="0.45">
      <c r="B750" s="7">
        <v>134</v>
      </c>
      <c r="D750" s="9">
        <v>123</v>
      </c>
      <c r="E750">
        <v>1</v>
      </c>
    </row>
    <row r="751" spans="2:5" x14ac:dyDescent="0.45">
      <c r="B751" s="7">
        <v>141</v>
      </c>
      <c r="D751" s="9">
        <v>124</v>
      </c>
      <c r="E751">
        <v>4</v>
      </c>
    </row>
    <row r="752" spans="2:5" x14ac:dyDescent="0.45">
      <c r="B752" s="7">
        <v>119</v>
      </c>
      <c r="D752" s="9">
        <v>125</v>
      </c>
      <c r="E752">
        <v>10</v>
      </c>
    </row>
    <row r="753" spans="2:5" x14ac:dyDescent="0.45">
      <c r="B753" s="7">
        <v>125</v>
      </c>
      <c r="D753" s="9">
        <v>126</v>
      </c>
      <c r="E753">
        <v>5</v>
      </c>
    </row>
    <row r="754" spans="2:5" x14ac:dyDescent="0.45">
      <c r="B754" s="7">
        <v>131</v>
      </c>
      <c r="D754" s="9">
        <v>127</v>
      </c>
      <c r="E754">
        <v>4</v>
      </c>
    </row>
    <row r="755" spans="2:5" x14ac:dyDescent="0.45">
      <c r="B755" s="7">
        <v>136</v>
      </c>
      <c r="D755" s="9">
        <v>128</v>
      </c>
      <c r="E755">
        <v>5</v>
      </c>
    </row>
    <row r="756" spans="2:5" x14ac:dyDescent="0.45">
      <c r="B756" s="7">
        <v>128</v>
      </c>
      <c r="D756" s="9">
        <v>129</v>
      </c>
      <c r="E756">
        <v>1</v>
      </c>
    </row>
    <row r="757" spans="2:5" x14ac:dyDescent="0.45">
      <c r="B757" s="7">
        <v>124</v>
      </c>
      <c r="D757" s="9">
        <v>130</v>
      </c>
      <c r="E757">
        <v>9</v>
      </c>
    </row>
    <row r="758" spans="2:5" x14ac:dyDescent="0.45">
      <c r="B758" s="7">
        <v>132</v>
      </c>
      <c r="D758" s="9">
        <v>131</v>
      </c>
      <c r="E758">
        <v>4</v>
      </c>
    </row>
    <row r="759" spans="2:5" x14ac:dyDescent="0.45">
      <c r="B759" s="7">
        <v>136</v>
      </c>
      <c r="D759" s="9">
        <v>132</v>
      </c>
      <c r="E759">
        <v>7</v>
      </c>
    </row>
    <row r="760" spans="2:5" x14ac:dyDescent="0.45">
      <c r="B760" s="7">
        <v>127</v>
      </c>
      <c r="D760" s="9">
        <v>133</v>
      </c>
      <c r="E760">
        <v>8</v>
      </c>
    </row>
    <row r="761" spans="2:5" x14ac:dyDescent="0.45">
      <c r="B761" s="7">
        <v>130</v>
      </c>
      <c r="D761" s="9">
        <v>134</v>
      </c>
      <c r="E761">
        <v>4</v>
      </c>
    </row>
    <row r="762" spans="2:5" x14ac:dyDescent="0.45">
      <c r="B762" s="7">
        <v>122</v>
      </c>
      <c r="D762" s="9">
        <v>135</v>
      </c>
      <c r="E762">
        <v>5</v>
      </c>
    </row>
    <row r="763" spans="2:5" x14ac:dyDescent="0.45">
      <c r="B763" s="7">
        <v>125</v>
      </c>
      <c r="D763" s="9">
        <v>136</v>
      </c>
      <c r="E763">
        <v>9</v>
      </c>
    </row>
    <row r="764" spans="2:5" x14ac:dyDescent="0.45">
      <c r="B764" s="7">
        <v>133</v>
      </c>
      <c r="D764" s="9">
        <v>137</v>
      </c>
      <c r="E764">
        <v>1</v>
      </c>
    </row>
    <row r="765" spans="2:5" x14ac:dyDescent="0.45">
      <c r="B765" s="7">
        <v>140</v>
      </c>
      <c r="D765" s="9">
        <v>138</v>
      </c>
      <c r="E765">
        <v>1</v>
      </c>
    </row>
    <row r="766" spans="2:5" x14ac:dyDescent="0.45">
      <c r="B766" s="7">
        <v>126</v>
      </c>
      <c r="D766" s="9">
        <v>140</v>
      </c>
      <c r="E766">
        <v>4</v>
      </c>
    </row>
    <row r="767" spans="2:5" x14ac:dyDescent="0.45">
      <c r="B767" s="7">
        <v>133</v>
      </c>
      <c r="D767" s="9">
        <v>141</v>
      </c>
      <c r="E767">
        <v>5</v>
      </c>
    </row>
    <row r="768" spans="2:5" x14ac:dyDescent="0.45">
      <c r="B768" s="7">
        <v>135</v>
      </c>
      <c r="D768" s="9">
        <v>145</v>
      </c>
      <c r="E768">
        <v>1</v>
      </c>
    </row>
    <row r="769" spans="2:5" x14ac:dyDescent="0.45">
      <c r="B769" s="7">
        <v>130</v>
      </c>
      <c r="D769" s="9">
        <v>148</v>
      </c>
      <c r="E769">
        <v>1</v>
      </c>
    </row>
    <row r="770" spans="2:5" x14ac:dyDescent="0.45">
      <c r="B770" s="7">
        <v>134</v>
      </c>
      <c r="D770" s="9" t="s">
        <v>84</v>
      </c>
      <c r="E770">
        <v>100</v>
      </c>
    </row>
    <row r="771" spans="2:5" x14ac:dyDescent="0.45">
      <c r="B771" s="7">
        <v>141</v>
      </c>
    </row>
    <row r="772" spans="2:5" x14ac:dyDescent="0.45">
      <c r="B772" s="7">
        <v>119</v>
      </c>
    </row>
    <row r="773" spans="2:5" x14ac:dyDescent="0.45">
      <c r="B773" s="7">
        <v>125</v>
      </c>
    </row>
    <row r="774" spans="2:5" x14ac:dyDescent="0.45">
      <c r="B774" s="7">
        <v>131</v>
      </c>
    </row>
    <row r="775" spans="2:5" x14ac:dyDescent="0.45">
      <c r="B775" s="7">
        <v>136</v>
      </c>
    </row>
    <row r="776" spans="2:5" x14ac:dyDescent="0.45">
      <c r="B776" s="7">
        <v>128</v>
      </c>
    </row>
    <row r="777" spans="2:5" x14ac:dyDescent="0.45">
      <c r="B777" s="7">
        <v>124</v>
      </c>
    </row>
    <row r="778" spans="2:5" x14ac:dyDescent="0.45">
      <c r="B778" s="7">
        <v>132</v>
      </c>
    </row>
    <row r="779" spans="2:5" x14ac:dyDescent="0.45">
      <c r="B779" s="7">
        <v>136</v>
      </c>
    </row>
    <row r="780" spans="2:5" x14ac:dyDescent="0.45">
      <c r="B780" s="7">
        <v>127</v>
      </c>
    </row>
    <row r="781" spans="2:5" x14ac:dyDescent="0.45">
      <c r="B781" s="7">
        <v>130</v>
      </c>
    </row>
    <row r="782" spans="2:5" x14ac:dyDescent="0.45">
      <c r="B782" s="7">
        <v>122</v>
      </c>
    </row>
    <row r="783" spans="2:5" x14ac:dyDescent="0.45">
      <c r="B783" s="7">
        <v>125</v>
      </c>
    </row>
    <row r="784" spans="2:5" x14ac:dyDescent="0.45">
      <c r="B784" s="7">
        <v>133</v>
      </c>
    </row>
    <row r="785" spans="2:2" x14ac:dyDescent="0.45">
      <c r="B785" s="7">
        <v>140</v>
      </c>
    </row>
    <row r="786" spans="2:2" x14ac:dyDescent="0.45">
      <c r="B786" s="7">
        <v>126</v>
      </c>
    </row>
    <row r="787" spans="2:2" x14ac:dyDescent="0.45">
      <c r="B787" s="7">
        <v>133</v>
      </c>
    </row>
    <row r="788" spans="2:2" x14ac:dyDescent="0.45">
      <c r="B788" s="7">
        <v>135</v>
      </c>
    </row>
    <row r="789" spans="2:2" x14ac:dyDescent="0.45">
      <c r="B789" s="7">
        <v>130</v>
      </c>
    </row>
    <row r="790" spans="2:2" x14ac:dyDescent="0.45">
      <c r="B790" s="7">
        <v>134</v>
      </c>
    </row>
    <row r="791" spans="2:2" x14ac:dyDescent="0.45">
      <c r="B791" s="7">
        <v>141</v>
      </c>
    </row>
    <row r="792" spans="2:2" x14ac:dyDescent="0.45">
      <c r="B792" s="7">
        <v>119</v>
      </c>
    </row>
    <row r="793" spans="2:2" x14ac:dyDescent="0.45">
      <c r="B793" s="7">
        <v>125</v>
      </c>
    </row>
    <row r="794" spans="2:2" x14ac:dyDescent="0.45">
      <c r="B794" s="7">
        <v>131</v>
      </c>
    </row>
    <row r="795" spans="2:2" x14ac:dyDescent="0.45">
      <c r="B795" s="7">
        <v>136</v>
      </c>
    </row>
    <row r="796" spans="2:2" x14ac:dyDescent="0.45">
      <c r="B796" s="7">
        <v>128</v>
      </c>
    </row>
    <row r="797" spans="2:2" x14ac:dyDescent="0.45">
      <c r="B797" s="7">
        <v>124</v>
      </c>
    </row>
    <row r="798" spans="2:2" x14ac:dyDescent="0.45">
      <c r="B798" s="7">
        <v>132</v>
      </c>
    </row>
    <row r="799" spans="2:2" x14ac:dyDescent="0.45">
      <c r="B799" s="7">
        <v>136</v>
      </c>
    </row>
    <row r="800" spans="2:2" x14ac:dyDescent="0.45">
      <c r="B800" s="7">
        <v>127</v>
      </c>
    </row>
    <row r="801" spans="2:2" x14ac:dyDescent="0.45">
      <c r="B801" s="7">
        <v>130</v>
      </c>
    </row>
    <row r="802" spans="2:2" x14ac:dyDescent="0.45">
      <c r="B802" s="7">
        <v>122</v>
      </c>
    </row>
    <row r="803" spans="2:2" x14ac:dyDescent="0.45">
      <c r="B803" s="7">
        <v>125</v>
      </c>
    </row>
    <row r="804" spans="2:2" x14ac:dyDescent="0.45">
      <c r="B804" s="7">
        <v>133</v>
      </c>
    </row>
    <row r="805" spans="2:2" x14ac:dyDescent="0.45">
      <c r="B805" s="7">
        <v>140</v>
      </c>
    </row>
    <row r="806" spans="2:2" x14ac:dyDescent="0.45">
      <c r="B806" s="7">
        <v>126</v>
      </c>
    </row>
    <row r="807" spans="2:2" x14ac:dyDescent="0.45">
      <c r="B807" s="7">
        <v>133</v>
      </c>
    </row>
    <row r="808" spans="2:2" x14ac:dyDescent="0.45">
      <c r="B808" s="7">
        <v>135</v>
      </c>
    </row>
    <row r="809" spans="2:2" x14ac:dyDescent="0.45">
      <c r="B809" s="7">
        <v>130</v>
      </c>
    </row>
    <row r="810" spans="2:2" x14ac:dyDescent="0.45">
      <c r="B810" s="7">
        <v>134</v>
      </c>
    </row>
    <row r="811" spans="2:2" x14ac:dyDescent="0.45">
      <c r="B811" s="7">
        <v>141</v>
      </c>
    </row>
    <row r="812" spans="2:2" x14ac:dyDescent="0.45">
      <c r="B812" s="7">
        <v>119</v>
      </c>
    </row>
    <row r="813" spans="2:2" x14ac:dyDescent="0.45">
      <c r="B813" s="7">
        <v>125</v>
      </c>
    </row>
    <row r="814" spans="2:2" x14ac:dyDescent="0.45">
      <c r="B814" s="7">
        <v>131</v>
      </c>
    </row>
    <row r="815" spans="2:2" x14ac:dyDescent="0.45">
      <c r="B815" s="7">
        <v>136</v>
      </c>
    </row>
    <row r="816" spans="2:2" x14ac:dyDescent="0.45">
      <c r="B816" s="7">
        <v>128</v>
      </c>
    </row>
    <row r="817" spans="1:6" x14ac:dyDescent="0.45">
      <c r="B817" s="7">
        <v>124</v>
      </c>
    </row>
    <row r="818" spans="1:6" x14ac:dyDescent="0.45">
      <c r="B818" s="7">
        <v>132</v>
      </c>
    </row>
    <row r="821" spans="1:6" x14ac:dyDescent="0.45">
      <c r="A821" s="4" t="s">
        <v>135</v>
      </c>
      <c r="B821" s="1"/>
      <c r="C821" s="1"/>
      <c r="D821" s="1"/>
      <c r="E821" s="1"/>
      <c r="F821" s="1"/>
    </row>
    <row r="823" spans="1:6" x14ac:dyDescent="0.45">
      <c r="A823" t="s">
        <v>136</v>
      </c>
    </row>
    <row r="825" spans="1:6" x14ac:dyDescent="0.45">
      <c r="B825" s="2" t="s">
        <v>137</v>
      </c>
      <c r="C825" s="2" t="s">
        <v>138</v>
      </c>
      <c r="D825" s="2" t="s">
        <v>139</v>
      </c>
      <c r="F825" t="s">
        <v>31</v>
      </c>
    </row>
    <row r="826" spans="1:6" x14ac:dyDescent="0.45">
      <c r="B826" s="7">
        <v>45</v>
      </c>
      <c r="C826" s="7">
        <v>32</v>
      </c>
      <c r="D826" s="7">
        <v>40</v>
      </c>
    </row>
    <row r="827" spans="1:6" x14ac:dyDescent="0.45">
      <c r="B827" s="7">
        <v>35</v>
      </c>
      <c r="C827" s="7">
        <v>28</v>
      </c>
      <c r="D827" s="7">
        <v>39</v>
      </c>
      <c r="F827" t="s">
        <v>140</v>
      </c>
    </row>
    <row r="828" spans="1:6" x14ac:dyDescent="0.45">
      <c r="B828" s="7">
        <v>40</v>
      </c>
      <c r="C828" s="7">
        <v>30</v>
      </c>
      <c r="D828" s="7">
        <v>42</v>
      </c>
    </row>
    <row r="829" spans="1:6" x14ac:dyDescent="0.45">
      <c r="B829" s="7">
        <v>38</v>
      </c>
      <c r="C829" s="7">
        <v>34</v>
      </c>
      <c r="D829" s="7">
        <v>41</v>
      </c>
    </row>
    <row r="830" spans="1:6" x14ac:dyDescent="0.45">
      <c r="B830" s="7">
        <v>42</v>
      </c>
      <c r="C830" s="7">
        <v>33</v>
      </c>
      <c r="D830" s="7">
        <v>38</v>
      </c>
    </row>
    <row r="831" spans="1:6" x14ac:dyDescent="0.45">
      <c r="B831" s="7">
        <v>37</v>
      </c>
      <c r="C831" s="7">
        <v>35</v>
      </c>
      <c r="D831" s="7">
        <v>43</v>
      </c>
    </row>
    <row r="832" spans="1:6" x14ac:dyDescent="0.45">
      <c r="B832" s="7">
        <v>39</v>
      </c>
      <c r="C832" s="7">
        <v>31</v>
      </c>
      <c r="D832" s="7">
        <v>45</v>
      </c>
    </row>
    <row r="833" spans="1:6" x14ac:dyDescent="0.45">
      <c r="B833" s="7">
        <v>43</v>
      </c>
      <c r="C833" s="7">
        <v>29</v>
      </c>
      <c r="D833" s="7">
        <v>44</v>
      </c>
    </row>
    <row r="834" spans="1:6" x14ac:dyDescent="0.45">
      <c r="B834" s="7">
        <v>44</v>
      </c>
      <c r="C834" s="7">
        <v>36</v>
      </c>
      <c r="D834" s="7">
        <v>41</v>
      </c>
    </row>
    <row r="835" spans="1:6" x14ac:dyDescent="0.45">
      <c r="B835" s="7">
        <v>41</v>
      </c>
      <c r="C835" s="7">
        <v>37</v>
      </c>
      <c r="D835" s="7">
        <v>37</v>
      </c>
    </row>
    <row r="837" spans="1:6" x14ac:dyDescent="0.45">
      <c r="A837" s="6" t="s">
        <v>46</v>
      </c>
      <c r="B837" s="6">
        <f>AVERAGE(B826:B835)</f>
        <v>40.4</v>
      </c>
      <c r="C837" s="6">
        <f t="shared" ref="C837:D837" si="5">AVERAGE(C826:C835)</f>
        <v>32.5</v>
      </c>
      <c r="D837" s="6">
        <f t="shared" si="5"/>
        <v>41</v>
      </c>
    </row>
    <row r="838" spans="1:6" x14ac:dyDescent="0.45">
      <c r="A838" s="6" t="s">
        <v>47</v>
      </c>
      <c r="B838" s="6">
        <f>MAX(B826:B835)-MIN(B826:B835)</f>
        <v>10</v>
      </c>
      <c r="C838" s="6">
        <f t="shared" ref="C838:D838" si="6">MAX(C826:C835)-MIN(C826:C835)</f>
        <v>9</v>
      </c>
      <c r="D838" s="6">
        <f t="shared" si="6"/>
        <v>8</v>
      </c>
    </row>
    <row r="844" spans="1:6" x14ac:dyDescent="0.45">
      <c r="F844" t="s">
        <v>141</v>
      </c>
    </row>
    <row r="846" spans="1:6" x14ac:dyDescent="0.45">
      <c r="F846" t="s">
        <v>142</v>
      </c>
    </row>
  </sheetData>
  <phoneticPr fontId="2" type="noConversion"/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679F-2999-4EE8-A5DB-EFC95BAF6D9F}">
  <dimension ref="A2:N486"/>
  <sheetViews>
    <sheetView topLeftCell="A68" workbookViewId="0">
      <selection activeCell="G20" sqref="G20"/>
    </sheetView>
  </sheetViews>
  <sheetFormatPr defaultRowHeight="14.25" x14ac:dyDescent="0.45"/>
  <cols>
    <col min="2" max="2" width="11.73046875" customWidth="1"/>
  </cols>
  <sheetData>
    <row r="2" spans="1:14" x14ac:dyDescent="0.45">
      <c r="A2" s="15" t="s">
        <v>143</v>
      </c>
      <c r="B2" s="16"/>
      <c r="C2" s="16"/>
      <c r="D2" s="16"/>
      <c r="E2" s="16"/>
    </row>
    <row r="4" spans="1:14" x14ac:dyDescent="0.45">
      <c r="A4" s="4" t="s">
        <v>144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 x14ac:dyDescent="0.45">
      <c r="A6" t="s">
        <v>145</v>
      </c>
    </row>
    <row r="8" spans="1:14" x14ac:dyDescent="0.45">
      <c r="B8" s="2" t="s">
        <v>146</v>
      </c>
      <c r="D8" t="s">
        <v>78</v>
      </c>
    </row>
    <row r="9" spans="1:14" x14ac:dyDescent="0.45">
      <c r="B9" s="7">
        <v>-2.5</v>
      </c>
    </row>
    <row r="10" spans="1:14" x14ac:dyDescent="0.45">
      <c r="B10" s="7">
        <v>1.3</v>
      </c>
      <c r="D10" t="s">
        <v>147</v>
      </c>
    </row>
    <row r="11" spans="1:14" x14ac:dyDescent="0.45">
      <c r="B11" s="7">
        <v>-0.8</v>
      </c>
      <c r="D11">
        <f>SKEW(B9:B58)</f>
        <v>5.4546017084340551E-2</v>
      </c>
    </row>
    <row r="12" spans="1:14" x14ac:dyDescent="0.45">
      <c r="B12" s="7">
        <v>-1.9</v>
      </c>
    </row>
    <row r="13" spans="1:14" x14ac:dyDescent="0.45">
      <c r="B13" s="7">
        <v>2.1</v>
      </c>
      <c r="D13" t="s">
        <v>148</v>
      </c>
    </row>
    <row r="14" spans="1:14" x14ac:dyDescent="0.45">
      <c r="B14" s="7">
        <v>0.5</v>
      </c>
      <c r="D14">
        <f>KURT(B9:B58)</f>
        <v>-1.3042496425917365</v>
      </c>
    </row>
    <row r="15" spans="1:14" x14ac:dyDescent="0.45">
      <c r="B15" s="7">
        <v>-1.2</v>
      </c>
    </row>
    <row r="16" spans="1:14" x14ac:dyDescent="0.45">
      <c r="B16" s="7">
        <v>1.8</v>
      </c>
      <c r="D16" t="s">
        <v>149</v>
      </c>
    </row>
    <row r="17" spans="2:4" x14ac:dyDescent="0.45">
      <c r="B17" s="7">
        <v>-0.5</v>
      </c>
      <c r="D17" t="s">
        <v>206</v>
      </c>
    </row>
    <row r="18" spans="2:4" x14ac:dyDescent="0.45">
      <c r="B18" s="7">
        <v>2.2999999999999998</v>
      </c>
    </row>
    <row r="19" spans="2:4" x14ac:dyDescent="0.45">
      <c r="B19" s="7">
        <v>-0.7</v>
      </c>
    </row>
    <row r="20" spans="2:4" x14ac:dyDescent="0.45">
      <c r="B20" s="7">
        <v>1.2</v>
      </c>
    </row>
    <row r="21" spans="2:4" x14ac:dyDescent="0.45">
      <c r="B21" s="7">
        <v>-1.5</v>
      </c>
    </row>
    <row r="22" spans="2:4" x14ac:dyDescent="0.45">
      <c r="B22" s="7">
        <v>-0.3</v>
      </c>
    </row>
    <row r="23" spans="2:4" x14ac:dyDescent="0.45">
      <c r="B23" s="7">
        <v>2.6</v>
      </c>
    </row>
    <row r="24" spans="2:4" x14ac:dyDescent="0.45">
      <c r="B24" s="7">
        <v>1.1000000000000001</v>
      </c>
    </row>
    <row r="25" spans="2:4" x14ac:dyDescent="0.45">
      <c r="B25" s="7">
        <v>-1.7</v>
      </c>
    </row>
    <row r="26" spans="2:4" x14ac:dyDescent="0.45">
      <c r="B26" s="7">
        <v>0.9</v>
      </c>
    </row>
    <row r="27" spans="2:4" x14ac:dyDescent="0.45">
      <c r="B27" s="7">
        <v>-1.4</v>
      </c>
    </row>
    <row r="28" spans="2:4" x14ac:dyDescent="0.45">
      <c r="B28" s="7">
        <v>0.3</v>
      </c>
    </row>
    <row r="29" spans="2:4" x14ac:dyDescent="0.45">
      <c r="B29" s="7">
        <v>1.9</v>
      </c>
    </row>
    <row r="30" spans="2:4" x14ac:dyDescent="0.45">
      <c r="B30" s="7">
        <v>-1.1000000000000001</v>
      </c>
    </row>
    <row r="31" spans="2:4" x14ac:dyDescent="0.45">
      <c r="B31" s="7">
        <v>-0.4</v>
      </c>
    </row>
    <row r="32" spans="2:4" x14ac:dyDescent="0.45">
      <c r="B32" s="7">
        <v>2.2000000000000002</v>
      </c>
    </row>
    <row r="33" spans="2:2" x14ac:dyDescent="0.45">
      <c r="B33" s="7">
        <v>-0.9</v>
      </c>
    </row>
    <row r="34" spans="2:2" x14ac:dyDescent="0.45">
      <c r="B34" s="7">
        <v>1.6</v>
      </c>
    </row>
    <row r="35" spans="2:2" x14ac:dyDescent="0.45">
      <c r="B35" s="7">
        <v>-0.6</v>
      </c>
    </row>
    <row r="36" spans="2:2" x14ac:dyDescent="0.45">
      <c r="B36" s="7">
        <v>-1.3</v>
      </c>
    </row>
    <row r="37" spans="2:2" x14ac:dyDescent="0.45">
      <c r="B37" s="7">
        <v>2.4</v>
      </c>
    </row>
    <row r="38" spans="2:2" x14ac:dyDescent="0.45">
      <c r="B38" s="7">
        <v>0.7</v>
      </c>
    </row>
    <row r="39" spans="2:2" x14ac:dyDescent="0.45">
      <c r="B39" s="7">
        <v>-1.8</v>
      </c>
    </row>
    <row r="40" spans="2:2" x14ac:dyDescent="0.45">
      <c r="B40" s="7">
        <v>1.5</v>
      </c>
    </row>
    <row r="41" spans="2:2" x14ac:dyDescent="0.45">
      <c r="B41" s="7">
        <v>-0.2</v>
      </c>
    </row>
    <row r="42" spans="2:2" x14ac:dyDescent="0.45">
      <c r="B42" s="7">
        <v>-2.1</v>
      </c>
    </row>
    <row r="43" spans="2:2" x14ac:dyDescent="0.45">
      <c r="B43" s="7">
        <v>2.8</v>
      </c>
    </row>
    <row r="44" spans="2:2" x14ac:dyDescent="0.45">
      <c r="B44" s="7">
        <v>0.8</v>
      </c>
    </row>
    <row r="45" spans="2:2" x14ac:dyDescent="0.45">
      <c r="B45" s="7">
        <v>-1.6</v>
      </c>
    </row>
    <row r="46" spans="2:2" x14ac:dyDescent="0.45">
      <c r="B46" s="7">
        <v>1.4</v>
      </c>
    </row>
    <row r="47" spans="2:2" x14ac:dyDescent="0.45">
      <c r="B47" s="7">
        <v>-0.1</v>
      </c>
    </row>
    <row r="48" spans="2:2" x14ac:dyDescent="0.45">
      <c r="B48" s="7">
        <v>2.5</v>
      </c>
    </row>
    <row r="49" spans="1:12" x14ac:dyDescent="0.45">
      <c r="B49" s="7">
        <v>-1</v>
      </c>
    </row>
    <row r="50" spans="1:12" x14ac:dyDescent="0.45">
      <c r="B50" s="7">
        <v>1.7</v>
      </c>
    </row>
    <row r="51" spans="1:12" x14ac:dyDescent="0.45">
      <c r="B51" s="7">
        <v>-0.9</v>
      </c>
    </row>
    <row r="52" spans="1:12" x14ac:dyDescent="0.45">
      <c r="B52" s="7">
        <v>-2</v>
      </c>
    </row>
    <row r="53" spans="1:12" x14ac:dyDescent="0.45">
      <c r="B53" s="7">
        <v>2.7</v>
      </c>
    </row>
    <row r="54" spans="1:12" x14ac:dyDescent="0.45">
      <c r="B54" s="7">
        <v>0.6</v>
      </c>
    </row>
    <row r="55" spans="1:12" x14ac:dyDescent="0.45">
      <c r="B55" s="7">
        <v>-1.4</v>
      </c>
    </row>
    <row r="56" spans="1:12" x14ac:dyDescent="0.45">
      <c r="B56" s="7">
        <v>1.1000000000000001</v>
      </c>
    </row>
    <row r="57" spans="1:12" x14ac:dyDescent="0.45">
      <c r="B57" s="7">
        <v>-0.3</v>
      </c>
    </row>
    <row r="58" spans="1:12" x14ac:dyDescent="0.45">
      <c r="B58" s="7">
        <v>2</v>
      </c>
    </row>
    <row r="63" spans="1:12" x14ac:dyDescent="0.45">
      <c r="A63" s="4" t="s">
        <v>150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5" spans="1:4" x14ac:dyDescent="0.45">
      <c r="A65" t="s">
        <v>151</v>
      </c>
    </row>
    <row r="67" spans="1:4" x14ac:dyDescent="0.45">
      <c r="B67" s="2" t="s">
        <v>152</v>
      </c>
      <c r="D67" t="s">
        <v>31</v>
      </c>
    </row>
    <row r="68" spans="1:4" x14ac:dyDescent="0.45">
      <c r="B68" s="7">
        <v>2.5</v>
      </c>
    </row>
    <row r="69" spans="1:4" x14ac:dyDescent="0.45">
      <c r="B69" s="7">
        <v>4.8</v>
      </c>
      <c r="D69" t="s">
        <v>153</v>
      </c>
    </row>
    <row r="70" spans="1:4" x14ac:dyDescent="0.45">
      <c r="B70" s="7">
        <v>3.2</v>
      </c>
      <c r="D70">
        <f>SKEW(B68:B163)</f>
        <v>0.22402536454542335</v>
      </c>
    </row>
    <row r="71" spans="1:4" x14ac:dyDescent="0.45">
      <c r="B71" s="7">
        <v>2.1</v>
      </c>
    </row>
    <row r="72" spans="1:4" x14ac:dyDescent="0.45">
      <c r="B72" s="7">
        <v>4.5</v>
      </c>
      <c r="D72" t="s">
        <v>154</v>
      </c>
    </row>
    <row r="73" spans="1:4" x14ac:dyDescent="0.45">
      <c r="B73" s="7">
        <v>2.9</v>
      </c>
      <c r="D73">
        <f>KURT(B68:B163)</f>
        <v>-0.93120912452529181</v>
      </c>
    </row>
    <row r="74" spans="1:4" x14ac:dyDescent="0.45">
      <c r="B74" s="7">
        <v>2.2999999999999998</v>
      </c>
    </row>
    <row r="75" spans="1:4" x14ac:dyDescent="0.45">
      <c r="B75" s="7">
        <v>3.1</v>
      </c>
      <c r="D75" t="s">
        <v>155</v>
      </c>
    </row>
    <row r="76" spans="1:4" x14ac:dyDescent="0.45">
      <c r="B76" s="7">
        <v>4.2</v>
      </c>
      <c r="D76" t="s">
        <v>204</v>
      </c>
    </row>
    <row r="77" spans="1:4" x14ac:dyDescent="0.45">
      <c r="B77" s="7">
        <v>3.9</v>
      </c>
    </row>
    <row r="78" spans="1:4" x14ac:dyDescent="0.45">
      <c r="B78" s="7">
        <v>2.8</v>
      </c>
    </row>
    <row r="79" spans="1:4" x14ac:dyDescent="0.45">
      <c r="B79" s="7">
        <v>4.0999999999999996</v>
      </c>
    </row>
    <row r="80" spans="1:4" x14ac:dyDescent="0.45">
      <c r="B80" s="7">
        <v>2.6</v>
      </c>
    </row>
    <row r="81" spans="2:2" x14ac:dyDescent="0.45">
      <c r="B81" s="7">
        <v>2.4</v>
      </c>
    </row>
    <row r="82" spans="2:2" x14ac:dyDescent="0.45">
      <c r="B82" s="7">
        <v>4.7</v>
      </c>
    </row>
    <row r="83" spans="2:2" x14ac:dyDescent="0.45">
      <c r="B83" s="7">
        <v>3.3</v>
      </c>
    </row>
    <row r="84" spans="2:2" x14ac:dyDescent="0.45">
      <c r="B84" s="7">
        <v>2.7</v>
      </c>
    </row>
    <row r="85" spans="2:2" x14ac:dyDescent="0.45">
      <c r="B85" s="7">
        <v>3</v>
      </c>
    </row>
    <row r="86" spans="2:2" x14ac:dyDescent="0.45">
      <c r="B86" s="7">
        <v>4.3</v>
      </c>
    </row>
    <row r="87" spans="2:2" x14ac:dyDescent="0.45">
      <c r="B87" s="7">
        <v>3.7</v>
      </c>
    </row>
    <row r="88" spans="2:2" x14ac:dyDescent="0.45">
      <c r="B88" s="7">
        <v>2.2000000000000002</v>
      </c>
    </row>
    <row r="89" spans="2:2" x14ac:dyDescent="0.45">
      <c r="B89" s="7">
        <v>3.6</v>
      </c>
    </row>
    <row r="90" spans="2:2" x14ac:dyDescent="0.45">
      <c r="B90" s="7">
        <v>4</v>
      </c>
    </row>
    <row r="91" spans="2:2" x14ac:dyDescent="0.45">
      <c r="B91" s="7">
        <v>2.7</v>
      </c>
    </row>
    <row r="92" spans="2:2" x14ac:dyDescent="0.45">
      <c r="B92" s="7">
        <v>3.8</v>
      </c>
    </row>
    <row r="93" spans="2:2" x14ac:dyDescent="0.45">
      <c r="B93" s="7">
        <v>3.5</v>
      </c>
    </row>
    <row r="94" spans="2:2" x14ac:dyDescent="0.45">
      <c r="B94" s="7">
        <v>3.2</v>
      </c>
    </row>
    <row r="95" spans="2:2" x14ac:dyDescent="0.45">
      <c r="B95" s="7">
        <v>4.4000000000000004</v>
      </c>
    </row>
    <row r="96" spans="2:2" x14ac:dyDescent="0.45">
      <c r="B96" s="7">
        <v>2</v>
      </c>
    </row>
    <row r="97" spans="2:2" x14ac:dyDescent="0.45">
      <c r="B97" s="7">
        <v>3.4</v>
      </c>
    </row>
    <row r="98" spans="2:2" x14ac:dyDescent="0.45">
      <c r="B98" s="7">
        <v>3.1</v>
      </c>
    </row>
    <row r="99" spans="2:2" x14ac:dyDescent="0.45">
      <c r="B99" s="7">
        <v>2.9</v>
      </c>
    </row>
    <row r="100" spans="2:2" x14ac:dyDescent="0.45">
      <c r="B100" s="7">
        <v>4.5999999999999996</v>
      </c>
    </row>
    <row r="101" spans="2:2" x14ac:dyDescent="0.45">
      <c r="B101" s="7">
        <v>3.3</v>
      </c>
    </row>
    <row r="102" spans="2:2" x14ac:dyDescent="0.45">
      <c r="B102" s="7">
        <v>2.5</v>
      </c>
    </row>
    <row r="103" spans="2:2" x14ac:dyDescent="0.45">
      <c r="B103" s="7">
        <v>4.9000000000000004</v>
      </c>
    </row>
    <row r="104" spans="2:2" x14ac:dyDescent="0.45">
      <c r="B104" s="7">
        <v>2.8</v>
      </c>
    </row>
    <row r="105" spans="2:2" x14ac:dyDescent="0.45">
      <c r="B105" s="7">
        <v>3</v>
      </c>
    </row>
    <row r="106" spans="2:2" x14ac:dyDescent="0.45">
      <c r="B106" s="7">
        <v>4.2</v>
      </c>
    </row>
    <row r="107" spans="2:2" x14ac:dyDescent="0.45">
      <c r="B107" s="7">
        <v>3.9</v>
      </c>
    </row>
    <row r="108" spans="2:2" x14ac:dyDescent="0.45">
      <c r="B108" s="7">
        <v>2.8</v>
      </c>
    </row>
    <row r="109" spans="2:2" x14ac:dyDescent="0.45">
      <c r="B109" s="7">
        <v>4.0999999999999996</v>
      </c>
    </row>
    <row r="110" spans="2:2" x14ac:dyDescent="0.45">
      <c r="B110" s="7">
        <v>2.6</v>
      </c>
    </row>
    <row r="111" spans="2:2" x14ac:dyDescent="0.45">
      <c r="B111" s="7">
        <v>2.4</v>
      </c>
    </row>
    <row r="112" spans="2:2" x14ac:dyDescent="0.45">
      <c r="B112" s="7">
        <v>4.7</v>
      </c>
    </row>
    <row r="113" spans="2:2" x14ac:dyDescent="0.45">
      <c r="B113" s="7">
        <v>3.3</v>
      </c>
    </row>
    <row r="114" spans="2:2" x14ac:dyDescent="0.45">
      <c r="B114" s="7">
        <v>2.7</v>
      </c>
    </row>
    <row r="115" spans="2:2" x14ac:dyDescent="0.45">
      <c r="B115" s="7">
        <v>3</v>
      </c>
    </row>
    <row r="116" spans="2:2" x14ac:dyDescent="0.45">
      <c r="B116" s="7">
        <v>4.3</v>
      </c>
    </row>
    <row r="117" spans="2:2" x14ac:dyDescent="0.45">
      <c r="B117" s="7">
        <v>3.7</v>
      </c>
    </row>
    <row r="118" spans="2:2" x14ac:dyDescent="0.45">
      <c r="B118" s="7">
        <v>2.2000000000000002</v>
      </c>
    </row>
    <row r="119" spans="2:2" x14ac:dyDescent="0.45">
      <c r="B119" s="7">
        <v>3.6</v>
      </c>
    </row>
    <row r="120" spans="2:2" x14ac:dyDescent="0.45">
      <c r="B120" s="7">
        <v>4</v>
      </c>
    </row>
    <row r="121" spans="2:2" x14ac:dyDescent="0.45">
      <c r="B121" s="7">
        <v>2.7</v>
      </c>
    </row>
    <row r="122" spans="2:2" x14ac:dyDescent="0.45">
      <c r="B122" s="7">
        <v>3.8</v>
      </c>
    </row>
    <row r="123" spans="2:2" x14ac:dyDescent="0.45">
      <c r="B123" s="7">
        <v>3.5</v>
      </c>
    </row>
    <row r="124" spans="2:2" x14ac:dyDescent="0.45">
      <c r="B124" s="7">
        <v>3.2</v>
      </c>
    </row>
    <row r="125" spans="2:2" x14ac:dyDescent="0.45">
      <c r="B125" s="7">
        <v>4.4000000000000004</v>
      </c>
    </row>
    <row r="126" spans="2:2" x14ac:dyDescent="0.45">
      <c r="B126" s="7">
        <v>2</v>
      </c>
    </row>
    <row r="127" spans="2:2" x14ac:dyDescent="0.45">
      <c r="B127" s="7">
        <v>3.4</v>
      </c>
    </row>
    <row r="128" spans="2:2" x14ac:dyDescent="0.45">
      <c r="B128" s="7">
        <v>3.1</v>
      </c>
    </row>
    <row r="129" spans="2:2" x14ac:dyDescent="0.45">
      <c r="B129" s="7">
        <v>2.9</v>
      </c>
    </row>
    <row r="130" spans="2:2" x14ac:dyDescent="0.45">
      <c r="B130" s="7">
        <v>4.5999999999999996</v>
      </c>
    </row>
    <row r="131" spans="2:2" x14ac:dyDescent="0.45">
      <c r="B131" s="7">
        <v>3.3</v>
      </c>
    </row>
    <row r="132" spans="2:2" x14ac:dyDescent="0.45">
      <c r="B132" s="7">
        <v>2.5</v>
      </c>
    </row>
    <row r="133" spans="2:2" x14ac:dyDescent="0.45">
      <c r="B133" s="7">
        <v>4.9000000000000004</v>
      </c>
    </row>
    <row r="134" spans="2:2" x14ac:dyDescent="0.45">
      <c r="B134" s="7">
        <v>2.8</v>
      </c>
    </row>
    <row r="135" spans="2:2" x14ac:dyDescent="0.45">
      <c r="B135" s="7">
        <v>3</v>
      </c>
    </row>
    <row r="136" spans="2:2" x14ac:dyDescent="0.45">
      <c r="B136" s="7">
        <v>4.2</v>
      </c>
    </row>
    <row r="137" spans="2:2" x14ac:dyDescent="0.45">
      <c r="B137" s="7">
        <v>3.9</v>
      </c>
    </row>
    <row r="138" spans="2:2" x14ac:dyDescent="0.45">
      <c r="B138" s="7">
        <v>2.8</v>
      </c>
    </row>
    <row r="139" spans="2:2" x14ac:dyDescent="0.45">
      <c r="B139" s="7">
        <v>4.0999999999999996</v>
      </c>
    </row>
    <row r="140" spans="2:2" x14ac:dyDescent="0.45">
      <c r="B140" s="7">
        <v>2.6</v>
      </c>
    </row>
    <row r="141" spans="2:2" x14ac:dyDescent="0.45">
      <c r="B141" s="7">
        <v>2.4</v>
      </c>
    </row>
    <row r="142" spans="2:2" x14ac:dyDescent="0.45">
      <c r="B142" s="7">
        <v>4.7</v>
      </c>
    </row>
    <row r="143" spans="2:2" x14ac:dyDescent="0.45">
      <c r="B143" s="7">
        <v>3.3</v>
      </c>
    </row>
    <row r="144" spans="2:2" x14ac:dyDescent="0.45">
      <c r="B144" s="7">
        <v>2.7</v>
      </c>
    </row>
    <row r="145" spans="2:2" x14ac:dyDescent="0.45">
      <c r="B145" s="7">
        <v>3</v>
      </c>
    </row>
    <row r="146" spans="2:2" x14ac:dyDescent="0.45">
      <c r="B146" s="7">
        <v>4.3</v>
      </c>
    </row>
    <row r="147" spans="2:2" x14ac:dyDescent="0.45">
      <c r="B147" s="7">
        <v>3.7</v>
      </c>
    </row>
    <row r="148" spans="2:2" x14ac:dyDescent="0.45">
      <c r="B148" s="7">
        <v>2.2000000000000002</v>
      </c>
    </row>
    <row r="149" spans="2:2" x14ac:dyDescent="0.45">
      <c r="B149" s="7">
        <v>3.6</v>
      </c>
    </row>
    <row r="150" spans="2:2" x14ac:dyDescent="0.45">
      <c r="B150" s="7">
        <v>4</v>
      </c>
    </row>
    <row r="151" spans="2:2" x14ac:dyDescent="0.45">
      <c r="B151" s="7">
        <v>2.7</v>
      </c>
    </row>
    <row r="152" spans="2:2" x14ac:dyDescent="0.45">
      <c r="B152" s="7">
        <v>3.8</v>
      </c>
    </row>
    <row r="153" spans="2:2" x14ac:dyDescent="0.45">
      <c r="B153" s="7">
        <v>3.5</v>
      </c>
    </row>
    <row r="154" spans="2:2" x14ac:dyDescent="0.45">
      <c r="B154" s="7">
        <v>3.2</v>
      </c>
    </row>
    <row r="155" spans="2:2" x14ac:dyDescent="0.45">
      <c r="B155" s="7">
        <v>4.4000000000000004</v>
      </c>
    </row>
    <row r="156" spans="2:2" x14ac:dyDescent="0.45">
      <c r="B156" s="7">
        <v>2</v>
      </c>
    </row>
    <row r="157" spans="2:2" x14ac:dyDescent="0.45">
      <c r="B157" s="7">
        <v>3.4</v>
      </c>
    </row>
    <row r="158" spans="2:2" x14ac:dyDescent="0.45">
      <c r="B158" s="7">
        <v>3.1</v>
      </c>
    </row>
    <row r="159" spans="2:2" x14ac:dyDescent="0.45">
      <c r="B159" s="7">
        <v>2.9</v>
      </c>
    </row>
    <row r="160" spans="2:2" x14ac:dyDescent="0.45">
      <c r="B160" s="7">
        <v>4.5999999999999996</v>
      </c>
    </row>
    <row r="161" spans="1:12" x14ac:dyDescent="0.45">
      <c r="B161" s="7">
        <v>3.3</v>
      </c>
    </row>
    <row r="162" spans="1:12" x14ac:dyDescent="0.45">
      <c r="B162" s="7">
        <v>2.5</v>
      </c>
    </row>
    <row r="163" spans="1:12" x14ac:dyDescent="0.45">
      <c r="B163" s="7">
        <v>4.9000000000000004</v>
      </c>
    </row>
    <row r="167" spans="1:12" x14ac:dyDescent="0.45">
      <c r="A167" s="4" t="s">
        <v>156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9" spans="1:12" x14ac:dyDescent="0.45">
      <c r="A169" t="s">
        <v>157</v>
      </c>
    </row>
    <row r="171" spans="1:12" x14ac:dyDescent="0.45">
      <c r="B171" s="2" t="s">
        <v>115</v>
      </c>
      <c r="D171" t="s">
        <v>78</v>
      </c>
    </row>
    <row r="172" spans="1:12" x14ac:dyDescent="0.45">
      <c r="B172" s="7">
        <v>4</v>
      </c>
    </row>
    <row r="173" spans="1:12" x14ac:dyDescent="0.45">
      <c r="B173" s="7">
        <v>5</v>
      </c>
      <c r="D173" t="s">
        <v>158</v>
      </c>
    </row>
    <row r="174" spans="1:12" x14ac:dyDescent="0.45">
      <c r="B174" s="7">
        <v>3</v>
      </c>
      <c r="D174">
        <f>SKEW(B172:B271)</f>
        <v>-0.21090973977304461</v>
      </c>
    </row>
    <row r="175" spans="1:12" x14ac:dyDescent="0.45">
      <c r="B175" s="7">
        <v>4</v>
      </c>
    </row>
    <row r="176" spans="1:12" x14ac:dyDescent="0.45">
      <c r="B176" s="7">
        <v>4</v>
      </c>
      <c r="D176" t="s">
        <v>159</v>
      </c>
    </row>
    <row r="177" spans="2:4" x14ac:dyDescent="0.45">
      <c r="B177" s="7">
        <v>3</v>
      </c>
      <c r="D177">
        <f>KURT(B172:B271)</f>
        <v>-0.74525627211662515</v>
      </c>
    </row>
    <row r="178" spans="2:4" x14ac:dyDescent="0.45">
      <c r="B178" s="7">
        <v>2</v>
      </c>
    </row>
    <row r="179" spans="2:4" x14ac:dyDescent="0.45">
      <c r="B179" s="7">
        <v>5</v>
      </c>
      <c r="D179" t="s">
        <v>160</v>
      </c>
    </row>
    <row r="180" spans="2:4" x14ac:dyDescent="0.45">
      <c r="B180" s="7">
        <v>4</v>
      </c>
      <c r="D180" t="s">
        <v>205</v>
      </c>
    </row>
    <row r="181" spans="2:4" x14ac:dyDescent="0.45">
      <c r="B181" s="7">
        <v>3</v>
      </c>
    </row>
    <row r="182" spans="2:4" x14ac:dyDescent="0.45">
      <c r="B182" s="7">
        <v>5</v>
      </c>
    </row>
    <row r="183" spans="2:4" x14ac:dyDescent="0.45">
      <c r="B183" s="7">
        <v>4</v>
      </c>
    </row>
    <row r="184" spans="2:4" x14ac:dyDescent="0.45">
      <c r="B184" s="7">
        <v>2</v>
      </c>
    </row>
    <row r="185" spans="2:4" x14ac:dyDescent="0.45">
      <c r="B185" s="7">
        <v>3</v>
      </c>
    </row>
    <row r="186" spans="2:4" x14ac:dyDescent="0.45">
      <c r="B186" s="7">
        <v>4</v>
      </c>
    </row>
    <row r="187" spans="2:4" x14ac:dyDescent="0.45">
      <c r="B187" s="7">
        <v>5</v>
      </c>
    </row>
    <row r="188" spans="2:4" x14ac:dyDescent="0.45">
      <c r="B188" s="7">
        <v>3</v>
      </c>
    </row>
    <row r="189" spans="2:4" x14ac:dyDescent="0.45">
      <c r="B189" s="7">
        <v>4</v>
      </c>
    </row>
    <row r="190" spans="2:4" x14ac:dyDescent="0.45">
      <c r="B190" s="7">
        <v>5</v>
      </c>
    </row>
    <row r="191" spans="2:4" x14ac:dyDescent="0.45">
      <c r="B191" s="7">
        <v>3</v>
      </c>
    </row>
    <row r="192" spans="2:4" x14ac:dyDescent="0.45">
      <c r="B192" s="7">
        <v>4</v>
      </c>
    </row>
    <row r="193" spans="2:2" x14ac:dyDescent="0.45">
      <c r="B193" s="7">
        <v>3</v>
      </c>
    </row>
    <row r="194" spans="2:2" x14ac:dyDescent="0.45">
      <c r="B194" s="7">
        <v>2</v>
      </c>
    </row>
    <row r="195" spans="2:2" x14ac:dyDescent="0.45">
      <c r="B195" s="7">
        <v>4</v>
      </c>
    </row>
    <row r="196" spans="2:2" x14ac:dyDescent="0.45">
      <c r="B196" s="7">
        <v>5</v>
      </c>
    </row>
    <row r="197" spans="2:2" x14ac:dyDescent="0.45">
      <c r="B197" s="7">
        <v>3</v>
      </c>
    </row>
    <row r="198" spans="2:2" x14ac:dyDescent="0.45">
      <c r="B198" s="7">
        <v>4</v>
      </c>
    </row>
    <row r="199" spans="2:2" x14ac:dyDescent="0.45">
      <c r="B199" s="7">
        <v>5</v>
      </c>
    </row>
    <row r="200" spans="2:2" x14ac:dyDescent="0.45">
      <c r="B200" s="7">
        <v>4</v>
      </c>
    </row>
    <row r="201" spans="2:2" x14ac:dyDescent="0.45">
      <c r="B201" s="7">
        <v>3</v>
      </c>
    </row>
    <row r="202" spans="2:2" x14ac:dyDescent="0.45">
      <c r="B202" s="7">
        <v>3</v>
      </c>
    </row>
    <row r="203" spans="2:2" x14ac:dyDescent="0.45">
      <c r="B203" s="7">
        <v>4</v>
      </c>
    </row>
    <row r="204" spans="2:2" x14ac:dyDescent="0.45">
      <c r="B204" s="7">
        <v>5</v>
      </c>
    </row>
    <row r="205" spans="2:2" x14ac:dyDescent="0.45">
      <c r="B205" s="7">
        <v>2</v>
      </c>
    </row>
    <row r="206" spans="2:2" x14ac:dyDescent="0.45">
      <c r="B206" s="7">
        <v>3</v>
      </c>
    </row>
    <row r="207" spans="2:2" x14ac:dyDescent="0.45">
      <c r="B207" s="7">
        <v>4</v>
      </c>
    </row>
    <row r="208" spans="2:2" x14ac:dyDescent="0.45">
      <c r="B208" s="7">
        <v>4</v>
      </c>
    </row>
    <row r="209" spans="2:2" x14ac:dyDescent="0.45">
      <c r="B209" s="7">
        <v>3</v>
      </c>
    </row>
    <row r="210" spans="2:2" x14ac:dyDescent="0.45">
      <c r="B210" s="7">
        <v>5</v>
      </c>
    </row>
    <row r="211" spans="2:2" x14ac:dyDescent="0.45">
      <c r="B211" s="7">
        <v>4</v>
      </c>
    </row>
    <row r="212" spans="2:2" x14ac:dyDescent="0.45">
      <c r="B212" s="7">
        <v>3</v>
      </c>
    </row>
    <row r="213" spans="2:2" x14ac:dyDescent="0.45">
      <c r="B213" s="7">
        <v>4</v>
      </c>
    </row>
    <row r="214" spans="2:2" x14ac:dyDescent="0.45">
      <c r="B214" s="7">
        <v>5</v>
      </c>
    </row>
    <row r="215" spans="2:2" x14ac:dyDescent="0.45">
      <c r="B215" s="7">
        <v>4</v>
      </c>
    </row>
    <row r="216" spans="2:2" x14ac:dyDescent="0.45">
      <c r="B216" s="7">
        <v>2</v>
      </c>
    </row>
    <row r="217" spans="2:2" x14ac:dyDescent="0.45">
      <c r="B217" s="7">
        <v>3</v>
      </c>
    </row>
    <row r="218" spans="2:2" x14ac:dyDescent="0.45">
      <c r="B218" s="7">
        <v>4</v>
      </c>
    </row>
    <row r="219" spans="2:2" x14ac:dyDescent="0.45">
      <c r="B219" s="7">
        <v>5</v>
      </c>
    </row>
    <row r="220" spans="2:2" x14ac:dyDescent="0.45">
      <c r="B220" s="7">
        <v>3</v>
      </c>
    </row>
    <row r="221" spans="2:2" x14ac:dyDescent="0.45">
      <c r="B221" s="7">
        <v>4</v>
      </c>
    </row>
    <row r="222" spans="2:2" x14ac:dyDescent="0.45">
      <c r="B222" s="7">
        <v>5</v>
      </c>
    </row>
    <row r="223" spans="2:2" x14ac:dyDescent="0.45">
      <c r="B223" s="7">
        <v>4</v>
      </c>
    </row>
    <row r="224" spans="2:2" x14ac:dyDescent="0.45">
      <c r="B224" s="7">
        <v>3</v>
      </c>
    </row>
    <row r="225" spans="2:2" x14ac:dyDescent="0.45">
      <c r="B225" s="7">
        <v>4</v>
      </c>
    </row>
    <row r="226" spans="2:2" x14ac:dyDescent="0.45">
      <c r="B226" s="7">
        <v>5</v>
      </c>
    </row>
    <row r="227" spans="2:2" x14ac:dyDescent="0.45">
      <c r="B227" s="7">
        <v>3</v>
      </c>
    </row>
    <row r="228" spans="2:2" x14ac:dyDescent="0.45">
      <c r="B228" s="7">
        <v>4</v>
      </c>
    </row>
    <row r="229" spans="2:2" x14ac:dyDescent="0.45">
      <c r="B229" s="7">
        <v>5</v>
      </c>
    </row>
    <row r="230" spans="2:2" x14ac:dyDescent="0.45">
      <c r="B230" s="7">
        <v>4</v>
      </c>
    </row>
    <row r="231" spans="2:2" x14ac:dyDescent="0.45">
      <c r="B231" s="7">
        <v>3</v>
      </c>
    </row>
    <row r="232" spans="2:2" x14ac:dyDescent="0.45">
      <c r="B232" s="7">
        <v>3</v>
      </c>
    </row>
    <row r="233" spans="2:2" x14ac:dyDescent="0.45">
      <c r="B233" s="7">
        <v>4</v>
      </c>
    </row>
    <row r="234" spans="2:2" x14ac:dyDescent="0.45">
      <c r="B234" s="7">
        <v>5</v>
      </c>
    </row>
    <row r="235" spans="2:2" x14ac:dyDescent="0.45">
      <c r="B235" s="7">
        <v>2</v>
      </c>
    </row>
    <row r="236" spans="2:2" x14ac:dyDescent="0.45">
      <c r="B236" s="7">
        <v>3</v>
      </c>
    </row>
    <row r="237" spans="2:2" x14ac:dyDescent="0.45">
      <c r="B237" s="7">
        <v>4</v>
      </c>
    </row>
    <row r="238" spans="2:2" x14ac:dyDescent="0.45">
      <c r="B238" s="7">
        <v>4</v>
      </c>
    </row>
    <row r="239" spans="2:2" x14ac:dyDescent="0.45">
      <c r="B239" s="7">
        <v>3</v>
      </c>
    </row>
    <row r="240" spans="2:2" x14ac:dyDescent="0.45">
      <c r="B240" s="7">
        <v>5</v>
      </c>
    </row>
    <row r="241" spans="2:2" x14ac:dyDescent="0.45">
      <c r="B241" s="7">
        <v>4</v>
      </c>
    </row>
    <row r="242" spans="2:2" x14ac:dyDescent="0.45">
      <c r="B242" s="7">
        <v>3</v>
      </c>
    </row>
    <row r="243" spans="2:2" x14ac:dyDescent="0.45">
      <c r="B243" s="7">
        <v>4</v>
      </c>
    </row>
    <row r="244" spans="2:2" x14ac:dyDescent="0.45">
      <c r="B244" s="7">
        <v>5</v>
      </c>
    </row>
    <row r="245" spans="2:2" x14ac:dyDescent="0.45">
      <c r="B245" s="7">
        <v>4</v>
      </c>
    </row>
    <row r="246" spans="2:2" x14ac:dyDescent="0.45">
      <c r="B246" s="7">
        <v>2</v>
      </c>
    </row>
    <row r="247" spans="2:2" x14ac:dyDescent="0.45">
      <c r="B247" s="7">
        <v>3</v>
      </c>
    </row>
    <row r="248" spans="2:2" x14ac:dyDescent="0.45">
      <c r="B248" s="7">
        <v>4</v>
      </c>
    </row>
    <row r="249" spans="2:2" x14ac:dyDescent="0.45">
      <c r="B249" s="7">
        <v>5</v>
      </c>
    </row>
    <row r="250" spans="2:2" x14ac:dyDescent="0.45">
      <c r="B250" s="7">
        <v>3</v>
      </c>
    </row>
    <row r="251" spans="2:2" x14ac:dyDescent="0.45">
      <c r="B251" s="7">
        <v>4</v>
      </c>
    </row>
    <row r="252" spans="2:2" x14ac:dyDescent="0.45">
      <c r="B252" s="7">
        <v>5</v>
      </c>
    </row>
    <row r="253" spans="2:2" x14ac:dyDescent="0.45">
      <c r="B253" s="7">
        <v>4</v>
      </c>
    </row>
    <row r="254" spans="2:2" x14ac:dyDescent="0.45">
      <c r="B254" s="7">
        <v>3</v>
      </c>
    </row>
    <row r="255" spans="2:2" x14ac:dyDescent="0.45">
      <c r="B255" s="7">
        <v>4</v>
      </c>
    </row>
    <row r="256" spans="2:2" x14ac:dyDescent="0.45">
      <c r="B256" s="7">
        <v>5</v>
      </c>
    </row>
    <row r="257" spans="2:2" x14ac:dyDescent="0.45">
      <c r="B257" s="7">
        <v>3</v>
      </c>
    </row>
    <row r="258" spans="2:2" x14ac:dyDescent="0.45">
      <c r="B258" s="7">
        <v>4</v>
      </c>
    </row>
    <row r="259" spans="2:2" x14ac:dyDescent="0.45">
      <c r="B259" s="7">
        <v>5</v>
      </c>
    </row>
    <row r="260" spans="2:2" x14ac:dyDescent="0.45">
      <c r="B260" s="7">
        <v>4</v>
      </c>
    </row>
    <row r="261" spans="2:2" x14ac:dyDescent="0.45">
      <c r="B261" s="7">
        <v>3</v>
      </c>
    </row>
    <row r="262" spans="2:2" x14ac:dyDescent="0.45">
      <c r="B262" s="7">
        <v>3</v>
      </c>
    </row>
    <row r="263" spans="2:2" x14ac:dyDescent="0.45">
      <c r="B263" s="7">
        <v>4</v>
      </c>
    </row>
    <row r="264" spans="2:2" x14ac:dyDescent="0.45">
      <c r="B264" s="7">
        <v>5</v>
      </c>
    </row>
    <row r="265" spans="2:2" x14ac:dyDescent="0.45">
      <c r="B265" s="7">
        <v>2</v>
      </c>
    </row>
    <row r="266" spans="2:2" x14ac:dyDescent="0.45">
      <c r="B266" s="7">
        <v>3</v>
      </c>
    </row>
    <row r="267" spans="2:2" x14ac:dyDescent="0.45">
      <c r="B267" s="7">
        <v>4</v>
      </c>
    </row>
    <row r="268" spans="2:2" x14ac:dyDescent="0.45">
      <c r="B268" s="7">
        <v>4</v>
      </c>
    </row>
    <row r="269" spans="2:2" x14ac:dyDescent="0.45">
      <c r="B269" s="7">
        <v>3</v>
      </c>
    </row>
    <row r="270" spans="2:2" x14ac:dyDescent="0.45">
      <c r="B270" s="7">
        <v>5</v>
      </c>
    </row>
    <row r="271" spans="2:2" x14ac:dyDescent="0.45">
      <c r="B271" s="7">
        <v>4</v>
      </c>
    </row>
    <row r="274" spans="1:11" x14ac:dyDescent="0.45">
      <c r="A274" s="4" t="s">
        <v>161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6" spans="1:11" x14ac:dyDescent="0.45">
      <c r="A276" t="s">
        <v>162</v>
      </c>
    </row>
    <row r="278" spans="1:11" x14ac:dyDescent="0.45">
      <c r="B278" s="2" t="s">
        <v>163</v>
      </c>
      <c r="D278" t="s">
        <v>78</v>
      </c>
    </row>
    <row r="279" spans="1:11" x14ac:dyDescent="0.45">
      <c r="B279" s="7">
        <v>280</v>
      </c>
    </row>
    <row r="280" spans="1:11" x14ac:dyDescent="0.45">
      <c r="B280" s="7">
        <v>350</v>
      </c>
      <c r="D280" t="s">
        <v>164</v>
      </c>
    </row>
    <row r="281" spans="1:11" x14ac:dyDescent="0.45">
      <c r="B281" s="7">
        <v>310</v>
      </c>
      <c r="D281">
        <f>SKEW(B279:B378)</f>
        <v>0.2092186247974063</v>
      </c>
    </row>
    <row r="282" spans="1:11" x14ac:dyDescent="0.45">
      <c r="B282" s="7">
        <v>270</v>
      </c>
    </row>
    <row r="283" spans="1:11" x14ac:dyDescent="0.45">
      <c r="B283" s="7">
        <v>390</v>
      </c>
      <c r="D283" t="s">
        <v>165</v>
      </c>
    </row>
    <row r="284" spans="1:11" x14ac:dyDescent="0.45">
      <c r="B284" s="7">
        <v>320</v>
      </c>
      <c r="D284">
        <f>KURT(B279:B378)</f>
        <v>-1.0374244845101974</v>
      </c>
    </row>
    <row r="285" spans="1:11" x14ac:dyDescent="0.45">
      <c r="B285" s="7">
        <v>290</v>
      </c>
    </row>
    <row r="286" spans="1:11" x14ac:dyDescent="0.45">
      <c r="B286" s="7">
        <v>340</v>
      </c>
      <c r="D286" t="s">
        <v>166</v>
      </c>
    </row>
    <row r="287" spans="1:11" x14ac:dyDescent="0.45">
      <c r="B287" s="7">
        <v>310</v>
      </c>
      <c r="D287" t="s">
        <v>204</v>
      </c>
    </row>
    <row r="288" spans="1:11" x14ac:dyDescent="0.45">
      <c r="B288" s="7">
        <v>380</v>
      </c>
    </row>
    <row r="289" spans="2:2" x14ac:dyDescent="0.45">
      <c r="B289" s="7">
        <v>270</v>
      </c>
    </row>
    <row r="290" spans="2:2" x14ac:dyDescent="0.45">
      <c r="B290" s="7">
        <v>350</v>
      </c>
    </row>
    <row r="291" spans="2:2" x14ac:dyDescent="0.45">
      <c r="B291" s="7">
        <v>300</v>
      </c>
    </row>
    <row r="292" spans="2:2" x14ac:dyDescent="0.45">
      <c r="B292" s="7">
        <v>330</v>
      </c>
    </row>
    <row r="293" spans="2:2" x14ac:dyDescent="0.45">
      <c r="B293" s="7">
        <v>370</v>
      </c>
    </row>
    <row r="294" spans="2:2" x14ac:dyDescent="0.45">
      <c r="B294" s="7">
        <v>310</v>
      </c>
    </row>
    <row r="295" spans="2:2" x14ac:dyDescent="0.45">
      <c r="B295" s="7">
        <v>280</v>
      </c>
    </row>
    <row r="296" spans="2:2" x14ac:dyDescent="0.45">
      <c r="B296" s="7">
        <v>320</v>
      </c>
    </row>
    <row r="297" spans="2:2" x14ac:dyDescent="0.45">
      <c r="B297" s="7">
        <v>350</v>
      </c>
    </row>
    <row r="298" spans="2:2" x14ac:dyDescent="0.45">
      <c r="B298" s="7">
        <v>290</v>
      </c>
    </row>
    <row r="299" spans="2:2" x14ac:dyDescent="0.45">
      <c r="B299" s="7">
        <v>270</v>
      </c>
    </row>
    <row r="300" spans="2:2" x14ac:dyDescent="0.45">
      <c r="B300" s="7">
        <v>350</v>
      </c>
    </row>
    <row r="301" spans="2:2" x14ac:dyDescent="0.45">
      <c r="B301" s="7">
        <v>300</v>
      </c>
    </row>
    <row r="302" spans="2:2" x14ac:dyDescent="0.45">
      <c r="B302" s="7">
        <v>330</v>
      </c>
    </row>
    <row r="303" spans="2:2" x14ac:dyDescent="0.45">
      <c r="B303" s="7">
        <v>370</v>
      </c>
    </row>
    <row r="304" spans="2:2" x14ac:dyDescent="0.45">
      <c r="B304" s="7">
        <v>310</v>
      </c>
    </row>
    <row r="305" spans="2:2" x14ac:dyDescent="0.45">
      <c r="B305" s="7">
        <v>280</v>
      </c>
    </row>
    <row r="306" spans="2:2" x14ac:dyDescent="0.45">
      <c r="B306" s="7">
        <v>320</v>
      </c>
    </row>
    <row r="307" spans="2:2" x14ac:dyDescent="0.45">
      <c r="B307" s="7">
        <v>350</v>
      </c>
    </row>
    <row r="308" spans="2:2" x14ac:dyDescent="0.45">
      <c r="B308" s="7">
        <v>290</v>
      </c>
    </row>
    <row r="309" spans="2:2" x14ac:dyDescent="0.45">
      <c r="B309" s="7">
        <v>270</v>
      </c>
    </row>
    <row r="310" spans="2:2" x14ac:dyDescent="0.45">
      <c r="B310" s="7">
        <v>350</v>
      </c>
    </row>
    <row r="311" spans="2:2" x14ac:dyDescent="0.45">
      <c r="B311" s="7">
        <v>300</v>
      </c>
    </row>
    <row r="312" spans="2:2" x14ac:dyDescent="0.45">
      <c r="B312" s="7">
        <v>330</v>
      </c>
    </row>
    <row r="313" spans="2:2" x14ac:dyDescent="0.45">
      <c r="B313" s="7">
        <v>370</v>
      </c>
    </row>
    <row r="314" spans="2:2" x14ac:dyDescent="0.45">
      <c r="B314" s="7">
        <v>310</v>
      </c>
    </row>
    <row r="315" spans="2:2" x14ac:dyDescent="0.45">
      <c r="B315" s="7">
        <v>280</v>
      </c>
    </row>
    <row r="316" spans="2:2" x14ac:dyDescent="0.45">
      <c r="B316" s="7">
        <v>320</v>
      </c>
    </row>
    <row r="317" spans="2:2" x14ac:dyDescent="0.45">
      <c r="B317" s="7">
        <v>350</v>
      </c>
    </row>
    <row r="318" spans="2:2" x14ac:dyDescent="0.45">
      <c r="B318" s="7">
        <v>290</v>
      </c>
    </row>
    <row r="319" spans="2:2" x14ac:dyDescent="0.45">
      <c r="B319" s="7">
        <v>270</v>
      </c>
    </row>
    <row r="320" spans="2:2" x14ac:dyDescent="0.45">
      <c r="B320" s="7">
        <v>350</v>
      </c>
    </row>
    <row r="321" spans="2:2" x14ac:dyDescent="0.45">
      <c r="B321" s="7">
        <v>300</v>
      </c>
    </row>
    <row r="322" spans="2:2" x14ac:dyDescent="0.45">
      <c r="B322" s="7">
        <v>330</v>
      </c>
    </row>
    <row r="323" spans="2:2" x14ac:dyDescent="0.45">
      <c r="B323" s="7">
        <v>370</v>
      </c>
    </row>
    <row r="324" spans="2:2" x14ac:dyDescent="0.45">
      <c r="B324" s="7">
        <v>310</v>
      </c>
    </row>
    <row r="325" spans="2:2" x14ac:dyDescent="0.45">
      <c r="B325" s="7">
        <v>280</v>
      </c>
    </row>
    <row r="326" spans="2:2" x14ac:dyDescent="0.45">
      <c r="B326" s="7">
        <v>320</v>
      </c>
    </row>
    <row r="327" spans="2:2" x14ac:dyDescent="0.45">
      <c r="B327" s="7">
        <v>350</v>
      </c>
    </row>
    <row r="328" spans="2:2" x14ac:dyDescent="0.45">
      <c r="B328" s="7">
        <v>290</v>
      </c>
    </row>
    <row r="329" spans="2:2" x14ac:dyDescent="0.45">
      <c r="B329" s="7">
        <v>270</v>
      </c>
    </row>
    <row r="330" spans="2:2" x14ac:dyDescent="0.45">
      <c r="B330" s="7">
        <v>350</v>
      </c>
    </row>
    <row r="331" spans="2:2" x14ac:dyDescent="0.45">
      <c r="B331" s="7">
        <v>300</v>
      </c>
    </row>
    <row r="332" spans="2:2" x14ac:dyDescent="0.45">
      <c r="B332" s="7">
        <v>330</v>
      </c>
    </row>
    <row r="333" spans="2:2" x14ac:dyDescent="0.45">
      <c r="B333" s="7">
        <v>370</v>
      </c>
    </row>
    <row r="334" spans="2:2" x14ac:dyDescent="0.45">
      <c r="B334" s="7">
        <v>310</v>
      </c>
    </row>
    <row r="335" spans="2:2" x14ac:dyDescent="0.45">
      <c r="B335" s="7">
        <v>280</v>
      </c>
    </row>
    <row r="336" spans="2:2" x14ac:dyDescent="0.45">
      <c r="B336" s="7">
        <v>320</v>
      </c>
    </row>
    <row r="337" spans="2:2" x14ac:dyDescent="0.45">
      <c r="B337" s="7">
        <v>350</v>
      </c>
    </row>
    <row r="338" spans="2:2" x14ac:dyDescent="0.45">
      <c r="B338" s="7">
        <v>290</v>
      </c>
    </row>
    <row r="339" spans="2:2" x14ac:dyDescent="0.45">
      <c r="B339" s="7">
        <v>270</v>
      </c>
    </row>
    <row r="340" spans="2:2" x14ac:dyDescent="0.45">
      <c r="B340" s="7">
        <v>350</v>
      </c>
    </row>
    <row r="341" spans="2:2" x14ac:dyDescent="0.45">
      <c r="B341" s="7">
        <v>300</v>
      </c>
    </row>
    <row r="342" spans="2:2" x14ac:dyDescent="0.45">
      <c r="B342" s="7">
        <v>330</v>
      </c>
    </row>
    <row r="343" spans="2:2" x14ac:dyDescent="0.45">
      <c r="B343" s="7">
        <v>370</v>
      </c>
    </row>
    <row r="344" spans="2:2" x14ac:dyDescent="0.45">
      <c r="B344" s="7">
        <v>310</v>
      </c>
    </row>
    <row r="345" spans="2:2" x14ac:dyDescent="0.45">
      <c r="B345" s="7">
        <v>280</v>
      </c>
    </row>
    <row r="346" spans="2:2" x14ac:dyDescent="0.45">
      <c r="B346" s="7">
        <v>320</v>
      </c>
    </row>
    <row r="347" spans="2:2" x14ac:dyDescent="0.45">
      <c r="B347" s="7">
        <v>350</v>
      </c>
    </row>
    <row r="348" spans="2:2" x14ac:dyDescent="0.45">
      <c r="B348" s="7">
        <v>290</v>
      </c>
    </row>
    <row r="349" spans="2:2" x14ac:dyDescent="0.45">
      <c r="B349" s="7">
        <v>270</v>
      </c>
    </row>
    <row r="350" spans="2:2" x14ac:dyDescent="0.45">
      <c r="B350" s="7">
        <v>350</v>
      </c>
    </row>
    <row r="351" spans="2:2" x14ac:dyDescent="0.45">
      <c r="B351" s="7">
        <v>300</v>
      </c>
    </row>
    <row r="352" spans="2:2" x14ac:dyDescent="0.45">
      <c r="B352" s="7">
        <v>330</v>
      </c>
    </row>
    <row r="353" spans="2:2" x14ac:dyDescent="0.45">
      <c r="B353" s="7">
        <v>370</v>
      </c>
    </row>
    <row r="354" spans="2:2" x14ac:dyDescent="0.45">
      <c r="B354" s="7">
        <v>310</v>
      </c>
    </row>
    <row r="355" spans="2:2" x14ac:dyDescent="0.45">
      <c r="B355" s="7">
        <v>280</v>
      </c>
    </row>
    <row r="356" spans="2:2" x14ac:dyDescent="0.45">
      <c r="B356" s="7">
        <v>320</v>
      </c>
    </row>
    <row r="357" spans="2:2" x14ac:dyDescent="0.45">
      <c r="B357" s="7">
        <v>350</v>
      </c>
    </row>
    <row r="358" spans="2:2" x14ac:dyDescent="0.45">
      <c r="B358" s="7">
        <v>290</v>
      </c>
    </row>
    <row r="359" spans="2:2" x14ac:dyDescent="0.45">
      <c r="B359" s="7">
        <v>270</v>
      </c>
    </row>
    <row r="360" spans="2:2" x14ac:dyDescent="0.45">
      <c r="B360" s="7">
        <v>350</v>
      </c>
    </row>
    <row r="361" spans="2:2" x14ac:dyDescent="0.45">
      <c r="B361" s="7">
        <v>300</v>
      </c>
    </row>
    <row r="362" spans="2:2" x14ac:dyDescent="0.45">
      <c r="B362" s="7">
        <v>330</v>
      </c>
    </row>
    <row r="363" spans="2:2" x14ac:dyDescent="0.45">
      <c r="B363" s="7">
        <v>370</v>
      </c>
    </row>
    <row r="364" spans="2:2" x14ac:dyDescent="0.45">
      <c r="B364" s="7">
        <v>310</v>
      </c>
    </row>
    <row r="365" spans="2:2" x14ac:dyDescent="0.45">
      <c r="B365" s="7">
        <v>280</v>
      </c>
    </row>
    <row r="366" spans="2:2" x14ac:dyDescent="0.45">
      <c r="B366" s="7">
        <v>320</v>
      </c>
    </row>
    <row r="367" spans="2:2" x14ac:dyDescent="0.45">
      <c r="B367" s="7">
        <v>350</v>
      </c>
    </row>
    <row r="368" spans="2:2" x14ac:dyDescent="0.45">
      <c r="B368" s="7">
        <v>290</v>
      </c>
    </row>
    <row r="369" spans="1:12" x14ac:dyDescent="0.45">
      <c r="B369" s="7">
        <v>270</v>
      </c>
    </row>
    <row r="370" spans="1:12" x14ac:dyDescent="0.45">
      <c r="B370" s="7">
        <v>350</v>
      </c>
    </row>
    <row r="371" spans="1:12" x14ac:dyDescent="0.45">
      <c r="B371" s="7">
        <v>300</v>
      </c>
    </row>
    <row r="372" spans="1:12" x14ac:dyDescent="0.45">
      <c r="B372" s="7">
        <v>330</v>
      </c>
    </row>
    <row r="373" spans="1:12" x14ac:dyDescent="0.45">
      <c r="B373" s="7">
        <v>370</v>
      </c>
    </row>
    <row r="374" spans="1:12" x14ac:dyDescent="0.45">
      <c r="B374" s="7">
        <v>310</v>
      </c>
    </row>
    <row r="375" spans="1:12" x14ac:dyDescent="0.45">
      <c r="B375" s="7">
        <v>280</v>
      </c>
    </row>
    <row r="376" spans="1:12" x14ac:dyDescent="0.45">
      <c r="B376" s="7">
        <v>320</v>
      </c>
    </row>
    <row r="377" spans="1:12" x14ac:dyDescent="0.45">
      <c r="B377" s="7">
        <v>350</v>
      </c>
    </row>
    <row r="378" spans="1:12" x14ac:dyDescent="0.45">
      <c r="B378" s="7">
        <v>290</v>
      </c>
    </row>
    <row r="382" spans="1:12" x14ac:dyDescent="0.45">
      <c r="A382" s="4" t="s">
        <v>167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4" spans="1:12" x14ac:dyDescent="0.45">
      <c r="A384" t="s">
        <v>168</v>
      </c>
    </row>
    <row r="386" spans="2:4" x14ac:dyDescent="0.45">
      <c r="B386" s="2" t="s">
        <v>169</v>
      </c>
      <c r="D386" t="s">
        <v>78</v>
      </c>
    </row>
    <row r="387" spans="2:4" x14ac:dyDescent="0.45">
      <c r="B387" s="7">
        <v>12</v>
      </c>
    </row>
    <row r="388" spans="2:4" x14ac:dyDescent="0.45">
      <c r="B388" s="7">
        <v>18</v>
      </c>
      <c r="D388" t="s">
        <v>170</v>
      </c>
    </row>
    <row r="389" spans="2:4" x14ac:dyDescent="0.45">
      <c r="B389" s="7">
        <v>15</v>
      </c>
      <c r="D389">
        <f>SKEW(B387:B486)</f>
        <v>-0.3350128722188207</v>
      </c>
    </row>
    <row r="390" spans="2:4" x14ac:dyDescent="0.45">
      <c r="B390" s="7">
        <v>22</v>
      </c>
    </row>
    <row r="391" spans="2:4" x14ac:dyDescent="0.45">
      <c r="B391" s="7">
        <v>20</v>
      </c>
      <c r="D391" t="s">
        <v>171</v>
      </c>
    </row>
    <row r="392" spans="2:4" x14ac:dyDescent="0.45">
      <c r="B392" s="7">
        <v>14</v>
      </c>
      <c r="D392">
        <f>KURT(B387:B486)</f>
        <v>-0.88101144669010489</v>
      </c>
    </row>
    <row r="393" spans="2:4" x14ac:dyDescent="0.45">
      <c r="B393" s="7">
        <v>16</v>
      </c>
    </row>
    <row r="394" spans="2:4" x14ac:dyDescent="0.45">
      <c r="B394" s="7">
        <v>21</v>
      </c>
      <c r="D394" t="s">
        <v>172</v>
      </c>
    </row>
    <row r="395" spans="2:4" x14ac:dyDescent="0.45">
      <c r="B395" s="7">
        <v>19</v>
      </c>
      <c r="D395" t="s">
        <v>205</v>
      </c>
    </row>
    <row r="396" spans="2:4" x14ac:dyDescent="0.45">
      <c r="B396" s="7">
        <v>17</v>
      </c>
    </row>
    <row r="397" spans="2:4" x14ac:dyDescent="0.45">
      <c r="B397" s="7">
        <v>22</v>
      </c>
    </row>
    <row r="398" spans="2:4" x14ac:dyDescent="0.45">
      <c r="B398" s="7">
        <v>19</v>
      </c>
    </row>
    <row r="399" spans="2:4" x14ac:dyDescent="0.45">
      <c r="B399" s="7">
        <v>13</v>
      </c>
    </row>
    <row r="400" spans="2:4" x14ac:dyDescent="0.45">
      <c r="B400" s="7">
        <v>16</v>
      </c>
    </row>
    <row r="401" spans="2:2" x14ac:dyDescent="0.45">
      <c r="B401" s="7">
        <v>21</v>
      </c>
    </row>
    <row r="402" spans="2:2" x14ac:dyDescent="0.45">
      <c r="B402" s="7">
        <v>22</v>
      </c>
    </row>
    <row r="403" spans="2:2" x14ac:dyDescent="0.45">
      <c r="B403" s="7">
        <v>17</v>
      </c>
    </row>
    <row r="404" spans="2:2" x14ac:dyDescent="0.45">
      <c r="B404" s="7">
        <v>19</v>
      </c>
    </row>
    <row r="405" spans="2:2" x14ac:dyDescent="0.45">
      <c r="B405" s="7">
        <v>22</v>
      </c>
    </row>
    <row r="406" spans="2:2" x14ac:dyDescent="0.45">
      <c r="B406" s="7">
        <v>18</v>
      </c>
    </row>
    <row r="407" spans="2:2" x14ac:dyDescent="0.45">
      <c r="B407" s="7">
        <v>14</v>
      </c>
    </row>
    <row r="408" spans="2:2" x14ac:dyDescent="0.45">
      <c r="B408" s="7">
        <v>20</v>
      </c>
    </row>
    <row r="409" spans="2:2" x14ac:dyDescent="0.45">
      <c r="B409" s="7">
        <v>19</v>
      </c>
    </row>
    <row r="410" spans="2:2" x14ac:dyDescent="0.45">
      <c r="B410" s="7">
        <v>17</v>
      </c>
    </row>
    <row r="411" spans="2:2" x14ac:dyDescent="0.45">
      <c r="B411" s="7">
        <v>22</v>
      </c>
    </row>
    <row r="412" spans="2:2" x14ac:dyDescent="0.45">
      <c r="B412" s="7">
        <v>18</v>
      </c>
    </row>
    <row r="413" spans="2:2" x14ac:dyDescent="0.45">
      <c r="B413" s="7">
        <v>15</v>
      </c>
    </row>
    <row r="414" spans="2:2" x14ac:dyDescent="0.45">
      <c r="B414" s="7">
        <v>21</v>
      </c>
    </row>
    <row r="415" spans="2:2" x14ac:dyDescent="0.45">
      <c r="B415" s="7">
        <v>20</v>
      </c>
    </row>
    <row r="416" spans="2:2" x14ac:dyDescent="0.45">
      <c r="B416" s="7">
        <v>16</v>
      </c>
    </row>
    <row r="417" spans="2:2" x14ac:dyDescent="0.45">
      <c r="B417" s="7">
        <v>12</v>
      </c>
    </row>
    <row r="418" spans="2:2" x14ac:dyDescent="0.45">
      <c r="B418" s="7">
        <v>18</v>
      </c>
    </row>
    <row r="419" spans="2:2" x14ac:dyDescent="0.45">
      <c r="B419" s="7">
        <v>15</v>
      </c>
    </row>
    <row r="420" spans="2:2" x14ac:dyDescent="0.45">
      <c r="B420" s="7">
        <v>22</v>
      </c>
    </row>
    <row r="421" spans="2:2" x14ac:dyDescent="0.45">
      <c r="B421" s="7">
        <v>20</v>
      </c>
    </row>
    <row r="422" spans="2:2" x14ac:dyDescent="0.45">
      <c r="B422" s="7">
        <v>14</v>
      </c>
    </row>
    <row r="423" spans="2:2" x14ac:dyDescent="0.45">
      <c r="B423" s="7">
        <v>16</v>
      </c>
    </row>
    <row r="424" spans="2:2" x14ac:dyDescent="0.45">
      <c r="B424" s="7">
        <v>21</v>
      </c>
    </row>
    <row r="425" spans="2:2" x14ac:dyDescent="0.45">
      <c r="B425" s="7">
        <v>19</v>
      </c>
    </row>
    <row r="426" spans="2:2" x14ac:dyDescent="0.45">
      <c r="B426" s="7">
        <v>17</v>
      </c>
    </row>
    <row r="427" spans="2:2" x14ac:dyDescent="0.45">
      <c r="B427" s="7">
        <v>22</v>
      </c>
    </row>
    <row r="428" spans="2:2" x14ac:dyDescent="0.45">
      <c r="B428" s="7">
        <v>19</v>
      </c>
    </row>
    <row r="429" spans="2:2" x14ac:dyDescent="0.45">
      <c r="B429" s="7">
        <v>13</v>
      </c>
    </row>
    <row r="430" spans="2:2" x14ac:dyDescent="0.45">
      <c r="B430" s="7">
        <v>16</v>
      </c>
    </row>
    <row r="431" spans="2:2" x14ac:dyDescent="0.45">
      <c r="B431" s="7">
        <v>21</v>
      </c>
    </row>
    <row r="432" spans="2:2" x14ac:dyDescent="0.45">
      <c r="B432" s="7">
        <v>22</v>
      </c>
    </row>
    <row r="433" spans="2:2" x14ac:dyDescent="0.45">
      <c r="B433" s="7">
        <v>17</v>
      </c>
    </row>
    <row r="434" spans="2:2" x14ac:dyDescent="0.45">
      <c r="B434" s="7">
        <v>19</v>
      </c>
    </row>
    <row r="435" spans="2:2" x14ac:dyDescent="0.45">
      <c r="B435" s="7">
        <v>22</v>
      </c>
    </row>
    <row r="436" spans="2:2" x14ac:dyDescent="0.45">
      <c r="B436" s="7">
        <v>18</v>
      </c>
    </row>
    <row r="437" spans="2:2" x14ac:dyDescent="0.45">
      <c r="B437" s="7">
        <v>14</v>
      </c>
    </row>
    <row r="438" spans="2:2" x14ac:dyDescent="0.45">
      <c r="B438" s="7">
        <v>20</v>
      </c>
    </row>
    <row r="439" spans="2:2" x14ac:dyDescent="0.45">
      <c r="B439" s="7">
        <v>19</v>
      </c>
    </row>
    <row r="440" spans="2:2" x14ac:dyDescent="0.45">
      <c r="B440" s="7">
        <v>17</v>
      </c>
    </row>
    <row r="441" spans="2:2" x14ac:dyDescent="0.45">
      <c r="B441" s="7">
        <v>22</v>
      </c>
    </row>
    <row r="442" spans="2:2" x14ac:dyDescent="0.45">
      <c r="B442" s="7">
        <v>18</v>
      </c>
    </row>
    <row r="443" spans="2:2" x14ac:dyDescent="0.45">
      <c r="B443" s="7">
        <v>15</v>
      </c>
    </row>
    <row r="444" spans="2:2" x14ac:dyDescent="0.45">
      <c r="B444" s="7">
        <v>21</v>
      </c>
    </row>
    <row r="445" spans="2:2" x14ac:dyDescent="0.45">
      <c r="B445" s="7">
        <v>20</v>
      </c>
    </row>
    <row r="446" spans="2:2" x14ac:dyDescent="0.45">
      <c r="B446" s="7">
        <v>16</v>
      </c>
    </row>
    <row r="447" spans="2:2" x14ac:dyDescent="0.45">
      <c r="B447" s="7">
        <v>12</v>
      </c>
    </row>
    <row r="448" spans="2:2" x14ac:dyDescent="0.45">
      <c r="B448" s="7">
        <v>18</v>
      </c>
    </row>
    <row r="449" spans="2:2" x14ac:dyDescent="0.45">
      <c r="B449" s="7">
        <v>15</v>
      </c>
    </row>
    <row r="450" spans="2:2" x14ac:dyDescent="0.45">
      <c r="B450" s="7">
        <v>22</v>
      </c>
    </row>
    <row r="451" spans="2:2" x14ac:dyDescent="0.45">
      <c r="B451" s="7">
        <v>20</v>
      </c>
    </row>
    <row r="452" spans="2:2" x14ac:dyDescent="0.45">
      <c r="B452" s="7">
        <v>14</v>
      </c>
    </row>
    <row r="453" spans="2:2" x14ac:dyDescent="0.45">
      <c r="B453" s="7">
        <v>16</v>
      </c>
    </row>
    <row r="454" spans="2:2" x14ac:dyDescent="0.45">
      <c r="B454" s="7">
        <v>21</v>
      </c>
    </row>
    <row r="455" spans="2:2" x14ac:dyDescent="0.45">
      <c r="B455" s="7">
        <v>19</v>
      </c>
    </row>
    <row r="456" spans="2:2" x14ac:dyDescent="0.45">
      <c r="B456" s="7">
        <v>17</v>
      </c>
    </row>
    <row r="457" spans="2:2" x14ac:dyDescent="0.45">
      <c r="B457" s="7">
        <v>22</v>
      </c>
    </row>
    <row r="458" spans="2:2" x14ac:dyDescent="0.45">
      <c r="B458" s="7">
        <v>19</v>
      </c>
    </row>
    <row r="459" spans="2:2" x14ac:dyDescent="0.45">
      <c r="B459" s="7">
        <v>13</v>
      </c>
    </row>
    <row r="460" spans="2:2" x14ac:dyDescent="0.45">
      <c r="B460" s="7">
        <v>16</v>
      </c>
    </row>
    <row r="461" spans="2:2" x14ac:dyDescent="0.45">
      <c r="B461" s="7">
        <v>21</v>
      </c>
    </row>
    <row r="462" spans="2:2" x14ac:dyDescent="0.45">
      <c r="B462" s="7">
        <v>22</v>
      </c>
    </row>
    <row r="463" spans="2:2" x14ac:dyDescent="0.45">
      <c r="B463" s="7">
        <v>17</v>
      </c>
    </row>
    <row r="464" spans="2:2" x14ac:dyDescent="0.45">
      <c r="B464" s="7">
        <v>19</v>
      </c>
    </row>
    <row r="465" spans="2:2" x14ac:dyDescent="0.45">
      <c r="B465" s="7">
        <v>22</v>
      </c>
    </row>
    <row r="466" spans="2:2" x14ac:dyDescent="0.45">
      <c r="B466" s="7">
        <v>18</v>
      </c>
    </row>
    <row r="467" spans="2:2" x14ac:dyDescent="0.45">
      <c r="B467" s="7">
        <v>14</v>
      </c>
    </row>
    <row r="468" spans="2:2" x14ac:dyDescent="0.45">
      <c r="B468" s="7">
        <v>20</v>
      </c>
    </row>
    <row r="469" spans="2:2" x14ac:dyDescent="0.45">
      <c r="B469" s="7">
        <v>19</v>
      </c>
    </row>
    <row r="470" spans="2:2" x14ac:dyDescent="0.45">
      <c r="B470" s="7">
        <v>17</v>
      </c>
    </row>
    <row r="471" spans="2:2" x14ac:dyDescent="0.45">
      <c r="B471" s="7">
        <v>22</v>
      </c>
    </row>
    <row r="472" spans="2:2" x14ac:dyDescent="0.45">
      <c r="B472" s="7">
        <v>18</v>
      </c>
    </row>
    <row r="473" spans="2:2" x14ac:dyDescent="0.45">
      <c r="B473" s="7">
        <v>15</v>
      </c>
    </row>
    <row r="474" spans="2:2" x14ac:dyDescent="0.45">
      <c r="B474" s="7">
        <v>21</v>
      </c>
    </row>
    <row r="475" spans="2:2" x14ac:dyDescent="0.45">
      <c r="B475" s="7">
        <v>20</v>
      </c>
    </row>
    <row r="476" spans="2:2" x14ac:dyDescent="0.45">
      <c r="B476" s="7">
        <v>16</v>
      </c>
    </row>
    <row r="477" spans="2:2" x14ac:dyDescent="0.45">
      <c r="B477" s="7">
        <v>12</v>
      </c>
    </row>
    <row r="478" spans="2:2" x14ac:dyDescent="0.45">
      <c r="B478" s="7">
        <v>18</v>
      </c>
    </row>
    <row r="479" spans="2:2" x14ac:dyDescent="0.45">
      <c r="B479" s="7">
        <v>15</v>
      </c>
    </row>
    <row r="480" spans="2:2" x14ac:dyDescent="0.45">
      <c r="B480" s="7">
        <v>22</v>
      </c>
    </row>
    <row r="481" spans="2:2" x14ac:dyDescent="0.45">
      <c r="B481" s="7">
        <v>20</v>
      </c>
    </row>
    <row r="482" spans="2:2" x14ac:dyDescent="0.45">
      <c r="B482" s="7">
        <v>14</v>
      </c>
    </row>
    <row r="483" spans="2:2" x14ac:dyDescent="0.45">
      <c r="B483" s="7">
        <v>16</v>
      </c>
    </row>
    <row r="484" spans="2:2" x14ac:dyDescent="0.45">
      <c r="B484" s="7">
        <v>21</v>
      </c>
    </row>
    <row r="485" spans="2:2" x14ac:dyDescent="0.45">
      <c r="B485" s="7">
        <v>19</v>
      </c>
    </row>
    <row r="486" spans="2:2" x14ac:dyDescent="0.45">
      <c r="B486" s="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197F-C856-4B8B-8C51-306FF0ED3C34}">
  <dimension ref="A2:M589"/>
  <sheetViews>
    <sheetView tabSelected="1" topLeftCell="A472" workbookViewId="0">
      <selection activeCell="D480" sqref="D480"/>
    </sheetView>
  </sheetViews>
  <sheetFormatPr defaultRowHeight="14.25" x14ac:dyDescent="0.45"/>
  <cols>
    <col min="2" max="2" width="15.59765625" customWidth="1"/>
  </cols>
  <sheetData>
    <row r="2" spans="1:13" x14ac:dyDescent="0.45">
      <c r="A2" s="16" t="s">
        <v>173</v>
      </c>
      <c r="B2" s="16"/>
      <c r="C2" s="16"/>
      <c r="D2" s="16"/>
    </row>
    <row r="4" spans="1:13" x14ac:dyDescent="0.45">
      <c r="A4" s="4" t="s">
        <v>174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6" spans="1:13" x14ac:dyDescent="0.45">
      <c r="A6" t="s">
        <v>175</v>
      </c>
    </row>
    <row r="8" spans="1:13" x14ac:dyDescent="0.45">
      <c r="B8" s="2" t="s">
        <v>176</v>
      </c>
      <c r="D8" t="s">
        <v>78</v>
      </c>
    </row>
    <row r="9" spans="1:13" x14ac:dyDescent="0.45">
      <c r="B9" s="7">
        <v>40</v>
      </c>
    </row>
    <row r="10" spans="1:13" x14ac:dyDescent="0.45">
      <c r="B10" s="7">
        <v>45</v>
      </c>
      <c r="D10" t="s">
        <v>177</v>
      </c>
    </row>
    <row r="11" spans="1:13" x14ac:dyDescent="0.45">
      <c r="B11" s="7">
        <v>50</v>
      </c>
      <c r="D11" t="s">
        <v>95</v>
      </c>
      <c r="E11">
        <f>QUARTILE(B9:B108,1)</f>
        <v>128.75</v>
      </c>
    </row>
    <row r="12" spans="1:13" x14ac:dyDescent="0.45">
      <c r="B12" s="7">
        <v>55</v>
      </c>
      <c r="D12" t="s">
        <v>132</v>
      </c>
      <c r="E12">
        <f>QUARTILE(B9:B108,2)</f>
        <v>252.5</v>
      </c>
    </row>
    <row r="13" spans="1:13" x14ac:dyDescent="0.45">
      <c r="B13" s="7">
        <v>60</v>
      </c>
      <c r="D13" t="s">
        <v>96</v>
      </c>
      <c r="E13">
        <f>QUARTILE(B9:B108,3)</f>
        <v>376.25</v>
      </c>
    </row>
    <row r="14" spans="1:13" x14ac:dyDescent="0.45">
      <c r="B14" s="7">
        <v>62</v>
      </c>
    </row>
    <row r="15" spans="1:13" x14ac:dyDescent="0.45">
      <c r="B15" s="7">
        <v>65</v>
      </c>
      <c r="D15" t="s">
        <v>178</v>
      </c>
    </row>
    <row r="16" spans="1:13" x14ac:dyDescent="0.45">
      <c r="B16" s="7">
        <v>68</v>
      </c>
      <c r="D16" t="s">
        <v>207</v>
      </c>
      <c r="E16">
        <f>PERCENTILE(B9:B108,0.1)</f>
        <v>74.7</v>
      </c>
    </row>
    <row r="17" spans="2:5" x14ac:dyDescent="0.45">
      <c r="B17" s="7">
        <v>70</v>
      </c>
      <c r="D17" t="s">
        <v>208</v>
      </c>
      <c r="E17">
        <f>PERCENTILE(B9:B108,0.25)</f>
        <v>128.75</v>
      </c>
    </row>
    <row r="18" spans="2:5" x14ac:dyDescent="0.45">
      <c r="B18" s="7">
        <v>72</v>
      </c>
      <c r="D18" t="s">
        <v>209</v>
      </c>
      <c r="E18">
        <f>PERCENTILE(B9:B108,0.75)</f>
        <v>376.25</v>
      </c>
    </row>
    <row r="19" spans="2:5" x14ac:dyDescent="0.45">
      <c r="B19" s="7">
        <v>75</v>
      </c>
      <c r="D19" t="s">
        <v>210</v>
      </c>
      <c r="E19">
        <f>PERCENTILE(B9:B108,0.9)</f>
        <v>450.50000000000006</v>
      </c>
    </row>
    <row r="20" spans="2:5" x14ac:dyDescent="0.45">
      <c r="B20" s="7">
        <v>78</v>
      </c>
    </row>
    <row r="21" spans="2:5" x14ac:dyDescent="0.45">
      <c r="B21" s="7">
        <v>80</v>
      </c>
      <c r="D21" t="s">
        <v>179</v>
      </c>
    </row>
    <row r="22" spans="2:5" x14ac:dyDescent="0.45">
      <c r="B22" s="7">
        <v>82</v>
      </c>
    </row>
    <row r="23" spans="2:5" x14ac:dyDescent="0.45">
      <c r="B23" s="7">
        <v>85</v>
      </c>
    </row>
    <row r="24" spans="2:5" x14ac:dyDescent="0.45">
      <c r="B24" s="7">
        <v>88</v>
      </c>
    </row>
    <row r="25" spans="2:5" x14ac:dyDescent="0.45">
      <c r="B25" s="7">
        <v>90</v>
      </c>
    </row>
    <row r="26" spans="2:5" x14ac:dyDescent="0.45">
      <c r="B26" s="7">
        <v>92</v>
      </c>
    </row>
    <row r="27" spans="2:5" x14ac:dyDescent="0.45">
      <c r="B27" s="7">
        <v>95</v>
      </c>
    </row>
    <row r="28" spans="2:5" x14ac:dyDescent="0.45">
      <c r="B28" s="7">
        <v>100</v>
      </c>
    </row>
    <row r="29" spans="2:5" x14ac:dyDescent="0.45">
      <c r="B29" s="7">
        <v>105</v>
      </c>
    </row>
    <row r="30" spans="2:5" x14ac:dyDescent="0.45">
      <c r="B30" s="7">
        <v>110</v>
      </c>
    </row>
    <row r="31" spans="2:5" x14ac:dyDescent="0.45">
      <c r="B31" s="7">
        <v>115</v>
      </c>
    </row>
    <row r="32" spans="2:5" x14ac:dyDescent="0.45">
      <c r="B32" s="7">
        <v>120</v>
      </c>
    </row>
    <row r="33" spans="2:2" x14ac:dyDescent="0.45">
      <c r="B33" s="7">
        <v>125</v>
      </c>
    </row>
    <row r="34" spans="2:2" x14ac:dyDescent="0.45">
      <c r="B34" s="7">
        <v>130</v>
      </c>
    </row>
    <row r="35" spans="2:2" x14ac:dyDescent="0.45">
      <c r="B35" s="7">
        <v>135</v>
      </c>
    </row>
    <row r="36" spans="2:2" x14ac:dyDescent="0.45">
      <c r="B36" s="7">
        <v>140</v>
      </c>
    </row>
    <row r="37" spans="2:2" x14ac:dyDescent="0.45">
      <c r="B37" s="7">
        <v>145</v>
      </c>
    </row>
    <row r="38" spans="2:2" x14ac:dyDescent="0.45">
      <c r="B38" s="7">
        <v>150</v>
      </c>
    </row>
    <row r="39" spans="2:2" x14ac:dyDescent="0.45">
      <c r="B39" s="7">
        <v>155</v>
      </c>
    </row>
    <row r="40" spans="2:2" x14ac:dyDescent="0.45">
      <c r="B40" s="7">
        <v>160</v>
      </c>
    </row>
    <row r="41" spans="2:2" x14ac:dyDescent="0.45">
      <c r="B41" s="7">
        <v>165</v>
      </c>
    </row>
    <row r="42" spans="2:2" x14ac:dyDescent="0.45">
      <c r="B42" s="7">
        <v>170</v>
      </c>
    </row>
    <row r="43" spans="2:2" x14ac:dyDescent="0.45">
      <c r="B43" s="7">
        <v>175</v>
      </c>
    </row>
    <row r="44" spans="2:2" x14ac:dyDescent="0.45">
      <c r="B44" s="7">
        <v>180</v>
      </c>
    </row>
    <row r="45" spans="2:2" x14ac:dyDescent="0.45">
      <c r="B45" s="7">
        <v>185</v>
      </c>
    </row>
    <row r="46" spans="2:2" x14ac:dyDescent="0.45">
      <c r="B46" s="7">
        <v>190</v>
      </c>
    </row>
    <row r="47" spans="2:2" x14ac:dyDescent="0.45">
      <c r="B47" s="7">
        <v>195</v>
      </c>
    </row>
    <row r="48" spans="2:2" x14ac:dyDescent="0.45">
      <c r="B48" s="7">
        <v>200</v>
      </c>
    </row>
    <row r="49" spans="2:2" x14ac:dyDescent="0.45">
      <c r="B49" s="7">
        <v>205</v>
      </c>
    </row>
    <row r="50" spans="2:2" x14ac:dyDescent="0.45">
      <c r="B50" s="7">
        <v>210</v>
      </c>
    </row>
    <row r="51" spans="2:2" x14ac:dyDescent="0.45">
      <c r="B51" s="7">
        <v>215</v>
      </c>
    </row>
    <row r="52" spans="2:2" x14ac:dyDescent="0.45">
      <c r="B52" s="7">
        <v>220</v>
      </c>
    </row>
    <row r="53" spans="2:2" x14ac:dyDescent="0.45">
      <c r="B53" s="7">
        <v>225</v>
      </c>
    </row>
    <row r="54" spans="2:2" x14ac:dyDescent="0.45">
      <c r="B54" s="7">
        <v>230</v>
      </c>
    </row>
    <row r="55" spans="2:2" x14ac:dyDescent="0.45">
      <c r="B55" s="7">
        <v>235</v>
      </c>
    </row>
    <row r="56" spans="2:2" x14ac:dyDescent="0.45">
      <c r="B56" s="7">
        <v>240</v>
      </c>
    </row>
    <row r="57" spans="2:2" x14ac:dyDescent="0.45">
      <c r="B57" s="7">
        <v>245</v>
      </c>
    </row>
    <row r="58" spans="2:2" x14ac:dyDescent="0.45">
      <c r="B58" s="7">
        <v>250</v>
      </c>
    </row>
    <row r="59" spans="2:2" x14ac:dyDescent="0.45">
      <c r="B59" s="7">
        <v>255</v>
      </c>
    </row>
    <row r="60" spans="2:2" x14ac:dyDescent="0.45">
      <c r="B60" s="7">
        <v>260</v>
      </c>
    </row>
    <row r="61" spans="2:2" x14ac:dyDescent="0.45">
      <c r="B61" s="7">
        <v>265</v>
      </c>
    </row>
    <row r="62" spans="2:2" x14ac:dyDescent="0.45">
      <c r="B62" s="7">
        <v>270</v>
      </c>
    </row>
    <row r="63" spans="2:2" x14ac:dyDescent="0.45">
      <c r="B63" s="7">
        <v>275</v>
      </c>
    </row>
    <row r="64" spans="2:2" x14ac:dyDescent="0.45">
      <c r="B64" s="7">
        <v>280</v>
      </c>
    </row>
    <row r="65" spans="2:2" x14ac:dyDescent="0.45">
      <c r="B65" s="7">
        <v>285</v>
      </c>
    </row>
    <row r="66" spans="2:2" x14ac:dyDescent="0.45">
      <c r="B66" s="7">
        <v>290</v>
      </c>
    </row>
    <row r="67" spans="2:2" x14ac:dyDescent="0.45">
      <c r="B67" s="7">
        <v>295</v>
      </c>
    </row>
    <row r="68" spans="2:2" x14ac:dyDescent="0.45">
      <c r="B68" s="7">
        <v>300</v>
      </c>
    </row>
    <row r="69" spans="2:2" x14ac:dyDescent="0.45">
      <c r="B69" s="7">
        <v>305</v>
      </c>
    </row>
    <row r="70" spans="2:2" x14ac:dyDescent="0.45">
      <c r="B70" s="7">
        <v>310</v>
      </c>
    </row>
    <row r="71" spans="2:2" x14ac:dyDescent="0.45">
      <c r="B71" s="7">
        <v>315</v>
      </c>
    </row>
    <row r="72" spans="2:2" x14ac:dyDescent="0.45">
      <c r="B72" s="7">
        <v>320</v>
      </c>
    </row>
    <row r="73" spans="2:2" x14ac:dyDescent="0.45">
      <c r="B73" s="7">
        <v>325</v>
      </c>
    </row>
    <row r="74" spans="2:2" x14ac:dyDescent="0.45">
      <c r="B74" s="7">
        <v>330</v>
      </c>
    </row>
    <row r="75" spans="2:2" x14ac:dyDescent="0.45">
      <c r="B75" s="7">
        <v>335</v>
      </c>
    </row>
    <row r="76" spans="2:2" x14ac:dyDescent="0.45">
      <c r="B76" s="7">
        <v>340</v>
      </c>
    </row>
    <row r="77" spans="2:2" x14ac:dyDescent="0.45">
      <c r="B77" s="7">
        <v>345</v>
      </c>
    </row>
    <row r="78" spans="2:2" x14ac:dyDescent="0.45">
      <c r="B78" s="7">
        <v>350</v>
      </c>
    </row>
    <row r="79" spans="2:2" x14ac:dyDescent="0.45">
      <c r="B79" s="7">
        <v>355</v>
      </c>
    </row>
    <row r="80" spans="2:2" x14ac:dyDescent="0.45">
      <c r="B80" s="7">
        <v>360</v>
      </c>
    </row>
    <row r="81" spans="2:2" x14ac:dyDescent="0.45">
      <c r="B81" s="7">
        <v>365</v>
      </c>
    </row>
    <row r="82" spans="2:2" x14ac:dyDescent="0.45">
      <c r="B82" s="7">
        <v>370</v>
      </c>
    </row>
    <row r="83" spans="2:2" x14ac:dyDescent="0.45">
      <c r="B83" s="7">
        <v>375</v>
      </c>
    </row>
    <row r="84" spans="2:2" x14ac:dyDescent="0.45">
      <c r="B84" s="7">
        <v>380</v>
      </c>
    </row>
    <row r="85" spans="2:2" x14ac:dyDescent="0.45">
      <c r="B85" s="7">
        <v>385</v>
      </c>
    </row>
    <row r="86" spans="2:2" x14ac:dyDescent="0.45">
      <c r="B86" s="7">
        <v>390</v>
      </c>
    </row>
    <row r="87" spans="2:2" x14ac:dyDescent="0.45">
      <c r="B87" s="7">
        <v>395</v>
      </c>
    </row>
    <row r="88" spans="2:2" x14ac:dyDescent="0.45">
      <c r="B88" s="7">
        <v>400</v>
      </c>
    </row>
    <row r="89" spans="2:2" x14ac:dyDescent="0.45">
      <c r="B89" s="7">
        <v>405</v>
      </c>
    </row>
    <row r="90" spans="2:2" x14ac:dyDescent="0.45">
      <c r="B90" s="7">
        <v>410</v>
      </c>
    </row>
    <row r="91" spans="2:2" x14ac:dyDescent="0.45">
      <c r="B91" s="7">
        <v>415</v>
      </c>
    </row>
    <row r="92" spans="2:2" x14ac:dyDescent="0.45">
      <c r="B92" s="7">
        <v>420</v>
      </c>
    </row>
    <row r="93" spans="2:2" x14ac:dyDescent="0.45">
      <c r="B93" s="7">
        <v>425</v>
      </c>
    </row>
    <row r="94" spans="2:2" x14ac:dyDescent="0.45">
      <c r="B94" s="7">
        <v>430</v>
      </c>
    </row>
    <row r="95" spans="2:2" x14ac:dyDescent="0.45">
      <c r="B95" s="7">
        <v>435</v>
      </c>
    </row>
    <row r="96" spans="2:2" x14ac:dyDescent="0.45">
      <c r="B96" s="7">
        <v>440</v>
      </c>
    </row>
    <row r="97" spans="1:13" x14ac:dyDescent="0.45">
      <c r="B97" s="7">
        <v>445</v>
      </c>
    </row>
    <row r="98" spans="1:13" x14ac:dyDescent="0.45">
      <c r="B98" s="7">
        <v>450</v>
      </c>
    </row>
    <row r="99" spans="1:13" x14ac:dyDescent="0.45">
      <c r="B99" s="7">
        <v>455</v>
      </c>
    </row>
    <row r="100" spans="1:13" x14ac:dyDescent="0.45">
      <c r="B100" s="7">
        <v>460</v>
      </c>
    </row>
    <row r="101" spans="1:13" x14ac:dyDescent="0.45">
      <c r="B101" s="7">
        <v>465</v>
      </c>
    </row>
    <row r="102" spans="1:13" x14ac:dyDescent="0.45">
      <c r="B102" s="7">
        <v>470</v>
      </c>
    </row>
    <row r="103" spans="1:13" x14ac:dyDescent="0.45">
      <c r="B103" s="7">
        <v>475</v>
      </c>
    </row>
    <row r="104" spans="1:13" x14ac:dyDescent="0.45">
      <c r="B104" s="7">
        <v>480</v>
      </c>
    </row>
    <row r="105" spans="1:13" x14ac:dyDescent="0.45">
      <c r="B105" s="7">
        <v>485</v>
      </c>
    </row>
    <row r="106" spans="1:13" x14ac:dyDescent="0.45">
      <c r="B106" s="7">
        <v>490</v>
      </c>
    </row>
    <row r="107" spans="1:13" x14ac:dyDescent="0.45">
      <c r="B107" s="7">
        <v>495</v>
      </c>
    </row>
    <row r="108" spans="1:13" x14ac:dyDescent="0.45">
      <c r="B108" s="7">
        <v>500</v>
      </c>
    </row>
    <row r="112" spans="1:13" x14ac:dyDescent="0.45">
      <c r="A112" s="4" t="s">
        <v>180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4" spans="1:5" x14ac:dyDescent="0.45">
      <c r="A114" t="s">
        <v>181</v>
      </c>
    </row>
    <row r="116" spans="1:5" x14ac:dyDescent="0.45">
      <c r="B116" s="2" t="s">
        <v>182</v>
      </c>
      <c r="D116" t="s">
        <v>78</v>
      </c>
    </row>
    <row r="117" spans="1:5" x14ac:dyDescent="0.45">
      <c r="B117" s="7">
        <v>55</v>
      </c>
    </row>
    <row r="118" spans="1:5" x14ac:dyDescent="0.45">
      <c r="B118" s="7">
        <v>60</v>
      </c>
      <c r="D118" t="s">
        <v>183</v>
      </c>
    </row>
    <row r="119" spans="1:5" x14ac:dyDescent="0.45">
      <c r="B119" s="7">
        <v>62</v>
      </c>
      <c r="D119" t="s">
        <v>95</v>
      </c>
      <c r="E119">
        <f>QUARTILE(B117:B216,1)</f>
        <v>143.75</v>
      </c>
    </row>
    <row r="120" spans="1:5" x14ac:dyDescent="0.45">
      <c r="B120" s="7">
        <v>65</v>
      </c>
      <c r="D120" t="s">
        <v>132</v>
      </c>
      <c r="E120">
        <f>QUARTILE(B117:B216,2)</f>
        <v>267.5</v>
      </c>
    </row>
    <row r="121" spans="1:5" x14ac:dyDescent="0.45">
      <c r="B121" s="7">
        <v>68</v>
      </c>
      <c r="D121" t="s">
        <v>96</v>
      </c>
      <c r="E121">
        <f>QUARTILE(B117:B216,3)</f>
        <v>391.25</v>
      </c>
    </row>
    <row r="122" spans="1:5" x14ac:dyDescent="0.45">
      <c r="B122" s="7">
        <v>70</v>
      </c>
    </row>
    <row r="123" spans="1:5" x14ac:dyDescent="0.45">
      <c r="B123" s="7">
        <v>72</v>
      </c>
      <c r="D123" t="s">
        <v>184</v>
      </c>
    </row>
    <row r="124" spans="1:5" x14ac:dyDescent="0.45">
      <c r="B124" s="7">
        <v>75</v>
      </c>
      <c r="D124" t="s">
        <v>207</v>
      </c>
      <c r="E124">
        <f>PERCENTILE(B117:B216,0.1)</f>
        <v>81.8</v>
      </c>
    </row>
    <row r="125" spans="1:5" x14ac:dyDescent="0.45">
      <c r="B125" s="7">
        <v>78</v>
      </c>
      <c r="D125" t="s">
        <v>208</v>
      </c>
      <c r="E125">
        <f>PERCENTILE(B117:B216,0.25)</f>
        <v>143.75</v>
      </c>
    </row>
    <row r="126" spans="1:5" x14ac:dyDescent="0.45">
      <c r="B126" s="7">
        <v>80</v>
      </c>
      <c r="D126" t="s">
        <v>209</v>
      </c>
      <c r="E126">
        <f>PERCENTILE(B117:B216,0.75)</f>
        <v>391.25</v>
      </c>
    </row>
    <row r="127" spans="1:5" x14ac:dyDescent="0.45">
      <c r="B127" s="7">
        <v>82</v>
      </c>
      <c r="D127" t="s">
        <v>210</v>
      </c>
      <c r="E127">
        <f>PERCENTILE(B117:B216,0.9)</f>
        <v>465.50000000000006</v>
      </c>
    </row>
    <row r="128" spans="1:5" x14ac:dyDescent="0.45">
      <c r="B128" s="7">
        <v>85</v>
      </c>
    </row>
    <row r="129" spans="2:4" x14ac:dyDescent="0.45">
      <c r="B129" s="7">
        <v>88</v>
      </c>
      <c r="D129" t="s">
        <v>185</v>
      </c>
    </row>
    <row r="130" spans="2:4" x14ac:dyDescent="0.45">
      <c r="B130" s="7">
        <v>90</v>
      </c>
    </row>
    <row r="131" spans="2:4" x14ac:dyDescent="0.45">
      <c r="B131" s="7">
        <v>92</v>
      </c>
    </row>
    <row r="132" spans="2:4" x14ac:dyDescent="0.45">
      <c r="B132" s="7">
        <v>95</v>
      </c>
    </row>
    <row r="133" spans="2:4" x14ac:dyDescent="0.45">
      <c r="B133" s="7">
        <v>100</v>
      </c>
    </row>
    <row r="134" spans="2:4" x14ac:dyDescent="0.45">
      <c r="B134" s="7">
        <v>105</v>
      </c>
    </row>
    <row r="135" spans="2:4" x14ac:dyDescent="0.45">
      <c r="B135" s="7">
        <v>110</v>
      </c>
    </row>
    <row r="136" spans="2:4" x14ac:dyDescent="0.45">
      <c r="B136" s="7">
        <v>115</v>
      </c>
    </row>
    <row r="137" spans="2:4" x14ac:dyDescent="0.45">
      <c r="B137" s="7">
        <v>120</v>
      </c>
    </row>
    <row r="138" spans="2:4" x14ac:dyDescent="0.45">
      <c r="B138" s="7">
        <v>125</v>
      </c>
    </row>
    <row r="139" spans="2:4" x14ac:dyDescent="0.45">
      <c r="B139" s="7">
        <v>130</v>
      </c>
    </row>
    <row r="140" spans="2:4" x14ac:dyDescent="0.45">
      <c r="B140" s="7">
        <v>135</v>
      </c>
    </row>
    <row r="141" spans="2:4" x14ac:dyDescent="0.45">
      <c r="B141" s="7">
        <v>140</v>
      </c>
    </row>
    <row r="142" spans="2:4" x14ac:dyDescent="0.45">
      <c r="B142" s="7">
        <v>145</v>
      </c>
    </row>
    <row r="143" spans="2:4" x14ac:dyDescent="0.45">
      <c r="B143" s="7">
        <v>150</v>
      </c>
    </row>
    <row r="144" spans="2:4" x14ac:dyDescent="0.45">
      <c r="B144" s="7">
        <v>155</v>
      </c>
    </row>
    <row r="145" spans="2:2" x14ac:dyDescent="0.45">
      <c r="B145" s="7">
        <v>160</v>
      </c>
    </row>
    <row r="146" spans="2:2" x14ac:dyDescent="0.45">
      <c r="B146" s="7">
        <v>165</v>
      </c>
    </row>
    <row r="147" spans="2:2" x14ac:dyDescent="0.45">
      <c r="B147" s="7">
        <v>170</v>
      </c>
    </row>
    <row r="148" spans="2:2" x14ac:dyDescent="0.45">
      <c r="B148" s="7">
        <v>175</v>
      </c>
    </row>
    <row r="149" spans="2:2" x14ac:dyDescent="0.45">
      <c r="B149" s="7">
        <v>180</v>
      </c>
    </row>
    <row r="150" spans="2:2" x14ac:dyDescent="0.45">
      <c r="B150" s="7">
        <v>185</v>
      </c>
    </row>
    <row r="151" spans="2:2" x14ac:dyDescent="0.45">
      <c r="B151" s="7">
        <v>190</v>
      </c>
    </row>
    <row r="152" spans="2:2" x14ac:dyDescent="0.45">
      <c r="B152" s="7">
        <v>195</v>
      </c>
    </row>
    <row r="153" spans="2:2" x14ac:dyDescent="0.45">
      <c r="B153" s="7">
        <v>200</v>
      </c>
    </row>
    <row r="154" spans="2:2" x14ac:dyDescent="0.45">
      <c r="B154" s="7">
        <v>205</v>
      </c>
    </row>
    <row r="155" spans="2:2" x14ac:dyDescent="0.45">
      <c r="B155" s="7">
        <v>210</v>
      </c>
    </row>
    <row r="156" spans="2:2" x14ac:dyDescent="0.45">
      <c r="B156" s="7">
        <v>215</v>
      </c>
    </row>
    <row r="157" spans="2:2" x14ac:dyDescent="0.45">
      <c r="B157" s="7">
        <v>220</v>
      </c>
    </row>
    <row r="158" spans="2:2" x14ac:dyDescent="0.45">
      <c r="B158" s="7">
        <v>225</v>
      </c>
    </row>
    <row r="159" spans="2:2" x14ac:dyDescent="0.45">
      <c r="B159" s="7">
        <v>230</v>
      </c>
    </row>
    <row r="160" spans="2:2" x14ac:dyDescent="0.45">
      <c r="B160" s="7">
        <v>235</v>
      </c>
    </row>
    <row r="161" spans="2:2" x14ac:dyDescent="0.45">
      <c r="B161" s="7">
        <v>240</v>
      </c>
    </row>
    <row r="162" spans="2:2" x14ac:dyDescent="0.45">
      <c r="B162" s="7">
        <v>245</v>
      </c>
    </row>
    <row r="163" spans="2:2" x14ac:dyDescent="0.45">
      <c r="B163" s="7">
        <v>250</v>
      </c>
    </row>
    <row r="164" spans="2:2" x14ac:dyDescent="0.45">
      <c r="B164" s="7">
        <v>255</v>
      </c>
    </row>
    <row r="165" spans="2:2" x14ac:dyDescent="0.45">
      <c r="B165" s="7">
        <v>260</v>
      </c>
    </row>
    <row r="166" spans="2:2" x14ac:dyDescent="0.45">
      <c r="B166" s="7">
        <v>265</v>
      </c>
    </row>
    <row r="167" spans="2:2" x14ac:dyDescent="0.45">
      <c r="B167" s="7">
        <v>270</v>
      </c>
    </row>
    <row r="168" spans="2:2" x14ac:dyDescent="0.45">
      <c r="B168" s="7">
        <v>275</v>
      </c>
    </row>
    <row r="169" spans="2:2" x14ac:dyDescent="0.45">
      <c r="B169" s="7">
        <v>280</v>
      </c>
    </row>
    <row r="170" spans="2:2" x14ac:dyDescent="0.45">
      <c r="B170" s="7">
        <v>285</v>
      </c>
    </row>
    <row r="171" spans="2:2" x14ac:dyDescent="0.45">
      <c r="B171" s="7">
        <v>290</v>
      </c>
    </row>
    <row r="172" spans="2:2" x14ac:dyDescent="0.45">
      <c r="B172" s="7">
        <v>295</v>
      </c>
    </row>
    <row r="173" spans="2:2" x14ac:dyDescent="0.45">
      <c r="B173" s="7">
        <v>300</v>
      </c>
    </row>
    <row r="174" spans="2:2" x14ac:dyDescent="0.45">
      <c r="B174" s="7">
        <v>305</v>
      </c>
    </row>
    <row r="175" spans="2:2" x14ac:dyDescent="0.45">
      <c r="B175" s="7">
        <v>310</v>
      </c>
    </row>
    <row r="176" spans="2:2" x14ac:dyDescent="0.45">
      <c r="B176" s="7">
        <v>315</v>
      </c>
    </row>
    <row r="177" spans="2:2" x14ac:dyDescent="0.45">
      <c r="B177" s="7">
        <v>320</v>
      </c>
    </row>
    <row r="178" spans="2:2" x14ac:dyDescent="0.45">
      <c r="B178" s="7">
        <v>325</v>
      </c>
    </row>
    <row r="179" spans="2:2" x14ac:dyDescent="0.45">
      <c r="B179" s="7">
        <v>330</v>
      </c>
    </row>
    <row r="180" spans="2:2" x14ac:dyDescent="0.45">
      <c r="B180" s="7">
        <v>335</v>
      </c>
    </row>
    <row r="181" spans="2:2" x14ac:dyDescent="0.45">
      <c r="B181" s="7">
        <v>340</v>
      </c>
    </row>
    <row r="182" spans="2:2" x14ac:dyDescent="0.45">
      <c r="B182" s="7">
        <v>345</v>
      </c>
    </row>
    <row r="183" spans="2:2" x14ac:dyDescent="0.45">
      <c r="B183" s="7">
        <v>350</v>
      </c>
    </row>
    <row r="184" spans="2:2" x14ac:dyDescent="0.45">
      <c r="B184" s="7">
        <v>355</v>
      </c>
    </row>
    <row r="185" spans="2:2" x14ac:dyDescent="0.45">
      <c r="B185" s="7">
        <v>360</v>
      </c>
    </row>
    <row r="186" spans="2:2" x14ac:dyDescent="0.45">
      <c r="B186" s="7">
        <v>365</v>
      </c>
    </row>
    <row r="187" spans="2:2" x14ac:dyDescent="0.45">
      <c r="B187" s="7">
        <v>370</v>
      </c>
    </row>
    <row r="188" spans="2:2" x14ac:dyDescent="0.45">
      <c r="B188" s="7">
        <v>375</v>
      </c>
    </row>
    <row r="189" spans="2:2" x14ac:dyDescent="0.45">
      <c r="B189" s="7">
        <v>380</v>
      </c>
    </row>
    <row r="190" spans="2:2" x14ac:dyDescent="0.45">
      <c r="B190" s="7">
        <v>385</v>
      </c>
    </row>
    <row r="191" spans="2:2" x14ac:dyDescent="0.45">
      <c r="B191" s="7">
        <v>390</v>
      </c>
    </row>
    <row r="192" spans="2:2" x14ac:dyDescent="0.45">
      <c r="B192" s="7">
        <v>395</v>
      </c>
    </row>
    <row r="193" spans="2:2" x14ac:dyDescent="0.45">
      <c r="B193" s="7">
        <v>400</v>
      </c>
    </row>
    <row r="194" spans="2:2" x14ac:dyDescent="0.45">
      <c r="B194" s="7">
        <v>405</v>
      </c>
    </row>
    <row r="195" spans="2:2" x14ac:dyDescent="0.45">
      <c r="B195" s="7">
        <v>410</v>
      </c>
    </row>
    <row r="196" spans="2:2" x14ac:dyDescent="0.45">
      <c r="B196" s="7">
        <v>415</v>
      </c>
    </row>
    <row r="197" spans="2:2" x14ac:dyDescent="0.45">
      <c r="B197" s="7">
        <v>420</v>
      </c>
    </row>
    <row r="198" spans="2:2" x14ac:dyDescent="0.45">
      <c r="B198" s="7">
        <v>425</v>
      </c>
    </row>
    <row r="199" spans="2:2" x14ac:dyDescent="0.45">
      <c r="B199" s="7">
        <v>430</v>
      </c>
    </row>
    <row r="200" spans="2:2" x14ac:dyDescent="0.45">
      <c r="B200" s="7">
        <v>435</v>
      </c>
    </row>
    <row r="201" spans="2:2" x14ac:dyDescent="0.45">
      <c r="B201" s="7">
        <v>440</v>
      </c>
    </row>
    <row r="202" spans="2:2" x14ac:dyDescent="0.45">
      <c r="B202" s="7">
        <v>445</v>
      </c>
    </row>
    <row r="203" spans="2:2" x14ac:dyDescent="0.45">
      <c r="B203" s="7">
        <v>450</v>
      </c>
    </row>
    <row r="204" spans="2:2" x14ac:dyDescent="0.45">
      <c r="B204" s="7">
        <v>455</v>
      </c>
    </row>
    <row r="205" spans="2:2" x14ac:dyDescent="0.45">
      <c r="B205" s="7">
        <v>460</v>
      </c>
    </row>
    <row r="206" spans="2:2" x14ac:dyDescent="0.45">
      <c r="B206" s="7">
        <v>465</v>
      </c>
    </row>
    <row r="207" spans="2:2" x14ac:dyDescent="0.45">
      <c r="B207" s="7">
        <v>470</v>
      </c>
    </row>
    <row r="208" spans="2:2" x14ac:dyDescent="0.45">
      <c r="B208" s="7">
        <v>475</v>
      </c>
    </row>
    <row r="209" spans="1:11" x14ac:dyDescent="0.45">
      <c r="B209" s="7">
        <v>480</v>
      </c>
    </row>
    <row r="210" spans="1:11" x14ac:dyDescent="0.45">
      <c r="B210" s="7">
        <v>485</v>
      </c>
    </row>
    <row r="211" spans="1:11" x14ac:dyDescent="0.45">
      <c r="B211" s="7">
        <v>490</v>
      </c>
    </row>
    <row r="212" spans="1:11" x14ac:dyDescent="0.45">
      <c r="B212" s="7">
        <v>495</v>
      </c>
    </row>
    <row r="213" spans="1:11" x14ac:dyDescent="0.45">
      <c r="B213" s="7">
        <v>500</v>
      </c>
    </row>
    <row r="214" spans="1:11" x14ac:dyDescent="0.45">
      <c r="B214" s="7">
        <v>505</v>
      </c>
    </row>
    <row r="215" spans="1:11" x14ac:dyDescent="0.45">
      <c r="B215" s="7">
        <v>510</v>
      </c>
    </row>
    <row r="216" spans="1:11" x14ac:dyDescent="0.45">
      <c r="B216" s="7">
        <v>515</v>
      </c>
    </row>
    <row r="219" spans="1:11" x14ac:dyDescent="0.45">
      <c r="A219" s="4" t="s">
        <v>186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1" spans="1:11" x14ac:dyDescent="0.45">
      <c r="A221" t="s">
        <v>187</v>
      </c>
    </row>
    <row r="223" spans="1:11" x14ac:dyDescent="0.45">
      <c r="B223" s="2" t="s">
        <v>188</v>
      </c>
      <c r="D223" t="s">
        <v>78</v>
      </c>
    </row>
    <row r="224" spans="1:11" x14ac:dyDescent="0.45">
      <c r="B224" s="7">
        <v>20</v>
      </c>
    </row>
    <row r="225" spans="2:5" x14ac:dyDescent="0.45">
      <c r="B225" s="7">
        <v>25</v>
      </c>
      <c r="D225" t="s">
        <v>189</v>
      </c>
    </row>
    <row r="226" spans="2:5" x14ac:dyDescent="0.45">
      <c r="B226" s="7">
        <v>30</v>
      </c>
      <c r="D226" t="s">
        <v>95</v>
      </c>
      <c r="E226">
        <f>QUARTILE(B224:B333,1)</f>
        <v>156.25</v>
      </c>
    </row>
    <row r="227" spans="2:5" x14ac:dyDescent="0.45">
      <c r="B227" s="7">
        <v>35</v>
      </c>
      <c r="D227" t="s">
        <v>132</v>
      </c>
      <c r="E227">
        <f>QUARTILE(B224:B333,2)</f>
        <v>292.5</v>
      </c>
    </row>
    <row r="228" spans="2:5" x14ac:dyDescent="0.45">
      <c r="B228" s="7">
        <v>40</v>
      </c>
      <c r="D228" t="s">
        <v>96</v>
      </c>
      <c r="E228">
        <f>QUARTILE(B224:B333,3)</f>
        <v>428.75</v>
      </c>
    </row>
    <row r="229" spans="2:5" x14ac:dyDescent="0.45">
      <c r="B229" s="7">
        <v>45</v>
      </c>
    </row>
    <row r="230" spans="2:5" x14ac:dyDescent="0.45">
      <c r="B230" s="7">
        <v>50</v>
      </c>
      <c r="D230" t="s">
        <v>190</v>
      </c>
    </row>
    <row r="231" spans="2:5" x14ac:dyDescent="0.45">
      <c r="B231" s="7">
        <v>55</v>
      </c>
      <c r="D231" t="s">
        <v>211</v>
      </c>
      <c r="E231">
        <f>PERCENTILE(B224:B333,0.2)</f>
        <v>129</v>
      </c>
    </row>
    <row r="232" spans="2:5" x14ac:dyDescent="0.45">
      <c r="B232" s="7">
        <v>60</v>
      </c>
      <c r="D232" t="s">
        <v>212</v>
      </c>
      <c r="E232">
        <f>PERCENTILE(B224:B333,0.4)</f>
        <v>238</v>
      </c>
    </row>
    <row r="233" spans="2:5" x14ac:dyDescent="0.45">
      <c r="B233" s="7">
        <v>65</v>
      </c>
      <c r="D233" t="s">
        <v>213</v>
      </c>
      <c r="E233">
        <f>PERCENTILE(B224:B333,0.8)</f>
        <v>456</v>
      </c>
    </row>
    <row r="234" spans="2:5" x14ac:dyDescent="0.45">
      <c r="B234" s="7">
        <v>70</v>
      </c>
    </row>
    <row r="235" spans="2:5" x14ac:dyDescent="0.45">
      <c r="B235" s="7">
        <v>75</v>
      </c>
    </row>
    <row r="236" spans="2:5" x14ac:dyDescent="0.45">
      <c r="B236" s="7">
        <v>80</v>
      </c>
      <c r="D236" t="s">
        <v>191</v>
      </c>
    </row>
    <row r="237" spans="2:5" x14ac:dyDescent="0.45">
      <c r="B237" s="7">
        <v>85</v>
      </c>
    </row>
    <row r="238" spans="2:5" x14ac:dyDescent="0.45">
      <c r="B238" s="7">
        <v>90</v>
      </c>
    </row>
    <row r="239" spans="2:5" x14ac:dyDescent="0.45">
      <c r="B239" s="7">
        <v>95</v>
      </c>
    </row>
    <row r="240" spans="2:5" x14ac:dyDescent="0.45">
      <c r="B240" s="7">
        <v>100</v>
      </c>
    </row>
    <row r="241" spans="2:2" x14ac:dyDescent="0.45">
      <c r="B241" s="7">
        <v>105</v>
      </c>
    </row>
    <row r="242" spans="2:2" x14ac:dyDescent="0.45">
      <c r="B242" s="7">
        <v>110</v>
      </c>
    </row>
    <row r="243" spans="2:2" x14ac:dyDescent="0.45">
      <c r="B243" s="7">
        <v>115</v>
      </c>
    </row>
    <row r="244" spans="2:2" x14ac:dyDescent="0.45">
      <c r="B244" s="7">
        <v>120</v>
      </c>
    </row>
    <row r="245" spans="2:2" x14ac:dyDescent="0.45">
      <c r="B245" s="7">
        <v>125</v>
      </c>
    </row>
    <row r="246" spans="2:2" x14ac:dyDescent="0.45">
      <c r="B246" s="7">
        <v>130</v>
      </c>
    </row>
    <row r="247" spans="2:2" x14ac:dyDescent="0.45">
      <c r="B247" s="7">
        <v>135</v>
      </c>
    </row>
    <row r="248" spans="2:2" x14ac:dyDescent="0.45">
      <c r="B248" s="7">
        <v>140</v>
      </c>
    </row>
    <row r="249" spans="2:2" x14ac:dyDescent="0.45">
      <c r="B249" s="7">
        <v>145</v>
      </c>
    </row>
    <row r="250" spans="2:2" x14ac:dyDescent="0.45">
      <c r="B250" s="7">
        <v>150</v>
      </c>
    </row>
    <row r="251" spans="2:2" x14ac:dyDescent="0.45">
      <c r="B251" s="7">
        <v>155</v>
      </c>
    </row>
    <row r="252" spans="2:2" x14ac:dyDescent="0.45">
      <c r="B252" s="7">
        <v>160</v>
      </c>
    </row>
    <row r="253" spans="2:2" x14ac:dyDescent="0.45">
      <c r="B253" s="7">
        <v>165</v>
      </c>
    </row>
    <row r="254" spans="2:2" x14ac:dyDescent="0.45">
      <c r="B254" s="7">
        <v>170</v>
      </c>
    </row>
    <row r="255" spans="2:2" x14ac:dyDescent="0.45">
      <c r="B255" s="7">
        <v>175</v>
      </c>
    </row>
    <row r="256" spans="2:2" x14ac:dyDescent="0.45">
      <c r="B256" s="7">
        <v>180</v>
      </c>
    </row>
    <row r="257" spans="2:2" x14ac:dyDescent="0.45">
      <c r="B257" s="7">
        <v>185</v>
      </c>
    </row>
    <row r="258" spans="2:2" x14ac:dyDescent="0.45">
      <c r="B258" s="7">
        <v>190</v>
      </c>
    </row>
    <row r="259" spans="2:2" x14ac:dyDescent="0.45">
      <c r="B259" s="7">
        <v>195</v>
      </c>
    </row>
    <row r="260" spans="2:2" x14ac:dyDescent="0.45">
      <c r="B260" s="7">
        <v>200</v>
      </c>
    </row>
    <row r="261" spans="2:2" x14ac:dyDescent="0.45">
      <c r="B261" s="7">
        <v>205</v>
      </c>
    </row>
    <row r="262" spans="2:2" x14ac:dyDescent="0.45">
      <c r="B262" s="7">
        <v>210</v>
      </c>
    </row>
    <row r="263" spans="2:2" x14ac:dyDescent="0.45">
      <c r="B263" s="7">
        <v>215</v>
      </c>
    </row>
    <row r="264" spans="2:2" x14ac:dyDescent="0.45">
      <c r="B264" s="7">
        <v>220</v>
      </c>
    </row>
    <row r="265" spans="2:2" x14ac:dyDescent="0.45">
      <c r="B265" s="7">
        <v>225</v>
      </c>
    </row>
    <row r="266" spans="2:2" x14ac:dyDescent="0.45">
      <c r="B266" s="7">
        <v>230</v>
      </c>
    </row>
    <row r="267" spans="2:2" x14ac:dyDescent="0.45">
      <c r="B267" s="7">
        <v>235</v>
      </c>
    </row>
    <row r="268" spans="2:2" x14ac:dyDescent="0.45">
      <c r="B268" s="7">
        <v>240</v>
      </c>
    </row>
    <row r="269" spans="2:2" x14ac:dyDescent="0.45">
      <c r="B269" s="7">
        <v>245</v>
      </c>
    </row>
    <row r="270" spans="2:2" x14ac:dyDescent="0.45">
      <c r="B270" s="7">
        <v>250</v>
      </c>
    </row>
    <row r="271" spans="2:2" x14ac:dyDescent="0.45">
      <c r="B271" s="7">
        <v>255</v>
      </c>
    </row>
    <row r="272" spans="2:2" x14ac:dyDescent="0.45">
      <c r="B272" s="7">
        <v>260</v>
      </c>
    </row>
    <row r="273" spans="2:2" x14ac:dyDescent="0.45">
      <c r="B273" s="7">
        <v>265</v>
      </c>
    </row>
    <row r="274" spans="2:2" x14ac:dyDescent="0.45">
      <c r="B274" s="7">
        <v>270</v>
      </c>
    </row>
    <row r="275" spans="2:2" x14ac:dyDescent="0.45">
      <c r="B275" s="7">
        <v>275</v>
      </c>
    </row>
    <row r="276" spans="2:2" x14ac:dyDescent="0.45">
      <c r="B276" s="7">
        <v>280</v>
      </c>
    </row>
    <row r="277" spans="2:2" x14ac:dyDescent="0.45">
      <c r="B277" s="7">
        <v>285</v>
      </c>
    </row>
    <row r="278" spans="2:2" x14ac:dyDescent="0.45">
      <c r="B278" s="7">
        <v>290</v>
      </c>
    </row>
    <row r="279" spans="2:2" x14ac:dyDescent="0.45">
      <c r="B279" s="7">
        <v>295</v>
      </c>
    </row>
    <row r="280" spans="2:2" x14ac:dyDescent="0.45">
      <c r="B280" s="7">
        <v>300</v>
      </c>
    </row>
    <row r="281" spans="2:2" x14ac:dyDescent="0.45">
      <c r="B281" s="7">
        <v>305</v>
      </c>
    </row>
    <row r="282" spans="2:2" x14ac:dyDescent="0.45">
      <c r="B282" s="7">
        <v>310</v>
      </c>
    </row>
    <row r="283" spans="2:2" x14ac:dyDescent="0.45">
      <c r="B283" s="7">
        <v>315</v>
      </c>
    </row>
    <row r="284" spans="2:2" x14ac:dyDescent="0.45">
      <c r="B284" s="7">
        <v>320</v>
      </c>
    </row>
    <row r="285" spans="2:2" x14ac:dyDescent="0.45">
      <c r="B285" s="7">
        <v>325</v>
      </c>
    </row>
    <row r="286" spans="2:2" x14ac:dyDescent="0.45">
      <c r="B286" s="7">
        <v>330</v>
      </c>
    </row>
    <row r="287" spans="2:2" x14ac:dyDescent="0.45">
      <c r="B287" s="7">
        <v>335</v>
      </c>
    </row>
    <row r="288" spans="2:2" x14ac:dyDescent="0.45">
      <c r="B288" s="7">
        <v>340</v>
      </c>
    </row>
    <row r="289" spans="2:2" x14ac:dyDescent="0.45">
      <c r="B289" s="7">
        <v>345</v>
      </c>
    </row>
    <row r="290" spans="2:2" x14ac:dyDescent="0.45">
      <c r="B290" s="7">
        <v>350</v>
      </c>
    </row>
    <row r="291" spans="2:2" x14ac:dyDescent="0.45">
      <c r="B291" s="7">
        <v>355</v>
      </c>
    </row>
    <row r="292" spans="2:2" x14ac:dyDescent="0.45">
      <c r="B292" s="7">
        <v>360</v>
      </c>
    </row>
    <row r="293" spans="2:2" x14ac:dyDescent="0.45">
      <c r="B293" s="7">
        <v>365</v>
      </c>
    </row>
    <row r="294" spans="2:2" x14ac:dyDescent="0.45">
      <c r="B294" s="7">
        <v>370</v>
      </c>
    </row>
    <row r="295" spans="2:2" x14ac:dyDescent="0.45">
      <c r="B295" s="7">
        <v>375</v>
      </c>
    </row>
    <row r="296" spans="2:2" x14ac:dyDescent="0.45">
      <c r="B296" s="7">
        <v>380</v>
      </c>
    </row>
    <row r="297" spans="2:2" x14ac:dyDescent="0.45">
      <c r="B297" s="7">
        <v>385</v>
      </c>
    </row>
    <row r="298" spans="2:2" x14ac:dyDescent="0.45">
      <c r="B298" s="7">
        <v>390</v>
      </c>
    </row>
    <row r="299" spans="2:2" x14ac:dyDescent="0.45">
      <c r="B299" s="7">
        <v>395</v>
      </c>
    </row>
    <row r="300" spans="2:2" x14ac:dyDescent="0.45">
      <c r="B300" s="7">
        <v>400</v>
      </c>
    </row>
    <row r="301" spans="2:2" x14ac:dyDescent="0.45">
      <c r="B301" s="7">
        <v>405</v>
      </c>
    </row>
    <row r="302" spans="2:2" x14ac:dyDescent="0.45">
      <c r="B302" s="7">
        <v>410</v>
      </c>
    </row>
    <row r="303" spans="2:2" x14ac:dyDescent="0.45">
      <c r="B303" s="7">
        <v>415</v>
      </c>
    </row>
    <row r="304" spans="2:2" x14ac:dyDescent="0.45">
      <c r="B304" s="7">
        <v>420</v>
      </c>
    </row>
    <row r="305" spans="2:2" x14ac:dyDescent="0.45">
      <c r="B305" s="7">
        <v>425</v>
      </c>
    </row>
    <row r="306" spans="2:2" x14ac:dyDescent="0.45">
      <c r="B306" s="7">
        <v>430</v>
      </c>
    </row>
    <row r="307" spans="2:2" x14ac:dyDescent="0.45">
      <c r="B307" s="7">
        <v>435</v>
      </c>
    </row>
    <row r="308" spans="2:2" x14ac:dyDescent="0.45">
      <c r="B308" s="7">
        <v>440</v>
      </c>
    </row>
    <row r="309" spans="2:2" x14ac:dyDescent="0.45">
      <c r="B309" s="7">
        <v>445</v>
      </c>
    </row>
    <row r="310" spans="2:2" x14ac:dyDescent="0.45">
      <c r="B310" s="7">
        <v>450</v>
      </c>
    </row>
    <row r="311" spans="2:2" x14ac:dyDescent="0.45">
      <c r="B311" s="7">
        <v>455</v>
      </c>
    </row>
    <row r="312" spans="2:2" x14ac:dyDescent="0.45">
      <c r="B312" s="7">
        <v>460</v>
      </c>
    </row>
    <row r="313" spans="2:2" x14ac:dyDescent="0.45">
      <c r="B313" s="7">
        <v>465</v>
      </c>
    </row>
    <row r="314" spans="2:2" x14ac:dyDescent="0.45">
      <c r="B314" s="7">
        <v>470</v>
      </c>
    </row>
    <row r="315" spans="2:2" x14ac:dyDescent="0.45">
      <c r="B315" s="7">
        <v>475</v>
      </c>
    </row>
    <row r="316" spans="2:2" x14ac:dyDescent="0.45">
      <c r="B316" s="7">
        <v>480</v>
      </c>
    </row>
    <row r="317" spans="2:2" x14ac:dyDescent="0.45">
      <c r="B317" s="7">
        <v>485</v>
      </c>
    </row>
    <row r="318" spans="2:2" x14ac:dyDescent="0.45">
      <c r="B318" s="7">
        <v>490</v>
      </c>
    </row>
    <row r="319" spans="2:2" x14ac:dyDescent="0.45">
      <c r="B319" s="7">
        <v>495</v>
      </c>
    </row>
    <row r="320" spans="2:2" x14ac:dyDescent="0.45">
      <c r="B320" s="7">
        <v>500</v>
      </c>
    </row>
    <row r="321" spans="1:13" x14ac:dyDescent="0.45">
      <c r="B321" s="7">
        <v>505</v>
      </c>
    </row>
    <row r="322" spans="1:13" x14ac:dyDescent="0.45">
      <c r="B322" s="7">
        <v>510</v>
      </c>
    </row>
    <row r="323" spans="1:13" x14ac:dyDescent="0.45">
      <c r="B323" s="7">
        <v>515</v>
      </c>
    </row>
    <row r="324" spans="1:13" x14ac:dyDescent="0.45">
      <c r="B324" s="7">
        <v>520</v>
      </c>
    </row>
    <row r="325" spans="1:13" x14ac:dyDescent="0.45">
      <c r="B325" s="7">
        <v>525</v>
      </c>
    </row>
    <row r="326" spans="1:13" x14ac:dyDescent="0.45">
      <c r="B326" s="7">
        <v>530</v>
      </c>
    </row>
    <row r="327" spans="1:13" x14ac:dyDescent="0.45">
      <c r="B327" s="7">
        <v>535</v>
      </c>
    </row>
    <row r="328" spans="1:13" x14ac:dyDescent="0.45">
      <c r="B328" s="7">
        <v>540</v>
      </c>
    </row>
    <row r="329" spans="1:13" x14ac:dyDescent="0.45">
      <c r="B329" s="7">
        <v>545</v>
      </c>
    </row>
    <row r="330" spans="1:13" x14ac:dyDescent="0.45">
      <c r="B330" s="7">
        <v>550</v>
      </c>
    </row>
    <row r="331" spans="1:13" x14ac:dyDescent="0.45">
      <c r="B331" s="7">
        <v>555</v>
      </c>
    </row>
    <row r="332" spans="1:13" x14ac:dyDescent="0.45">
      <c r="B332" s="7">
        <v>560</v>
      </c>
    </row>
    <row r="333" spans="1:13" x14ac:dyDescent="0.45">
      <c r="B333" s="7">
        <v>565</v>
      </c>
    </row>
    <row r="336" spans="1:13" x14ac:dyDescent="0.45">
      <c r="A336" s="4" t="s">
        <v>192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4"/>
      <c r="M336" s="1"/>
    </row>
    <row r="338" spans="1:5" x14ac:dyDescent="0.45">
      <c r="A338" t="s">
        <v>193</v>
      </c>
    </row>
    <row r="340" spans="1:5" x14ac:dyDescent="0.45">
      <c r="B340" s="2" t="s">
        <v>194</v>
      </c>
      <c r="D340" t="s">
        <v>78</v>
      </c>
    </row>
    <row r="341" spans="1:5" x14ac:dyDescent="0.45">
      <c r="B341" s="7">
        <v>15</v>
      </c>
    </row>
    <row r="342" spans="1:5" x14ac:dyDescent="0.45">
      <c r="B342" s="7">
        <v>20</v>
      </c>
      <c r="D342" t="s">
        <v>195</v>
      </c>
    </row>
    <row r="343" spans="1:5" x14ac:dyDescent="0.45">
      <c r="B343" s="7">
        <v>25</v>
      </c>
      <c r="D343" t="s">
        <v>95</v>
      </c>
      <c r="E343">
        <f>QUARTILE(B341:B460,1)</f>
        <v>163.75</v>
      </c>
    </row>
    <row r="344" spans="1:5" x14ac:dyDescent="0.45">
      <c r="B344" s="7">
        <v>30</v>
      </c>
      <c r="D344" t="s">
        <v>132</v>
      </c>
      <c r="E344">
        <f>QUARTILE(B341:B460,2)</f>
        <v>312.5</v>
      </c>
    </row>
    <row r="345" spans="1:5" x14ac:dyDescent="0.45">
      <c r="B345" s="7">
        <v>35</v>
      </c>
      <c r="D345" t="s">
        <v>96</v>
      </c>
      <c r="E345">
        <f>QUARTILE(B341:B460,3)</f>
        <v>461.25</v>
      </c>
    </row>
    <row r="346" spans="1:5" x14ac:dyDescent="0.45">
      <c r="B346" s="7">
        <v>40</v>
      </c>
    </row>
    <row r="347" spans="1:5" x14ac:dyDescent="0.45">
      <c r="B347" s="7">
        <v>45</v>
      </c>
      <c r="D347" t="s">
        <v>196</v>
      </c>
    </row>
    <row r="348" spans="1:5" x14ac:dyDescent="0.45">
      <c r="B348" s="7">
        <v>50</v>
      </c>
      <c r="D348" t="s">
        <v>214</v>
      </c>
      <c r="E348">
        <f>PERCENTILE(B341:B460,0.3)</f>
        <v>193.49999999999997</v>
      </c>
    </row>
    <row r="349" spans="1:5" x14ac:dyDescent="0.45">
      <c r="B349" s="7">
        <v>55</v>
      </c>
      <c r="D349" t="s">
        <v>215</v>
      </c>
      <c r="E349">
        <f>PERCENTILE(B341:B460,0.5)</f>
        <v>312.5</v>
      </c>
    </row>
    <row r="350" spans="1:5" x14ac:dyDescent="0.45">
      <c r="B350" s="7">
        <v>60</v>
      </c>
      <c r="D350" t="s">
        <v>216</v>
      </c>
      <c r="E350">
        <f>PERCENTILE(B341:B460,0.7)</f>
        <v>431.5</v>
      </c>
    </row>
    <row r="351" spans="1:5" x14ac:dyDescent="0.45">
      <c r="B351" s="7">
        <v>65</v>
      </c>
    </row>
    <row r="352" spans="1:5" x14ac:dyDescent="0.45">
      <c r="B352" s="7">
        <v>70</v>
      </c>
    </row>
    <row r="353" spans="2:4" x14ac:dyDescent="0.45">
      <c r="B353" s="7">
        <v>75</v>
      </c>
      <c r="D353" t="s">
        <v>197</v>
      </c>
    </row>
    <row r="354" spans="2:4" x14ac:dyDescent="0.45">
      <c r="B354" s="7">
        <v>80</v>
      </c>
    </row>
    <row r="355" spans="2:4" x14ac:dyDescent="0.45">
      <c r="B355" s="7">
        <v>85</v>
      </c>
    </row>
    <row r="356" spans="2:4" x14ac:dyDescent="0.45">
      <c r="B356" s="7">
        <v>90</v>
      </c>
    </row>
    <row r="357" spans="2:4" x14ac:dyDescent="0.45">
      <c r="B357" s="7">
        <v>95</v>
      </c>
    </row>
    <row r="358" spans="2:4" x14ac:dyDescent="0.45">
      <c r="B358" s="7">
        <v>100</v>
      </c>
    </row>
    <row r="359" spans="2:4" x14ac:dyDescent="0.45">
      <c r="B359" s="7">
        <v>105</v>
      </c>
    </row>
    <row r="360" spans="2:4" x14ac:dyDescent="0.45">
      <c r="B360" s="7">
        <v>110</v>
      </c>
    </row>
    <row r="361" spans="2:4" x14ac:dyDescent="0.45">
      <c r="B361" s="7">
        <v>115</v>
      </c>
    </row>
    <row r="362" spans="2:4" x14ac:dyDescent="0.45">
      <c r="B362" s="7">
        <v>120</v>
      </c>
    </row>
    <row r="363" spans="2:4" x14ac:dyDescent="0.45">
      <c r="B363" s="7">
        <v>125</v>
      </c>
    </row>
    <row r="364" spans="2:4" x14ac:dyDescent="0.45">
      <c r="B364" s="7">
        <v>130</v>
      </c>
    </row>
    <row r="365" spans="2:4" x14ac:dyDescent="0.45">
      <c r="B365" s="7">
        <v>135</v>
      </c>
    </row>
    <row r="366" spans="2:4" x14ac:dyDescent="0.45">
      <c r="B366" s="7">
        <v>140</v>
      </c>
    </row>
    <row r="367" spans="2:4" x14ac:dyDescent="0.45">
      <c r="B367" s="7">
        <v>145</v>
      </c>
    </row>
    <row r="368" spans="2:4" x14ac:dyDescent="0.45">
      <c r="B368" s="7">
        <v>150</v>
      </c>
    </row>
    <row r="369" spans="2:2" x14ac:dyDescent="0.45">
      <c r="B369" s="7">
        <v>155</v>
      </c>
    </row>
    <row r="370" spans="2:2" x14ac:dyDescent="0.45">
      <c r="B370" s="7">
        <v>160</v>
      </c>
    </row>
    <row r="371" spans="2:2" x14ac:dyDescent="0.45">
      <c r="B371" s="7">
        <v>165</v>
      </c>
    </row>
    <row r="372" spans="2:2" x14ac:dyDescent="0.45">
      <c r="B372" s="7">
        <v>170</v>
      </c>
    </row>
    <row r="373" spans="2:2" x14ac:dyDescent="0.45">
      <c r="B373" s="7">
        <v>175</v>
      </c>
    </row>
    <row r="374" spans="2:2" x14ac:dyDescent="0.45">
      <c r="B374" s="7">
        <v>180</v>
      </c>
    </row>
    <row r="375" spans="2:2" x14ac:dyDescent="0.45">
      <c r="B375" s="7">
        <v>185</v>
      </c>
    </row>
    <row r="376" spans="2:2" x14ac:dyDescent="0.45">
      <c r="B376" s="7">
        <v>190</v>
      </c>
    </row>
    <row r="377" spans="2:2" x14ac:dyDescent="0.45">
      <c r="B377" s="7">
        <v>195</v>
      </c>
    </row>
    <row r="378" spans="2:2" x14ac:dyDescent="0.45">
      <c r="B378" s="7">
        <v>200</v>
      </c>
    </row>
    <row r="379" spans="2:2" x14ac:dyDescent="0.45">
      <c r="B379" s="7">
        <v>205</v>
      </c>
    </row>
    <row r="380" spans="2:2" x14ac:dyDescent="0.45">
      <c r="B380" s="7">
        <v>210</v>
      </c>
    </row>
    <row r="381" spans="2:2" x14ac:dyDescent="0.45">
      <c r="B381" s="7">
        <v>215</v>
      </c>
    </row>
    <row r="382" spans="2:2" x14ac:dyDescent="0.45">
      <c r="B382" s="7">
        <v>220</v>
      </c>
    </row>
    <row r="383" spans="2:2" x14ac:dyDescent="0.45">
      <c r="B383" s="7">
        <v>225</v>
      </c>
    </row>
    <row r="384" spans="2:2" x14ac:dyDescent="0.45">
      <c r="B384" s="7">
        <v>230</v>
      </c>
    </row>
    <row r="385" spans="2:2" x14ac:dyDescent="0.45">
      <c r="B385" s="7">
        <v>235</v>
      </c>
    </row>
    <row r="386" spans="2:2" x14ac:dyDescent="0.45">
      <c r="B386" s="7">
        <v>240</v>
      </c>
    </row>
    <row r="387" spans="2:2" x14ac:dyDescent="0.45">
      <c r="B387" s="7">
        <v>245</v>
      </c>
    </row>
    <row r="388" spans="2:2" x14ac:dyDescent="0.45">
      <c r="B388" s="7">
        <v>250</v>
      </c>
    </row>
    <row r="389" spans="2:2" x14ac:dyDescent="0.45">
      <c r="B389" s="7">
        <v>255</v>
      </c>
    </row>
    <row r="390" spans="2:2" x14ac:dyDescent="0.45">
      <c r="B390" s="7">
        <v>260</v>
      </c>
    </row>
    <row r="391" spans="2:2" x14ac:dyDescent="0.45">
      <c r="B391" s="7">
        <v>265</v>
      </c>
    </row>
    <row r="392" spans="2:2" x14ac:dyDescent="0.45">
      <c r="B392" s="7">
        <v>270</v>
      </c>
    </row>
    <row r="393" spans="2:2" x14ac:dyDescent="0.45">
      <c r="B393" s="7">
        <v>275</v>
      </c>
    </row>
    <row r="394" spans="2:2" x14ac:dyDescent="0.45">
      <c r="B394" s="7">
        <v>280</v>
      </c>
    </row>
    <row r="395" spans="2:2" x14ac:dyDescent="0.45">
      <c r="B395" s="7">
        <v>285</v>
      </c>
    </row>
    <row r="396" spans="2:2" x14ac:dyDescent="0.45">
      <c r="B396" s="7">
        <v>290</v>
      </c>
    </row>
    <row r="397" spans="2:2" x14ac:dyDescent="0.45">
      <c r="B397" s="7">
        <v>295</v>
      </c>
    </row>
    <row r="398" spans="2:2" x14ac:dyDescent="0.45">
      <c r="B398" s="7">
        <v>300</v>
      </c>
    </row>
    <row r="399" spans="2:2" x14ac:dyDescent="0.45">
      <c r="B399" s="7">
        <v>305</v>
      </c>
    </row>
    <row r="400" spans="2:2" x14ac:dyDescent="0.45">
      <c r="B400" s="7">
        <v>310</v>
      </c>
    </row>
    <row r="401" spans="2:2" x14ac:dyDescent="0.45">
      <c r="B401" s="7">
        <v>315</v>
      </c>
    </row>
    <row r="402" spans="2:2" x14ac:dyDescent="0.45">
      <c r="B402" s="7">
        <v>320</v>
      </c>
    </row>
    <row r="403" spans="2:2" x14ac:dyDescent="0.45">
      <c r="B403" s="7">
        <v>325</v>
      </c>
    </row>
    <row r="404" spans="2:2" x14ac:dyDescent="0.45">
      <c r="B404" s="7">
        <v>330</v>
      </c>
    </row>
    <row r="405" spans="2:2" x14ac:dyDescent="0.45">
      <c r="B405" s="7">
        <v>335</v>
      </c>
    </row>
    <row r="406" spans="2:2" x14ac:dyDescent="0.45">
      <c r="B406" s="7">
        <v>340</v>
      </c>
    </row>
    <row r="407" spans="2:2" x14ac:dyDescent="0.45">
      <c r="B407" s="7">
        <v>345</v>
      </c>
    </row>
    <row r="408" spans="2:2" x14ac:dyDescent="0.45">
      <c r="B408" s="7">
        <v>350</v>
      </c>
    </row>
    <row r="409" spans="2:2" x14ac:dyDescent="0.45">
      <c r="B409" s="7">
        <v>355</v>
      </c>
    </row>
    <row r="410" spans="2:2" x14ac:dyDescent="0.45">
      <c r="B410" s="7">
        <v>360</v>
      </c>
    </row>
    <row r="411" spans="2:2" x14ac:dyDescent="0.45">
      <c r="B411" s="7">
        <v>365</v>
      </c>
    </row>
    <row r="412" spans="2:2" x14ac:dyDescent="0.45">
      <c r="B412" s="7">
        <v>370</v>
      </c>
    </row>
    <row r="413" spans="2:2" x14ac:dyDescent="0.45">
      <c r="B413" s="7">
        <v>375</v>
      </c>
    </row>
    <row r="414" spans="2:2" x14ac:dyDescent="0.45">
      <c r="B414" s="7">
        <v>380</v>
      </c>
    </row>
    <row r="415" spans="2:2" x14ac:dyDescent="0.45">
      <c r="B415" s="7">
        <v>385</v>
      </c>
    </row>
    <row r="416" spans="2:2" x14ac:dyDescent="0.45">
      <c r="B416" s="7">
        <v>390</v>
      </c>
    </row>
    <row r="417" spans="2:2" x14ac:dyDescent="0.45">
      <c r="B417" s="7">
        <v>395</v>
      </c>
    </row>
    <row r="418" spans="2:2" x14ac:dyDescent="0.45">
      <c r="B418" s="7">
        <v>400</v>
      </c>
    </row>
    <row r="419" spans="2:2" x14ac:dyDescent="0.45">
      <c r="B419" s="7">
        <v>405</v>
      </c>
    </row>
    <row r="420" spans="2:2" x14ac:dyDescent="0.45">
      <c r="B420" s="7">
        <v>410</v>
      </c>
    </row>
    <row r="421" spans="2:2" x14ac:dyDescent="0.45">
      <c r="B421" s="7">
        <v>415</v>
      </c>
    </row>
    <row r="422" spans="2:2" x14ac:dyDescent="0.45">
      <c r="B422" s="7">
        <v>420</v>
      </c>
    </row>
    <row r="423" spans="2:2" x14ac:dyDescent="0.45">
      <c r="B423" s="7">
        <v>425</v>
      </c>
    </row>
    <row r="424" spans="2:2" x14ac:dyDescent="0.45">
      <c r="B424" s="7">
        <v>430</v>
      </c>
    </row>
    <row r="425" spans="2:2" x14ac:dyDescent="0.45">
      <c r="B425" s="7">
        <v>435</v>
      </c>
    </row>
    <row r="426" spans="2:2" x14ac:dyDescent="0.45">
      <c r="B426" s="7">
        <v>440</v>
      </c>
    </row>
    <row r="427" spans="2:2" x14ac:dyDescent="0.45">
      <c r="B427" s="7">
        <v>445</v>
      </c>
    </row>
    <row r="428" spans="2:2" x14ac:dyDescent="0.45">
      <c r="B428" s="7">
        <v>450</v>
      </c>
    </row>
    <row r="429" spans="2:2" x14ac:dyDescent="0.45">
      <c r="B429" s="7">
        <v>455</v>
      </c>
    </row>
    <row r="430" spans="2:2" x14ac:dyDescent="0.45">
      <c r="B430" s="7">
        <v>460</v>
      </c>
    </row>
    <row r="431" spans="2:2" x14ac:dyDescent="0.45">
      <c r="B431" s="7">
        <v>465</v>
      </c>
    </row>
    <row r="432" spans="2:2" x14ac:dyDescent="0.45">
      <c r="B432" s="7">
        <v>470</v>
      </c>
    </row>
    <row r="433" spans="2:2" x14ac:dyDescent="0.45">
      <c r="B433" s="7">
        <v>475</v>
      </c>
    </row>
    <row r="434" spans="2:2" x14ac:dyDescent="0.45">
      <c r="B434" s="7">
        <v>480</v>
      </c>
    </row>
    <row r="435" spans="2:2" x14ac:dyDescent="0.45">
      <c r="B435" s="7">
        <v>485</v>
      </c>
    </row>
    <row r="436" spans="2:2" x14ac:dyDescent="0.45">
      <c r="B436" s="7">
        <v>490</v>
      </c>
    </row>
    <row r="437" spans="2:2" x14ac:dyDescent="0.45">
      <c r="B437" s="7">
        <v>495</v>
      </c>
    </row>
    <row r="438" spans="2:2" x14ac:dyDescent="0.45">
      <c r="B438" s="7">
        <v>500</v>
      </c>
    </row>
    <row r="439" spans="2:2" x14ac:dyDescent="0.45">
      <c r="B439" s="7">
        <v>505</v>
      </c>
    </row>
    <row r="440" spans="2:2" x14ac:dyDescent="0.45">
      <c r="B440" s="7">
        <v>510</v>
      </c>
    </row>
    <row r="441" spans="2:2" x14ac:dyDescent="0.45">
      <c r="B441" s="7">
        <v>515</v>
      </c>
    </row>
    <row r="442" spans="2:2" x14ac:dyDescent="0.45">
      <c r="B442" s="7">
        <v>520</v>
      </c>
    </row>
    <row r="443" spans="2:2" x14ac:dyDescent="0.45">
      <c r="B443" s="7">
        <v>525</v>
      </c>
    </row>
    <row r="444" spans="2:2" x14ac:dyDescent="0.45">
      <c r="B444" s="7">
        <v>530</v>
      </c>
    </row>
    <row r="445" spans="2:2" x14ac:dyDescent="0.45">
      <c r="B445" s="7">
        <v>535</v>
      </c>
    </row>
    <row r="446" spans="2:2" x14ac:dyDescent="0.45">
      <c r="B446" s="7">
        <v>540</v>
      </c>
    </row>
    <row r="447" spans="2:2" x14ac:dyDescent="0.45">
      <c r="B447" s="7">
        <v>545</v>
      </c>
    </row>
    <row r="448" spans="2:2" x14ac:dyDescent="0.45">
      <c r="B448" s="7">
        <v>550</v>
      </c>
    </row>
    <row r="449" spans="1:11" x14ac:dyDescent="0.45">
      <c r="B449" s="7">
        <v>555</v>
      </c>
    </row>
    <row r="450" spans="1:11" x14ac:dyDescent="0.45">
      <c r="B450" s="7">
        <v>560</v>
      </c>
    </row>
    <row r="451" spans="1:11" x14ac:dyDescent="0.45">
      <c r="B451" s="7">
        <v>565</v>
      </c>
    </row>
    <row r="452" spans="1:11" x14ac:dyDescent="0.45">
      <c r="B452" s="7">
        <v>570</v>
      </c>
    </row>
    <row r="453" spans="1:11" x14ac:dyDescent="0.45">
      <c r="B453" s="7">
        <v>575</v>
      </c>
    </row>
    <row r="454" spans="1:11" x14ac:dyDescent="0.45">
      <c r="B454" s="7">
        <v>580</v>
      </c>
    </row>
    <row r="455" spans="1:11" x14ac:dyDescent="0.45">
      <c r="B455" s="7">
        <v>585</v>
      </c>
    </row>
    <row r="456" spans="1:11" x14ac:dyDescent="0.45">
      <c r="B456" s="7">
        <v>590</v>
      </c>
    </row>
    <row r="457" spans="1:11" x14ac:dyDescent="0.45">
      <c r="B457" s="7">
        <v>595</v>
      </c>
    </row>
    <row r="458" spans="1:11" x14ac:dyDescent="0.45">
      <c r="B458" s="7">
        <v>600</v>
      </c>
    </row>
    <row r="459" spans="1:11" x14ac:dyDescent="0.45">
      <c r="B459" s="7">
        <v>605</v>
      </c>
    </row>
    <row r="460" spans="1:11" x14ac:dyDescent="0.45">
      <c r="B460" s="7">
        <v>610</v>
      </c>
    </row>
    <row r="463" spans="1:11" x14ac:dyDescent="0.45">
      <c r="A463" s="4" t="s">
        <v>198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5" spans="1:5" x14ac:dyDescent="0.45">
      <c r="A465" t="s">
        <v>199</v>
      </c>
    </row>
    <row r="467" spans="1:5" x14ac:dyDescent="0.45">
      <c r="B467" s="2" t="s">
        <v>200</v>
      </c>
      <c r="D467" t="s">
        <v>78</v>
      </c>
    </row>
    <row r="468" spans="1:5" x14ac:dyDescent="0.45">
      <c r="B468" s="7">
        <v>0.5</v>
      </c>
    </row>
    <row r="469" spans="1:5" x14ac:dyDescent="0.45">
      <c r="B469" s="7">
        <v>1</v>
      </c>
      <c r="D469" t="s">
        <v>201</v>
      </c>
    </row>
    <row r="470" spans="1:5" x14ac:dyDescent="0.45">
      <c r="B470" s="7">
        <v>0.2</v>
      </c>
      <c r="D470" t="s">
        <v>95</v>
      </c>
      <c r="E470">
        <f>QUARTILE(B468:B589,1)</f>
        <v>0.4</v>
      </c>
    </row>
    <row r="471" spans="1:5" x14ac:dyDescent="0.45">
      <c r="B471" s="7">
        <v>0.7</v>
      </c>
      <c r="D471" t="s">
        <v>132</v>
      </c>
      <c r="E471">
        <f>QUARTILE(B468:B589,2)</f>
        <v>0.7</v>
      </c>
    </row>
    <row r="472" spans="1:5" x14ac:dyDescent="0.45">
      <c r="B472" s="7">
        <v>0.3</v>
      </c>
      <c r="D472" t="s">
        <v>96</v>
      </c>
      <c r="E472">
        <f>QUARTILE(B468:B589,3)</f>
        <v>0.9</v>
      </c>
    </row>
    <row r="473" spans="1:5" x14ac:dyDescent="0.45">
      <c r="B473" s="7">
        <v>0.9</v>
      </c>
    </row>
    <row r="474" spans="1:5" x14ac:dyDescent="0.45">
      <c r="B474" s="7">
        <v>1.2</v>
      </c>
      <c r="D474" t="s">
        <v>202</v>
      </c>
    </row>
    <row r="475" spans="1:5" x14ac:dyDescent="0.45">
      <c r="B475" s="7">
        <v>0.6</v>
      </c>
      <c r="D475" t="s">
        <v>208</v>
      </c>
      <c r="E475">
        <f>PERCENTILE(B468:B589,0.25)</f>
        <v>0.4</v>
      </c>
    </row>
    <row r="476" spans="1:5" x14ac:dyDescent="0.45">
      <c r="B476" s="7">
        <v>0.4</v>
      </c>
      <c r="D476" t="s">
        <v>215</v>
      </c>
      <c r="E476">
        <f>PERCENTILE(B468:B589,0.5)</f>
        <v>0.7</v>
      </c>
    </row>
    <row r="477" spans="1:5" x14ac:dyDescent="0.45">
      <c r="B477" s="7">
        <v>1.1000000000000001</v>
      </c>
      <c r="D477" t="s">
        <v>209</v>
      </c>
      <c r="E477">
        <f>PERCENTILE(B468:B589,0.75)</f>
        <v>0.9</v>
      </c>
    </row>
    <row r="478" spans="1:5" x14ac:dyDescent="0.45">
      <c r="B478" s="7">
        <v>0.8</v>
      </c>
    </row>
    <row r="479" spans="1:5" x14ac:dyDescent="0.45">
      <c r="B479" s="7">
        <v>0.5</v>
      </c>
    </row>
    <row r="480" spans="1:5" x14ac:dyDescent="0.45">
      <c r="B480" s="7">
        <v>0.3</v>
      </c>
      <c r="D480" t="s">
        <v>203</v>
      </c>
    </row>
    <row r="481" spans="2:2" x14ac:dyDescent="0.45">
      <c r="B481" s="7">
        <v>0.6</v>
      </c>
    </row>
    <row r="482" spans="2:2" x14ac:dyDescent="0.45">
      <c r="B482" s="7">
        <v>1</v>
      </c>
    </row>
    <row r="483" spans="2:2" x14ac:dyDescent="0.45">
      <c r="B483" s="7">
        <v>0.4</v>
      </c>
    </row>
    <row r="484" spans="2:2" x14ac:dyDescent="0.45">
      <c r="B484" s="7">
        <v>0.5</v>
      </c>
    </row>
    <row r="485" spans="2:2" x14ac:dyDescent="0.45">
      <c r="B485" s="7">
        <v>0.7</v>
      </c>
    </row>
    <row r="486" spans="2:2" x14ac:dyDescent="0.45">
      <c r="B486" s="7">
        <v>0.9</v>
      </c>
    </row>
    <row r="487" spans="2:2" x14ac:dyDescent="0.45">
      <c r="B487" s="7">
        <v>1.3</v>
      </c>
    </row>
    <row r="488" spans="2:2" x14ac:dyDescent="0.45">
      <c r="B488" s="7">
        <v>0.8</v>
      </c>
    </row>
    <row r="489" spans="2:2" x14ac:dyDescent="0.45">
      <c r="B489" s="7">
        <v>0.6</v>
      </c>
    </row>
    <row r="490" spans="2:2" x14ac:dyDescent="0.45">
      <c r="B490" s="7">
        <v>0.4</v>
      </c>
    </row>
    <row r="491" spans="2:2" x14ac:dyDescent="0.45">
      <c r="B491" s="7">
        <v>0.7</v>
      </c>
    </row>
    <row r="492" spans="2:2" x14ac:dyDescent="0.45">
      <c r="B492" s="7">
        <v>0.9</v>
      </c>
    </row>
    <row r="493" spans="2:2" x14ac:dyDescent="0.45">
      <c r="B493" s="7">
        <v>0.5</v>
      </c>
    </row>
    <row r="494" spans="2:2" x14ac:dyDescent="0.45">
      <c r="B494" s="7">
        <v>0.2</v>
      </c>
    </row>
    <row r="495" spans="2:2" x14ac:dyDescent="0.45">
      <c r="B495" s="7">
        <v>1</v>
      </c>
    </row>
    <row r="496" spans="2:2" x14ac:dyDescent="0.45">
      <c r="B496" s="7">
        <v>0.8</v>
      </c>
    </row>
    <row r="497" spans="2:2" x14ac:dyDescent="0.45">
      <c r="B497" s="7">
        <v>0.3</v>
      </c>
    </row>
    <row r="498" spans="2:2" x14ac:dyDescent="0.45">
      <c r="B498" s="7">
        <v>0.6</v>
      </c>
    </row>
    <row r="499" spans="2:2" x14ac:dyDescent="0.45">
      <c r="B499" s="7">
        <v>0.4</v>
      </c>
    </row>
    <row r="500" spans="2:2" x14ac:dyDescent="0.45">
      <c r="B500" s="7">
        <v>0.7</v>
      </c>
    </row>
    <row r="501" spans="2:2" x14ac:dyDescent="0.45">
      <c r="B501" s="7">
        <v>0.9</v>
      </c>
    </row>
    <row r="502" spans="2:2" x14ac:dyDescent="0.45">
      <c r="B502" s="7">
        <v>1.2</v>
      </c>
    </row>
    <row r="503" spans="2:2" x14ac:dyDescent="0.45">
      <c r="B503" s="7">
        <v>0.8</v>
      </c>
    </row>
    <row r="504" spans="2:2" x14ac:dyDescent="0.45">
      <c r="B504" s="7">
        <v>0.3</v>
      </c>
    </row>
    <row r="505" spans="2:2" x14ac:dyDescent="0.45">
      <c r="B505" s="7">
        <v>0.6</v>
      </c>
    </row>
    <row r="506" spans="2:2" x14ac:dyDescent="0.45">
      <c r="B506" s="7">
        <v>0.5</v>
      </c>
    </row>
    <row r="507" spans="2:2" x14ac:dyDescent="0.45">
      <c r="B507" s="7">
        <v>0.4</v>
      </c>
    </row>
    <row r="508" spans="2:2" x14ac:dyDescent="0.45">
      <c r="B508" s="7">
        <v>0.7</v>
      </c>
    </row>
    <row r="509" spans="2:2" x14ac:dyDescent="0.45">
      <c r="B509" s="7">
        <v>0.9</v>
      </c>
    </row>
    <row r="510" spans="2:2" x14ac:dyDescent="0.45">
      <c r="B510" s="7">
        <v>1.1000000000000001</v>
      </c>
    </row>
    <row r="511" spans="2:2" x14ac:dyDescent="0.45">
      <c r="B511" s="7">
        <v>0.3</v>
      </c>
    </row>
    <row r="512" spans="2:2" x14ac:dyDescent="0.45">
      <c r="B512" s="7">
        <v>1.4</v>
      </c>
    </row>
    <row r="513" spans="2:2" x14ac:dyDescent="0.45">
      <c r="B513" s="7">
        <v>0</v>
      </c>
    </row>
    <row r="514" spans="2:2" x14ac:dyDescent="0.45">
      <c r="B514" s="7">
        <v>9</v>
      </c>
    </row>
    <row r="515" spans="2:2" x14ac:dyDescent="0.45">
      <c r="B515" s="7">
        <v>0.6</v>
      </c>
    </row>
    <row r="516" spans="2:2" x14ac:dyDescent="0.45">
      <c r="B516" s="7">
        <v>0.2</v>
      </c>
    </row>
    <row r="517" spans="2:2" x14ac:dyDescent="0.45">
      <c r="B517" s="7">
        <v>1.5</v>
      </c>
    </row>
    <row r="518" spans="2:2" x14ac:dyDescent="0.45">
      <c r="B518" s="7">
        <v>1</v>
      </c>
    </row>
    <row r="519" spans="2:2" x14ac:dyDescent="0.45">
      <c r="B519" s="7">
        <v>0.6</v>
      </c>
    </row>
    <row r="520" spans="2:2" x14ac:dyDescent="0.45">
      <c r="B520" s="7">
        <v>0.4</v>
      </c>
    </row>
    <row r="521" spans="2:2" x14ac:dyDescent="0.45">
      <c r="B521" s="7">
        <v>0.7</v>
      </c>
    </row>
    <row r="522" spans="2:2" x14ac:dyDescent="0.45">
      <c r="B522" s="7">
        <v>1</v>
      </c>
    </row>
    <row r="523" spans="2:2" x14ac:dyDescent="0.45">
      <c r="B523" s="7">
        <v>0.8</v>
      </c>
    </row>
    <row r="524" spans="2:2" x14ac:dyDescent="0.45">
      <c r="B524" s="7">
        <v>0.3</v>
      </c>
    </row>
    <row r="525" spans="2:2" x14ac:dyDescent="0.45">
      <c r="B525" s="7">
        <v>0.5</v>
      </c>
    </row>
    <row r="526" spans="2:2" x14ac:dyDescent="0.45">
      <c r="B526" s="7">
        <v>0.8</v>
      </c>
    </row>
    <row r="527" spans="2:2" x14ac:dyDescent="0.45">
      <c r="B527" s="7">
        <v>0.6</v>
      </c>
    </row>
    <row r="528" spans="2:2" x14ac:dyDescent="0.45">
      <c r="B528" s="7">
        <v>0.3</v>
      </c>
    </row>
    <row r="529" spans="2:2" x14ac:dyDescent="0.45">
      <c r="B529" s="7">
        <v>0.9</v>
      </c>
    </row>
    <row r="530" spans="2:2" x14ac:dyDescent="0.45">
      <c r="B530" s="7">
        <v>0.4</v>
      </c>
    </row>
    <row r="531" spans="2:2" x14ac:dyDescent="0.45">
      <c r="B531" s="7">
        <v>0.7</v>
      </c>
    </row>
    <row r="532" spans="2:2" x14ac:dyDescent="0.45">
      <c r="B532" s="7">
        <v>0.9</v>
      </c>
    </row>
    <row r="533" spans="2:2" x14ac:dyDescent="0.45">
      <c r="B533" s="7">
        <v>1</v>
      </c>
    </row>
    <row r="534" spans="2:2" x14ac:dyDescent="0.45">
      <c r="B534" s="7">
        <v>0.8</v>
      </c>
    </row>
    <row r="535" spans="2:2" x14ac:dyDescent="0.45">
      <c r="B535" s="7">
        <v>0.3</v>
      </c>
    </row>
    <row r="536" spans="2:2" x14ac:dyDescent="0.45">
      <c r="B536" s="7">
        <v>0.5</v>
      </c>
    </row>
    <row r="537" spans="2:2" x14ac:dyDescent="0.45">
      <c r="B537" s="7">
        <v>0.6</v>
      </c>
    </row>
    <row r="538" spans="2:2" x14ac:dyDescent="0.45">
      <c r="B538" s="7">
        <v>0.4</v>
      </c>
    </row>
    <row r="539" spans="2:2" x14ac:dyDescent="0.45">
      <c r="B539" s="7">
        <v>0.7</v>
      </c>
    </row>
    <row r="540" spans="2:2" x14ac:dyDescent="0.45">
      <c r="B540" s="7">
        <v>0.9</v>
      </c>
    </row>
    <row r="541" spans="2:2" x14ac:dyDescent="0.45">
      <c r="B541" s="7">
        <v>1.1000000000000001</v>
      </c>
    </row>
    <row r="542" spans="2:2" x14ac:dyDescent="0.45">
      <c r="B542" s="7">
        <v>0.8</v>
      </c>
    </row>
    <row r="543" spans="2:2" x14ac:dyDescent="0.45">
      <c r="B543" s="7">
        <v>0.3</v>
      </c>
    </row>
    <row r="544" spans="2:2" x14ac:dyDescent="0.45">
      <c r="B544" s="7">
        <v>0.5</v>
      </c>
    </row>
    <row r="545" spans="2:2" x14ac:dyDescent="0.45">
      <c r="B545" s="7">
        <v>0.6</v>
      </c>
    </row>
    <row r="546" spans="2:2" x14ac:dyDescent="0.45">
      <c r="B546" s="7">
        <v>0.4</v>
      </c>
    </row>
    <row r="547" spans="2:2" x14ac:dyDescent="0.45">
      <c r="B547" s="7">
        <v>0.7</v>
      </c>
    </row>
    <row r="548" spans="2:2" x14ac:dyDescent="0.45">
      <c r="B548" s="7">
        <v>0.9</v>
      </c>
    </row>
    <row r="549" spans="2:2" x14ac:dyDescent="0.45">
      <c r="B549" s="7">
        <v>1</v>
      </c>
    </row>
    <row r="550" spans="2:2" x14ac:dyDescent="0.45">
      <c r="B550" s="7">
        <v>0.8</v>
      </c>
    </row>
    <row r="551" spans="2:2" x14ac:dyDescent="0.45">
      <c r="B551" s="7">
        <v>0.3</v>
      </c>
    </row>
    <row r="552" spans="2:2" x14ac:dyDescent="0.45">
      <c r="B552" s="7">
        <v>0.5</v>
      </c>
    </row>
    <row r="553" spans="2:2" x14ac:dyDescent="0.45">
      <c r="B553" s="7">
        <v>0.6</v>
      </c>
    </row>
    <row r="554" spans="2:2" x14ac:dyDescent="0.45">
      <c r="B554" s="7">
        <v>0.4</v>
      </c>
    </row>
    <row r="555" spans="2:2" x14ac:dyDescent="0.45">
      <c r="B555" s="7">
        <v>0.7</v>
      </c>
    </row>
    <row r="556" spans="2:2" x14ac:dyDescent="0.45">
      <c r="B556" s="7">
        <v>0.9</v>
      </c>
    </row>
    <row r="557" spans="2:2" x14ac:dyDescent="0.45">
      <c r="B557" s="7">
        <v>1.1000000000000001</v>
      </c>
    </row>
    <row r="558" spans="2:2" x14ac:dyDescent="0.45">
      <c r="B558" s="7">
        <v>0.8</v>
      </c>
    </row>
    <row r="559" spans="2:2" x14ac:dyDescent="0.45">
      <c r="B559" s="7">
        <v>0.3</v>
      </c>
    </row>
    <row r="560" spans="2:2" x14ac:dyDescent="0.45">
      <c r="B560" s="7">
        <v>0.5</v>
      </c>
    </row>
    <row r="561" spans="2:2" x14ac:dyDescent="0.45">
      <c r="B561" s="7">
        <v>0.6</v>
      </c>
    </row>
    <row r="562" spans="2:2" x14ac:dyDescent="0.45">
      <c r="B562" s="7">
        <v>0.4</v>
      </c>
    </row>
    <row r="563" spans="2:2" x14ac:dyDescent="0.45">
      <c r="B563" s="7">
        <v>0.7</v>
      </c>
    </row>
    <row r="564" spans="2:2" x14ac:dyDescent="0.45">
      <c r="B564" s="7">
        <v>0.9</v>
      </c>
    </row>
    <row r="565" spans="2:2" x14ac:dyDescent="0.45">
      <c r="B565" s="7">
        <v>1</v>
      </c>
    </row>
    <row r="566" spans="2:2" x14ac:dyDescent="0.45">
      <c r="B566" s="7">
        <v>0.8</v>
      </c>
    </row>
    <row r="567" spans="2:2" x14ac:dyDescent="0.45">
      <c r="B567" s="7">
        <v>0.3</v>
      </c>
    </row>
    <row r="568" spans="2:2" x14ac:dyDescent="0.45">
      <c r="B568" s="7">
        <v>0.5</v>
      </c>
    </row>
    <row r="569" spans="2:2" x14ac:dyDescent="0.45">
      <c r="B569" s="7">
        <v>0.6</v>
      </c>
    </row>
    <row r="570" spans="2:2" x14ac:dyDescent="0.45">
      <c r="B570" s="7">
        <v>0.4</v>
      </c>
    </row>
    <row r="571" spans="2:2" x14ac:dyDescent="0.45">
      <c r="B571" s="7">
        <v>0.7</v>
      </c>
    </row>
    <row r="572" spans="2:2" x14ac:dyDescent="0.45">
      <c r="B572" s="7">
        <v>0.9</v>
      </c>
    </row>
    <row r="573" spans="2:2" x14ac:dyDescent="0.45">
      <c r="B573" s="7">
        <v>1.1000000000000001</v>
      </c>
    </row>
    <row r="574" spans="2:2" x14ac:dyDescent="0.45">
      <c r="B574" s="7">
        <v>0.8</v>
      </c>
    </row>
    <row r="575" spans="2:2" x14ac:dyDescent="0.45">
      <c r="B575" s="7">
        <v>0.3</v>
      </c>
    </row>
    <row r="576" spans="2:2" x14ac:dyDescent="0.45">
      <c r="B576" s="7">
        <v>0.5</v>
      </c>
    </row>
    <row r="577" spans="2:2" x14ac:dyDescent="0.45">
      <c r="B577" s="7">
        <v>0.6</v>
      </c>
    </row>
    <row r="578" spans="2:2" x14ac:dyDescent="0.45">
      <c r="B578" s="7">
        <v>0.4</v>
      </c>
    </row>
    <row r="579" spans="2:2" x14ac:dyDescent="0.45">
      <c r="B579" s="7">
        <v>0.7</v>
      </c>
    </row>
    <row r="580" spans="2:2" x14ac:dyDescent="0.45">
      <c r="B580" s="7">
        <v>0.9</v>
      </c>
    </row>
    <row r="581" spans="2:2" x14ac:dyDescent="0.45">
      <c r="B581" s="7">
        <v>1</v>
      </c>
    </row>
    <row r="582" spans="2:2" x14ac:dyDescent="0.45">
      <c r="B582" s="7">
        <v>0.8</v>
      </c>
    </row>
    <row r="583" spans="2:2" x14ac:dyDescent="0.45">
      <c r="B583" s="7">
        <v>0.3</v>
      </c>
    </row>
    <row r="584" spans="2:2" x14ac:dyDescent="0.45">
      <c r="B584" s="7">
        <v>0.5</v>
      </c>
    </row>
    <row r="585" spans="2:2" x14ac:dyDescent="0.45">
      <c r="B585" s="7">
        <v>0.6</v>
      </c>
    </row>
    <row r="586" spans="2:2" x14ac:dyDescent="0.45">
      <c r="B586" s="7">
        <v>0.4</v>
      </c>
    </row>
    <row r="587" spans="2:2" x14ac:dyDescent="0.45">
      <c r="B587" s="7">
        <v>0.7</v>
      </c>
    </row>
    <row r="588" spans="2:2" x14ac:dyDescent="0.45">
      <c r="B588" s="7">
        <v>0.9</v>
      </c>
    </row>
    <row r="589" spans="2:2" x14ac:dyDescent="0.45">
      <c r="B589" s="7">
        <v>1.1000000000000001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8EB9FE-7205-40C7-890F-FE8B4F3C57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vaghela</dc:creator>
  <cp:lastModifiedBy>krishna vaghela</cp:lastModifiedBy>
  <dcterms:created xsi:type="dcterms:W3CDTF">2024-02-26T17:19:04Z</dcterms:created>
  <dcterms:modified xsi:type="dcterms:W3CDTF">2024-02-29T15:13:15Z</dcterms:modified>
</cp:coreProperties>
</file>