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Research\Projects\Current\SK pollock growth\growth ms\Weight-at-age projections\"/>
    </mc:Choice>
  </mc:AlternateContent>
  <bookViews>
    <workbookView xWindow="-30080" yWindow="4440" windowWidth="28670" windowHeight="16130"/>
  </bookViews>
  <sheets>
    <sheet name="Calcs" sheetId="1" r:id="rId1"/>
    <sheet name="Results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Calcs!$F$1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1" l="1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L8" i="2"/>
  <c r="M8" i="2"/>
  <c r="K8" i="2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40" i="1"/>
  <c r="D55" i="1" l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Q99" i="1" l="1"/>
  <c r="Q58" i="1" s="1"/>
  <c r="Q65" i="1" l="1"/>
  <c r="Q106" i="1" s="1"/>
  <c r="Q70" i="1"/>
  <c r="Q111" i="1" s="1"/>
  <c r="Q63" i="1"/>
  <c r="Q104" i="1" s="1"/>
  <c r="Q66" i="1"/>
  <c r="Q107" i="1" s="1"/>
  <c r="Q69" i="1"/>
  <c r="Q110" i="1" s="1"/>
  <c r="Q77" i="1"/>
  <c r="Q118" i="1" s="1"/>
  <c r="Q68" i="1"/>
  <c r="Q109" i="1" s="1"/>
  <c r="Q75" i="1"/>
  <c r="Q116" i="1" s="1"/>
  <c r="Q83" i="1"/>
  <c r="Q124" i="1" s="1"/>
  <c r="Q91" i="1"/>
  <c r="Q132" i="1" s="1"/>
  <c r="Q76" i="1"/>
  <c r="Q117" i="1" s="1"/>
  <c r="Q81" i="1"/>
  <c r="Q122" i="1" s="1"/>
  <c r="Q71" i="1"/>
  <c r="Q112" i="1" s="1"/>
  <c r="Q78" i="1"/>
  <c r="Q119" i="1" s="1"/>
  <c r="Q82" i="1"/>
  <c r="Q123" i="1" s="1"/>
  <c r="Q90" i="1"/>
  <c r="Q131" i="1" s="1"/>
  <c r="Q72" i="1"/>
  <c r="Q113" i="1" s="1"/>
  <c r="Q60" i="1"/>
  <c r="Q101" i="1" s="1"/>
  <c r="Q62" i="1"/>
  <c r="Q103" i="1" s="1"/>
  <c r="Q73" i="1"/>
  <c r="Q114" i="1" s="1"/>
  <c r="Q88" i="1"/>
  <c r="Q129" i="1" s="1"/>
  <c r="Q61" i="1"/>
  <c r="Q102" i="1" s="1"/>
  <c r="Q64" i="1"/>
  <c r="Q105" i="1" s="1"/>
  <c r="Q74" i="1"/>
  <c r="Q115" i="1" s="1"/>
  <c r="Q79" i="1"/>
  <c r="Q120" i="1" s="1"/>
  <c r="Q80" i="1"/>
  <c r="Q121" i="1" s="1"/>
  <c r="Q85" i="1"/>
  <c r="Q126" i="1" s="1"/>
  <c r="Q86" i="1"/>
  <c r="Q127" i="1" s="1"/>
  <c r="Q87" i="1"/>
  <c r="Q128" i="1" s="1"/>
  <c r="Q92" i="1"/>
  <c r="Q133" i="1" s="1"/>
  <c r="Q95" i="1"/>
  <c r="Q136" i="1" s="1"/>
  <c r="Q93" i="1"/>
  <c r="Q134" i="1" s="1"/>
  <c r="Q94" i="1"/>
  <c r="Q135" i="1" s="1"/>
  <c r="Q67" i="1"/>
  <c r="Q108" i="1" s="1"/>
  <c r="Q89" i="1"/>
  <c r="Q130" i="1" s="1"/>
  <c r="Q84" i="1"/>
  <c r="Q125" i="1" s="1"/>
  <c r="Q59" i="1"/>
  <c r="Q100" i="1" s="1"/>
  <c r="M2" i="1"/>
  <c r="M7" i="1"/>
  <c r="M10" i="1" s="1"/>
  <c r="N7" i="1"/>
  <c r="N10" i="1" s="1"/>
  <c r="O7" i="1"/>
  <c r="O10" i="1" s="1"/>
  <c r="P7" i="1"/>
  <c r="P10" i="1" s="1"/>
  <c r="Q7" i="1"/>
  <c r="Q10" i="1" s="1"/>
  <c r="M99" i="1"/>
  <c r="M58" i="1" s="1"/>
  <c r="N99" i="1"/>
  <c r="N58" i="1" s="1"/>
  <c r="O99" i="1"/>
  <c r="O58" i="1" s="1"/>
  <c r="P99" i="1"/>
  <c r="P58" i="1" s="1"/>
  <c r="L99" i="1"/>
  <c r="L58" i="1" s="1"/>
  <c r="E99" i="1"/>
  <c r="E58" i="1" s="1"/>
  <c r="F99" i="1"/>
  <c r="F58" i="1" s="1"/>
  <c r="G99" i="1"/>
  <c r="G58" i="1" s="1"/>
  <c r="H99" i="1"/>
  <c r="H58" i="1" s="1"/>
  <c r="I99" i="1"/>
  <c r="I58" i="1" s="1"/>
  <c r="J99" i="1"/>
  <c r="J58" i="1" s="1"/>
  <c r="K99" i="1"/>
  <c r="K58" i="1" s="1"/>
  <c r="D99" i="1"/>
  <c r="D58" i="1" s="1"/>
  <c r="C99" i="1"/>
  <c r="C58" i="1" s="1"/>
  <c r="C7" i="1"/>
  <c r="D7" i="1"/>
  <c r="D10" i="1" s="1"/>
  <c r="E7" i="1"/>
  <c r="E10" i="1" s="1"/>
  <c r="F7" i="1"/>
  <c r="F10" i="1" s="1"/>
  <c r="G7" i="1"/>
  <c r="G10" i="1" s="1"/>
  <c r="H7" i="1"/>
  <c r="H10" i="1" s="1"/>
  <c r="I7" i="1"/>
  <c r="I10" i="1" s="1"/>
  <c r="J7" i="1"/>
  <c r="J10" i="1" s="1"/>
  <c r="K7" i="1"/>
  <c r="K10" i="1" s="1"/>
  <c r="L7" i="1"/>
  <c r="L10" i="1" s="1"/>
  <c r="J66" i="1" l="1"/>
  <c r="J107" i="1" s="1"/>
  <c r="J64" i="1"/>
  <c r="J105" i="1" s="1"/>
  <c r="J67" i="1"/>
  <c r="J108" i="1" s="1"/>
  <c r="J71" i="1"/>
  <c r="J112" i="1" s="1"/>
  <c r="J61" i="1"/>
  <c r="J102" i="1" s="1"/>
  <c r="J70" i="1"/>
  <c r="J111" i="1" s="1"/>
  <c r="J78" i="1"/>
  <c r="J119" i="1" s="1"/>
  <c r="J63" i="1"/>
  <c r="J104" i="1" s="1"/>
  <c r="J76" i="1"/>
  <c r="J117" i="1" s="1"/>
  <c r="J62" i="1"/>
  <c r="J103" i="1" s="1"/>
  <c r="J65" i="1"/>
  <c r="J106" i="1" s="1"/>
  <c r="J74" i="1"/>
  <c r="J115" i="1" s="1"/>
  <c r="J77" i="1"/>
  <c r="J118" i="1" s="1"/>
  <c r="J84" i="1"/>
  <c r="J125" i="1" s="1"/>
  <c r="J92" i="1"/>
  <c r="J133" i="1" s="1"/>
  <c r="J68" i="1"/>
  <c r="J109" i="1" s="1"/>
  <c r="J69" i="1"/>
  <c r="J110" i="1" s="1"/>
  <c r="J75" i="1"/>
  <c r="J116" i="1" s="1"/>
  <c r="J83" i="1"/>
  <c r="J124" i="1" s="1"/>
  <c r="J91" i="1"/>
  <c r="J132" i="1" s="1"/>
  <c r="J82" i="1"/>
  <c r="J123" i="1" s="1"/>
  <c r="J89" i="1"/>
  <c r="J130" i="1" s="1"/>
  <c r="J94" i="1"/>
  <c r="J135" i="1" s="1"/>
  <c r="J73" i="1"/>
  <c r="J114" i="1" s="1"/>
  <c r="J79" i="1"/>
  <c r="J120" i="1" s="1"/>
  <c r="J81" i="1"/>
  <c r="J122" i="1" s="1"/>
  <c r="J95" i="1"/>
  <c r="J136" i="1" s="1"/>
  <c r="J90" i="1"/>
  <c r="J131" i="1" s="1"/>
  <c r="J85" i="1"/>
  <c r="J126" i="1" s="1"/>
  <c r="J72" i="1"/>
  <c r="J113" i="1" s="1"/>
  <c r="J80" i="1"/>
  <c r="J121" i="1" s="1"/>
  <c r="J86" i="1"/>
  <c r="J127" i="1" s="1"/>
  <c r="J87" i="1"/>
  <c r="J128" i="1" s="1"/>
  <c r="J60" i="1"/>
  <c r="J101" i="1" s="1"/>
  <c r="J88" i="1"/>
  <c r="J129" i="1" s="1"/>
  <c r="J93" i="1"/>
  <c r="J134" i="1" s="1"/>
  <c r="O63" i="1"/>
  <c r="O104" i="1" s="1"/>
  <c r="O60" i="1"/>
  <c r="O101" i="1" s="1"/>
  <c r="O68" i="1"/>
  <c r="O109" i="1" s="1"/>
  <c r="O75" i="1"/>
  <c r="O116" i="1" s="1"/>
  <c r="O73" i="1"/>
  <c r="O114" i="1" s="1"/>
  <c r="O81" i="1"/>
  <c r="O122" i="1" s="1"/>
  <c r="O72" i="1"/>
  <c r="O113" i="1" s="1"/>
  <c r="O89" i="1"/>
  <c r="O130" i="1" s="1"/>
  <c r="O79" i="1"/>
  <c r="O120" i="1" s="1"/>
  <c r="O76" i="1"/>
  <c r="O117" i="1" s="1"/>
  <c r="O88" i="1"/>
  <c r="O129" i="1" s="1"/>
  <c r="O61" i="1"/>
  <c r="O102" i="1" s="1"/>
  <c r="O62" i="1"/>
  <c r="O103" i="1" s="1"/>
  <c r="O64" i="1"/>
  <c r="O105" i="1" s="1"/>
  <c r="O65" i="1"/>
  <c r="O106" i="1" s="1"/>
  <c r="O67" i="1"/>
  <c r="O108" i="1" s="1"/>
  <c r="O74" i="1"/>
  <c r="O115" i="1" s="1"/>
  <c r="O86" i="1"/>
  <c r="O127" i="1" s="1"/>
  <c r="O94" i="1"/>
  <c r="O135" i="1" s="1"/>
  <c r="O66" i="1"/>
  <c r="O107" i="1" s="1"/>
  <c r="O77" i="1"/>
  <c r="O118" i="1" s="1"/>
  <c r="O92" i="1"/>
  <c r="O133" i="1" s="1"/>
  <c r="O87" i="1"/>
  <c r="O128" i="1" s="1"/>
  <c r="O93" i="1"/>
  <c r="O134" i="1" s="1"/>
  <c r="O78" i="1"/>
  <c r="O119" i="1" s="1"/>
  <c r="O85" i="1"/>
  <c r="O126" i="1" s="1"/>
  <c r="O90" i="1"/>
  <c r="O131" i="1" s="1"/>
  <c r="O83" i="1"/>
  <c r="O124" i="1" s="1"/>
  <c r="O95" i="1"/>
  <c r="O136" i="1" s="1"/>
  <c r="O69" i="1"/>
  <c r="O110" i="1" s="1"/>
  <c r="O71" i="1"/>
  <c r="O112" i="1" s="1"/>
  <c r="O82" i="1"/>
  <c r="O123" i="1" s="1"/>
  <c r="O84" i="1"/>
  <c r="O125" i="1" s="1"/>
  <c r="O80" i="1"/>
  <c r="O121" i="1" s="1"/>
  <c r="O70" i="1"/>
  <c r="O111" i="1" s="1"/>
  <c r="O91" i="1"/>
  <c r="O132" i="1" s="1"/>
  <c r="N62" i="1"/>
  <c r="N103" i="1" s="1"/>
  <c r="N68" i="1"/>
  <c r="N109" i="1" s="1"/>
  <c r="N65" i="1"/>
  <c r="N106" i="1" s="1"/>
  <c r="N74" i="1"/>
  <c r="N115" i="1" s="1"/>
  <c r="N67" i="1"/>
  <c r="N108" i="1" s="1"/>
  <c r="N72" i="1"/>
  <c r="N113" i="1" s="1"/>
  <c r="N80" i="1"/>
  <c r="N121" i="1" s="1"/>
  <c r="N76" i="1"/>
  <c r="N117" i="1" s="1"/>
  <c r="N81" i="1"/>
  <c r="N122" i="1" s="1"/>
  <c r="N88" i="1"/>
  <c r="N129" i="1" s="1"/>
  <c r="N61" i="1"/>
  <c r="N102" i="1" s="1"/>
  <c r="N73" i="1"/>
  <c r="N114" i="1" s="1"/>
  <c r="N79" i="1"/>
  <c r="N120" i="1" s="1"/>
  <c r="N87" i="1"/>
  <c r="N128" i="1" s="1"/>
  <c r="N95" i="1"/>
  <c r="N136" i="1" s="1"/>
  <c r="N60" i="1"/>
  <c r="N101" i="1" s="1"/>
  <c r="N64" i="1"/>
  <c r="N105" i="1" s="1"/>
  <c r="N63" i="1"/>
  <c r="N104" i="1" s="1"/>
  <c r="N66" i="1"/>
  <c r="N107" i="1" s="1"/>
  <c r="N77" i="1"/>
  <c r="N118" i="1" s="1"/>
  <c r="N85" i="1"/>
  <c r="N126" i="1" s="1"/>
  <c r="N93" i="1"/>
  <c r="N134" i="1" s="1"/>
  <c r="N69" i="1"/>
  <c r="N110" i="1" s="1"/>
  <c r="N75" i="1"/>
  <c r="N116" i="1" s="1"/>
  <c r="N71" i="1"/>
  <c r="N112" i="1" s="1"/>
  <c r="N82" i="1"/>
  <c r="N123" i="1" s="1"/>
  <c r="N94" i="1"/>
  <c r="N135" i="1" s="1"/>
  <c r="N78" i="1"/>
  <c r="N119" i="1" s="1"/>
  <c r="N90" i="1"/>
  <c r="N131" i="1" s="1"/>
  <c r="N70" i="1"/>
  <c r="N111" i="1" s="1"/>
  <c r="N83" i="1"/>
  <c r="N124" i="1" s="1"/>
  <c r="N84" i="1"/>
  <c r="N125" i="1" s="1"/>
  <c r="N89" i="1"/>
  <c r="N130" i="1" s="1"/>
  <c r="N91" i="1"/>
  <c r="N132" i="1" s="1"/>
  <c r="N92" i="1"/>
  <c r="N133" i="1" s="1"/>
  <c r="N86" i="1"/>
  <c r="N127" i="1" s="1"/>
  <c r="H64" i="1"/>
  <c r="H105" i="1" s="1"/>
  <c r="H69" i="1"/>
  <c r="H110" i="1" s="1"/>
  <c r="H63" i="1"/>
  <c r="H104" i="1" s="1"/>
  <c r="H66" i="1"/>
  <c r="H107" i="1" s="1"/>
  <c r="H76" i="1"/>
  <c r="H117" i="1" s="1"/>
  <c r="H68" i="1"/>
  <c r="H109" i="1" s="1"/>
  <c r="H74" i="1"/>
  <c r="H115" i="1" s="1"/>
  <c r="H67" i="1"/>
  <c r="H108" i="1" s="1"/>
  <c r="H75" i="1"/>
  <c r="H116" i="1" s="1"/>
  <c r="H80" i="1"/>
  <c r="H121" i="1" s="1"/>
  <c r="H82" i="1"/>
  <c r="H123" i="1" s="1"/>
  <c r="H90" i="1"/>
  <c r="H131" i="1" s="1"/>
  <c r="H89" i="1"/>
  <c r="H130" i="1" s="1"/>
  <c r="H70" i="1"/>
  <c r="H111" i="1" s="1"/>
  <c r="H78" i="1"/>
  <c r="H119" i="1" s="1"/>
  <c r="H71" i="1"/>
  <c r="H112" i="1" s="1"/>
  <c r="H81" i="1"/>
  <c r="H122" i="1" s="1"/>
  <c r="H87" i="1"/>
  <c r="H128" i="1" s="1"/>
  <c r="H95" i="1"/>
  <c r="H136" i="1" s="1"/>
  <c r="H72" i="1"/>
  <c r="H113" i="1" s="1"/>
  <c r="H77" i="1"/>
  <c r="H118" i="1" s="1"/>
  <c r="H83" i="1"/>
  <c r="H124" i="1" s="1"/>
  <c r="H84" i="1"/>
  <c r="H125" i="1" s="1"/>
  <c r="H65" i="1"/>
  <c r="H106" i="1" s="1"/>
  <c r="H88" i="1"/>
  <c r="H129" i="1" s="1"/>
  <c r="H61" i="1"/>
  <c r="H102" i="1" s="1"/>
  <c r="H85" i="1"/>
  <c r="H126" i="1" s="1"/>
  <c r="H92" i="1"/>
  <c r="H133" i="1" s="1"/>
  <c r="H73" i="1"/>
  <c r="H114" i="1" s="1"/>
  <c r="H79" i="1"/>
  <c r="H120" i="1" s="1"/>
  <c r="H86" i="1"/>
  <c r="H127" i="1" s="1"/>
  <c r="H91" i="1"/>
  <c r="H132" i="1" s="1"/>
  <c r="H62" i="1"/>
  <c r="H103" i="1" s="1"/>
  <c r="H93" i="1"/>
  <c r="H134" i="1" s="1"/>
  <c r="H60" i="1"/>
  <c r="H101" i="1" s="1"/>
  <c r="H94" i="1"/>
  <c r="H135" i="1" s="1"/>
  <c r="M61" i="1"/>
  <c r="M102" i="1" s="1"/>
  <c r="M65" i="1"/>
  <c r="M106" i="1" s="1"/>
  <c r="M74" i="1"/>
  <c r="M115" i="1" s="1"/>
  <c r="M62" i="1"/>
  <c r="M103" i="1" s="1"/>
  <c r="M73" i="1"/>
  <c r="M114" i="1" s="1"/>
  <c r="M81" i="1"/>
  <c r="M122" i="1" s="1"/>
  <c r="M64" i="1"/>
  <c r="M105" i="1" s="1"/>
  <c r="M71" i="1"/>
  <c r="M112" i="1" s="1"/>
  <c r="M79" i="1"/>
  <c r="M120" i="1" s="1"/>
  <c r="M87" i="1"/>
  <c r="M128" i="1" s="1"/>
  <c r="M95" i="1"/>
  <c r="M136" i="1" s="1"/>
  <c r="M60" i="1"/>
  <c r="M101" i="1" s="1"/>
  <c r="M86" i="1"/>
  <c r="M127" i="1" s="1"/>
  <c r="M94" i="1"/>
  <c r="M135" i="1" s="1"/>
  <c r="M63" i="1"/>
  <c r="M104" i="1" s="1"/>
  <c r="M66" i="1"/>
  <c r="M107" i="1" s="1"/>
  <c r="M67" i="1"/>
  <c r="M108" i="1" s="1"/>
  <c r="M77" i="1"/>
  <c r="M118" i="1" s="1"/>
  <c r="M68" i="1"/>
  <c r="M109" i="1" s="1"/>
  <c r="M69" i="1"/>
  <c r="M110" i="1" s="1"/>
  <c r="M84" i="1"/>
  <c r="M125" i="1" s="1"/>
  <c r="M92" i="1"/>
  <c r="M133" i="1" s="1"/>
  <c r="M70" i="1"/>
  <c r="M111" i="1" s="1"/>
  <c r="M75" i="1"/>
  <c r="M116" i="1" s="1"/>
  <c r="M80" i="1"/>
  <c r="M121" i="1" s="1"/>
  <c r="M93" i="1"/>
  <c r="M134" i="1" s="1"/>
  <c r="M82" i="1"/>
  <c r="M123" i="1" s="1"/>
  <c r="M72" i="1"/>
  <c r="M113" i="1" s="1"/>
  <c r="M83" i="1"/>
  <c r="M124" i="1" s="1"/>
  <c r="M88" i="1"/>
  <c r="M129" i="1" s="1"/>
  <c r="M78" i="1"/>
  <c r="M119" i="1" s="1"/>
  <c r="M90" i="1"/>
  <c r="M131" i="1" s="1"/>
  <c r="M85" i="1"/>
  <c r="M126" i="1" s="1"/>
  <c r="M89" i="1"/>
  <c r="M130" i="1" s="1"/>
  <c r="M76" i="1"/>
  <c r="M117" i="1" s="1"/>
  <c r="M91" i="1"/>
  <c r="M132" i="1" s="1"/>
  <c r="P64" i="1"/>
  <c r="P105" i="1" s="1"/>
  <c r="P63" i="1"/>
  <c r="P104" i="1" s="1"/>
  <c r="P66" i="1"/>
  <c r="P107" i="1" s="1"/>
  <c r="P69" i="1"/>
  <c r="P110" i="1" s="1"/>
  <c r="P60" i="1"/>
  <c r="P101" i="1" s="1"/>
  <c r="P76" i="1"/>
  <c r="P117" i="1" s="1"/>
  <c r="P62" i="1"/>
  <c r="P103" i="1" s="1"/>
  <c r="P65" i="1"/>
  <c r="P106" i="1" s="1"/>
  <c r="P74" i="1"/>
  <c r="P115" i="1" s="1"/>
  <c r="P71" i="1"/>
  <c r="P112" i="1" s="1"/>
  <c r="P78" i="1"/>
  <c r="P119" i="1" s="1"/>
  <c r="P82" i="1"/>
  <c r="P123" i="1" s="1"/>
  <c r="P90" i="1"/>
  <c r="P131" i="1" s="1"/>
  <c r="P72" i="1"/>
  <c r="P113" i="1" s="1"/>
  <c r="P81" i="1"/>
  <c r="P122" i="1" s="1"/>
  <c r="P89" i="1"/>
  <c r="P130" i="1" s="1"/>
  <c r="P73" i="1"/>
  <c r="P114" i="1" s="1"/>
  <c r="P61" i="1"/>
  <c r="P102" i="1" s="1"/>
  <c r="P79" i="1"/>
  <c r="P120" i="1" s="1"/>
  <c r="P87" i="1"/>
  <c r="P128" i="1" s="1"/>
  <c r="P95" i="1"/>
  <c r="P136" i="1" s="1"/>
  <c r="P67" i="1"/>
  <c r="P108" i="1" s="1"/>
  <c r="P68" i="1"/>
  <c r="P109" i="1" s="1"/>
  <c r="P70" i="1"/>
  <c r="P111" i="1" s="1"/>
  <c r="P86" i="1"/>
  <c r="P127" i="1" s="1"/>
  <c r="P91" i="1"/>
  <c r="P132" i="1" s="1"/>
  <c r="P75" i="1"/>
  <c r="P116" i="1" s="1"/>
  <c r="P77" i="1"/>
  <c r="P118" i="1" s="1"/>
  <c r="P92" i="1"/>
  <c r="P133" i="1" s="1"/>
  <c r="P93" i="1"/>
  <c r="P134" i="1" s="1"/>
  <c r="P83" i="1"/>
  <c r="P124" i="1" s="1"/>
  <c r="P84" i="1"/>
  <c r="P125" i="1" s="1"/>
  <c r="P88" i="1"/>
  <c r="P129" i="1" s="1"/>
  <c r="P94" i="1"/>
  <c r="P135" i="1" s="1"/>
  <c r="P80" i="1"/>
  <c r="P121" i="1" s="1"/>
  <c r="P85" i="1"/>
  <c r="P126" i="1" s="1"/>
  <c r="G63" i="1"/>
  <c r="G104" i="1" s="1"/>
  <c r="G66" i="1"/>
  <c r="G107" i="1" s="1"/>
  <c r="G60" i="1"/>
  <c r="G101" i="1" s="1"/>
  <c r="G75" i="1"/>
  <c r="G116" i="1" s="1"/>
  <c r="G62" i="1"/>
  <c r="G103" i="1" s="1"/>
  <c r="G65" i="1"/>
  <c r="G106" i="1" s="1"/>
  <c r="G73" i="1"/>
  <c r="G114" i="1" s="1"/>
  <c r="G81" i="1"/>
  <c r="G122" i="1" s="1"/>
  <c r="G69" i="1"/>
  <c r="G110" i="1" s="1"/>
  <c r="G89" i="1"/>
  <c r="G130" i="1" s="1"/>
  <c r="G70" i="1"/>
  <c r="G111" i="1" s="1"/>
  <c r="G78" i="1"/>
  <c r="G119" i="1" s="1"/>
  <c r="G88" i="1"/>
  <c r="G129" i="1" s="1"/>
  <c r="G71" i="1"/>
  <c r="G112" i="1" s="1"/>
  <c r="G72" i="1"/>
  <c r="G113" i="1" s="1"/>
  <c r="G76" i="1"/>
  <c r="G117" i="1" s="1"/>
  <c r="G86" i="1"/>
  <c r="G127" i="1" s="1"/>
  <c r="G94" i="1"/>
  <c r="G135" i="1" s="1"/>
  <c r="G79" i="1"/>
  <c r="G120" i="1" s="1"/>
  <c r="G84" i="1"/>
  <c r="G125" i="1" s="1"/>
  <c r="G61" i="1"/>
  <c r="G102" i="1" s="1"/>
  <c r="G85" i="1"/>
  <c r="G126" i="1" s="1"/>
  <c r="G90" i="1"/>
  <c r="G131" i="1" s="1"/>
  <c r="G68" i="1"/>
  <c r="G109" i="1" s="1"/>
  <c r="G82" i="1"/>
  <c r="G123" i="1" s="1"/>
  <c r="G91" i="1"/>
  <c r="G132" i="1" s="1"/>
  <c r="G87" i="1"/>
  <c r="G128" i="1" s="1"/>
  <c r="G64" i="1"/>
  <c r="G105" i="1" s="1"/>
  <c r="G74" i="1"/>
  <c r="G115" i="1" s="1"/>
  <c r="G92" i="1"/>
  <c r="G133" i="1" s="1"/>
  <c r="G67" i="1"/>
  <c r="G108" i="1" s="1"/>
  <c r="G80" i="1"/>
  <c r="G121" i="1" s="1"/>
  <c r="G93" i="1"/>
  <c r="G134" i="1" s="1"/>
  <c r="G77" i="1"/>
  <c r="G118" i="1" s="1"/>
  <c r="G83" i="1"/>
  <c r="G124" i="1" s="1"/>
  <c r="G95" i="1"/>
  <c r="G136" i="1" s="1"/>
  <c r="D60" i="1"/>
  <c r="D101" i="1" s="1"/>
  <c r="D68" i="1"/>
  <c r="D109" i="1" s="1"/>
  <c r="D65" i="1"/>
  <c r="D106" i="1" s="1"/>
  <c r="D73" i="1"/>
  <c r="D114" i="1" s="1"/>
  <c r="D62" i="1"/>
  <c r="D103" i="1" s="1"/>
  <c r="D72" i="1"/>
  <c r="D113" i="1" s="1"/>
  <c r="D80" i="1"/>
  <c r="D121" i="1" s="1"/>
  <c r="D64" i="1"/>
  <c r="D105" i="1" s="1"/>
  <c r="D70" i="1"/>
  <c r="D111" i="1" s="1"/>
  <c r="D78" i="1"/>
  <c r="D119" i="1" s="1"/>
  <c r="D71" i="1"/>
  <c r="D112" i="1" s="1"/>
  <c r="D76" i="1"/>
  <c r="D117" i="1" s="1"/>
  <c r="D86" i="1"/>
  <c r="D127" i="1" s="1"/>
  <c r="D94" i="1"/>
  <c r="D135" i="1" s="1"/>
  <c r="D81" i="1"/>
  <c r="D122" i="1" s="1"/>
  <c r="D85" i="1"/>
  <c r="D126" i="1" s="1"/>
  <c r="D93" i="1"/>
  <c r="D134" i="1" s="1"/>
  <c r="D79" i="1"/>
  <c r="D120" i="1" s="1"/>
  <c r="D77" i="1"/>
  <c r="D118" i="1" s="1"/>
  <c r="D83" i="1"/>
  <c r="D124" i="1" s="1"/>
  <c r="D91" i="1"/>
  <c r="D132" i="1" s="1"/>
  <c r="D61" i="1"/>
  <c r="D102" i="1" s="1"/>
  <c r="D69" i="1"/>
  <c r="D110" i="1" s="1"/>
  <c r="D92" i="1"/>
  <c r="D133" i="1" s="1"/>
  <c r="D67" i="1"/>
  <c r="D108" i="1" s="1"/>
  <c r="D74" i="1"/>
  <c r="D115" i="1" s="1"/>
  <c r="D82" i="1"/>
  <c r="D123" i="1" s="1"/>
  <c r="D89" i="1"/>
  <c r="D130" i="1" s="1"/>
  <c r="D63" i="1"/>
  <c r="D104" i="1" s="1"/>
  <c r="D90" i="1"/>
  <c r="D131" i="1" s="1"/>
  <c r="D95" i="1"/>
  <c r="D136" i="1" s="1"/>
  <c r="D87" i="1"/>
  <c r="D128" i="1" s="1"/>
  <c r="D88" i="1"/>
  <c r="D129" i="1" s="1"/>
  <c r="D75" i="1"/>
  <c r="D116" i="1" s="1"/>
  <c r="D84" i="1"/>
  <c r="D125" i="1" s="1"/>
  <c r="D66" i="1"/>
  <c r="D107" i="1" s="1"/>
  <c r="K67" i="1"/>
  <c r="K108" i="1" s="1"/>
  <c r="K72" i="1"/>
  <c r="K113" i="1" s="1"/>
  <c r="K64" i="1"/>
  <c r="K105" i="1" s="1"/>
  <c r="K71" i="1"/>
  <c r="K112" i="1" s="1"/>
  <c r="K79" i="1"/>
  <c r="K120" i="1" s="1"/>
  <c r="K66" i="1"/>
  <c r="K107" i="1" s="1"/>
  <c r="K69" i="1"/>
  <c r="K110" i="1" s="1"/>
  <c r="K77" i="1"/>
  <c r="K118" i="1" s="1"/>
  <c r="K60" i="1"/>
  <c r="K101" i="1" s="1"/>
  <c r="K61" i="1"/>
  <c r="K102" i="1" s="1"/>
  <c r="K63" i="1"/>
  <c r="K104" i="1" s="1"/>
  <c r="K73" i="1"/>
  <c r="K114" i="1" s="1"/>
  <c r="K85" i="1"/>
  <c r="K126" i="1" s="1"/>
  <c r="K93" i="1"/>
  <c r="K134" i="1" s="1"/>
  <c r="K62" i="1"/>
  <c r="K103" i="1" s="1"/>
  <c r="K65" i="1"/>
  <c r="K106" i="1" s="1"/>
  <c r="K74" i="1"/>
  <c r="K115" i="1" s="1"/>
  <c r="K84" i="1"/>
  <c r="K125" i="1" s="1"/>
  <c r="K92" i="1"/>
  <c r="K133" i="1" s="1"/>
  <c r="K68" i="1"/>
  <c r="K109" i="1" s="1"/>
  <c r="K75" i="1"/>
  <c r="K116" i="1" s="1"/>
  <c r="K70" i="1"/>
  <c r="K111" i="1" s="1"/>
  <c r="K80" i="1"/>
  <c r="K121" i="1" s="1"/>
  <c r="K82" i="1"/>
  <c r="K123" i="1" s="1"/>
  <c r="K90" i="1"/>
  <c r="K131" i="1" s="1"/>
  <c r="K78" i="1"/>
  <c r="K119" i="1" s="1"/>
  <c r="K88" i="1"/>
  <c r="K129" i="1" s="1"/>
  <c r="K83" i="1"/>
  <c r="K124" i="1" s="1"/>
  <c r="K89" i="1"/>
  <c r="K130" i="1" s="1"/>
  <c r="K94" i="1"/>
  <c r="K135" i="1" s="1"/>
  <c r="K81" i="1"/>
  <c r="K122" i="1" s="1"/>
  <c r="K95" i="1"/>
  <c r="K136" i="1" s="1"/>
  <c r="K86" i="1"/>
  <c r="K127" i="1" s="1"/>
  <c r="K76" i="1"/>
  <c r="K117" i="1" s="1"/>
  <c r="K91" i="1"/>
  <c r="K132" i="1" s="1"/>
  <c r="K87" i="1"/>
  <c r="K128" i="1" s="1"/>
  <c r="F62" i="1"/>
  <c r="F103" i="1" s="1"/>
  <c r="F60" i="1"/>
  <c r="F101" i="1" s="1"/>
  <c r="F63" i="1"/>
  <c r="F104" i="1" s="1"/>
  <c r="F75" i="1"/>
  <c r="F116" i="1" s="1"/>
  <c r="F68" i="1"/>
  <c r="F109" i="1" s="1"/>
  <c r="F74" i="1"/>
  <c r="F115" i="1" s="1"/>
  <c r="F72" i="1"/>
  <c r="F113" i="1" s="1"/>
  <c r="F80" i="1"/>
  <c r="F121" i="1" s="1"/>
  <c r="F70" i="1"/>
  <c r="F111" i="1" s="1"/>
  <c r="F78" i="1"/>
  <c r="F119" i="1" s="1"/>
  <c r="F88" i="1"/>
  <c r="F129" i="1" s="1"/>
  <c r="F71" i="1"/>
  <c r="F112" i="1" s="1"/>
  <c r="F87" i="1"/>
  <c r="F128" i="1" s="1"/>
  <c r="F95" i="1"/>
  <c r="F136" i="1" s="1"/>
  <c r="F76" i="1"/>
  <c r="F117" i="1" s="1"/>
  <c r="F81" i="1"/>
  <c r="F122" i="1" s="1"/>
  <c r="F79" i="1"/>
  <c r="F120" i="1" s="1"/>
  <c r="F85" i="1"/>
  <c r="F126" i="1" s="1"/>
  <c r="F93" i="1"/>
  <c r="F134" i="1" s="1"/>
  <c r="F73" i="1"/>
  <c r="F114" i="1" s="1"/>
  <c r="F61" i="1"/>
  <c r="F102" i="1" s="1"/>
  <c r="F90" i="1"/>
  <c r="F131" i="1" s="1"/>
  <c r="F66" i="1"/>
  <c r="F107" i="1" s="1"/>
  <c r="F91" i="1"/>
  <c r="F132" i="1" s="1"/>
  <c r="F83" i="1"/>
  <c r="F124" i="1" s="1"/>
  <c r="F64" i="1"/>
  <c r="F105" i="1" s="1"/>
  <c r="F69" i="1"/>
  <c r="F110" i="1" s="1"/>
  <c r="F86" i="1"/>
  <c r="F127" i="1" s="1"/>
  <c r="F92" i="1"/>
  <c r="F133" i="1" s="1"/>
  <c r="F65" i="1"/>
  <c r="F106" i="1" s="1"/>
  <c r="F94" i="1"/>
  <c r="F135" i="1" s="1"/>
  <c r="F77" i="1"/>
  <c r="F118" i="1" s="1"/>
  <c r="F82" i="1"/>
  <c r="F123" i="1" s="1"/>
  <c r="F67" i="1"/>
  <c r="F108" i="1" s="1"/>
  <c r="F89" i="1"/>
  <c r="F130" i="1" s="1"/>
  <c r="F84" i="1"/>
  <c r="F125" i="1" s="1"/>
  <c r="L60" i="1"/>
  <c r="L101" i="1" s="1"/>
  <c r="L68" i="1"/>
  <c r="L109" i="1" s="1"/>
  <c r="L62" i="1"/>
  <c r="L103" i="1" s="1"/>
  <c r="L73" i="1"/>
  <c r="L114" i="1" s="1"/>
  <c r="L67" i="1"/>
  <c r="L108" i="1" s="1"/>
  <c r="L72" i="1"/>
  <c r="L113" i="1" s="1"/>
  <c r="L80" i="1"/>
  <c r="L121" i="1" s="1"/>
  <c r="L61" i="1"/>
  <c r="L102" i="1" s="1"/>
  <c r="L70" i="1"/>
  <c r="L111" i="1" s="1"/>
  <c r="L78" i="1"/>
  <c r="L119" i="1" s="1"/>
  <c r="L79" i="1"/>
  <c r="L120" i="1" s="1"/>
  <c r="L86" i="1"/>
  <c r="L127" i="1" s="1"/>
  <c r="L94" i="1"/>
  <c r="L135" i="1" s="1"/>
  <c r="L69" i="1"/>
  <c r="L110" i="1" s="1"/>
  <c r="L63" i="1"/>
  <c r="L104" i="1" s="1"/>
  <c r="L64" i="1"/>
  <c r="L105" i="1" s="1"/>
  <c r="L66" i="1"/>
  <c r="L107" i="1" s="1"/>
  <c r="L77" i="1"/>
  <c r="L118" i="1" s="1"/>
  <c r="L85" i="1"/>
  <c r="L126" i="1" s="1"/>
  <c r="L93" i="1"/>
  <c r="L134" i="1" s="1"/>
  <c r="L65" i="1"/>
  <c r="L106" i="1" s="1"/>
  <c r="L74" i="1"/>
  <c r="L115" i="1" s="1"/>
  <c r="L75" i="1"/>
  <c r="L116" i="1" s="1"/>
  <c r="L83" i="1"/>
  <c r="L124" i="1" s="1"/>
  <c r="L91" i="1"/>
  <c r="L132" i="1" s="1"/>
  <c r="L82" i="1"/>
  <c r="L123" i="1" s="1"/>
  <c r="L87" i="1"/>
  <c r="L128" i="1" s="1"/>
  <c r="L71" i="1"/>
  <c r="L112" i="1" s="1"/>
  <c r="L88" i="1"/>
  <c r="L129" i="1" s="1"/>
  <c r="L89" i="1"/>
  <c r="L130" i="1" s="1"/>
  <c r="L92" i="1"/>
  <c r="L133" i="1" s="1"/>
  <c r="L81" i="1"/>
  <c r="L122" i="1" s="1"/>
  <c r="L84" i="1"/>
  <c r="L125" i="1" s="1"/>
  <c r="L90" i="1"/>
  <c r="L131" i="1" s="1"/>
  <c r="L95" i="1"/>
  <c r="L136" i="1" s="1"/>
  <c r="L76" i="1"/>
  <c r="L117" i="1" s="1"/>
  <c r="I65" i="1"/>
  <c r="I106" i="1" s="1"/>
  <c r="I61" i="1"/>
  <c r="I102" i="1" s="1"/>
  <c r="I70" i="1"/>
  <c r="I111" i="1" s="1"/>
  <c r="I69" i="1"/>
  <c r="I110" i="1" s="1"/>
  <c r="I77" i="1"/>
  <c r="I118" i="1" s="1"/>
  <c r="I60" i="1"/>
  <c r="I101" i="1" s="1"/>
  <c r="I75" i="1"/>
  <c r="I116" i="1" s="1"/>
  <c r="I64" i="1"/>
  <c r="I105" i="1" s="1"/>
  <c r="I66" i="1"/>
  <c r="I107" i="1" s="1"/>
  <c r="I68" i="1"/>
  <c r="I109" i="1" s="1"/>
  <c r="I83" i="1"/>
  <c r="I124" i="1" s="1"/>
  <c r="I91" i="1"/>
  <c r="I132" i="1" s="1"/>
  <c r="I67" i="1"/>
  <c r="I108" i="1" s="1"/>
  <c r="I80" i="1"/>
  <c r="I121" i="1" s="1"/>
  <c r="I82" i="1"/>
  <c r="I123" i="1" s="1"/>
  <c r="I90" i="1"/>
  <c r="I131" i="1" s="1"/>
  <c r="I78" i="1"/>
  <c r="I119" i="1" s="1"/>
  <c r="I88" i="1"/>
  <c r="I129" i="1" s="1"/>
  <c r="I71" i="1"/>
  <c r="I112" i="1" s="1"/>
  <c r="I76" i="1"/>
  <c r="I117" i="1" s="1"/>
  <c r="I81" i="1"/>
  <c r="I122" i="1" s="1"/>
  <c r="I63" i="1"/>
  <c r="I104" i="1" s="1"/>
  <c r="I73" i="1"/>
  <c r="I114" i="1" s="1"/>
  <c r="I79" i="1"/>
  <c r="I120" i="1" s="1"/>
  <c r="I89" i="1"/>
  <c r="I130" i="1" s="1"/>
  <c r="I95" i="1"/>
  <c r="I136" i="1" s="1"/>
  <c r="I93" i="1"/>
  <c r="I134" i="1" s="1"/>
  <c r="I84" i="1"/>
  <c r="I125" i="1" s="1"/>
  <c r="I74" i="1"/>
  <c r="I115" i="1" s="1"/>
  <c r="I87" i="1"/>
  <c r="I128" i="1" s="1"/>
  <c r="I92" i="1"/>
  <c r="I133" i="1" s="1"/>
  <c r="I85" i="1"/>
  <c r="I126" i="1" s="1"/>
  <c r="I72" i="1"/>
  <c r="I113" i="1" s="1"/>
  <c r="I86" i="1"/>
  <c r="I127" i="1" s="1"/>
  <c r="I62" i="1"/>
  <c r="I103" i="1" s="1"/>
  <c r="I94" i="1"/>
  <c r="I135" i="1" s="1"/>
  <c r="C67" i="1"/>
  <c r="C108" i="1" s="1"/>
  <c r="C62" i="1"/>
  <c r="C103" i="1" s="1"/>
  <c r="C72" i="1"/>
  <c r="C113" i="1" s="1"/>
  <c r="C71" i="1"/>
  <c r="C112" i="1" s="1"/>
  <c r="C79" i="1"/>
  <c r="C120" i="1" s="1"/>
  <c r="C61" i="1"/>
  <c r="C102" i="1" s="1"/>
  <c r="C77" i="1"/>
  <c r="C118" i="1" s="1"/>
  <c r="C81" i="1"/>
  <c r="C122" i="1" s="1"/>
  <c r="C85" i="1"/>
  <c r="C126" i="1" s="1"/>
  <c r="C93" i="1"/>
  <c r="C134" i="1" s="1"/>
  <c r="C84" i="1"/>
  <c r="C125" i="1" s="1"/>
  <c r="C92" i="1"/>
  <c r="C133" i="1" s="1"/>
  <c r="C73" i="1"/>
  <c r="C114" i="1" s="1"/>
  <c r="C82" i="1"/>
  <c r="C123" i="1" s="1"/>
  <c r="C90" i="1"/>
  <c r="C131" i="1" s="1"/>
  <c r="C60" i="1"/>
  <c r="C101" i="1" s="1"/>
  <c r="C183" i="1" s="1"/>
  <c r="C63" i="1"/>
  <c r="C104" i="1" s="1"/>
  <c r="C64" i="1"/>
  <c r="C105" i="1" s="1"/>
  <c r="C66" i="1"/>
  <c r="C107" i="1" s="1"/>
  <c r="C74" i="1"/>
  <c r="C115" i="1" s="1"/>
  <c r="C69" i="1"/>
  <c r="C110" i="1" s="1"/>
  <c r="C86" i="1"/>
  <c r="C127" i="1" s="1"/>
  <c r="C59" i="1"/>
  <c r="C100" i="1" s="1"/>
  <c r="C141" i="1" s="1"/>
  <c r="C76" i="1"/>
  <c r="C117" i="1" s="1"/>
  <c r="C78" i="1"/>
  <c r="C119" i="1" s="1"/>
  <c r="C80" i="1"/>
  <c r="C121" i="1" s="1"/>
  <c r="C87" i="1"/>
  <c r="C128" i="1" s="1"/>
  <c r="C65" i="1"/>
  <c r="C106" i="1" s="1"/>
  <c r="C70" i="1"/>
  <c r="C111" i="1" s="1"/>
  <c r="C89" i="1"/>
  <c r="C130" i="1" s="1"/>
  <c r="C94" i="1"/>
  <c r="C135" i="1" s="1"/>
  <c r="C75" i="1"/>
  <c r="C116" i="1" s="1"/>
  <c r="C88" i="1"/>
  <c r="C129" i="1" s="1"/>
  <c r="C83" i="1"/>
  <c r="C124" i="1" s="1"/>
  <c r="C95" i="1"/>
  <c r="C136" i="1" s="1"/>
  <c r="C68" i="1"/>
  <c r="C109" i="1" s="1"/>
  <c r="C91" i="1"/>
  <c r="C132" i="1" s="1"/>
  <c r="E61" i="1"/>
  <c r="E102" i="1" s="1"/>
  <c r="E69" i="1"/>
  <c r="E110" i="1" s="1"/>
  <c r="E68" i="1"/>
  <c r="E109" i="1" s="1"/>
  <c r="E74" i="1"/>
  <c r="E115" i="1" s="1"/>
  <c r="E65" i="1"/>
  <c r="E106" i="1" s="1"/>
  <c r="E73" i="1"/>
  <c r="E114" i="1" s="1"/>
  <c r="E81" i="1"/>
  <c r="E122" i="1" s="1"/>
  <c r="E67" i="1"/>
  <c r="E108" i="1" s="1"/>
  <c r="E71" i="1"/>
  <c r="E112" i="1" s="1"/>
  <c r="E79" i="1"/>
  <c r="E120" i="1" s="1"/>
  <c r="E87" i="1"/>
  <c r="E128" i="1" s="1"/>
  <c r="E95" i="1"/>
  <c r="E136" i="1" s="1"/>
  <c r="E76" i="1"/>
  <c r="E117" i="1" s="1"/>
  <c r="E86" i="1"/>
  <c r="E127" i="1" s="1"/>
  <c r="E94" i="1"/>
  <c r="E135" i="1" s="1"/>
  <c r="E72" i="1"/>
  <c r="E113" i="1" s="1"/>
  <c r="E84" i="1"/>
  <c r="E125" i="1" s="1"/>
  <c r="E92" i="1"/>
  <c r="E133" i="1" s="1"/>
  <c r="E77" i="1"/>
  <c r="E118" i="1" s="1"/>
  <c r="E66" i="1"/>
  <c r="E107" i="1" s="1"/>
  <c r="E85" i="1"/>
  <c r="E126" i="1" s="1"/>
  <c r="E91" i="1"/>
  <c r="E132" i="1" s="1"/>
  <c r="E64" i="1"/>
  <c r="E105" i="1" s="1"/>
  <c r="E75" i="1"/>
  <c r="E116" i="1" s="1"/>
  <c r="E60" i="1"/>
  <c r="E101" i="1" s="1"/>
  <c r="E70" i="1"/>
  <c r="E111" i="1" s="1"/>
  <c r="E82" i="1"/>
  <c r="E123" i="1" s="1"/>
  <c r="E63" i="1"/>
  <c r="E104" i="1" s="1"/>
  <c r="E62" i="1"/>
  <c r="E103" i="1" s="1"/>
  <c r="E78" i="1"/>
  <c r="E119" i="1" s="1"/>
  <c r="E80" i="1"/>
  <c r="E121" i="1" s="1"/>
  <c r="E93" i="1"/>
  <c r="E134" i="1" s="1"/>
  <c r="E83" i="1"/>
  <c r="E124" i="1" s="1"/>
  <c r="E88" i="1"/>
  <c r="E129" i="1" s="1"/>
  <c r="E89" i="1"/>
  <c r="E130" i="1" s="1"/>
  <c r="E90" i="1"/>
  <c r="E131" i="1" s="1"/>
  <c r="H59" i="1"/>
  <c r="H100" i="1" s="1"/>
  <c r="D59" i="1"/>
  <c r="D100" i="1" s="1"/>
  <c r="K59" i="1"/>
  <c r="K100" i="1" s="1"/>
  <c r="G59" i="1"/>
  <c r="G100" i="1" s="1"/>
  <c r="E59" i="1"/>
  <c r="E100" i="1" s="1"/>
  <c r="J59" i="1"/>
  <c r="J100" i="1" s="1"/>
  <c r="F59" i="1"/>
  <c r="F100" i="1" s="1"/>
  <c r="C186" i="1"/>
  <c r="C185" i="1"/>
  <c r="C187" i="1"/>
  <c r="C188" i="1"/>
  <c r="I59" i="1"/>
  <c r="I100" i="1" s="1"/>
  <c r="C184" i="1"/>
  <c r="L59" i="1"/>
  <c r="L100" i="1" s="1"/>
  <c r="M59" i="1"/>
  <c r="M100" i="1" s="1"/>
  <c r="N59" i="1"/>
  <c r="N100" i="1" s="1"/>
  <c r="P59" i="1"/>
  <c r="P100" i="1" s="1"/>
  <c r="O59" i="1"/>
  <c r="O100" i="1" s="1"/>
  <c r="C10" i="1"/>
  <c r="C233" i="1" l="1"/>
  <c r="C241" i="1"/>
  <c r="C249" i="1"/>
  <c r="C236" i="1"/>
  <c r="C244" i="1"/>
  <c r="C234" i="1"/>
  <c r="C242" i="1"/>
  <c r="C250" i="1"/>
  <c r="C238" i="1"/>
  <c r="C251" i="1"/>
  <c r="C259" i="1"/>
  <c r="C240" i="1"/>
  <c r="C257" i="1"/>
  <c r="C228" i="1"/>
  <c r="C245" i="1"/>
  <c r="C256" i="1"/>
  <c r="C227" i="1"/>
  <c r="C231" i="1"/>
  <c r="C246" i="1"/>
  <c r="C253" i="1"/>
  <c r="C232" i="1"/>
  <c r="C237" i="1"/>
  <c r="C243" i="1"/>
  <c r="C252" i="1"/>
  <c r="C223" i="1"/>
  <c r="C254" i="1"/>
  <c r="C229" i="1"/>
  <c r="C225" i="1"/>
  <c r="C226" i="1"/>
  <c r="C258" i="1"/>
  <c r="C222" i="1"/>
  <c r="C230" i="1"/>
  <c r="C239" i="1"/>
  <c r="C224" i="1"/>
  <c r="C248" i="1"/>
  <c r="C235" i="1"/>
  <c r="C255" i="1"/>
  <c r="C247" i="1"/>
  <c r="C181" i="1"/>
  <c r="D12" i="1"/>
  <c r="D145" i="1" l="1"/>
  <c r="D153" i="1"/>
  <c r="D161" i="1"/>
  <c r="D144" i="1"/>
  <c r="D152" i="1"/>
  <c r="D143" i="1"/>
  <c r="D151" i="1"/>
  <c r="D159" i="1"/>
  <c r="D142" i="1"/>
  <c r="D150" i="1"/>
  <c r="D158" i="1"/>
  <c r="D147" i="1"/>
  <c r="D155" i="1"/>
  <c r="D146" i="1"/>
  <c r="D154" i="1"/>
  <c r="D164" i="1"/>
  <c r="D172" i="1"/>
  <c r="D163" i="1"/>
  <c r="D171" i="1"/>
  <c r="D170" i="1"/>
  <c r="D176" i="1"/>
  <c r="D167" i="1"/>
  <c r="D148" i="1"/>
  <c r="D157" i="1"/>
  <c r="D169" i="1"/>
  <c r="D177" i="1"/>
  <c r="D175" i="1"/>
  <c r="D166" i="1"/>
  <c r="D174" i="1"/>
  <c r="D149" i="1"/>
  <c r="D156" i="1"/>
  <c r="D160" i="1"/>
  <c r="D162" i="1"/>
  <c r="D165" i="1"/>
  <c r="D173" i="1"/>
  <c r="D168" i="1"/>
  <c r="D141" i="1"/>
  <c r="C182" i="1"/>
  <c r="D140" i="1"/>
  <c r="E12" i="1"/>
  <c r="D189" i="1" l="1"/>
  <c r="D230" i="1"/>
  <c r="D198" i="1"/>
  <c r="D239" i="1"/>
  <c r="D197" i="1"/>
  <c r="D238" i="1"/>
  <c r="D225" i="1"/>
  <c r="D215" i="1"/>
  <c r="D256" i="1"/>
  <c r="D217" i="1"/>
  <c r="D258" i="1"/>
  <c r="D209" i="1"/>
  <c r="D250" i="1"/>
  <c r="D207" i="1"/>
  <c r="D248" i="1"/>
  <c r="D211" i="1"/>
  <c r="D252" i="1"/>
  <c r="D229" i="1"/>
  <c r="D226" i="1"/>
  <c r="D205" i="1"/>
  <c r="D246" i="1"/>
  <c r="D190" i="1"/>
  <c r="D231" i="1"/>
  <c r="E146" i="1"/>
  <c r="E228" i="1" s="1"/>
  <c r="E154" i="1"/>
  <c r="E162" i="1"/>
  <c r="E145" i="1"/>
  <c r="E227" i="1" s="1"/>
  <c r="E153" i="1"/>
  <c r="E144" i="1"/>
  <c r="E226" i="1" s="1"/>
  <c r="E152" i="1"/>
  <c r="E160" i="1"/>
  <c r="E143" i="1"/>
  <c r="E225" i="1" s="1"/>
  <c r="E151" i="1"/>
  <c r="E159" i="1"/>
  <c r="E148" i="1"/>
  <c r="E156" i="1"/>
  <c r="E147" i="1"/>
  <c r="E229" i="1" s="1"/>
  <c r="E155" i="1"/>
  <c r="E142" i="1"/>
  <c r="E224" i="1" s="1"/>
  <c r="E149" i="1"/>
  <c r="E165" i="1"/>
  <c r="E173" i="1"/>
  <c r="E169" i="1"/>
  <c r="E164" i="1"/>
  <c r="E172" i="1"/>
  <c r="E158" i="1"/>
  <c r="E163" i="1"/>
  <c r="E171" i="1"/>
  <c r="E176" i="1"/>
  <c r="E170" i="1"/>
  <c r="E150" i="1"/>
  <c r="E157" i="1"/>
  <c r="E168" i="1"/>
  <c r="E167" i="1"/>
  <c r="E175" i="1"/>
  <c r="E161" i="1"/>
  <c r="E166" i="1"/>
  <c r="E174" i="1"/>
  <c r="E177" i="1"/>
  <c r="D214" i="1"/>
  <c r="D255" i="1"/>
  <c r="D216" i="1"/>
  <c r="D257" i="1"/>
  <c r="D212" i="1"/>
  <c r="D253" i="1"/>
  <c r="D199" i="1"/>
  <c r="D240" i="1"/>
  <c r="D202" i="1"/>
  <c r="D243" i="1"/>
  <c r="D223" i="1"/>
  <c r="D195" i="1"/>
  <c r="D236" i="1"/>
  <c r="D208" i="1"/>
  <c r="D249" i="1"/>
  <c r="D193" i="1"/>
  <c r="D234" i="1"/>
  <c r="D206" i="1"/>
  <c r="D247" i="1"/>
  <c r="D218" i="1"/>
  <c r="D259" i="1"/>
  <c r="D204" i="1"/>
  <c r="D245" i="1"/>
  <c r="D191" i="1"/>
  <c r="D232" i="1"/>
  <c r="D194" i="1"/>
  <c r="D235" i="1"/>
  <c r="D201" i="1"/>
  <c r="D242" i="1"/>
  <c r="D200" i="1"/>
  <c r="D241" i="1"/>
  <c r="D192" i="1"/>
  <c r="D233" i="1"/>
  <c r="D228" i="1"/>
  <c r="D196" i="1"/>
  <c r="D237" i="1"/>
  <c r="D181" i="1"/>
  <c r="D222" i="1"/>
  <c r="D203" i="1"/>
  <c r="D244" i="1"/>
  <c r="D210" i="1"/>
  <c r="D251" i="1"/>
  <c r="D213" i="1"/>
  <c r="D254" i="1"/>
  <c r="D224" i="1"/>
  <c r="D227" i="1"/>
  <c r="E141" i="1"/>
  <c r="D185" i="1"/>
  <c r="E140" i="1"/>
  <c r="D183" i="1"/>
  <c r="D186" i="1"/>
  <c r="D184" i="1"/>
  <c r="D187" i="1"/>
  <c r="F12" i="1"/>
  <c r="D182" i="1"/>
  <c r="D188" i="1"/>
  <c r="E185" i="1" l="1"/>
  <c r="E188" i="1"/>
  <c r="E186" i="1"/>
  <c r="E187" i="1"/>
  <c r="E183" i="1"/>
  <c r="E184" i="1"/>
  <c r="E192" i="1"/>
  <c r="E233" i="1"/>
  <c r="E212" i="1"/>
  <c r="E253" i="1"/>
  <c r="E181" i="1"/>
  <c r="E222" i="1"/>
  <c r="E218" i="1"/>
  <c r="E259" i="1"/>
  <c r="E191" i="1"/>
  <c r="E232" i="1"/>
  <c r="E210" i="1"/>
  <c r="E251" i="1"/>
  <c r="E189" i="1"/>
  <c r="E230" i="1"/>
  <c r="E215" i="1"/>
  <c r="E256" i="1"/>
  <c r="E211" i="1"/>
  <c r="E252" i="1"/>
  <c r="E214" i="1"/>
  <c r="E255" i="1"/>
  <c r="E200" i="1"/>
  <c r="E241" i="1"/>
  <c r="E203" i="1"/>
  <c r="E244" i="1"/>
  <c r="E216" i="1"/>
  <c r="E257" i="1"/>
  <c r="E204" i="1"/>
  <c r="E245" i="1"/>
  <c r="E201" i="1"/>
  <c r="E242" i="1"/>
  <c r="E217" i="1"/>
  <c r="E258" i="1"/>
  <c r="E202" i="1"/>
  <c r="E243" i="1"/>
  <c r="E190" i="1"/>
  <c r="E231" i="1"/>
  <c r="E208" i="1"/>
  <c r="E249" i="1"/>
  <c r="E199" i="1"/>
  <c r="E240" i="1"/>
  <c r="E196" i="1"/>
  <c r="E237" i="1"/>
  <c r="E193" i="1"/>
  <c r="E234" i="1"/>
  <c r="E195" i="1"/>
  <c r="E236" i="1"/>
  <c r="F147" i="1"/>
  <c r="F229" i="1" s="1"/>
  <c r="F155" i="1"/>
  <c r="F146" i="1"/>
  <c r="F228" i="1" s="1"/>
  <c r="F154" i="1"/>
  <c r="F145" i="1"/>
  <c r="F153" i="1"/>
  <c r="F161" i="1"/>
  <c r="F144" i="1"/>
  <c r="F185" i="1" s="1"/>
  <c r="F152" i="1"/>
  <c r="F160" i="1"/>
  <c r="F149" i="1"/>
  <c r="F157" i="1"/>
  <c r="F148" i="1"/>
  <c r="F156" i="1"/>
  <c r="F159" i="1"/>
  <c r="F162" i="1"/>
  <c r="F166" i="1"/>
  <c r="F174" i="1"/>
  <c r="F142" i="1"/>
  <c r="F151" i="1"/>
  <c r="F165" i="1"/>
  <c r="F173" i="1"/>
  <c r="F164" i="1"/>
  <c r="F172" i="1"/>
  <c r="F170" i="1"/>
  <c r="F158" i="1"/>
  <c r="F163" i="1"/>
  <c r="F171" i="1"/>
  <c r="F168" i="1"/>
  <c r="F176" i="1"/>
  <c r="F143" i="1"/>
  <c r="F225" i="1" s="1"/>
  <c r="F167" i="1"/>
  <c r="F175" i="1"/>
  <c r="F150" i="1"/>
  <c r="F169" i="1"/>
  <c r="F177" i="1"/>
  <c r="E209" i="1"/>
  <c r="E250" i="1"/>
  <c r="E213" i="1"/>
  <c r="E254" i="1"/>
  <c r="E207" i="1"/>
  <c r="E248" i="1"/>
  <c r="E206" i="1"/>
  <c r="E247" i="1"/>
  <c r="E182" i="1"/>
  <c r="E223" i="1"/>
  <c r="E198" i="1"/>
  <c r="E239" i="1"/>
  <c r="E205" i="1"/>
  <c r="E246" i="1"/>
  <c r="E197" i="1"/>
  <c r="E238" i="1"/>
  <c r="E194" i="1"/>
  <c r="E235" i="1"/>
  <c r="F141" i="1"/>
  <c r="F223" i="1" s="1"/>
  <c r="F140" i="1"/>
  <c r="F222" i="1" s="1"/>
  <c r="G12" i="1"/>
  <c r="F209" i="1" l="1"/>
  <c r="F250" i="1"/>
  <c r="F206" i="1"/>
  <c r="F247" i="1"/>
  <c r="F189" i="1"/>
  <c r="F230" i="1"/>
  <c r="F227" i="1"/>
  <c r="F214" i="1"/>
  <c r="F255" i="1"/>
  <c r="F210" i="1"/>
  <c r="F251" i="1"/>
  <c r="F194" i="1"/>
  <c r="F235" i="1"/>
  <c r="F218" i="1"/>
  <c r="F259" i="1"/>
  <c r="F195" i="1"/>
  <c r="F236" i="1"/>
  <c r="F224" i="1"/>
  <c r="F191" i="1"/>
  <c r="F232" i="1"/>
  <c r="F199" i="1"/>
  <c r="F240" i="1"/>
  <c r="F215" i="1"/>
  <c r="F256" i="1"/>
  <c r="F201" i="1"/>
  <c r="F242" i="1"/>
  <c r="F196" i="1"/>
  <c r="F237" i="1"/>
  <c r="F197" i="1"/>
  <c r="F238" i="1"/>
  <c r="F192" i="1"/>
  <c r="F233" i="1"/>
  <c r="G148" i="1"/>
  <c r="G156" i="1"/>
  <c r="G147" i="1"/>
  <c r="G155" i="1"/>
  <c r="G146" i="1"/>
  <c r="G154" i="1"/>
  <c r="G162" i="1"/>
  <c r="G145" i="1"/>
  <c r="G153" i="1"/>
  <c r="G161" i="1"/>
  <c r="G142" i="1"/>
  <c r="G150" i="1"/>
  <c r="G158" i="1"/>
  <c r="G149" i="1"/>
  <c r="G157" i="1"/>
  <c r="G160" i="1"/>
  <c r="G167" i="1"/>
  <c r="G175" i="1"/>
  <c r="G163" i="1"/>
  <c r="G159" i="1"/>
  <c r="G166" i="1"/>
  <c r="G174" i="1"/>
  <c r="G144" i="1"/>
  <c r="G151" i="1"/>
  <c r="G165" i="1"/>
  <c r="G173" i="1"/>
  <c r="G164" i="1"/>
  <c r="G172" i="1"/>
  <c r="G143" i="1"/>
  <c r="G152" i="1"/>
  <c r="G169" i="1"/>
  <c r="G177" i="1"/>
  <c r="G170" i="1"/>
  <c r="G168" i="1"/>
  <c r="G176" i="1"/>
  <c r="G171" i="1"/>
  <c r="F190" i="1"/>
  <c r="F231" i="1"/>
  <c r="F211" i="1"/>
  <c r="F252" i="1"/>
  <c r="F217" i="1"/>
  <c r="F258" i="1"/>
  <c r="F198" i="1"/>
  <c r="F239" i="1"/>
  <c r="F204" i="1"/>
  <c r="F245" i="1"/>
  <c r="F216" i="1"/>
  <c r="F257" i="1"/>
  <c r="F207" i="1"/>
  <c r="F248" i="1"/>
  <c r="F208" i="1"/>
  <c r="F249" i="1"/>
  <c r="F213" i="1"/>
  <c r="F254" i="1"/>
  <c r="F203" i="1"/>
  <c r="F244" i="1"/>
  <c r="F226" i="1"/>
  <c r="F212" i="1"/>
  <c r="F253" i="1"/>
  <c r="F187" i="1"/>
  <c r="F193" i="1"/>
  <c r="F234" i="1"/>
  <c r="F186" i="1"/>
  <c r="F205" i="1"/>
  <c r="F246" i="1"/>
  <c r="F200" i="1"/>
  <c r="F241" i="1"/>
  <c r="F202" i="1"/>
  <c r="F243" i="1"/>
  <c r="H12" i="1"/>
  <c r="G141" i="1"/>
  <c r="F188" i="1"/>
  <c r="F181" i="1"/>
  <c r="G140" i="1"/>
  <c r="F184" i="1"/>
  <c r="F183" i="1"/>
  <c r="F182" i="1"/>
  <c r="G225" i="1" l="1"/>
  <c r="G212" i="1"/>
  <c r="G253" i="1"/>
  <c r="G209" i="1"/>
  <c r="G250" i="1"/>
  <c r="G214" i="1"/>
  <c r="G255" i="1"/>
  <c r="G216" i="1"/>
  <c r="G257" i="1"/>
  <c r="G202" i="1"/>
  <c r="G243" i="1"/>
  <c r="G197" i="1"/>
  <c r="G238" i="1"/>
  <c r="G228" i="1"/>
  <c r="G213" i="1"/>
  <c r="G254" i="1"/>
  <c r="G191" i="1"/>
  <c r="G232" i="1"/>
  <c r="G217" i="1"/>
  <c r="G258" i="1"/>
  <c r="G205" i="1"/>
  <c r="G246" i="1"/>
  <c r="G204" i="1"/>
  <c r="G245" i="1"/>
  <c r="G224" i="1"/>
  <c r="G229" i="1"/>
  <c r="G223" i="1"/>
  <c r="G211" i="1"/>
  <c r="G252" i="1"/>
  <c r="G206" i="1"/>
  <c r="G247" i="1"/>
  <c r="G208" i="1"/>
  <c r="G249" i="1"/>
  <c r="G194" i="1"/>
  <c r="G235" i="1"/>
  <c r="G189" i="1"/>
  <c r="G230" i="1"/>
  <c r="G184" i="1"/>
  <c r="H149" i="1"/>
  <c r="H157" i="1"/>
  <c r="H148" i="1"/>
  <c r="H156" i="1"/>
  <c r="H147" i="1"/>
  <c r="H229" i="1" s="1"/>
  <c r="H155" i="1"/>
  <c r="H146" i="1"/>
  <c r="H228" i="1" s="1"/>
  <c r="H154" i="1"/>
  <c r="H162" i="1"/>
  <c r="H143" i="1"/>
  <c r="H225" i="1" s="1"/>
  <c r="H151" i="1"/>
  <c r="H159" i="1"/>
  <c r="H142" i="1"/>
  <c r="H224" i="1" s="1"/>
  <c r="H150" i="1"/>
  <c r="H158" i="1"/>
  <c r="H161" i="1"/>
  <c r="H168" i="1"/>
  <c r="H176" i="1"/>
  <c r="H172" i="1"/>
  <c r="H160" i="1"/>
  <c r="H167" i="1"/>
  <c r="H175" i="1"/>
  <c r="H166" i="1"/>
  <c r="H174" i="1"/>
  <c r="H144" i="1"/>
  <c r="H185" i="1" s="1"/>
  <c r="H153" i="1"/>
  <c r="H165" i="1"/>
  <c r="H173" i="1"/>
  <c r="H163" i="1"/>
  <c r="H170" i="1"/>
  <c r="H145" i="1"/>
  <c r="H186" i="1" s="1"/>
  <c r="H152" i="1"/>
  <c r="H169" i="1"/>
  <c r="H177" i="1"/>
  <c r="H164" i="1"/>
  <c r="H171" i="1"/>
  <c r="G218" i="1"/>
  <c r="G259" i="1"/>
  <c r="G192" i="1"/>
  <c r="G233" i="1"/>
  <c r="G201" i="1"/>
  <c r="G242" i="1"/>
  <c r="G227" i="1"/>
  <c r="G210" i="1"/>
  <c r="G251" i="1"/>
  <c r="G226" i="1"/>
  <c r="G198" i="1"/>
  <c r="G239" i="1"/>
  <c r="G203" i="1"/>
  <c r="G244" i="1"/>
  <c r="G193" i="1"/>
  <c r="G234" i="1"/>
  <c r="G215" i="1"/>
  <c r="G256" i="1"/>
  <c r="G190" i="1"/>
  <c r="G231" i="1"/>
  <c r="G195" i="1"/>
  <c r="G236" i="1"/>
  <c r="G199" i="1"/>
  <c r="G240" i="1"/>
  <c r="G207" i="1"/>
  <c r="G248" i="1"/>
  <c r="G181" i="1"/>
  <c r="G222" i="1"/>
  <c r="G200" i="1"/>
  <c r="G241" i="1"/>
  <c r="G196" i="1"/>
  <c r="G237" i="1"/>
  <c r="H141" i="1"/>
  <c r="G185" i="1"/>
  <c r="G182" i="1"/>
  <c r="G183" i="1"/>
  <c r="H140" i="1"/>
  <c r="I12" i="1"/>
  <c r="G187" i="1"/>
  <c r="G188" i="1"/>
  <c r="G186" i="1"/>
  <c r="H188" i="1" l="1"/>
  <c r="H187" i="1"/>
  <c r="H183" i="1"/>
  <c r="H204" i="1"/>
  <c r="H245" i="1"/>
  <c r="H208" i="1"/>
  <c r="H249" i="1"/>
  <c r="H212" i="1"/>
  <c r="H253" i="1"/>
  <c r="H214" i="1"/>
  <c r="H255" i="1"/>
  <c r="H201" i="1"/>
  <c r="H242" i="1"/>
  <c r="H200" i="1"/>
  <c r="H241" i="1"/>
  <c r="H197" i="1"/>
  <c r="H238" i="1"/>
  <c r="H205" i="1"/>
  <c r="H246" i="1"/>
  <c r="H206" i="1"/>
  <c r="H247" i="1"/>
  <c r="H213" i="1"/>
  <c r="H254" i="1"/>
  <c r="H192" i="1"/>
  <c r="H233" i="1"/>
  <c r="H189" i="1"/>
  <c r="H230" i="1"/>
  <c r="H218" i="1"/>
  <c r="H259" i="1"/>
  <c r="H194" i="1"/>
  <c r="H235" i="1"/>
  <c r="H217" i="1"/>
  <c r="H258" i="1"/>
  <c r="H198" i="1"/>
  <c r="H239" i="1"/>
  <c r="H210" i="1"/>
  <c r="H251" i="1"/>
  <c r="H226" i="1"/>
  <c r="H209" i="1"/>
  <c r="H250" i="1"/>
  <c r="H203" i="1"/>
  <c r="H244" i="1"/>
  <c r="H190" i="1"/>
  <c r="H231" i="1"/>
  <c r="H193" i="1"/>
  <c r="H234" i="1"/>
  <c r="H215" i="1"/>
  <c r="H256" i="1"/>
  <c r="H202" i="1"/>
  <c r="H243" i="1"/>
  <c r="H195" i="1"/>
  <c r="H236" i="1"/>
  <c r="I142" i="1"/>
  <c r="I224" i="1" s="1"/>
  <c r="I150" i="1"/>
  <c r="I158" i="1"/>
  <c r="I149" i="1"/>
  <c r="I148" i="1"/>
  <c r="I156" i="1"/>
  <c r="I147" i="1"/>
  <c r="I229" i="1" s="1"/>
  <c r="I155" i="1"/>
  <c r="I144" i="1"/>
  <c r="I152" i="1"/>
  <c r="I160" i="1"/>
  <c r="I143" i="1"/>
  <c r="I225" i="1" s="1"/>
  <c r="I151" i="1"/>
  <c r="I159" i="1"/>
  <c r="I145" i="1"/>
  <c r="I154" i="1"/>
  <c r="I169" i="1"/>
  <c r="I177" i="1"/>
  <c r="I164" i="1"/>
  <c r="I172" i="1"/>
  <c r="I161" i="1"/>
  <c r="I162" i="1"/>
  <c r="I168" i="1"/>
  <c r="I176" i="1"/>
  <c r="I153" i="1"/>
  <c r="I173" i="1"/>
  <c r="I167" i="1"/>
  <c r="I175" i="1"/>
  <c r="I165" i="1"/>
  <c r="I157" i="1"/>
  <c r="I166" i="1"/>
  <c r="I174" i="1"/>
  <c r="I146" i="1"/>
  <c r="I228" i="1" s="1"/>
  <c r="I163" i="1"/>
  <c r="I171" i="1"/>
  <c r="I170" i="1"/>
  <c r="H227" i="1"/>
  <c r="H207" i="1"/>
  <c r="H248" i="1"/>
  <c r="H199" i="1"/>
  <c r="H240" i="1"/>
  <c r="H181" i="1"/>
  <c r="H222" i="1"/>
  <c r="H182" i="1"/>
  <c r="H223" i="1"/>
  <c r="H211" i="1"/>
  <c r="H252" i="1"/>
  <c r="H216" i="1"/>
  <c r="H257" i="1"/>
  <c r="H191" i="1"/>
  <c r="H232" i="1"/>
  <c r="H196" i="1"/>
  <c r="H237" i="1"/>
  <c r="I141" i="1"/>
  <c r="I223" i="1" s="1"/>
  <c r="I188" i="1"/>
  <c r="I140" i="1"/>
  <c r="I222" i="1" s="1"/>
  <c r="H184" i="1"/>
  <c r="J12" i="1"/>
  <c r="I182" i="1" l="1"/>
  <c r="I184" i="1"/>
  <c r="I204" i="1"/>
  <c r="I245" i="1"/>
  <c r="I214" i="1"/>
  <c r="I255" i="1"/>
  <c r="I218" i="1"/>
  <c r="I259" i="1"/>
  <c r="I193" i="1"/>
  <c r="I234" i="1"/>
  <c r="I191" i="1"/>
  <c r="I232" i="1"/>
  <c r="I194" i="1"/>
  <c r="I235" i="1"/>
  <c r="I226" i="1"/>
  <c r="J143" i="1"/>
  <c r="J151" i="1"/>
  <c r="J159" i="1"/>
  <c r="J142" i="1"/>
  <c r="J224" i="1" s="1"/>
  <c r="J150" i="1"/>
  <c r="J149" i="1"/>
  <c r="J157" i="1"/>
  <c r="J148" i="1"/>
  <c r="J156" i="1"/>
  <c r="J145" i="1"/>
  <c r="J186" i="1" s="1"/>
  <c r="J153" i="1"/>
  <c r="J161" i="1"/>
  <c r="J144" i="1"/>
  <c r="J226" i="1" s="1"/>
  <c r="J152" i="1"/>
  <c r="J147" i="1"/>
  <c r="J170" i="1"/>
  <c r="J154" i="1"/>
  <c r="J169" i="1"/>
  <c r="J177" i="1"/>
  <c r="J166" i="1"/>
  <c r="J160" i="1"/>
  <c r="J162" i="1"/>
  <c r="J168" i="1"/>
  <c r="J176" i="1"/>
  <c r="J155" i="1"/>
  <c r="J146" i="1"/>
  <c r="J187" i="1" s="1"/>
  <c r="J167" i="1"/>
  <c r="J175" i="1"/>
  <c r="J174" i="1"/>
  <c r="J173" i="1"/>
  <c r="J164" i="1"/>
  <c r="J172" i="1"/>
  <c r="J165" i="1"/>
  <c r="J163" i="1"/>
  <c r="J171" i="1"/>
  <c r="J158" i="1"/>
  <c r="I215" i="1"/>
  <c r="I256" i="1"/>
  <c r="I217" i="1"/>
  <c r="I258" i="1"/>
  <c r="I195" i="1"/>
  <c r="I236" i="1"/>
  <c r="I196" i="1"/>
  <c r="I237" i="1"/>
  <c r="I207" i="1"/>
  <c r="I248" i="1"/>
  <c r="I209" i="1"/>
  <c r="I250" i="1"/>
  <c r="I227" i="1"/>
  <c r="I210" i="1"/>
  <c r="I251" i="1"/>
  <c r="I198" i="1"/>
  <c r="I239" i="1"/>
  <c r="I203" i="1"/>
  <c r="I244" i="1"/>
  <c r="I200" i="1"/>
  <c r="I241" i="1"/>
  <c r="I197" i="1"/>
  <c r="I238" i="1"/>
  <c r="I206" i="1"/>
  <c r="I247" i="1"/>
  <c r="I202" i="1"/>
  <c r="I243" i="1"/>
  <c r="I192" i="1"/>
  <c r="I233" i="1"/>
  <c r="I189" i="1"/>
  <c r="I230" i="1"/>
  <c r="I211" i="1"/>
  <c r="I252" i="1"/>
  <c r="I216" i="1"/>
  <c r="I257" i="1"/>
  <c r="I213" i="1"/>
  <c r="I254" i="1"/>
  <c r="I190" i="1"/>
  <c r="I231" i="1"/>
  <c r="I212" i="1"/>
  <c r="I253" i="1"/>
  <c r="I208" i="1"/>
  <c r="I249" i="1"/>
  <c r="I205" i="1"/>
  <c r="I246" i="1"/>
  <c r="I201" i="1"/>
  <c r="I242" i="1"/>
  <c r="I199" i="1"/>
  <c r="I240" i="1"/>
  <c r="K12" i="1"/>
  <c r="J188" i="1"/>
  <c r="J141" i="1"/>
  <c r="J223" i="1" s="1"/>
  <c r="I185" i="1"/>
  <c r="I181" i="1"/>
  <c r="J140" i="1"/>
  <c r="I183" i="1"/>
  <c r="I186" i="1"/>
  <c r="I187" i="1"/>
  <c r="J185" i="1" l="1"/>
  <c r="J183" i="1"/>
  <c r="J208" i="1"/>
  <c r="J249" i="1"/>
  <c r="K144" i="1"/>
  <c r="K185" i="1" s="1"/>
  <c r="K152" i="1"/>
  <c r="K160" i="1"/>
  <c r="K143" i="1"/>
  <c r="K225" i="1" s="1"/>
  <c r="K151" i="1"/>
  <c r="K142" i="1"/>
  <c r="K150" i="1"/>
  <c r="K158" i="1"/>
  <c r="K149" i="1"/>
  <c r="K157" i="1"/>
  <c r="K146" i="1"/>
  <c r="K228" i="1" s="1"/>
  <c r="K154" i="1"/>
  <c r="K145" i="1"/>
  <c r="K186" i="1" s="1"/>
  <c r="K153" i="1"/>
  <c r="K156" i="1"/>
  <c r="K163" i="1"/>
  <c r="K171" i="1"/>
  <c r="K175" i="1"/>
  <c r="K155" i="1"/>
  <c r="K147" i="1"/>
  <c r="K229" i="1" s="1"/>
  <c r="K170" i="1"/>
  <c r="K159" i="1"/>
  <c r="K161" i="1"/>
  <c r="K169" i="1"/>
  <c r="K177" i="1"/>
  <c r="K148" i="1"/>
  <c r="K167" i="1"/>
  <c r="K162" i="1"/>
  <c r="K168" i="1"/>
  <c r="K176" i="1"/>
  <c r="K165" i="1"/>
  <c r="K173" i="1"/>
  <c r="K164" i="1"/>
  <c r="K172" i="1"/>
  <c r="K166" i="1"/>
  <c r="K174" i="1"/>
  <c r="J199" i="1"/>
  <c r="J240" i="1"/>
  <c r="J216" i="1"/>
  <c r="J257" i="1"/>
  <c r="J207" i="1"/>
  <c r="J248" i="1"/>
  <c r="J202" i="1"/>
  <c r="J243" i="1"/>
  <c r="J218" i="1"/>
  <c r="J259" i="1"/>
  <c r="J204" i="1"/>
  <c r="J245" i="1"/>
  <c r="J228" i="1"/>
  <c r="J210" i="1"/>
  <c r="J251" i="1"/>
  <c r="J227" i="1"/>
  <c r="J192" i="1"/>
  <c r="J233" i="1"/>
  <c r="J194" i="1"/>
  <c r="J235" i="1"/>
  <c r="J206" i="1"/>
  <c r="J247" i="1"/>
  <c r="J196" i="1"/>
  <c r="J237" i="1"/>
  <c r="J195" i="1"/>
  <c r="J236" i="1"/>
  <c r="J197" i="1"/>
  <c r="J238" i="1"/>
  <c r="J225" i="1"/>
  <c r="J212" i="1"/>
  <c r="J253" i="1"/>
  <c r="J213" i="1"/>
  <c r="J254" i="1"/>
  <c r="J217" i="1"/>
  <c r="J258" i="1"/>
  <c r="J211" i="1"/>
  <c r="J252" i="1"/>
  <c r="J189" i="1"/>
  <c r="J230" i="1"/>
  <c r="J205" i="1"/>
  <c r="J246" i="1"/>
  <c r="J209" i="1"/>
  <c r="J250" i="1"/>
  <c r="J229" i="1"/>
  <c r="J198" i="1"/>
  <c r="J239" i="1"/>
  <c r="J200" i="1"/>
  <c r="J241" i="1"/>
  <c r="J214" i="1"/>
  <c r="J255" i="1"/>
  <c r="J203" i="1"/>
  <c r="J244" i="1"/>
  <c r="J193" i="1"/>
  <c r="J234" i="1"/>
  <c r="J190" i="1"/>
  <c r="J231" i="1"/>
  <c r="J181" i="1"/>
  <c r="J222" i="1"/>
  <c r="J215" i="1"/>
  <c r="J256" i="1"/>
  <c r="J201" i="1"/>
  <c r="J242" i="1"/>
  <c r="J191" i="1"/>
  <c r="J232" i="1"/>
  <c r="L12" i="1"/>
  <c r="K141" i="1"/>
  <c r="K140" i="1"/>
  <c r="J182" i="1"/>
  <c r="J184" i="1"/>
  <c r="K184" i="1" l="1"/>
  <c r="K188" i="1"/>
  <c r="K214" i="1"/>
  <c r="K255" i="1"/>
  <c r="K210" i="1"/>
  <c r="K251" i="1"/>
  <c r="K204" i="1"/>
  <c r="K245" i="1"/>
  <c r="K199" i="1"/>
  <c r="K240" i="1"/>
  <c r="K206" i="1"/>
  <c r="K247" i="1"/>
  <c r="K202" i="1"/>
  <c r="K243" i="1"/>
  <c r="K197" i="1"/>
  <c r="K238" i="1"/>
  <c r="K191" i="1"/>
  <c r="K232" i="1"/>
  <c r="K223" i="1"/>
  <c r="K217" i="1"/>
  <c r="K258" i="1"/>
  <c r="K200" i="1"/>
  <c r="K241" i="1"/>
  <c r="K194" i="1"/>
  <c r="K235" i="1"/>
  <c r="K224" i="1"/>
  <c r="K209" i="1"/>
  <c r="K250" i="1"/>
  <c r="K211" i="1"/>
  <c r="K252" i="1"/>
  <c r="K227" i="1"/>
  <c r="K192" i="1"/>
  <c r="K233" i="1"/>
  <c r="L145" i="1"/>
  <c r="L227" i="1" s="1"/>
  <c r="L153" i="1"/>
  <c r="L161" i="1"/>
  <c r="L144" i="1"/>
  <c r="L152" i="1"/>
  <c r="L143" i="1"/>
  <c r="L151" i="1"/>
  <c r="L159" i="1"/>
  <c r="L142" i="1"/>
  <c r="L224" i="1" s="1"/>
  <c r="L150" i="1"/>
  <c r="L158" i="1"/>
  <c r="L147" i="1"/>
  <c r="L155" i="1"/>
  <c r="L146" i="1"/>
  <c r="L154" i="1"/>
  <c r="L164" i="1"/>
  <c r="L172" i="1"/>
  <c r="L149" i="1"/>
  <c r="L156" i="1"/>
  <c r="L163" i="1"/>
  <c r="L171" i="1"/>
  <c r="L162" i="1"/>
  <c r="L176" i="1"/>
  <c r="L167" i="1"/>
  <c r="L175" i="1"/>
  <c r="L170" i="1"/>
  <c r="L160" i="1"/>
  <c r="L169" i="1"/>
  <c r="L177" i="1"/>
  <c r="L168" i="1"/>
  <c r="L148" i="1"/>
  <c r="L157" i="1"/>
  <c r="L166" i="1"/>
  <c r="L174" i="1"/>
  <c r="L165" i="1"/>
  <c r="L173" i="1"/>
  <c r="K215" i="1"/>
  <c r="K256" i="1"/>
  <c r="K203" i="1"/>
  <c r="K244" i="1"/>
  <c r="K195" i="1"/>
  <c r="K236" i="1"/>
  <c r="K207" i="1"/>
  <c r="K248" i="1"/>
  <c r="K208" i="1"/>
  <c r="K249" i="1"/>
  <c r="K196" i="1"/>
  <c r="K237" i="1"/>
  <c r="K201" i="1"/>
  <c r="K242" i="1"/>
  <c r="K213" i="1"/>
  <c r="K254" i="1"/>
  <c r="K189" i="1"/>
  <c r="K230" i="1"/>
  <c r="K216" i="1"/>
  <c r="K257" i="1"/>
  <c r="K198" i="1"/>
  <c r="K239" i="1"/>
  <c r="K193" i="1"/>
  <c r="K234" i="1"/>
  <c r="K181" i="1"/>
  <c r="K222" i="1"/>
  <c r="K205" i="1"/>
  <c r="K246" i="1"/>
  <c r="K218" i="1"/>
  <c r="K259" i="1"/>
  <c r="K212" i="1"/>
  <c r="K253" i="1"/>
  <c r="K190" i="1"/>
  <c r="K231" i="1"/>
  <c r="K226" i="1"/>
  <c r="L141" i="1"/>
  <c r="L140" i="1"/>
  <c r="K182" i="1"/>
  <c r="M12" i="1"/>
  <c r="K187" i="1"/>
  <c r="K183" i="1"/>
  <c r="L183" i="1" l="1"/>
  <c r="L218" i="1"/>
  <c r="L259" i="1"/>
  <c r="L212" i="1"/>
  <c r="L253" i="1"/>
  <c r="L196" i="1"/>
  <c r="L237" i="1"/>
  <c r="L193" i="1"/>
  <c r="L234" i="1"/>
  <c r="L181" i="1"/>
  <c r="L222" i="1"/>
  <c r="L214" i="1"/>
  <c r="L255" i="1"/>
  <c r="L210" i="1"/>
  <c r="L251" i="1"/>
  <c r="L204" i="1"/>
  <c r="L245" i="1"/>
  <c r="L229" i="1"/>
  <c r="L226" i="1"/>
  <c r="L206" i="1"/>
  <c r="L247" i="1"/>
  <c r="L201" i="1"/>
  <c r="L242" i="1"/>
  <c r="L197" i="1"/>
  <c r="L238" i="1"/>
  <c r="L199" i="1"/>
  <c r="L240" i="1"/>
  <c r="L202" i="1"/>
  <c r="L243" i="1"/>
  <c r="L215" i="1"/>
  <c r="L256" i="1"/>
  <c r="L211" i="1"/>
  <c r="L252" i="1"/>
  <c r="L190" i="1"/>
  <c r="L231" i="1"/>
  <c r="L191" i="1"/>
  <c r="L232" i="1"/>
  <c r="L194" i="1"/>
  <c r="L235" i="1"/>
  <c r="L207" i="1"/>
  <c r="L248" i="1"/>
  <c r="L216" i="1"/>
  <c r="L257" i="1"/>
  <c r="L213" i="1"/>
  <c r="L254" i="1"/>
  <c r="L182" i="1"/>
  <c r="L223" i="1"/>
  <c r="L198" i="1"/>
  <c r="L239" i="1"/>
  <c r="L208" i="1"/>
  <c r="L249" i="1"/>
  <c r="L205" i="1"/>
  <c r="L246" i="1"/>
  <c r="L200" i="1"/>
  <c r="L241" i="1"/>
  <c r="L189" i="1"/>
  <c r="L230" i="1"/>
  <c r="L217" i="1"/>
  <c r="L258" i="1"/>
  <c r="L195" i="1"/>
  <c r="L236" i="1"/>
  <c r="L192" i="1"/>
  <c r="L233" i="1"/>
  <c r="M146" i="1"/>
  <c r="M228" i="1" s="1"/>
  <c r="M154" i="1"/>
  <c r="M145" i="1"/>
  <c r="M186" i="1" s="1"/>
  <c r="M153" i="1"/>
  <c r="M144" i="1"/>
  <c r="M226" i="1" s="1"/>
  <c r="M152" i="1"/>
  <c r="M160" i="1"/>
  <c r="M143" i="1"/>
  <c r="M225" i="1" s="1"/>
  <c r="M151" i="1"/>
  <c r="M159" i="1"/>
  <c r="M148" i="1"/>
  <c r="M156" i="1"/>
  <c r="M147" i="1"/>
  <c r="M229" i="1" s="1"/>
  <c r="M155" i="1"/>
  <c r="M165" i="1"/>
  <c r="M173" i="1"/>
  <c r="M168" i="1"/>
  <c r="M176" i="1"/>
  <c r="M164" i="1"/>
  <c r="M172" i="1"/>
  <c r="M169" i="1"/>
  <c r="M142" i="1"/>
  <c r="M183" i="1" s="1"/>
  <c r="M149" i="1"/>
  <c r="M163" i="1"/>
  <c r="M171" i="1"/>
  <c r="M162" i="1"/>
  <c r="M161" i="1"/>
  <c r="M170" i="1"/>
  <c r="M177" i="1"/>
  <c r="M150" i="1"/>
  <c r="M167" i="1"/>
  <c r="M175" i="1"/>
  <c r="M157" i="1"/>
  <c r="M166" i="1"/>
  <c r="M174" i="1"/>
  <c r="M158" i="1"/>
  <c r="L209" i="1"/>
  <c r="L250" i="1"/>
  <c r="L203" i="1"/>
  <c r="L244" i="1"/>
  <c r="L228" i="1"/>
  <c r="L225" i="1"/>
  <c r="M141" i="1"/>
  <c r="M223" i="1" s="1"/>
  <c r="L186" i="1"/>
  <c r="L184" i="1"/>
  <c r="L188" i="1"/>
  <c r="L185" i="1"/>
  <c r="N12" i="1"/>
  <c r="M140" i="1"/>
  <c r="M222" i="1" s="1"/>
  <c r="L187" i="1"/>
  <c r="M188" i="1" l="1"/>
  <c r="M185" i="1"/>
  <c r="M184" i="1"/>
  <c r="M215" i="1"/>
  <c r="M256" i="1"/>
  <c r="M202" i="1"/>
  <c r="M243" i="1"/>
  <c r="M205" i="1"/>
  <c r="M246" i="1"/>
  <c r="M189" i="1"/>
  <c r="M230" i="1"/>
  <c r="M227" i="1"/>
  <c r="M207" i="1"/>
  <c r="M248" i="1"/>
  <c r="M203" i="1"/>
  <c r="M244" i="1"/>
  <c r="M217" i="1"/>
  <c r="M258" i="1"/>
  <c r="M200" i="1"/>
  <c r="M241" i="1"/>
  <c r="M195" i="1"/>
  <c r="M236" i="1"/>
  <c r="M198" i="1"/>
  <c r="M239" i="1"/>
  <c r="M214" i="1"/>
  <c r="M255" i="1"/>
  <c r="M209" i="1"/>
  <c r="M250" i="1"/>
  <c r="M190" i="1"/>
  <c r="M231" i="1"/>
  <c r="M206" i="1"/>
  <c r="M247" i="1"/>
  <c r="M201" i="1"/>
  <c r="M242" i="1"/>
  <c r="M191" i="1"/>
  <c r="M232" i="1"/>
  <c r="M193" i="1"/>
  <c r="M234" i="1"/>
  <c r="M212" i="1"/>
  <c r="M253" i="1"/>
  <c r="M192" i="1"/>
  <c r="M233" i="1"/>
  <c r="M216" i="1"/>
  <c r="M257" i="1"/>
  <c r="M208" i="1"/>
  <c r="M249" i="1"/>
  <c r="M224" i="1"/>
  <c r="M218" i="1"/>
  <c r="M259" i="1"/>
  <c r="M210" i="1"/>
  <c r="M251" i="1"/>
  <c r="N147" i="1"/>
  <c r="N229" i="1" s="1"/>
  <c r="N155" i="1"/>
  <c r="N146" i="1"/>
  <c r="N154" i="1"/>
  <c r="N145" i="1"/>
  <c r="N227" i="1" s="1"/>
  <c r="N153" i="1"/>
  <c r="N161" i="1"/>
  <c r="N144" i="1"/>
  <c r="N185" i="1" s="1"/>
  <c r="N152" i="1"/>
  <c r="N160" i="1"/>
  <c r="N149" i="1"/>
  <c r="N157" i="1"/>
  <c r="N148" i="1"/>
  <c r="N156" i="1"/>
  <c r="N166" i="1"/>
  <c r="N174" i="1"/>
  <c r="N165" i="1"/>
  <c r="N173" i="1"/>
  <c r="N164" i="1"/>
  <c r="N172" i="1"/>
  <c r="N169" i="1"/>
  <c r="N142" i="1"/>
  <c r="N224" i="1" s="1"/>
  <c r="N151" i="1"/>
  <c r="N159" i="1"/>
  <c r="N163" i="1"/>
  <c r="N171" i="1"/>
  <c r="N158" i="1"/>
  <c r="N162" i="1"/>
  <c r="N168" i="1"/>
  <c r="N176" i="1"/>
  <c r="N170" i="1"/>
  <c r="N177" i="1"/>
  <c r="N143" i="1"/>
  <c r="N225" i="1" s="1"/>
  <c r="N150" i="1"/>
  <c r="N167" i="1"/>
  <c r="N175" i="1"/>
  <c r="M204" i="1"/>
  <c r="M245" i="1"/>
  <c r="M187" i="1"/>
  <c r="M196" i="1"/>
  <c r="M237" i="1"/>
  <c r="M199" i="1"/>
  <c r="M240" i="1"/>
  <c r="M211" i="1"/>
  <c r="M252" i="1"/>
  <c r="M213" i="1"/>
  <c r="M254" i="1"/>
  <c r="M197" i="1"/>
  <c r="M238" i="1"/>
  <c r="M194" i="1"/>
  <c r="M235" i="1"/>
  <c r="N141" i="1"/>
  <c r="M182" i="1"/>
  <c r="M181" i="1"/>
  <c r="O12" i="1"/>
  <c r="N140" i="1"/>
  <c r="N186" i="1" l="1"/>
  <c r="N210" i="1"/>
  <c r="N251" i="1"/>
  <c r="N189" i="1"/>
  <c r="N230" i="1"/>
  <c r="N216" i="1"/>
  <c r="N257" i="1"/>
  <c r="N203" i="1"/>
  <c r="N244" i="1"/>
  <c r="N213" i="1"/>
  <c r="N254" i="1"/>
  <c r="N198" i="1"/>
  <c r="N239" i="1"/>
  <c r="N195" i="1"/>
  <c r="N236" i="1"/>
  <c r="N208" i="1"/>
  <c r="N249" i="1"/>
  <c r="N199" i="1"/>
  <c r="N240" i="1"/>
  <c r="N205" i="1"/>
  <c r="N246" i="1"/>
  <c r="N190" i="1"/>
  <c r="N231" i="1"/>
  <c r="N228" i="1"/>
  <c r="N181" i="1"/>
  <c r="N222" i="1"/>
  <c r="O148" i="1"/>
  <c r="O156" i="1"/>
  <c r="O147" i="1"/>
  <c r="O229" i="1" s="1"/>
  <c r="O155" i="1"/>
  <c r="O146" i="1"/>
  <c r="O228" i="1" s="1"/>
  <c r="O154" i="1"/>
  <c r="O162" i="1"/>
  <c r="O145" i="1"/>
  <c r="O227" i="1" s="1"/>
  <c r="O153" i="1"/>
  <c r="O161" i="1"/>
  <c r="O142" i="1"/>
  <c r="O224" i="1" s="1"/>
  <c r="O150" i="1"/>
  <c r="O158" i="1"/>
  <c r="O149" i="1"/>
  <c r="O157" i="1"/>
  <c r="O143" i="1"/>
  <c r="O225" i="1" s="1"/>
  <c r="O152" i="1"/>
  <c r="O167" i="1"/>
  <c r="O175" i="1"/>
  <c r="O151" i="1"/>
  <c r="O159" i="1"/>
  <c r="O166" i="1"/>
  <c r="O174" i="1"/>
  <c r="O165" i="1"/>
  <c r="O173" i="1"/>
  <c r="O144" i="1"/>
  <c r="O226" i="1" s="1"/>
  <c r="O160" i="1"/>
  <c r="O163" i="1"/>
  <c r="O164" i="1"/>
  <c r="O172" i="1"/>
  <c r="O171" i="1"/>
  <c r="O170" i="1"/>
  <c r="O169" i="1"/>
  <c r="O177" i="1"/>
  <c r="O168" i="1"/>
  <c r="O176" i="1"/>
  <c r="N191" i="1"/>
  <c r="N232" i="1"/>
  <c r="N212" i="1"/>
  <c r="N253" i="1"/>
  <c r="N214" i="1"/>
  <c r="N255" i="1"/>
  <c r="N201" i="1"/>
  <c r="N242" i="1"/>
  <c r="N196" i="1"/>
  <c r="N237" i="1"/>
  <c r="N204" i="1"/>
  <c r="N245" i="1"/>
  <c r="N206" i="1"/>
  <c r="N247" i="1"/>
  <c r="N193" i="1"/>
  <c r="N234" i="1"/>
  <c r="N209" i="1"/>
  <c r="N250" i="1"/>
  <c r="N218" i="1"/>
  <c r="N259" i="1"/>
  <c r="N200" i="1"/>
  <c r="N241" i="1"/>
  <c r="N215" i="1"/>
  <c r="N256" i="1"/>
  <c r="N226" i="1"/>
  <c r="N211" i="1"/>
  <c r="N252" i="1"/>
  <c r="N192" i="1"/>
  <c r="N233" i="1"/>
  <c r="N207" i="1"/>
  <c r="N248" i="1"/>
  <c r="N202" i="1"/>
  <c r="N243" i="1"/>
  <c r="N182" i="1"/>
  <c r="N223" i="1"/>
  <c r="N217" i="1"/>
  <c r="N258" i="1"/>
  <c r="N197" i="1"/>
  <c r="N238" i="1"/>
  <c r="N194" i="1"/>
  <c r="N235" i="1"/>
  <c r="P12" i="1"/>
  <c r="O141" i="1"/>
  <c r="O223" i="1" s="1"/>
  <c r="N187" i="1"/>
  <c r="O140" i="1"/>
  <c r="N188" i="1"/>
  <c r="N184" i="1"/>
  <c r="N183" i="1"/>
  <c r="O188" i="1" l="1"/>
  <c r="O185" i="1"/>
  <c r="O184" i="1"/>
  <c r="O187" i="1"/>
  <c r="O183" i="1"/>
  <c r="O211" i="1"/>
  <c r="O252" i="1"/>
  <c r="O206" i="1"/>
  <c r="O247" i="1"/>
  <c r="O212" i="1"/>
  <c r="O253" i="1"/>
  <c r="O215" i="1"/>
  <c r="O256" i="1"/>
  <c r="O198" i="1"/>
  <c r="O239" i="1"/>
  <c r="O203" i="1"/>
  <c r="O244" i="1"/>
  <c r="O213" i="1"/>
  <c r="O254" i="1"/>
  <c r="O207" i="1"/>
  <c r="O248" i="1"/>
  <c r="O190" i="1"/>
  <c r="O231" i="1"/>
  <c r="O195" i="1"/>
  <c r="O236" i="1"/>
  <c r="O205" i="1"/>
  <c r="O246" i="1"/>
  <c r="O200" i="1"/>
  <c r="O241" i="1"/>
  <c r="O199" i="1"/>
  <c r="O240" i="1"/>
  <c r="O217" i="1"/>
  <c r="O258" i="1"/>
  <c r="O204" i="1"/>
  <c r="O245" i="1"/>
  <c r="O192" i="1"/>
  <c r="O233" i="1"/>
  <c r="O191" i="1"/>
  <c r="O232" i="1"/>
  <c r="O196" i="1"/>
  <c r="O237" i="1"/>
  <c r="O209" i="1"/>
  <c r="O250" i="1"/>
  <c r="O201" i="1"/>
  <c r="O242" i="1"/>
  <c r="O216" i="1"/>
  <c r="O257" i="1"/>
  <c r="O181" i="1"/>
  <c r="O222" i="1"/>
  <c r="O218" i="1"/>
  <c r="O259" i="1"/>
  <c r="O208" i="1"/>
  <c r="O249" i="1"/>
  <c r="O202" i="1"/>
  <c r="O243" i="1"/>
  <c r="O197" i="1"/>
  <c r="O238" i="1"/>
  <c r="O182" i="1"/>
  <c r="Q12" i="1"/>
  <c r="P149" i="1"/>
  <c r="P157" i="1"/>
  <c r="P148" i="1"/>
  <c r="P156" i="1"/>
  <c r="P147" i="1"/>
  <c r="P229" i="1" s="1"/>
  <c r="P155" i="1"/>
  <c r="P146" i="1"/>
  <c r="P228" i="1" s="1"/>
  <c r="P154" i="1"/>
  <c r="P162" i="1"/>
  <c r="P143" i="1"/>
  <c r="P225" i="1" s="1"/>
  <c r="P151" i="1"/>
  <c r="P159" i="1"/>
  <c r="P142" i="1"/>
  <c r="P224" i="1" s="1"/>
  <c r="P150" i="1"/>
  <c r="P158" i="1"/>
  <c r="P168" i="1"/>
  <c r="P176" i="1"/>
  <c r="P145" i="1"/>
  <c r="P227" i="1" s="1"/>
  <c r="P152" i="1"/>
  <c r="P167" i="1"/>
  <c r="P175" i="1"/>
  <c r="P171" i="1"/>
  <c r="P166" i="1"/>
  <c r="P174" i="1"/>
  <c r="P172" i="1"/>
  <c r="P165" i="1"/>
  <c r="P173" i="1"/>
  <c r="P161" i="1"/>
  <c r="P164" i="1"/>
  <c r="P153" i="1"/>
  <c r="P170" i="1"/>
  <c r="P160" i="1"/>
  <c r="P169" i="1"/>
  <c r="P177" i="1"/>
  <c r="P144" i="1"/>
  <c r="P226" i="1" s="1"/>
  <c r="P163" i="1"/>
  <c r="O210" i="1"/>
  <c r="O251" i="1"/>
  <c r="O214" i="1"/>
  <c r="O255" i="1"/>
  <c r="O193" i="1"/>
  <c r="O234" i="1"/>
  <c r="O194" i="1"/>
  <c r="O235" i="1"/>
  <c r="O189" i="1"/>
  <c r="O230" i="1"/>
  <c r="P141" i="1"/>
  <c r="P223" i="1" s="1"/>
  <c r="O186" i="1"/>
  <c r="P140" i="1"/>
  <c r="P185" i="1" l="1"/>
  <c r="P184" i="1"/>
  <c r="P186" i="1"/>
  <c r="P183" i="1"/>
  <c r="P187" i="1"/>
  <c r="P195" i="1"/>
  <c r="P236" i="1"/>
  <c r="P194" i="1"/>
  <c r="P235" i="1"/>
  <c r="P210" i="1"/>
  <c r="P251" i="1"/>
  <c r="P213" i="1"/>
  <c r="P254" i="1"/>
  <c r="P217" i="1"/>
  <c r="P258" i="1"/>
  <c r="P203" i="1"/>
  <c r="P244" i="1"/>
  <c r="P190" i="1"/>
  <c r="P231" i="1"/>
  <c r="Q142" i="1"/>
  <c r="Q150" i="1"/>
  <c r="Q158" i="1"/>
  <c r="Q149" i="1"/>
  <c r="Q148" i="1"/>
  <c r="Q156" i="1"/>
  <c r="Q147" i="1"/>
  <c r="Q155" i="1"/>
  <c r="Q144" i="1"/>
  <c r="Q152" i="1"/>
  <c r="Q160" i="1"/>
  <c r="Q143" i="1"/>
  <c r="Q151" i="1"/>
  <c r="Q157" i="1"/>
  <c r="Q169" i="1"/>
  <c r="Q177" i="1"/>
  <c r="Q176" i="1"/>
  <c r="Q165" i="1"/>
  <c r="Q168" i="1"/>
  <c r="Q161" i="1"/>
  <c r="Q145" i="1"/>
  <c r="Q154" i="1"/>
  <c r="Q167" i="1"/>
  <c r="Q175" i="1"/>
  <c r="Q164" i="1"/>
  <c r="Q172" i="1"/>
  <c r="Q166" i="1"/>
  <c r="Q174" i="1"/>
  <c r="Q159" i="1"/>
  <c r="Q146" i="1"/>
  <c r="Q153" i="1"/>
  <c r="Q163" i="1"/>
  <c r="Q171" i="1"/>
  <c r="Q162" i="1"/>
  <c r="Q170" i="1"/>
  <c r="Q173" i="1"/>
  <c r="P201" i="1"/>
  <c r="P242" i="1"/>
  <c r="P181" i="1"/>
  <c r="P222" i="1"/>
  <c r="Q141" i="1"/>
  <c r="P211" i="1"/>
  <c r="P252" i="1"/>
  <c r="P207" i="1"/>
  <c r="P248" i="1"/>
  <c r="P199" i="1"/>
  <c r="P240" i="1"/>
  <c r="P215" i="1"/>
  <c r="P256" i="1"/>
  <c r="P191" i="1"/>
  <c r="P232" i="1"/>
  <c r="P205" i="1"/>
  <c r="P246" i="1"/>
  <c r="P204" i="1"/>
  <c r="P245" i="1"/>
  <c r="P202" i="1"/>
  <c r="P243" i="1"/>
  <c r="P208" i="1"/>
  <c r="P249" i="1"/>
  <c r="P200" i="1"/>
  <c r="P241" i="1"/>
  <c r="P197" i="1"/>
  <c r="P238" i="1"/>
  <c r="P209" i="1"/>
  <c r="P250" i="1"/>
  <c r="P212" i="1"/>
  <c r="P253" i="1"/>
  <c r="P216" i="1"/>
  <c r="P257" i="1"/>
  <c r="P214" i="1"/>
  <c r="P255" i="1"/>
  <c r="P193" i="1"/>
  <c r="P234" i="1"/>
  <c r="P192" i="1"/>
  <c r="P233" i="1"/>
  <c r="P189" i="1"/>
  <c r="P230" i="1"/>
  <c r="P196" i="1"/>
  <c r="P237" i="1"/>
  <c r="P218" i="1"/>
  <c r="P259" i="1"/>
  <c r="P206" i="1"/>
  <c r="P247" i="1"/>
  <c r="P198" i="1"/>
  <c r="P239" i="1"/>
  <c r="P188" i="1"/>
  <c r="Q140" i="1"/>
  <c r="P182" i="1"/>
  <c r="Q203" i="1" l="1"/>
  <c r="S203" i="1" s="1"/>
  <c r="Q244" i="1"/>
  <c r="S244" i="1" s="1"/>
  <c r="S162" i="1"/>
  <c r="Q213" i="1"/>
  <c r="S213" i="1" s="1"/>
  <c r="Q254" i="1"/>
  <c r="S254" i="1" s="1"/>
  <c r="S172" i="1"/>
  <c r="Q206" i="1"/>
  <c r="S206" i="1" s="1"/>
  <c r="Q247" i="1"/>
  <c r="S247" i="1" s="1"/>
  <c r="S165" i="1"/>
  <c r="Q193" i="1"/>
  <c r="S193" i="1" s="1"/>
  <c r="Q234" i="1"/>
  <c r="S234" i="1" s="1"/>
  <c r="S152" i="1"/>
  <c r="Q191" i="1"/>
  <c r="S191" i="1" s="1"/>
  <c r="Q232" i="1"/>
  <c r="S232" i="1" s="1"/>
  <c r="S150" i="1"/>
  <c r="Q223" i="1"/>
  <c r="S223" i="1" s="1"/>
  <c r="S141" i="1"/>
  <c r="Q212" i="1"/>
  <c r="S212" i="1" s="1"/>
  <c r="Q253" i="1"/>
  <c r="S253" i="1" s="1"/>
  <c r="S171" i="1"/>
  <c r="Q205" i="1"/>
  <c r="S205" i="1" s="1"/>
  <c r="Q246" i="1"/>
  <c r="S246" i="1" s="1"/>
  <c r="S164" i="1"/>
  <c r="Q217" i="1"/>
  <c r="S217" i="1" s="1"/>
  <c r="Q258" i="1"/>
  <c r="S258" i="1" s="1"/>
  <c r="S176" i="1"/>
  <c r="Q226" i="1"/>
  <c r="S226" i="1" s="1"/>
  <c r="S144" i="1"/>
  <c r="Q224" i="1"/>
  <c r="S224" i="1" s="1"/>
  <c r="S142" i="1"/>
  <c r="Q204" i="1"/>
  <c r="S204" i="1" s="1"/>
  <c r="Q245" i="1"/>
  <c r="S245" i="1" s="1"/>
  <c r="S163" i="1"/>
  <c r="Q216" i="1"/>
  <c r="S216" i="1" s="1"/>
  <c r="Q257" i="1"/>
  <c r="S257" i="1" s="1"/>
  <c r="S175" i="1"/>
  <c r="Q218" i="1"/>
  <c r="S218" i="1" s="1"/>
  <c r="Q259" i="1"/>
  <c r="S259" i="1" s="1"/>
  <c r="S177" i="1"/>
  <c r="Q196" i="1"/>
  <c r="S196" i="1" s="1"/>
  <c r="Q237" i="1"/>
  <c r="S237" i="1" s="1"/>
  <c r="S155" i="1"/>
  <c r="Q194" i="1"/>
  <c r="S194" i="1" s="1"/>
  <c r="Q235" i="1"/>
  <c r="S235" i="1" s="1"/>
  <c r="S153" i="1"/>
  <c r="Q208" i="1"/>
  <c r="S208" i="1" s="1"/>
  <c r="Q249" i="1"/>
  <c r="S249" i="1" s="1"/>
  <c r="S167" i="1"/>
  <c r="Q210" i="1"/>
  <c r="S210" i="1" s="1"/>
  <c r="Q251" i="1"/>
  <c r="S251" i="1" s="1"/>
  <c r="S169" i="1"/>
  <c r="Q229" i="1"/>
  <c r="S229" i="1" s="1"/>
  <c r="S147" i="1"/>
  <c r="Q228" i="1"/>
  <c r="S228" i="1" s="1"/>
  <c r="S146" i="1"/>
  <c r="Q195" i="1"/>
  <c r="S195" i="1" s="1"/>
  <c r="Q236" i="1"/>
  <c r="S236" i="1" s="1"/>
  <c r="S154" i="1"/>
  <c r="Q198" i="1"/>
  <c r="S198" i="1" s="1"/>
  <c r="Q239" i="1"/>
  <c r="S239" i="1" s="1"/>
  <c r="S157" i="1"/>
  <c r="Q197" i="1"/>
  <c r="S197" i="1" s="1"/>
  <c r="Q238" i="1"/>
  <c r="S238" i="1" s="1"/>
  <c r="S156" i="1"/>
  <c r="Q222" i="1"/>
  <c r="S222" i="1" s="1"/>
  <c r="S140" i="1"/>
  <c r="Q200" i="1"/>
  <c r="S200" i="1" s="1"/>
  <c r="Q241" i="1"/>
  <c r="S241" i="1" s="1"/>
  <c r="S159" i="1"/>
  <c r="Q227" i="1"/>
  <c r="S227" i="1" s="1"/>
  <c r="S145" i="1"/>
  <c r="Q192" i="1"/>
  <c r="S192" i="1" s="1"/>
  <c r="Q233" i="1"/>
  <c r="S233" i="1" s="1"/>
  <c r="S151" i="1"/>
  <c r="Q189" i="1"/>
  <c r="S189" i="1" s="1"/>
  <c r="Q230" i="1"/>
  <c r="S230" i="1" s="1"/>
  <c r="S148" i="1"/>
  <c r="Q214" i="1"/>
  <c r="S214" i="1" s="1"/>
  <c r="Q255" i="1"/>
  <c r="S255" i="1" s="1"/>
  <c r="S173" i="1"/>
  <c r="Q215" i="1"/>
  <c r="S215" i="1" s="1"/>
  <c r="Q256" i="1"/>
  <c r="S256" i="1" s="1"/>
  <c r="S174" i="1"/>
  <c r="Q202" i="1"/>
  <c r="S202" i="1" s="1"/>
  <c r="Q243" i="1"/>
  <c r="S243" i="1" s="1"/>
  <c r="S161" i="1"/>
  <c r="Q225" i="1"/>
  <c r="S225" i="1" s="1"/>
  <c r="S143" i="1"/>
  <c r="Q190" i="1"/>
  <c r="S190" i="1" s="1"/>
  <c r="Q231" i="1"/>
  <c r="S231" i="1" s="1"/>
  <c r="S149" i="1"/>
  <c r="Q211" i="1"/>
  <c r="S211" i="1" s="1"/>
  <c r="Q252" i="1"/>
  <c r="S252" i="1" s="1"/>
  <c r="S170" i="1"/>
  <c r="Q207" i="1"/>
  <c r="S207" i="1" s="1"/>
  <c r="Q248" i="1"/>
  <c r="S248" i="1" s="1"/>
  <c r="S166" i="1"/>
  <c r="Q209" i="1"/>
  <c r="S209" i="1" s="1"/>
  <c r="Q250" i="1"/>
  <c r="S250" i="1" s="1"/>
  <c r="S168" i="1"/>
  <c r="Q201" i="1"/>
  <c r="S201" i="1" s="1"/>
  <c r="Q242" i="1"/>
  <c r="S242" i="1" s="1"/>
  <c r="S160" i="1"/>
  <c r="Q199" i="1"/>
  <c r="S199" i="1" s="1"/>
  <c r="Q240" i="1"/>
  <c r="S240" i="1" s="1"/>
  <c r="S158" i="1"/>
  <c r="Q184" i="1"/>
  <c r="S184" i="1" s="1"/>
  <c r="Q188" i="1"/>
  <c r="S188" i="1" s="1"/>
  <c r="Q182" i="1"/>
  <c r="S182" i="1" s="1"/>
  <c r="Q181" i="1"/>
  <c r="S181" i="1" s="1"/>
  <c r="Q185" i="1"/>
  <c r="S185" i="1" s="1"/>
  <c r="Q183" i="1"/>
  <c r="S183" i="1" s="1"/>
  <c r="Q186" i="1"/>
  <c r="S186" i="1" s="1"/>
  <c r="Q187" i="1"/>
  <c r="S187" i="1" s="1"/>
  <c r="U161" i="1" l="1"/>
  <c r="U151" i="1"/>
  <c r="U162" i="1"/>
  <c r="U149" i="1"/>
  <c r="U146" i="1"/>
  <c r="U167" i="1"/>
  <c r="U166" i="1"/>
  <c r="U159" i="1"/>
  <c r="U157" i="1"/>
  <c r="U142" i="1"/>
  <c r="U150" i="1"/>
  <c r="U143" i="1"/>
  <c r="U168" i="1"/>
  <c r="U170" i="1"/>
  <c r="U177" i="1"/>
  <c r="U165" i="1"/>
  <c r="U158" i="1"/>
  <c r="U153" i="1"/>
  <c r="U164" i="1"/>
  <c r="U176" i="1"/>
  <c r="U154" i="1"/>
  <c r="U169" i="1"/>
  <c r="U156" i="1"/>
  <c r="U141" i="1"/>
  <c r="U163" i="1"/>
  <c r="U160" i="1"/>
  <c r="U148" i="1"/>
  <c r="U155" i="1"/>
  <c r="U144" i="1"/>
  <c r="U171" i="1"/>
  <c r="U140" i="1"/>
  <c r="T170" i="1"/>
  <c r="T174" i="1"/>
  <c r="T145" i="1"/>
  <c r="T147" i="1"/>
  <c r="T249" i="1"/>
  <c r="T237" i="1"/>
  <c r="T257" i="1"/>
  <c r="T224" i="1"/>
  <c r="T152" i="1"/>
  <c r="T172" i="1"/>
  <c r="T143" i="1"/>
  <c r="T256" i="1"/>
  <c r="T230" i="1"/>
  <c r="T227" i="1"/>
  <c r="T156" i="1"/>
  <c r="T154" i="1"/>
  <c r="T229" i="1"/>
  <c r="T208" i="1"/>
  <c r="T196" i="1"/>
  <c r="T216" i="1"/>
  <c r="T164" i="1"/>
  <c r="T141" i="1"/>
  <c r="T234" i="1"/>
  <c r="T254" i="1"/>
  <c r="T240" i="1"/>
  <c r="T225" i="1"/>
  <c r="T215" i="1"/>
  <c r="T189" i="1"/>
  <c r="T238" i="1"/>
  <c r="T236" i="1"/>
  <c r="T144" i="1"/>
  <c r="T246" i="1"/>
  <c r="T223" i="1"/>
  <c r="T193" i="1"/>
  <c r="T213" i="1"/>
  <c r="T168" i="1"/>
  <c r="T199" i="1"/>
  <c r="T211" i="1"/>
  <c r="T173" i="1"/>
  <c r="T159" i="1"/>
  <c r="T197" i="1"/>
  <c r="T195" i="1"/>
  <c r="T169" i="1"/>
  <c r="T153" i="1"/>
  <c r="T177" i="1"/>
  <c r="T163" i="1"/>
  <c r="T226" i="1"/>
  <c r="T205" i="1"/>
  <c r="T250" i="1"/>
  <c r="T161" i="1"/>
  <c r="U173" i="1"/>
  <c r="T151" i="1"/>
  <c r="T241" i="1"/>
  <c r="T251" i="1"/>
  <c r="T235" i="1"/>
  <c r="T259" i="1"/>
  <c r="T245" i="1"/>
  <c r="T150" i="1"/>
  <c r="T165" i="1"/>
  <c r="T162" i="1"/>
  <c r="T209" i="1"/>
  <c r="T182" i="1"/>
  <c r="T160" i="1"/>
  <c r="T166" i="1"/>
  <c r="T149" i="1"/>
  <c r="T243" i="1"/>
  <c r="T255" i="1"/>
  <c r="T233" i="1"/>
  <c r="T200" i="1"/>
  <c r="T157" i="1"/>
  <c r="T146" i="1"/>
  <c r="T210" i="1"/>
  <c r="T194" i="1"/>
  <c r="T218" i="1"/>
  <c r="T204" i="1"/>
  <c r="T176" i="1"/>
  <c r="T171" i="1"/>
  <c r="T232" i="1"/>
  <c r="T247" i="1"/>
  <c r="T244" i="1"/>
  <c r="T252" i="1"/>
  <c r="T242" i="1"/>
  <c r="T231" i="1"/>
  <c r="T214" i="1"/>
  <c r="T192" i="1"/>
  <c r="T239" i="1"/>
  <c r="T228" i="1"/>
  <c r="T175" i="1"/>
  <c r="T258" i="1"/>
  <c r="T253" i="1"/>
  <c r="T191" i="1"/>
  <c r="T206" i="1"/>
  <c r="T203" i="1"/>
  <c r="T158" i="1"/>
  <c r="T188" i="1"/>
  <c r="T248" i="1"/>
  <c r="T202" i="1"/>
  <c r="T201" i="1"/>
  <c r="T207" i="1"/>
  <c r="T190" i="1"/>
  <c r="U174" i="1"/>
  <c r="T148" i="1"/>
  <c r="U145" i="1"/>
  <c r="T198" i="1"/>
  <c r="U147" i="1"/>
  <c r="T167" i="1"/>
  <c r="T155" i="1"/>
  <c r="U175" i="1"/>
  <c r="T142" i="1"/>
  <c r="T217" i="1"/>
  <c r="T212" i="1"/>
  <c r="U152" i="1"/>
  <c r="U172" i="1"/>
  <c r="O1" i="1"/>
  <c r="T185" i="1" l="1"/>
  <c r="T186" i="1"/>
  <c r="T187" i="1"/>
  <c r="T183" i="1"/>
  <c r="T184" i="1"/>
</calcChain>
</file>

<file path=xl/comments1.xml><?xml version="1.0" encoding="utf-8"?>
<comments xmlns="http://schemas.openxmlformats.org/spreadsheetml/2006/main">
  <authors>
    <author>Franz Mueter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Franz Mueter:</t>
        </r>
        <r>
          <rPr>
            <sz val="9"/>
            <color indexed="81"/>
            <rFont val="Tahoma"/>
            <family val="2"/>
          </rPr>
          <t xml:space="preserve">
Proportion of age 5+ fish</t>
        </r>
      </text>
    </comment>
  </commentList>
</comments>
</file>

<file path=xl/sharedStrings.xml><?xml version="1.0" encoding="utf-8"?>
<sst xmlns="http://schemas.openxmlformats.org/spreadsheetml/2006/main" count="98" uniqueCount="63">
  <si>
    <t>Age</t>
  </si>
  <si>
    <t>M</t>
  </si>
  <si>
    <t>F</t>
  </si>
  <si>
    <t>Maturity</t>
  </si>
  <si>
    <t>Weight</t>
  </si>
  <si>
    <t>Selectivity</t>
  </si>
  <si>
    <t>N</t>
  </si>
  <si>
    <t>Equilibrium calculations</t>
  </si>
  <si>
    <t>B</t>
  </si>
  <si>
    <t>C</t>
  </si>
  <si>
    <t>SSB</t>
  </si>
  <si>
    <t>anomalies</t>
  </si>
  <si>
    <t>Mean</t>
  </si>
  <si>
    <t>weight</t>
  </si>
  <si>
    <t>at age</t>
  </si>
  <si>
    <t>From assessnent (Ianelli et al 2021)</t>
  </si>
  <si>
    <t>from Ianelli et al. (2021)</t>
  </si>
  <si>
    <t>1982-2021 average weight-at-age in survey (Table 1-17) - I used this because modeling of anomalies was based on survey weights</t>
  </si>
  <si>
    <t>Select F:</t>
  </si>
  <si>
    <t>(Full selection F)</t>
  </si>
  <si>
    <t>Selectivity approximated based on Fig 1.37 in Ianelli et al. (2021) with maximum at ages 6/7 set to 1</t>
  </si>
  <si>
    <t>15+</t>
  </si>
  <si>
    <t>TOTAL</t>
  </si>
  <si>
    <t>Proportion females</t>
  </si>
  <si>
    <t>SSB_F</t>
  </si>
  <si>
    <t>Over/under</t>
  </si>
  <si>
    <t>F_a</t>
  </si>
  <si>
    <t>predicted weight-at-age anomalies under different temperature anomalies</t>
  </si>
  <si>
    <t>SSB_40%</t>
  </si>
  <si>
    <t>Use Goal Seek to match SSB_40%</t>
  </si>
  <si>
    <t>Use ages 1-10+ for computations to match age groups in weight-at-age analyses</t>
  </si>
  <si>
    <r>
      <t>Arbitrary choice of N</t>
    </r>
    <r>
      <rPr>
        <vertAlign val="subscript"/>
        <sz val="11"/>
        <color theme="1"/>
        <rFont val="Calibri"/>
        <family val="2"/>
        <scheme val="minor"/>
      </rPr>
      <t>1</t>
    </r>
  </si>
  <si>
    <t>50:50 ratio assumed (as in Ianelli et al. 2021)</t>
  </si>
  <si>
    <t>base</t>
  </si>
  <si>
    <t>Unfished SSB (F=0, mean weight-at-age):</t>
  </si>
  <si>
    <t>Full selection fishing mortality</t>
  </si>
  <si>
    <t>Age-specific mortality (selectivity times full-selection F)</t>
  </si>
  <si>
    <r>
      <t>Numbers at age based on 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1000</t>
    </r>
  </si>
  <si>
    <t>(log-scale)</t>
  </si>
  <si>
    <t>(anomalies</t>
  </si>
  <si>
    <t>on log-scale?)</t>
  </si>
  <si>
    <t>Weights at age (in survey, Ianelli et al 2021)</t>
  </si>
  <si>
    <t>means</t>
  </si>
  <si>
    <t>Should be roughly centered on zero?</t>
  </si>
  <si>
    <t>2021 Weight-at-age in fishery (Table 1-24) - not  used (for simulations, assume fishery weight-at-age is the same as survey weight at age for simplicity)!</t>
  </si>
  <si>
    <t>Relative changes in:</t>
  </si>
  <si>
    <t>SST</t>
  </si>
  <si>
    <t>Base</t>
  </si>
  <si>
    <t>Prop</t>
  </si>
  <si>
    <t>Proportion</t>
  </si>
  <si>
    <t>age 5 +</t>
  </si>
  <si>
    <t>SSB_0</t>
  </si>
  <si>
    <t>No fishing</t>
  </si>
  <si>
    <t>B_unfished</t>
  </si>
  <si>
    <t>SSB_100%</t>
  </si>
  <si>
    <t>B_40%</t>
  </si>
  <si>
    <t>Fishing at F_40%</t>
  </si>
  <si>
    <t>F_40%</t>
  </si>
  <si>
    <t>ABC</t>
  </si>
  <si>
    <t>Scenarios run:</t>
  </si>
  <si>
    <t>Effects of temperature-dependent differences in weight-at-age on SPR reference points relative to the base case (mean weight-at-age)</t>
  </si>
  <si>
    <t>Absolute values are based on a cohort of 1000 recruits at age-1 and hence arbitrary</t>
  </si>
  <si>
    <t>Prop' is the proportion of age 5+ fish in the population under harvesting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</si>
</sst>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3" fillId="2" borderId="0" xfId="1" applyBorder="1"/>
    <xf numFmtId="0" fontId="3" fillId="2" borderId="0" xfId="1"/>
    <xf numFmtId="0" fontId="3" fillId="2" borderId="2" xfId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3" borderId="0" xfId="2" applyAlignment="1">
      <alignment horizontal="center"/>
    </xf>
    <xf numFmtId="0" fontId="4" fillId="3" borderId="2" xfId="2" applyBorder="1"/>
    <xf numFmtId="0" fontId="0" fillId="0" borderId="0" xfId="0" applyAlignment="1">
      <alignment horizontal="right"/>
    </xf>
    <xf numFmtId="0" fontId="3" fillId="2" borderId="0" xfId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Fill="1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0" xfId="3"/>
    <xf numFmtId="0" fontId="1" fillId="4" borderId="0" xfId="3" applyBorder="1"/>
    <xf numFmtId="0" fontId="1" fillId="0" borderId="0" xfId="3" applyFill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2" fontId="0" fillId="0" borderId="0" xfId="0" applyNumberFormat="1"/>
    <xf numFmtId="170" fontId="0" fillId="0" borderId="0" xfId="4" applyNumberFormat="1" applyFont="1"/>
    <xf numFmtId="10" fontId="0" fillId="0" borderId="0" xfId="4" applyNumberFormat="1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14" fillId="0" borderId="0" xfId="0" applyFont="1" applyAlignment="1">
      <alignment horizontal="center"/>
    </xf>
    <xf numFmtId="2" fontId="15" fillId="5" borderId="0" xfId="0" applyNumberFormat="1" applyFont="1" applyFill="1"/>
    <xf numFmtId="170" fontId="15" fillId="0" borderId="0" xfId="4" applyNumberFormat="1" applyFont="1"/>
    <xf numFmtId="170" fontId="15" fillId="5" borderId="0" xfId="4" applyNumberFormat="1" applyFont="1" applyFill="1" applyAlignment="1"/>
    <xf numFmtId="2" fontId="15" fillId="5" borderId="0" xfId="0" applyNumberFormat="1" applyFont="1" applyFill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Alignment="1">
      <alignment horizontal="center"/>
    </xf>
    <xf numFmtId="17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quotePrefix="1" applyFont="1"/>
    <xf numFmtId="0" fontId="0" fillId="0" borderId="0" xfId="0" quotePrefix="1"/>
  </cellXfs>
  <cellStyles count="5">
    <cellStyle name="20% - Accent3" xfId="3" builtinId="38"/>
    <cellStyle name="Good" xfId="1" builtinId="26"/>
    <cellStyle name="Neutral" xfId="2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Results!$J$6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Results!$I$8:$I$26</c:f>
              <c:numCache>
                <c:formatCode>General</c:formatCode>
                <c:ptCount val="19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</c:numCache>
            </c:numRef>
          </c:xVal>
          <c:yVal>
            <c:numRef>
              <c:f>Results!$J$8:$J$26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D-4F6B-93D1-9FA51A409864}"/>
            </c:ext>
          </c:extLst>
        </c:ser>
        <c:ser>
          <c:idx val="2"/>
          <c:order val="1"/>
          <c:tx>
            <c:strRef>
              <c:f>Results!$L$6</c:f>
              <c:strCache>
                <c:ptCount val="1"/>
                <c:pt idx="0">
                  <c:v>SSB_40%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Results!$I$8:$I$26</c:f>
              <c:numCache>
                <c:formatCode>General</c:formatCode>
                <c:ptCount val="19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</c:numCache>
            </c:numRef>
          </c:xVal>
          <c:yVal>
            <c:numRef>
              <c:f>Results!$L$8:$L$26</c:f>
              <c:numCache>
                <c:formatCode>0.0%</c:formatCode>
                <c:ptCount val="19"/>
                <c:pt idx="0">
                  <c:v>0.15720027358838279</c:v>
                </c:pt>
                <c:pt idx="1">
                  <c:v>0.13066558769551331</c:v>
                </c:pt>
                <c:pt idx="2">
                  <c:v>0.10486440083899132</c:v>
                </c:pt>
                <c:pt idx="3">
                  <c:v>7.9212164172970848E-2</c:v>
                </c:pt>
                <c:pt idx="4">
                  <c:v>5.3210838379608501E-2</c:v>
                </c:pt>
                <c:pt idx="5">
                  <c:v>2.6681843753461332E-2</c:v>
                </c:pt>
                <c:pt idx="6">
                  <c:v>6.0007735097270635E-5</c:v>
                </c:pt>
                <c:pt idx="7">
                  <c:v>-2.5470323507539149E-2</c:v>
                </c:pt>
                <c:pt idx="8">
                  <c:v>-4.851777424923634E-2</c:v>
                </c:pt>
                <c:pt idx="9">
                  <c:v>-6.7618567422977574E-2</c:v>
                </c:pt>
                <c:pt idx="10">
                  <c:v>-8.1357153362698637E-2</c:v>
                </c:pt>
                <c:pt idx="11">
                  <c:v>-8.8409617294027631E-2</c:v>
                </c:pt>
                <c:pt idx="12">
                  <c:v>-8.7702098686604529E-2</c:v>
                </c:pt>
                <c:pt idx="13">
                  <c:v>-7.8947534155490273E-2</c:v>
                </c:pt>
                <c:pt idx="14">
                  <c:v>-6.4789727541452985E-2</c:v>
                </c:pt>
                <c:pt idx="15">
                  <c:v>-4.0050495223919937E-2</c:v>
                </c:pt>
                <c:pt idx="16">
                  <c:v>-1.2129095152940481E-2</c:v>
                </c:pt>
                <c:pt idx="17">
                  <c:v>1.9808657330772673E-2</c:v>
                </c:pt>
                <c:pt idx="18">
                  <c:v>5.4362084137785031E-2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3D-4F6B-93D1-9FA51A409864}"/>
            </c:ext>
          </c:extLst>
        </c:ser>
        <c:ser>
          <c:idx val="3"/>
          <c:order val="2"/>
          <c:tx>
            <c:strRef>
              <c:f>Results!$M$6</c:f>
              <c:strCache>
                <c:ptCount val="1"/>
                <c:pt idx="0">
                  <c:v>ABC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Results!$I$8:$I$26</c:f>
              <c:numCache>
                <c:formatCode>General</c:formatCode>
                <c:ptCount val="19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  <c:pt idx="6">
                  <c:v>3</c:v>
                </c:pt>
                <c:pt idx="7">
                  <c:v>3.2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4.8</c:v>
                </c:pt>
                <c:pt idx="16">
                  <c:v>5</c:v>
                </c:pt>
                <c:pt idx="17">
                  <c:v>5.2</c:v>
                </c:pt>
                <c:pt idx="18">
                  <c:v>5.4</c:v>
                </c:pt>
              </c:numCache>
            </c:numRef>
          </c:xVal>
          <c:yVal>
            <c:numRef>
              <c:f>Results!$M$8:$M$26</c:f>
              <c:numCache>
                <c:formatCode>0.0%</c:formatCode>
                <c:ptCount val="19"/>
                <c:pt idx="0">
                  <c:v>1.3468186647698551E-2</c:v>
                </c:pt>
                <c:pt idx="1">
                  <c:v>1.3261456674218674E-2</c:v>
                </c:pt>
                <c:pt idx="2">
                  <c:v>1.261340694176675E-2</c:v>
                </c:pt>
                <c:pt idx="3">
                  <c:v>1.1147166295463884E-2</c:v>
                </c:pt>
                <c:pt idx="4">
                  <c:v>8.5037665216238668E-3</c:v>
                </c:pt>
                <c:pt idx="5">
                  <c:v>4.4760613950110134E-3</c:v>
                </c:pt>
                <c:pt idx="6">
                  <c:v>-8.274592507071161E-4</c:v>
                </c:pt>
                <c:pt idx="7">
                  <c:v>-6.9052218503607267E-3</c:v>
                </c:pt>
                <c:pt idx="8">
                  <c:v>-1.3020514473384214E-2</c:v>
                </c:pt>
                <c:pt idx="9">
                  <c:v>-1.8333113131412605E-2</c:v>
                </c:pt>
                <c:pt idx="10">
                  <c:v>-2.193988559133456E-2</c:v>
                </c:pt>
                <c:pt idx="11">
                  <c:v>-2.2964503262944521E-2</c:v>
                </c:pt>
                <c:pt idx="12">
                  <c:v>-2.0687451956728577E-2</c:v>
                </c:pt>
                <c:pt idx="13">
                  <c:v>-1.4904225809920731E-2</c:v>
                </c:pt>
                <c:pt idx="14">
                  <c:v>-4.8976848844729214E-3</c:v>
                </c:pt>
                <c:pt idx="15">
                  <c:v>5.4911771063122236E-3</c:v>
                </c:pt>
                <c:pt idx="16">
                  <c:v>1.8648991556194042E-2</c:v>
                </c:pt>
                <c:pt idx="17">
                  <c:v>3.2769500176265134E-2</c:v>
                </c:pt>
                <c:pt idx="18">
                  <c:v>4.7122324612774706E-2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3D-4F6B-93D1-9FA51A409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82280"/>
        <c:axId val="533285888"/>
      </c:scatterChart>
      <c:valAx>
        <c:axId val="533282280"/>
        <c:scaling>
          <c:orientation val="minMax"/>
          <c:max val="5.4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/>
                  <a:t>April-June SST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5888"/>
        <c:crossesAt val="-0.1"/>
        <c:crossBetween val="midCat"/>
        <c:majorUnit val="0.4"/>
      </c:valAx>
      <c:valAx>
        <c:axId val="533285888"/>
        <c:scaling>
          <c:orientation val="minMax"/>
          <c:max val="0.1600000000000000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cap="none" baseline="0"/>
                  <a:t>Percent Change from Base 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8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3</xdr:row>
      <xdr:rowOff>44450</xdr:rowOff>
    </xdr:from>
    <xdr:to>
      <xdr:col>23</xdr:col>
      <xdr:colOff>444499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5"/>
  <sheetViews>
    <sheetView tabSelected="1"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10" sqref="S10"/>
    </sheetView>
  </sheetViews>
  <sheetFormatPr defaultColWidth="8.81640625" defaultRowHeight="14.5" x14ac:dyDescent="0.35"/>
  <cols>
    <col min="1" max="1" width="12.453125" customWidth="1"/>
    <col min="2" max="2" width="9" bestFit="1" customWidth="1"/>
  </cols>
  <sheetData>
    <row r="1" spans="1:23" ht="15" thickBot="1" x14ac:dyDescent="0.4">
      <c r="A1" s="1" t="s">
        <v>7</v>
      </c>
      <c r="E1" s="15" t="s">
        <v>18</v>
      </c>
      <c r="F1" s="17">
        <v>0.529841340225086</v>
      </c>
      <c r="G1" t="s">
        <v>19</v>
      </c>
      <c r="L1" s="22" t="s">
        <v>34</v>
      </c>
      <c r="M1" s="17">
        <f>W5</f>
        <v>242.38213566371303</v>
      </c>
      <c r="N1" s="20" t="s">
        <v>24</v>
      </c>
      <c r="O1" s="21">
        <f>S181</f>
        <v>96.952043058540369</v>
      </c>
    </row>
    <row r="2" spans="1:23" ht="15" thickBot="1" x14ac:dyDescent="0.4">
      <c r="L2" t="s">
        <v>28</v>
      </c>
      <c r="M2" s="17">
        <f>0.4*M1</f>
        <v>96.952854265485215</v>
      </c>
      <c r="O2" t="s">
        <v>29</v>
      </c>
    </row>
    <row r="3" spans="1:23" x14ac:dyDescent="0.35">
      <c r="M3" s="15"/>
      <c r="V3" s="1" t="s">
        <v>59</v>
      </c>
    </row>
    <row r="4" spans="1:23" x14ac:dyDescent="0.35">
      <c r="C4" t="s">
        <v>30</v>
      </c>
      <c r="V4" s="19" t="s">
        <v>46</v>
      </c>
      <c r="W4" s="19" t="s">
        <v>51</v>
      </c>
    </row>
    <row r="5" spans="1:23" ht="15" thickBot="1" x14ac:dyDescent="0.4">
      <c r="B5" s="18" t="s">
        <v>0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 t="s">
        <v>21</v>
      </c>
      <c r="V5" s="47" t="s">
        <v>47</v>
      </c>
      <c r="W5" s="47">
        <v>242.38213566371303</v>
      </c>
    </row>
    <row r="6" spans="1:23" x14ac:dyDescent="0.35">
      <c r="B6" s="2" t="s">
        <v>1</v>
      </c>
      <c r="C6" s="4">
        <v>0.9</v>
      </c>
      <c r="D6" s="5">
        <v>0.45</v>
      </c>
      <c r="E6" s="5">
        <v>0.3</v>
      </c>
      <c r="F6" s="5">
        <v>0.3</v>
      </c>
      <c r="G6" s="5">
        <v>0.3</v>
      </c>
      <c r="H6" s="5">
        <v>0.3</v>
      </c>
      <c r="I6" s="5">
        <v>0.3</v>
      </c>
      <c r="J6" s="5">
        <v>0.3</v>
      </c>
      <c r="K6" s="5">
        <v>0.3</v>
      </c>
      <c r="L6" s="5">
        <v>0.3</v>
      </c>
      <c r="M6" s="5">
        <v>0.3</v>
      </c>
      <c r="N6" s="5">
        <v>0.3</v>
      </c>
      <c r="O6" s="5">
        <v>0.3</v>
      </c>
      <c r="P6" s="5">
        <v>0.3</v>
      </c>
      <c r="Q6" s="6">
        <v>0.3</v>
      </c>
      <c r="R6" s="8" t="s">
        <v>16</v>
      </c>
      <c r="V6" s="36">
        <v>1.8</v>
      </c>
      <c r="W6">
        <v>265.18913755774179</v>
      </c>
    </row>
    <row r="7" spans="1:23" x14ac:dyDescent="0.35">
      <c r="B7" s="2" t="s">
        <v>2</v>
      </c>
      <c r="C7" s="7">
        <f t="shared" ref="C7:K7" si="0">$F$1</f>
        <v>0.529841340225086</v>
      </c>
      <c r="D7" s="8">
        <f t="shared" si="0"/>
        <v>0.529841340225086</v>
      </c>
      <c r="E7" s="8">
        <f t="shared" si="0"/>
        <v>0.529841340225086</v>
      </c>
      <c r="F7" s="8">
        <f t="shared" si="0"/>
        <v>0.529841340225086</v>
      </c>
      <c r="G7" s="8">
        <f t="shared" si="0"/>
        <v>0.529841340225086</v>
      </c>
      <c r="H7" s="8">
        <f t="shared" si="0"/>
        <v>0.529841340225086</v>
      </c>
      <c r="I7" s="8">
        <f t="shared" si="0"/>
        <v>0.529841340225086</v>
      </c>
      <c r="J7" s="8">
        <f t="shared" si="0"/>
        <v>0.529841340225086</v>
      </c>
      <c r="K7" s="8">
        <f t="shared" si="0"/>
        <v>0.529841340225086</v>
      </c>
      <c r="L7" s="8">
        <f>$F$1</f>
        <v>0.529841340225086</v>
      </c>
      <c r="M7" s="8">
        <f t="shared" ref="M7:Q7" si="1">$F$1</f>
        <v>0.529841340225086</v>
      </c>
      <c r="N7" s="8">
        <f t="shared" si="1"/>
        <v>0.529841340225086</v>
      </c>
      <c r="O7" s="8">
        <f t="shared" si="1"/>
        <v>0.529841340225086</v>
      </c>
      <c r="P7" s="8">
        <f t="shared" si="1"/>
        <v>0.529841340225086</v>
      </c>
      <c r="Q7" s="9">
        <f t="shared" si="1"/>
        <v>0.529841340225086</v>
      </c>
      <c r="R7" s="8" t="s">
        <v>35</v>
      </c>
      <c r="V7" s="36">
        <v>2</v>
      </c>
      <c r="W7">
        <v>261.43084101069724</v>
      </c>
    </row>
    <row r="8" spans="1:23" x14ac:dyDescent="0.35">
      <c r="B8" s="2" t="s">
        <v>3</v>
      </c>
      <c r="C8" s="7">
        <v>0</v>
      </c>
      <c r="D8" s="12">
        <v>8.0000000000000002E-3</v>
      </c>
      <c r="E8" s="12">
        <v>0.28999999999999998</v>
      </c>
      <c r="F8" s="12">
        <v>0.64</v>
      </c>
      <c r="G8" s="12">
        <v>0.84</v>
      </c>
      <c r="H8" s="12">
        <v>0.9</v>
      </c>
      <c r="I8" s="12">
        <v>0.95</v>
      </c>
      <c r="J8" s="12">
        <v>0.96</v>
      </c>
      <c r="K8" s="12">
        <v>0.97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9">
        <v>1</v>
      </c>
      <c r="R8" s="8" t="s">
        <v>16</v>
      </c>
      <c r="V8" s="36">
        <v>2.2000000000000002</v>
      </c>
      <c r="W8">
        <v>257.76441957334885</v>
      </c>
    </row>
    <row r="9" spans="1:23" x14ac:dyDescent="0.35">
      <c r="B9" s="2" t="s">
        <v>5</v>
      </c>
      <c r="C9" s="7">
        <v>0</v>
      </c>
      <c r="D9" s="8">
        <v>0.04</v>
      </c>
      <c r="E9" s="8">
        <v>0.08</v>
      </c>
      <c r="F9" s="8">
        <v>0.17</v>
      </c>
      <c r="G9" s="8">
        <v>0.5</v>
      </c>
      <c r="H9" s="8">
        <v>1</v>
      </c>
      <c r="I9" s="8">
        <v>1</v>
      </c>
      <c r="J9" s="8">
        <v>0.92</v>
      </c>
      <c r="K9" s="8">
        <v>0.83</v>
      </c>
      <c r="L9" s="8">
        <v>0.83</v>
      </c>
      <c r="M9" s="8">
        <v>0.83</v>
      </c>
      <c r="N9" s="8">
        <v>0.83</v>
      </c>
      <c r="O9" s="8">
        <v>0.83</v>
      </c>
      <c r="P9" s="8">
        <v>0.83</v>
      </c>
      <c r="Q9" s="9">
        <v>0.83</v>
      </c>
      <c r="R9" s="8" t="s">
        <v>20</v>
      </c>
      <c r="V9" s="36">
        <v>2.4</v>
      </c>
      <c r="W9">
        <v>254.17448888044564</v>
      </c>
    </row>
    <row r="10" spans="1:23" x14ac:dyDescent="0.35">
      <c r="B10" s="2" t="s">
        <v>26</v>
      </c>
      <c r="C10" s="7">
        <f>C9*C7</f>
        <v>0</v>
      </c>
      <c r="D10" s="8">
        <f t="shared" ref="D10:P10" si="2">D9*D7</f>
        <v>2.1193653609003441E-2</v>
      </c>
      <c r="E10" s="8">
        <f t="shared" si="2"/>
        <v>4.2387307218006882E-2</v>
      </c>
      <c r="F10" s="8">
        <f t="shared" si="2"/>
        <v>9.0073027838264624E-2</v>
      </c>
      <c r="G10" s="8">
        <f t="shared" si="2"/>
        <v>0.264920670112543</v>
      </c>
      <c r="H10" s="8">
        <f t="shared" si="2"/>
        <v>0.529841340225086</v>
      </c>
      <c r="I10" s="8">
        <f t="shared" si="2"/>
        <v>0.529841340225086</v>
      </c>
      <c r="J10" s="8">
        <f t="shared" si="2"/>
        <v>0.48745403300707912</v>
      </c>
      <c r="K10" s="8">
        <f t="shared" si="2"/>
        <v>0.43976831238682135</v>
      </c>
      <c r="L10" s="8">
        <f t="shared" si="2"/>
        <v>0.43976831238682135</v>
      </c>
      <c r="M10" s="8">
        <f t="shared" si="2"/>
        <v>0.43976831238682135</v>
      </c>
      <c r="N10" s="8">
        <f t="shared" si="2"/>
        <v>0.43976831238682135</v>
      </c>
      <c r="O10" s="8">
        <f t="shared" si="2"/>
        <v>0.43976831238682135</v>
      </c>
      <c r="P10" s="8">
        <f t="shared" si="2"/>
        <v>0.43976831238682135</v>
      </c>
      <c r="Q10" s="9">
        <f>Q9*Q7</f>
        <v>0.43976831238682135</v>
      </c>
      <c r="R10" s="12" t="s">
        <v>36</v>
      </c>
      <c r="V10" s="36">
        <v>2.6</v>
      </c>
      <c r="W10">
        <v>250.64473033481639</v>
      </c>
    </row>
    <row r="11" spans="1:23" ht="15" thickBot="1" x14ac:dyDescent="0.4">
      <c r="B11" s="2" t="s">
        <v>23</v>
      </c>
      <c r="C11" s="13">
        <v>0.5</v>
      </c>
      <c r="D11" s="12">
        <v>0.5</v>
      </c>
      <c r="E11" s="12">
        <v>0.5</v>
      </c>
      <c r="F11" s="12">
        <v>0.5</v>
      </c>
      <c r="G11" s="12">
        <v>0.5</v>
      </c>
      <c r="H11" s="12">
        <v>0.5</v>
      </c>
      <c r="I11" s="12">
        <v>0.5</v>
      </c>
      <c r="J11" s="12">
        <v>0.5</v>
      </c>
      <c r="K11" s="12">
        <v>0.5</v>
      </c>
      <c r="L11" s="12">
        <v>0.5</v>
      </c>
      <c r="M11" s="12">
        <v>0.5</v>
      </c>
      <c r="N11" s="12">
        <v>0.5</v>
      </c>
      <c r="O11" s="12">
        <v>0.5</v>
      </c>
      <c r="P11" s="12">
        <v>0.5</v>
      </c>
      <c r="Q11" s="14">
        <v>0.5</v>
      </c>
      <c r="R11" s="12" t="s">
        <v>32</v>
      </c>
      <c r="V11" s="36">
        <v>2.8</v>
      </c>
      <c r="W11">
        <v>247.17491459404752</v>
      </c>
    </row>
    <row r="12" spans="1:23" ht="17" thickBot="1" x14ac:dyDescent="0.5">
      <c r="B12" s="2" t="s">
        <v>6</v>
      </c>
      <c r="C12" s="17">
        <v>1000</v>
      </c>
      <c r="D12" s="10">
        <f>C12*EXP(-(C$6+C$10))</f>
        <v>406.56965974059909</v>
      </c>
      <c r="E12" s="10">
        <f t="shared" ref="E12:J12" si="3">D12*EXP(-(D$6+D$10))</f>
        <v>253.8038248183845</v>
      </c>
      <c r="F12" s="10">
        <f t="shared" si="3"/>
        <v>180.21927756222701</v>
      </c>
      <c r="G12" s="10">
        <f t="shared" si="3"/>
        <v>122.00979035401097</v>
      </c>
      <c r="H12" s="10">
        <f>G12*EXP(-(G$6+G$10))</f>
        <v>69.351003740569027</v>
      </c>
      <c r="I12" s="10">
        <f t="shared" si="3"/>
        <v>30.24525401129031</v>
      </c>
      <c r="J12" s="10">
        <f t="shared" si="3"/>
        <v>13.190514064216005</v>
      </c>
      <c r="K12" s="10">
        <f>J12*EXP(-(J$6+J$10))</f>
        <v>6.0017068678512002</v>
      </c>
      <c r="L12" s="10">
        <f>K12*EXP(-(K$6+K$9*K$7))</f>
        <v>2.8641613773763144</v>
      </c>
      <c r="M12" s="10">
        <f>L12*EXP(-(L$6+L$9*L$7))</f>
        <v>1.3668478944876008</v>
      </c>
      <c r="N12" s="10">
        <f>M12*EXP(-(M$6+M$9*M$7))</f>
        <v>0.652293261623617</v>
      </c>
      <c r="O12" s="10">
        <f>N12*EXP(-(N$6+N$9*N$7))</f>
        <v>0.31129030587494988</v>
      </c>
      <c r="P12" s="10">
        <f>O12*EXP(-(O$6+O$9*O$7))</f>
        <v>0.14855535114761551</v>
      </c>
      <c r="Q12" s="11">
        <f>P12*EXP(-(P$6+P$9*P$7)) / (1-EXP(-(P$6+P$9*P$7)))</f>
        <v>0.13561126060205</v>
      </c>
      <c r="R12" s="12" t="s">
        <v>37</v>
      </c>
      <c r="V12" s="36">
        <v>3</v>
      </c>
      <c r="W12">
        <v>243.80196499076081</v>
      </c>
    </row>
    <row r="13" spans="1:23" ht="16.5" x14ac:dyDescent="0.45">
      <c r="B13" s="2"/>
      <c r="C13" t="s">
        <v>31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V13" s="36">
        <v>3.2</v>
      </c>
      <c r="W13">
        <v>240.60849363031221</v>
      </c>
    </row>
    <row r="14" spans="1:23" x14ac:dyDescent="0.35">
      <c r="B14" s="1"/>
      <c r="C14" s="12"/>
      <c r="D14" s="12"/>
      <c r="E14" s="12"/>
      <c r="F14" s="12"/>
      <c r="G14" s="12"/>
      <c r="H14" s="12"/>
      <c r="I14" s="12"/>
      <c r="J14" s="12"/>
      <c r="K14" s="12"/>
      <c r="L14" s="8"/>
      <c r="V14" s="36">
        <v>3.4</v>
      </c>
      <c r="W14">
        <v>237.69628296139092</v>
      </c>
    </row>
    <row r="15" spans="1:23" ht="15" thickBot="1" x14ac:dyDescent="0.4">
      <c r="B15" s="24" t="s">
        <v>46</v>
      </c>
      <c r="C15" s="25">
        <v>1</v>
      </c>
      <c r="D15" s="25">
        <v>2</v>
      </c>
      <c r="E15" s="25">
        <v>3</v>
      </c>
      <c r="F15" s="25">
        <v>4</v>
      </c>
      <c r="G15" s="25">
        <v>5</v>
      </c>
      <c r="H15" s="25">
        <v>6</v>
      </c>
      <c r="I15" s="25">
        <v>7</v>
      </c>
      <c r="J15" s="25">
        <v>8</v>
      </c>
      <c r="K15" s="25">
        <v>9</v>
      </c>
      <c r="L15" s="27">
        <v>10</v>
      </c>
      <c r="M15" s="27">
        <v>11</v>
      </c>
      <c r="N15" s="27">
        <v>12</v>
      </c>
      <c r="O15" s="27">
        <v>13</v>
      </c>
      <c r="P15" s="27">
        <v>14</v>
      </c>
      <c r="Q15" s="27" t="s">
        <v>21</v>
      </c>
      <c r="V15" s="36">
        <v>3.6</v>
      </c>
      <c r="W15">
        <v>235.17095975237385</v>
      </c>
    </row>
    <row r="16" spans="1:23" x14ac:dyDescent="0.35">
      <c r="A16" s="1" t="s">
        <v>4</v>
      </c>
      <c r="B16" s="28" t="s">
        <v>33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V16" s="36">
        <v>3.8</v>
      </c>
      <c r="W16">
        <v>233.13613168697114</v>
      </c>
    </row>
    <row r="17" spans="1:23" x14ac:dyDescent="0.35">
      <c r="A17" s="1" t="s">
        <v>11</v>
      </c>
      <c r="B17" s="36">
        <v>1.8</v>
      </c>
      <c r="C17" s="37">
        <v>2.4114335848493401E-2</v>
      </c>
      <c r="D17" s="37">
        <v>-9.3706176708611005E-2</v>
      </c>
      <c r="E17" s="37">
        <v>1.3051366823175E-2</v>
      </c>
      <c r="F17" s="37">
        <v>3.6664120297176903E-2</v>
      </c>
      <c r="G17" s="37">
        <v>4.8119470442326E-2</v>
      </c>
      <c r="H17" s="37">
        <v>4.4584074332019899E-2</v>
      </c>
      <c r="I17" s="37">
        <v>7.7063305226531195E-2</v>
      </c>
      <c r="J17" s="37">
        <v>0.11001283199239099</v>
      </c>
      <c r="K17" s="37">
        <v>0.113953911953538</v>
      </c>
      <c r="L17" s="37">
        <v>0.12268577513629</v>
      </c>
      <c r="M17" s="37">
        <v>0.115566451036201</v>
      </c>
      <c r="N17" s="37">
        <v>8.7050620417705102E-2</v>
      </c>
      <c r="O17" s="37">
        <v>0.14606797094840401</v>
      </c>
      <c r="P17" s="37">
        <v>0.196214403103908</v>
      </c>
      <c r="Q17" s="37">
        <v>0.15334626452710201</v>
      </c>
      <c r="R17" s="16" t="s">
        <v>27</v>
      </c>
      <c r="V17" s="36">
        <v>4</v>
      </c>
      <c r="W17">
        <v>231.69019754146473</v>
      </c>
    </row>
    <row r="18" spans="1:23" x14ac:dyDescent="0.35">
      <c r="A18" s="32" t="s">
        <v>39</v>
      </c>
      <c r="B18" s="36">
        <v>1.9</v>
      </c>
      <c r="C18" s="37">
        <v>-1.35717437524892E-2</v>
      </c>
      <c r="D18" s="37">
        <v>-8.5982755495413801E-2</v>
      </c>
      <c r="E18" s="37">
        <v>-7.9903100460236402E-3</v>
      </c>
      <c r="F18" s="37">
        <v>3.9287989466261698E-2</v>
      </c>
      <c r="G18" s="37">
        <v>4.2444285653544397E-2</v>
      </c>
      <c r="H18" s="37">
        <v>4.38007879184334E-2</v>
      </c>
      <c r="I18" s="37">
        <v>7.40197771441619E-2</v>
      </c>
      <c r="J18" s="37">
        <v>0.101136613733876</v>
      </c>
      <c r="K18" s="37">
        <v>0.10702251275963399</v>
      </c>
      <c r="L18" s="37">
        <v>0.115513438895104</v>
      </c>
      <c r="M18" s="37">
        <v>0.109018980145966</v>
      </c>
      <c r="N18" s="37">
        <v>8.1680699805587995E-2</v>
      </c>
      <c r="O18" s="37">
        <v>0.13724558241388601</v>
      </c>
      <c r="P18" s="37">
        <v>0.17299153670797601</v>
      </c>
      <c r="Q18" s="37">
        <v>0.13466060703188501</v>
      </c>
      <c r="V18" s="36">
        <v>4.2</v>
      </c>
      <c r="W18">
        <v>230.9117406670004</v>
      </c>
    </row>
    <row r="19" spans="1:23" x14ac:dyDescent="0.35">
      <c r="A19" s="32" t="s">
        <v>40</v>
      </c>
      <c r="B19" s="36">
        <v>2</v>
      </c>
      <c r="C19" s="37">
        <v>-5.0926813758610197E-2</v>
      </c>
      <c r="D19" s="37">
        <v>-7.8276751368232603E-2</v>
      </c>
      <c r="E19" s="37">
        <v>-2.8877884821772799E-2</v>
      </c>
      <c r="F19" s="37">
        <v>4.18075718522114E-2</v>
      </c>
      <c r="G19" s="37">
        <v>3.6766614633262099E-2</v>
      </c>
      <c r="H19" s="37">
        <v>4.29758738996786E-2</v>
      </c>
      <c r="I19" s="37">
        <v>7.0943042223486602E-2</v>
      </c>
      <c r="J19" s="37">
        <v>9.2262932750238405E-2</v>
      </c>
      <c r="K19" s="37">
        <v>0.10009111356573</v>
      </c>
      <c r="L19" s="37">
        <v>0.108341153014355</v>
      </c>
      <c r="M19" s="37">
        <v>0.102468319407358</v>
      </c>
      <c r="N19" s="37">
        <v>7.6310779192454603E-2</v>
      </c>
      <c r="O19" s="37">
        <v>0.12842319386136</v>
      </c>
      <c r="P19" s="37">
        <v>0.14988039888774299</v>
      </c>
      <c r="Q19" s="37">
        <v>0.11605653201114501</v>
      </c>
      <c r="V19" s="36">
        <v>4.4000000000000004</v>
      </c>
      <c r="W19">
        <v>230.81389342381723</v>
      </c>
    </row>
    <row r="20" spans="1:23" x14ac:dyDescent="0.35">
      <c r="B20" s="36">
        <v>2.1</v>
      </c>
      <c r="C20" s="37">
        <v>-8.7221686786176506E-2</v>
      </c>
      <c r="D20" s="37">
        <v>-7.0626914627372001E-2</v>
      </c>
      <c r="E20" s="37">
        <v>-4.9270293613927603E-2</v>
      </c>
      <c r="F20" s="37">
        <v>4.3996210725831902E-2</v>
      </c>
      <c r="G20" s="37">
        <v>3.1082421481605501E-2</v>
      </c>
      <c r="H20" s="37">
        <v>4.2018849964694502E-2</v>
      </c>
      <c r="I20" s="37">
        <v>6.7760887789105495E-2</v>
      </c>
      <c r="J20" s="37">
        <v>8.3398325795411093E-2</v>
      </c>
      <c r="K20" s="37">
        <v>9.3159714371826699E-2</v>
      </c>
      <c r="L20" s="37">
        <v>0.10116888941515299</v>
      </c>
      <c r="M20" s="37">
        <v>9.5907371016404799E-2</v>
      </c>
      <c r="N20" s="37">
        <v>7.0940858576015398E-2</v>
      </c>
      <c r="O20" s="37">
        <v>0.119600805250653</v>
      </c>
      <c r="P20" s="37">
        <v>0.12712681683091201</v>
      </c>
      <c r="Q20" s="37">
        <v>9.7714065897429495E-2</v>
      </c>
      <c r="V20" s="36">
        <v>4.5999999999999996</v>
      </c>
      <c r="W20">
        <v>231.34460712340032</v>
      </c>
    </row>
    <row r="21" spans="1:23" x14ac:dyDescent="0.35">
      <c r="B21" s="36">
        <v>2.2000000000000002</v>
      </c>
      <c r="C21" s="37">
        <v>-0.121641280151048</v>
      </c>
      <c r="D21" s="37">
        <v>-6.3077747023302502E-2</v>
      </c>
      <c r="E21" s="37">
        <v>-6.87813567269462E-2</v>
      </c>
      <c r="F21" s="37">
        <v>4.5610118312692599E-2</v>
      </c>
      <c r="G21" s="37">
        <v>2.53916736416929E-2</v>
      </c>
      <c r="H21" s="37">
        <v>4.08323668554713E-2</v>
      </c>
      <c r="I21" s="37">
        <v>6.4395514115307806E-2</v>
      </c>
      <c r="J21" s="37">
        <v>7.4553043913220596E-2</v>
      </c>
      <c r="K21" s="37">
        <v>8.6228315177922801E-2</v>
      </c>
      <c r="L21" s="37">
        <v>9.3996184648225303E-2</v>
      </c>
      <c r="M21" s="37">
        <v>8.9327980954082203E-2</v>
      </c>
      <c r="N21" s="37">
        <v>6.5570937953552996E-2</v>
      </c>
      <c r="O21" s="37">
        <v>0.11077841653529399</v>
      </c>
      <c r="P21" s="37">
        <v>0.10500463708209</v>
      </c>
      <c r="Q21" s="37">
        <v>7.9835395129358097E-2</v>
      </c>
      <c r="V21" s="36">
        <v>4.8</v>
      </c>
      <c r="W21">
        <v>232.41171035971149</v>
      </c>
    </row>
    <row r="22" spans="1:23" x14ac:dyDescent="0.35">
      <c r="B22" s="36">
        <v>2.2999999999999998</v>
      </c>
      <c r="C22" s="37">
        <v>-0.153363977328523</v>
      </c>
      <c r="D22" s="37">
        <v>-5.5675256120475601E-2</v>
      </c>
      <c r="E22" s="37">
        <v>-8.7017016007424494E-2</v>
      </c>
      <c r="F22" s="37">
        <v>4.6412816507712902E-2</v>
      </c>
      <c r="G22" s="37">
        <v>1.9698674621465601E-2</v>
      </c>
      <c r="H22" s="37">
        <v>3.9321965872028797E-2</v>
      </c>
      <c r="I22" s="37">
        <v>6.0771324291558897E-2</v>
      </c>
      <c r="J22" s="37">
        <v>6.5740270976714102E-2</v>
      </c>
      <c r="K22" s="37">
        <v>7.9296915984019001E-2</v>
      </c>
      <c r="L22" s="37">
        <v>8.6822153226519996E-2</v>
      </c>
      <c r="M22" s="37">
        <v>8.2721716714854496E-2</v>
      </c>
      <c r="N22" s="37">
        <v>6.0201017322175698E-2</v>
      </c>
      <c r="O22" s="37">
        <v>0.10195602766692</v>
      </c>
      <c r="P22" s="37">
        <v>8.37889931348169E-2</v>
      </c>
      <c r="Q22" s="37">
        <v>6.2625250206163594E-2</v>
      </c>
      <c r="V22" s="36">
        <v>5</v>
      </c>
      <c r="W22">
        <v>233.9148490615768</v>
      </c>
    </row>
    <row r="23" spans="1:23" x14ac:dyDescent="0.35">
      <c r="B23" s="36">
        <v>2.4</v>
      </c>
      <c r="C23" s="37">
        <v>-0.18156807438636899</v>
      </c>
      <c r="D23" s="37">
        <v>-4.8465561451966399E-2</v>
      </c>
      <c r="E23" s="37">
        <v>-0.10358272570940399</v>
      </c>
      <c r="F23" s="37">
        <v>4.6168665282170403E-2</v>
      </c>
      <c r="G23" s="37">
        <v>1.40081324561072E-2</v>
      </c>
      <c r="H23" s="37">
        <v>3.7393520331265098E-2</v>
      </c>
      <c r="I23" s="37">
        <v>5.68129767424147E-2</v>
      </c>
      <c r="J23" s="37">
        <v>5.6973457892499003E-2</v>
      </c>
      <c r="K23" s="37">
        <v>7.2365516790115006E-2</v>
      </c>
      <c r="L23" s="37">
        <v>7.9645870588455403E-2</v>
      </c>
      <c r="M23" s="37">
        <v>7.60801250368182E-2</v>
      </c>
      <c r="N23" s="37">
        <v>5.4831096678977002E-2</v>
      </c>
      <c r="O23" s="37">
        <v>9.3133638597023199E-2</v>
      </c>
      <c r="P23" s="37">
        <v>6.3754963119591904E-2</v>
      </c>
      <c r="Q23" s="37">
        <v>4.62884694426378E-2</v>
      </c>
      <c r="V23" s="36">
        <v>5.2</v>
      </c>
      <c r="W23">
        <v>235.74659382370228</v>
      </c>
    </row>
    <row r="24" spans="1:23" x14ac:dyDescent="0.35">
      <c r="B24" s="36">
        <v>2.5</v>
      </c>
      <c r="C24" s="37">
        <v>-0.205468131964304</v>
      </c>
      <c r="D24" s="37">
        <v>-4.1493484539622601E-2</v>
      </c>
      <c r="E24" s="37">
        <v>-0.118098283472218</v>
      </c>
      <c r="F24" s="37">
        <v>4.46583691316014E-2</v>
      </c>
      <c r="G24" s="37">
        <v>8.3273301506805401E-3</v>
      </c>
      <c r="H24" s="37">
        <v>3.4959413423056897E-2</v>
      </c>
      <c r="I24" s="37">
        <v>5.2450268802672798E-2</v>
      </c>
      <c r="J24" s="37">
        <v>4.8267291284795101E-2</v>
      </c>
      <c r="K24" s="37">
        <v>6.5434117596211205E-2</v>
      </c>
      <c r="L24" s="37">
        <v>7.2466184526157204E-2</v>
      </c>
      <c r="M24" s="37">
        <v>6.9394988961925502E-2</v>
      </c>
      <c r="N24" s="37">
        <v>4.9461176021080598E-2</v>
      </c>
      <c r="O24" s="37">
        <v>8.4311249278261002E-2</v>
      </c>
      <c r="P24" s="37">
        <v>4.5164902186939797E-2</v>
      </c>
      <c r="Q24" s="37">
        <v>3.1021443455866E-2</v>
      </c>
      <c r="V24" s="36">
        <v>5.4</v>
      </c>
      <c r="W24">
        <v>237.788554548451</v>
      </c>
    </row>
    <row r="25" spans="1:23" x14ac:dyDescent="0.35">
      <c r="B25" s="36">
        <v>2.6</v>
      </c>
      <c r="C25" s="37">
        <v>-0.22444722683652699</v>
      </c>
      <c r="D25" s="37">
        <v>-3.4797815237943598E-2</v>
      </c>
      <c r="E25" s="37">
        <v>-0.13025013853798401</v>
      </c>
      <c r="F25" s="37">
        <v>4.1738583152914198E-2</v>
      </c>
      <c r="G25" s="37">
        <v>2.67551621672247E-3</v>
      </c>
      <c r="H25" s="37">
        <v>3.1962278759977397E-2</v>
      </c>
      <c r="I25" s="37">
        <v>4.7636877567538101E-2</v>
      </c>
      <c r="J25" s="37">
        <v>3.9642199975897102E-2</v>
      </c>
      <c r="K25" s="37">
        <v>5.8502718402307301E-2</v>
      </c>
      <c r="L25" s="37">
        <v>6.5280884992897595E-2</v>
      </c>
      <c r="M25" s="37">
        <v>6.2659189601403903E-2</v>
      </c>
      <c r="N25" s="37">
        <v>4.4091255345750299E-2</v>
      </c>
      <c r="O25" s="37">
        <v>7.5488859668716102E-2</v>
      </c>
      <c r="P25" s="37">
        <v>2.82220436698799E-2</v>
      </c>
      <c r="Q25" s="37">
        <v>1.6981307653611999E-2</v>
      </c>
      <c r="U25" s="36"/>
    </row>
    <row r="26" spans="1:23" x14ac:dyDescent="0.35">
      <c r="B26" s="36">
        <v>2.7</v>
      </c>
      <c r="C26" s="37">
        <v>-0.2379373486827</v>
      </c>
      <c r="D26" s="37">
        <v>-2.8415592667917499E-2</v>
      </c>
      <c r="E26" s="37">
        <v>-0.139744086222167</v>
      </c>
      <c r="F26" s="37">
        <v>3.72880075772372E-2</v>
      </c>
      <c r="G26" s="37">
        <v>-2.9245877785573399E-3</v>
      </c>
      <c r="H26" s="37">
        <v>2.8353530327894502E-2</v>
      </c>
      <c r="I26" s="37">
        <v>4.2333411381338802E-2</v>
      </c>
      <c r="J26" s="37">
        <v>3.1120279491580902E-2</v>
      </c>
      <c r="K26" s="37">
        <v>5.1571319208403403E-2</v>
      </c>
      <c r="L26" s="37">
        <v>5.8087454898346699E-2</v>
      </c>
      <c r="M26" s="37">
        <v>5.5865926788756001E-2</v>
      </c>
      <c r="N26" s="37">
        <v>3.8721334650290602E-2</v>
      </c>
      <c r="O26" s="37">
        <v>6.6666469728045394E-2</v>
      </c>
      <c r="P26" s="37">
        <v>1.3112460411081999E-2</v>
      </c>
      <c r="Q26" s="37">
        <v>4.3138033612563397E-3</v>
      </c>
      <c r="U26" s="36"/>
    </row>
    <row r="27" spans="1:23" x14ac:dyDescent="0.35">
      <c r="B27" s="36">
        <v>2.8</v>
      </c>
      <c r="C27" s="37">
        <v>-0.24546854773016599</v>
      </c>
      <c r="D27" s="37">
        <v>-2.2380061964011499E-2</v>
      </c>
      <c r="E27" s="37">
        <v>-0.146325889402662</v>
      </c>
      <c r="F27" s="37">
        <v>3.1227248137708101E-2</v>
      </c>
      <c r="G27" s="37">
        <v>-8.4443696738477E-3</v>
      </c>
      <c r="H27" s="37">
        <v>2.4101277336631199E-2</v>
      </c>
      <c r="I27" s="37">
        <v>3.6513675486958698E-2</v>
      </c>
      <c r="J27" s="37">
        <v>2.2726261920238501E-2</v>
      </c>
      <c r="K27" s="37">
        <v>4.4639920014499498E-2</v>
      </c>
      <c r="L27" s="37">
        <v>5.0882865024444099E-2</v>
      </c>
      <c r="M27" s="37">
        <v>4.9009092027532099E-2</v>
      </c>
      <c r="N27" s="37">
        <v>3.3351413932125401E-2</v>
      </c>
      <c r="O27" s="37">
        <v>5.7844079419436797E-2</v>
      </c>
      <c r="P27" s="37">
        <v>-1.19535109653622E-5</v>
      </c>
      <c r="Q27" s="37">
        <v>-6.85839923356262E-3</v>
      </c>
      <c r="U27" s="36"/>
    </row>
    <row r="28" spans="1:23" x14ac:dyDescent="0.35">
      <c r="B28" s="36">
        <v>2.9</v>
      </c>
      <c r="C28" s="37">
        <v>-0.247034418669626</v>
      </c>
      <c r="D28" s="37">
        <v>-1.6706523984311099E-2</v>
      </c>
      <c r="E28" s="37">
        <v>-0.149930282693783</v>
      </c>
      <c r="F28" s="37">
        <v>2.3674925491407602E-2</v>
      </c>
      <c r="G28" s="37">
        <v>-1.3827408066793501E-2</v>
      </c>
      <c r="H28" s="37">
        <v>1.92525186478892E-2</v>
      </c>
      <c r="I28" s="37">
        <v>3.0213834833381199E-2</v>
      </c>
      <c r="J28" s="37">
        <v>1.44973188260317E-2</v>
      </c>
      <c r="K28" s="37">
        <v>3.7708520820595601E-2</v>
      </c>
      <c r="L28" s="37">
        <v>4.3661668766411102E-2</v>
      </c>
      <c r="M28" s="37">
        <v>4.2085848217757599E-2</v>
      </c>
      <c r="N28" s="37">
        <v>2.7981493189243999E-2</v>
      </c>
      <c r="O28" s="37">
        <v>4.9021688722783598E-2</v>
      </c>
      <c r="P28" s="37">
        <v>-1.1160863697225E-2</v>
      </c>
      <c r="Q28" s="37">
        <v>-1.65216978306643E-2</v>
      </c>
      <c r="U28" s="36"/>
    </row>
    <row r="29" spans="1:23" x14ac:dyDescent="0.35">
      <c r="B29" s="36">
        <v>3</v>
      </c>
      <c r="C29" s="37">
        <v>-0.242788783214621</v>
      </c>
      <c r="D29" s="37">
        <v>-1.1404045864981401E-2</v>
      </c>
      <c r="E29" s="37">
        <v>-0.150557449707584</v>
      </c>
      <c r="F29" s="37">
        <v>1.4817854079697599E-2</v>
      </c>
      <c r="G29" s="37">
        <v>-1.90077867505376E-2</v>
      </c>
      <c r="H29" s="37">
        <v>1.38814222395706E-2</v>
      </c>
      <c r="I29" s="37">
        <v>2.3491532715070599E-2</v>
      </c>
      <c r="J29" s="37">
        <v>6.4748442248858101E-3</v>
      </c>
      <c r="K29" s="37">
        <v>3.07771216266917E-2</v>
      </c>
      <c r="L29" s="37">
        <v>3.6417595282659997E-2</v>
      </c>
      <c r="M29" s="37">
        <v>3.5094494819385799E-2</v>
      </c>
      <c r="N29" s="37">
        <v>2.2611572419835201E-2</v>
      </c>
      <c r="O29" s="37">
        <v>4.0199297623794997E-2</v>
      </c>
      <c r="P29" s="37">
        <v>-2.0399755216995101E-2</v>
      </c>
      <c r="Q29" s="37">
        <v>-2.4700215169134301E-2</v>
      </c>
      <c r="U29" s="36"/>
    </row>
    <row r="30" spans="1:23" x14ac:dyDescent="0.35">
      <c r="B30" s="36">
        <v>3.1</v>
      </c>
      <c r="C30" s="37">
        <v>-0.23307627677694601</v>
      </c>
      <c r="D30" s="37">
        <v>-6.4739001491419196E-3</v>
      </c>
      <c r="E30" s="37">
        <v>-0.148287060694651</v>
      </c>
      <c r="F30" s="37">
        <v>4.9210700008273803E-3</v>
      </c>
      <c r="G30" s="37">
        <v>-2.3909681795718299E-2</v>
      </c>
      <c r="H30" s="37">
        <v>8.0933268424006506E-3</v>
      </c>
      <c r="I30" s="37">
        <v>1.6429078622012299E-2</v>
      </c>
      <c r="J30" s="37">
        <v>-1.2956594498896E-3</v>
      </c>
      <c r="K30" s="37">
        <v>2.3845722432787798E-2</v>
      </c>
      <c r="L30" s="37">
        <v>2.9143527170036699E-2</v>
      </c>
      <c r="M30" s="37">
        <v>2.8034753604718899E-2</v>
      </c>
      <c r="N30" s="37">
        <v>1.72416516223751E-2</v>
      </c>
      <c r="O30" s="37">
        <v>3.1376906115595099E-2</v>
      </c>
      <c r="P30" s="37">
        <v>-2.78602951644293E-2</v>
      </c>
      <c r="Q30" s="37">
        <v>-3.14632985872315E-2</v>
      </c>
      <c r="U30" s="36"/>
    </row>
    <row r="31" spans="1:23" x14ac:dyDescent="0.35">
      <c r="B31" s="36">
        <v>3.2</v>
      </c>
      <c r="C31" s="37">
        <v>-0.218384941925442</v>
      </c>
      <c r="D31" s="37">
        <v>-1.9115008972668799E-3</v>
      </c>
      <c r="E31" s="37">
        <v>-0.14325852626441199</v>
      </c>
      <c r="F31" s="37">
        <v>-5.6916060094122298E-3</v>
      </c>
      <c r="G31" s="37">
        <v>-2.8449824614620599E-2</v>
      </c>
      <c r="H31" s="37">
        <v>2.0169964385900502E-3</v>
      </c>
      <c r="I31" s="37">
        <v>9.1273190589906805E-3</v>
      </c>
      <c r="J31" s="37">
        <v>-8.7656030778764105E-3</v>
      </c>
      <c r="K31" s="37">
        <v>1.6914323238883901E-2</v>
      </c>
      <c r="L31" s="37">
        <v>2.18317109364718E-2</v>
      </c>
      <c r="M31" s="37">
        <v>2.09074153693877E-2</v>
      </c>
      <c r="N31" s="37">
        <v>1.18717307955552E-2</v>
      </c>
      <c r="O31" s="37">
        <v>2.2554514196882099E-2</v>
      </c>
      <c r="P31" s="37">
        <v>-3.3723889799269102E-2</v>
      </c>
      <c r="Q31" s="37">
        <v>-3.6914284566441899E-2</v>
      </c>
      <c r="U31" s="36"/>
    </row>
    <row r="32" spans="1:23" x14ac:dyDescent="0.35">
      <c r="B32" s="36">
        <v>3.3</v>
      </c>
      <c r="C32" s="37">
        <v>-0.199206759000047</v>
      </c>
      <c r="D32" s="37">
        <v>2.2879016104773498E-3</v>
      </c>
      <c r="E32" s="37">
        <v>-0.13561290954694399</v>
      </c>
      <c r="F32" s="37">
        <v>-1.66947625603826E-2</v>
      </c>
      <c r="G32" s="37">
        <v>-3.2544753196137297E-2</v>
      </c>
      <c r="H32" s="37">
        <v>-4.2181710728006897E-3</v>
      </c>
      <c r="I32" s="37">
        <v>1.6876023646886301E-3</v>
      </c>
      <c r="J32" s="37">
        <v>-1.5886320011679101E-2</v>
      </c>
      <c r="K32" s="37">
        <v>9.9829240449800793E-3</v>
      </c>
      <c r="L32" s="37">
        <v>1.44743766846175E-2</v>
      </c>
      <c r="M32" s="37">
        <v>1.3713300803478601E-2</v>
      </c>
      <c r="N32" s="37">
        <v>6.5018099380736404E-3</v>
      </c>
      <c r="O32" s="37">
        <v>1.37321218665107E-2</v>
      </c>
      <c r="P32" s="37">
        <v>-3.8173308849679503E-2</v>
      </c>
      <c r="Q32" s="37">
        <v>-4.1157445226751702E-2</v>
      </c>
      <c r="U32" s="36"/>
    </row>
    <row r="33" spans="2:21" x14ac:dyDescent="0.35">
      <c r="B33" s="36">
        <v>3.4</v>
      </c>
      <c r="C33" s="37">
        <v>-0.17610654941006301</v>
      </c>
      <c r="D33" s="37">
        <v>6.13252266624526E-3</v>
      </c>
      <c r="E33" s="37">
        <v>-0.125523656641604</v>
      </c>
      <c r="F33" s="37">
        <v>-2.7737078948831401E-2</v>
      </c>
      <c r="G33" s="37">
        <v>-3.6109072759861097E-2</v>
      </c>
      <c r="H33" s="37">
        <v>-1.04724443052565E-2</v>
      </c>
      <c r="I33" s="37">
        <v>-5.7805125281263402E-3</v>
      </c>
      <c r="J33" s="37">
        <v>-2.2608791033988999E-2</v>
      </c>
      <c r="K33" s="37">
        <v>3.05152485107615E-3</v>
      </c>
      <c r="L33" s="37">
        <v>7.0636097615628304E-3</v>
      </c>
      <c r="M33" s="37">
        <v>6.4538644439490504E-3</v>
      </c>
      <c r="N33" s="37">
        <v>1.13188904880314E-3</v>
      </c>
      <c r="O33" s="37">
        <v>4.9097291268137503E-3</v>
      </c>
      <c r="P33" s="37">
        <v>-4.1416198957845797E-2</v>
      </c>
      <c r="Q33" s="37">
        <v>-4.43147104682559E-2</v>
      </c>
      <c r="U33" s="36"/>
    </row>
    <row r="34" spans="2:21" x14ac:dyDescent="0.35">
      <c r="B34" s="36">
        <v>3.5</v>
      </c>
      <c r="C34" s="37">
        <v>-0.14980317716420199</v>
      </c>
      <c r="D34" s="37">
        <v>9.6379064739361003E-3</v>
      </c>
      <c r="E34" s="37">
        <v>-0.113232696398053</v>
      </c>
      <c r="F34" s="37">
        <v>-3.84124420597656E-2</v>
      </c>
      <c r="G34" s="37">
        <v>-3.9053301149818601E-2</v>
      </c>
      <c r="H34" s="37">
        <v>-1.65842388533201E-2</v>
      </c>
      <c r="I34" s="37">
        <v>-1.3150103113271401E-2</v>
      </c>
      <c r="J34" s="37">
        <v>-2.8883251320844201E-2</v>
      </c>
      <c r="K34" s="37">
        <v>-3.87987434282771E-3</v>
      </c>
      <c r="L34" s="37">
        <v>-4.08810611300564E-4</v>
      </c>
      <c r="M34" s="37">
        <v>-8.6809872762221799E-4</v>
      </c>
      <c r="N34" s="37">
        <v>-4.2380318730137496E-3</v>
      </c>
      <c r="O34" s="37">
        <v>-3.9126640125212797E-3</v>
      </c>
      <c r="P34" s="37">
        <v>-4.3712815885157998E-2</v>
      </c>
      <c r="Q34" s="37">
        <v>-4.6545352453755698E-2</v>
      </c>
      <c r="U34" s="36"/>
    </row>
    <row r="35" spans="2:21" x14ac:dyDescent="0.35">
      <c r="B35" s="36">
        <v>3.6</v>
      </c>
      <c r="C35" s="37">
        <v>-0.121035095957876</v>
      </c>
      <c r="D35" s="37">
        <v>1.28205292594059E-2</v>
      </c>
      <c r="E35" s="37">
        <v>-9.8990666657022303E-2</v>
      </c>
      <c r="F35" s="37">
        <v>-4.8307770795416503E-2</v>
      </c>
      <c r="G35" s="37">
        <v>-4.1287436416115798E-2</v>
      </c>
      <c r="H35" s="37">
        <v>-2.2389191250442499E-2</v>
      </c>
      <c r="I35" s="37">
        <v>-2.0292038748863601E-2</v>
      </c>
      <c r="J35" s="37">
        <v>-3.4659841229052503E-2</v>
      </c>
      <c r="K35" s="37">
        <v>-1.0811273536731499E-2</v>
      </c>
      <c r="L35" s="37">
        <v>-7.9511441427634905E-3</v>
      </c>
      <c r="M35" s="37">
        <v>-8.2496232645366194E-3</v>
      </c>
      <c r="N35" s="37">
        <v>-9.6079528280876899E-3</v>
      </c>
      <c r="O35" s="37">
        <v>-1.27350575408715E-2</v>
      </c>
      <c r="P35" s="37">
        <v>-4.5330105725204503E-2</v>
      </c>
      <c r="Q35" s="37">
        <v>-4.8013392183255503E-2</v>
      </c>
      <c r="U35" s="36"/>
    </row>
    <row r="36" spans="2:21" x14ac:dyDescent="0.35">
      <c r="B36" s="36">
        <v>3.7</v>
      </c>
      <c r="C36" s="37">
        <v>-9.0540759486494496E-2</v>
      </c>
      <c r="D36" s="37">
        <v>1.5696867248510701E-2</v>
      </c>
      <c r="E36" s="37">
        <v>-8.3048205259240199E-2</v>
      </c>
      <c r="F36" s="37">
        <v>-5.7009984058015599E-2</v>
      </c>
      <c r="G36" s="37">
        <v>-4.2721476608858298E-2</v>
      </c>
      <c r="H36" s="37">
        <v>-2.77229380300749E-2</v>
      </c>
      <c r="I36" s="37">
        <v>-2.7077188793019701E-2</v>
      </c>
      <c r="J36" s="37">
        <v>-3.9888701115421601E-2</v>
      </c>
      <c r="K36" s="37">
        <v>-1.77426727306354E-2</v>
      </c>
      <c r="L36" s="37">
        <v>-1.5571650541616701E-2</v>
      </c>
      <c r="M36" s="37">
        <v>-1.5687743720095501E-2</v>
      </c>
      <c r="N36" s="37">
        <v>-1.49778738171291E-2</v>
      </c>
      <c r="O36" s="37">
        <v>-2.1557451447614201E-2</v>
      </c>
      <c r="P36" s="37">
        <v>-4.6535014571572997E-2</v>
      </c>
      <c r="Q36" s="37">
        <v>-4.8882850656759701E-2</v>
      </c>
      <c r="U36" s="36"/>
    </row>
    <row r="37" spans="2:21" x14ac:dyDescent="0.35">
      <c r="B37" s="36">
        <v>3.8</v>
      </c>
      <c r="C37" s="37">
        <v>-5.9058621445469597E-2</v>
      </c>
      <c r="D37" s="37">
        <v>1.8283396667106499E-2</v>
      </c>
      <c r="E37" s="37">
        <v>-6.5655950045438394E-2</v>
      </c>
      <c r="F37" s="37">
        <v>-6.4106000749794306E-2</v>
      </c>
      <c r="G37" s="37">
        <v>-4.3265419778152202E-2</v>
      </c>
      <c r="H37" s="37">
        <v>-3.2421115725668297E-2</v>
      </c>
      <c r="I37" s="37">
        <v>-3.3376422603856502E-2</v>
      </c>
      <c r="J37" s="37">
        <v>-4.4519971336759299E-2</v>
      </c>
      <c r="K37" s="37">
        <v>-2.4674071924539302E-2</v>
      </c>
      <c r="L37" s="37">
        <v>-2.3278589516651099E-2</v>
      </c>
      <c r="M37" s="37">
        <v>-2.3179494647600399E-2</v>
      </c>
      <c r="N37" s="37">
        <v>-2.0347794840848799E-2</v>
      </c>
      <c r="O37" s="37">
        <v>-3.0379845722126299E-2</v>
      </c>
      <c r="P37" s="37">
        <v>-4.75944885178518E-2</v>
      </c>
      <c r="Q37" s="37">
        <v>-4.9317748874273003E-2</v>
      </c>
      <c r="U37" s="36"/>
    </row>
    <row r="38" spans="2:21" x14ac:dyDescent="0.35">
      <c r="B38" s="36">
        <v>3.9</v>
      </c>
      <c r="C38" s="37">
        <v>-2.7327135530211401E-2</v>
      </c>
      <c r="D38" s="37">
        <v>2.0596593741049302E-2</v>
      </c>
      <c r="E38" s="37">
        <v>-4.7064538856346698E-2</v>
      </c>
      <c r="F38" s="37">
        <v>-6.91827397729841E-2</v>
      </c>
      <c r="G38" s="37">
        <v>-4.2829263974103103E-2</v>
      </c>
      <c r="H38" s="37">
        <v>-3.6319360870673702E-2</v>
      </c>
      <c r="I38" s="37">
        <v>-3.9060609539490899E-2</v>
      </c>
      <c r="J38" s="37">
        <v>-4.85037922498733E-2</v>
      </c>
      <c r="K38" s="37">
        <v>-3.1605471118443203E-2</v>
      </c>
      <c r="L38" s="37">
        <v>-3.1080220776657601E-2</v>
      </c>
      <c r="M38" s="37">
        <v>-3.0721910600352599E-2</v>
      </c>
      <c r="N38" s="37">
        <v>-2.5717715899957101E-2</v>
      </c>
      <c r="O38" s="37">
        <v>-3.9202240353785098E-2</v>
      </c>
      <c r="P38" s="37">
        <v>-4.8775473657628902E-2</v>
      </c>
      <c r="Q38" s="37">
        <v>-4.9482107835799601E-2</v>
      </c>
      <c r="U38" s="36"/>
    </row>
    <row r="39" spans="2:21" x14ac:dyDescent="0.35">
      <c r="B39" s="36">
        <v>4</v>
      </c>
      <c r="C39" s="37">
        <v>3.9237801559551099E-3</v>
      </c>
      <c r="D39" s="37">
        <v>2.2653357113188999E-2</v>
      </c>
      <c r="E39" s="37">
        <v>-2.75242633665891E-2</v>
      </c>
      <c r="F39" s="37">
        <v>-7.1836835628230303E-2</v>
      </c>
      <c r="G39" s="37">
        <v>-4.13263603324538E-2</v>
      </c>
      <c r="H39" s="37">
        <v>-3.92571677188829E-2</v>
      </c>
      <c r="I39" s="37">
        <v>-4.4003619041746003E-2</v>
      </c>
      <c r="J39" s="37">
        <v>-5.1792400921273303E-2</v>
      </c>
      <c r="K39" s="37">
        <v>-3.85368703123471E-2</v>
      </c>
      <c r="L39" s="37">
        <v>-3.8984485446468403E-2</v>
      </c>
      <c r="M39" s="37">
        <v>-3.83119467397042E-2</v>
      </c>
      <c r="N39" s="37">
        <v>-3.1087636995074899E-2</v>
      </c>
      <c r="O39" s="37">
        <v>-4.8024635331281297E-2</v>
      </c>
      <c r="P39" s="37">
        <v>-5.03413461095292E-2</v>
      </c>
      <c r="Q39" s="37">
        <v>-4.9538545107207399E-2</v>
      </c>
      <c r="U39" s="36"/>
    </row>
    <row r="40" spans="2:21" x14ac:dyDescent="0.35">
      <c r="B40" s="36">
        <v>4.0999999999999996</v>
      </c>
      <c r="C40" s="37">
        <v>3.4028868366690598E-2</v>
      </c>
      <c r="D40" s="37">
        <v>2.4473236566313401E-2</v>
      </c>
      <c r="E40" s="37">
        <v>-7.2805084143750202E-3</v>
      </c>
      <c r="F40" s="37">
        <v>-7.1734097863474594E-2</v>
      </c>
      <c r="G40" s="37">
        <v>-3.8693389853813501E-2</v>
      </c>
      <c r="H40" s="37">
        <v>-4.1101501044167398E-2</v>
      </c>
      <c r="I40" s="37">
        <v>-4.8100697449596497E-2</v>
      </c>
      <c r="J40" s="37">
        <v>-5.4352556308482E-2</v>
      </c>
      <c r="K40" s="37">
        <v>-4.5468269506250998E-2</v>
      </c>
      <c r="L40" s="37">
        <v>-4.6997111047941603E-2</v>
      </c>
      <c r="M40" s="37">
        <v>-4.5946058595360897E-2</v>
      </c>
      <c r="N40" s="37">
        <v>-3.6457558126216198E-2</v>
      </c>
      <c r="O40" s="37">
        <v>-5.6847030638830197E-2</v>
      </c>
      <c r="P40" s="37">
        <v>-5.2528871687712697E-2</v>
      </c>
      <c r="Q40" s="37">
        <v>-4.9638605613732303E-2</v>
      </c>
      <c r="U40" s="36"/>
    </row>
    <row r="41" spans="2:21" x14ac:dyDescent="0.35">
      <c r="B41" s="36">
        <v>4.2</v>
      </c>
      <c r="C41" s="37">
        <v>6.2442849402810301E-2</v>
      </c>
      <c r="D41" s="37">
        <v>2.60775474647164E-2</v>
      </c>
      <c r="E41" s="37">
        <v>1.34435717830294E-2</v>
      </c>
      <c r="F41" s="37">
        <v>-6.8643265362528294E-2</v>
      </c>
      <c r="G41" s="37">
        <v>-3.4898421078900198E-2</v>
      </c>
      <c r="H41" s="37">
        <v>-4.1760222251913302E-2</v>
      </c>
      <c r="I41" s="37">
        <v>-5.1278998635355302E-2</v>
      </c>
      <c r="J41" s="37">
        <v>-5.6170139137775098E-2</v>
      </c>
      <c r="K41" s="37">
        <v>-5.2399668700154903E-2</v>
      </c>
      <c r="L41" s="37">
        <v>-5.5120865846733501E-2</v>
      </c>
      <c r="M41" s="37">
        <v>-5.3620359537448502E-2</v>
      </c>
      <c r="N41" s="37">
        <v>-4.1827479292688097E-2</v>
      </c>
      <c r="O41" s="37">
        <v>-6.5669426256507402E-2</v>
      </c>
      <c r="P41" s="37">
        <v>-5.55279337034583E-2</v>
      </c>
      <c r="Q41" s="37">
        <v>-4.9910755170844097E-2</v>
      </c>
      <c r="U41" s="36"/>
    </row>
    <row r="42" spans="2:21" x14ac:dyDescent="0.35">
      <c r="B42" s="36">
        <v>4.3</v>
      </c>
      <c r="C42" s="37">
        <v>8.8866459889758498E-2</v>
      </c>
      <c r="D42" s="37">
        <v>2.74880571775395E-2</v>
      </c>
      <c r="E42" s="37">
        <v>3.4483594864029597E-2</v>
      </c>
      <c r="F42" s="37">
        <v>-6.2518592289765307E-2</v>
      </c>
      <c r="G42" s="37">
        <v>-2.99619267842921E-2</v>
      </c>
      <c r="H42" s="37">
        <v>-4.1214930266492603E-2</v>
      </c>
      <c r="I42" s="37">
        <v>-5.3523310080317001E-2</v>
      </c>
      <c r="J42" s="37">
        <v>-5.7262379599202502E-2</v>
      </c>
      <c r="K42" s="37">
        <v>-5.9331067894058703E-2</v>
      </c>
      <c r="L42" s="37">
        <v>-6.33536035348152E-2</v>
      </c>
      <c r="M42" s="37">
        <v>-6.13308489729954E-2</v>
      </c>
      <c r="N42" s="37">
        <v>-4.71974004927707E-2</v>
      </c>
      <c r="O42" s="37">
        <v>-7.4491822160082793E-2</v>
      </c>
      <c r="P42" s="37">
        <v>-5.9434786289574298E-2</v>
      </c>
      <c r="Q42" s="37">
        <v>-5.0433589613441403E-2</v>
      </c>
      <c r="U42" s="36"/>
    </row>
    <row r="43" spans="2:21" x14ac:dyDescent="0.35">
      <c r="B43" s="36">
        <v>4.4000000000000004</v>
      </c>
      <c r="C43" s="37">
        <v>0.113135230945849</v>
      </c>
      <c r="D43" s="37">
        <v>2.8726165286491499E-2</v>
      </c>
      <c r="E43" s="37">
        <v>5.5709941723957303E-2</v>
      </c>
      <c r="F43" s="37">
        <v>-5.3411016521291002E-2</v>
      </c>
      <c r="G43" s="37">
        <v>-2.3930769958937101E-2</v>
      </c>
      <c r="H43" s="37">
        <v>-3.9485659303321499E-2</v>
      </c>
      <c r="I43" s="37">
        <v>-5.4848483372152E-2</v>
      </c>
      <c r="J43" s="37">
        <v>-5.7662157723478102E-2</v>
      </c>
      <c r="K43" s="37">
        <v>-6.6262467087962601E-2</v>
      </c>
      <c r="L43" s="37">
        <v>-7.1690709118985799E-2</v>
      </c>
      <c r="M43" s="37">
        <v>-6.9073578015585502E-2</v>
      </c>
      <c r="N43" s="37">
        <v>-5.2567321724263302E-2</v>
      </c>
      <c r="O43" s="37">
        <v>-8.3314218323780095E-2</v>
      </c>
      <c r="P43" s="37">
        <v>-6.4294869791550593E-2</v>
      </c>
      <c r="Q43" s="37">
        <v>-5.1257886061194101E-2</v>
      </c>
    </row>
    <row r="44" spans="2:21" x14ac:dyDescent="0.35">
      <c r="B44" s="36">
        <v>4.5</v>
      </c>
      <c r="C44" s="37">
        <v>0.135264063348525</v>
      </c>
      <c r="D44" s="37">
        <v>2.9811251478162E-2</v>
      </c>
      <c r="E44" s="37">
        <v>7.7045622649220796E-2</v>
      </c>
      <c r="F44" s="37">
        <v>-4.14877931650093E-2</v>
      </c>
      <c r="G44" s="37">
        <v>-1.6881155136112699E-2</v>
      </c>
      <c r="H44" s="37">
        <v>-3.6638699645351103E-2</v>
      </c>
      <c r="I44" s="37">
        <v>-5.5305611463328699E-2</v>
      </c>
      <c r="J44" s="37">
        <v>-5.7419381778071897E-2</v>
      </c>
      <c r="K44" s="37">
        <v>-7.3193866281866499E-2</v>
      </c>
      <c r="L44" s="37">
        <v>-8.0124839724519198E-2</v>
      </c>
      <c r="M44" s="37">
        <v>-7.6844950446507299E-2</v>
      </c>
      <c r="N44" s="37">
        <v>-5.7937242984528597E-2</v>
      </c>
      <c r="O44" s="37">
        <v>-9.2136614721785595E-2</v>
      </c>
      <c r="P44" s="37">
        <v>-7.0087216884241396E-2</v>
      </c>
      <c r="Q44" s="37">
        <v>-5.2396173790269999E-2</v>
      </c>
    </row>
    <row r="45" spans="2:21" x14ac:dyDescent="0.35">
      <c r="B45" s="36">
        <v>4.5999999999999996</v>
      </c>
      <c r="C45" s="37">
        <v>0.15544106772781199</v>
      </c>
      <c r="D45" s="37">
        <v>3.0760405340588898E-2</v>
      </c>
      <c r="E45" s="37">
        <v>9.8465883327753703E-2</v>
      </c>
      <c r="F45" s="37">
        <v>-2.7025762446115799E-2</v>
      </c>
      <c r="G45" s="37">
        <v>-8.9163393180608196E-3</v>
      </c>
      <c r="H45" s="37">
        <v>-3.2783924334157E-2</v>
      </c>
      <c r="I45" s="37">
        <v>-5.4979948829614003E-2</v>
      </c>
      <c r="J45" s="37">
        <v>-5.65995610847995E-2</v>
      </c>
      <c r="K45" s="37">
        <v>-8.0125265475770494E-2</v>
      </c>
      <c r="L45" s="37">
        <v>-8.8646141894710997E-2</v>
      </c>
      <c r="M45" s="37">
        <v>-8.4641773584360105E-2</v>
      </c>
      <c r="N45" s="37">
        <v>-6.3307164270553398E-2</v>
      </c>
      <c r="O45" s="37">
        <v>-0.100959011328698</v>
      </c>
      <c r="P45" s="37">
        <v>-7.6727001505796505E-2</v>
      </c>
      <c r="Q45" s="37">
        <v>-5.3823774869956098E-2</v>
      </c>
    </row>
    <row r="46" spans="2:21" x14ac:dyDescent="0.35">
      <c r="B46" s="36">
        <v>4.7</v>
      </c>
      <c r="C46" s="37">
        <v>0.173900920735063</v>
      </c>
      <c r="D46" s="37">
        <v>3.1590014743636402E-2</v>
      </c>
      <c r="E46" s="37">
        <v>0.119960370637819</v>
      </c>
      <c r="F46" s="37">
        <v>-1.0330531941469099E-2</v>
      </c>
      <c r="G46" s="37">
        <v>-1.4652762871372499E-4</v>
      </c>
      <c r="H46" s="37">
        <v>-2.8042648389041899E-2</v>
      </c>
      <c r="I46" s="37">
        <v>-5.3965722337788499E-2</v>
      </c>
      <c r="J46" s="37">
        <v>-5.5272185718587198E-2</v>
      </c>
      <c r="K46" s="37">
        <v>-8.7056664669674294E-2</v>
      </c>
      <c r="L46" s="37">
        <v>-9.7244118548303393E-2</v>
      </c>
      <c r="M46" s="37">
        <v>-9.2460979194208107E-2</v>
      </c>
      <c r="N46" s="37">
        <v>-6.8677085579234506E-2</v>
      </c>
      <c r="O46" s="37">
        <v>-0.109781408119343</v>
      </c>
      <c r="P46" s="37">
        <v>-8.4112297717460094E-2</v>
      </c>
      <c r="Q46" s="37">
        <v>-5.5505939385270098E-2</v>
      </c>
    </row>
    <row r="47" spans="2:21" x14ac:dyDescent="0.35">
      <c r="B47" s="36">
        <v>4.8</v>
      </c>
      <c r="C47" s="37">
        <v>0.19087876139773</v>
      </c>
      <c r="D47" s="37">
        <v>3.2316460541289602E-2</v>
      </c>
      <c r="E47" s="37">
        <v>0.14151887465449101</v>
      </c>
      <c r="F47" s="37">
        <v>8.2920055158821008E-3</v>
      </c>
      <c r="G47" s="37">
        <v>9.31800599864549E-3</v>
      </c>
      <c r="H47" s="37">
        <v>-2.2536300288189301E-2</v>
      </c>
      <c r="I47" s="37">
        <v>-5.2357247827228601E-2</v>
      </c>
      <c r="J47" s="37">
        <v>-5.3506785161604002E-2</v>
      </c>
      <c r="K47" s="37">
        <v>-9.3988063863578095E-2</v>
      </c>
      <c r="L47" s="37">
        <v>-0.10590826623072799</v>
      </c>
      <c r="M47" s="37">
        <v>-0.100299500285741</v>
      </c>
      <c r="N47" s="37">
        <v>-7.4047006907468002E-2</v>
      </c>
      <c r="O47" s="37">
        <v>-0.11860380506854599</v>
      </c>
      <c r="P47" s="37">
        <v>-9.2141009825781495E-2</v>
      </c>
      <c r="Q47" s="37">
        <v>-5.7407817373006098E-2</v>
      </c>
    </row>
    <row r="48" spans="2:21" x14ac:dyDescent="0.35">
      <c r="B48" s="36">
        <v>4.9000000000000004</v>
      </c>
      <c r="C48" s="37">
        <v>0.206609728743264</v>
      </c>
      <c r="D48" s="37">
        <v>3.29561235875339E-2</v>
      </c>
      <c r="E48" s="37">
        <v>0.16313118545284</v>
      </c>
      <c r="F48" s="37">
        <v>2.8535957092890699E-2</v>
      </c>
      <c r="G48" s="37">
        <v>1.9366987630734099E-2</v>
      </c>
      <c r="H48" s="37">
        <v>-1.6386308509781899E-2</v>
      </c>
      <c r="I48" s="37">
        <v>-5.02488411373102E-2</v>
      </c>
      <c r="J48" s="37">
        <v>-5.1372888896018903E-2</v>
      </c>
      <c r="K48" s="37">
        <v>-0.10091946305748201</v>
      </c>
      <c r="L48" s="37">
        <v>-0.114628081487417</v>
      </c>
      <c r="M48" s="37">
        <v>-0.108154269868649</v>
      </c>
      <c r="N48" s="37">
        <v>-7.9416928252149993E-2</v>
      </c>
      <c r="O48" s="37">
        <v>-0.12742620215113201</v>
      </c>
      <c r="P48" s="37">
        <v>-0.10071104213731</v>
      </c>
      <c r="Q48" s="37">
        <v>-5.9494558869958303E-2</v>
      </c>
    </row>
    <row r="49" spans="1:18" x14ac:dyDescent="0.35">
      <c r="B49" s="36">
        <v>5</v>
      </c>
      <c r="C49" s="37">
        <v>0.22132896179911499</v>
      </c>
      <c r="D49" s="37">
        <v>3.3525384736354497E-2</v>
      </c>
      <c r="E49" s="37">
        <v>0.18478709310794</v>
      </c>
      <c r="F49" s="37">
        <v>5.0095429956507703E-2</v>
      </c>
      <c r="G49" s="37">
        <v>2.98901433342687E-2</v>
      </c>
      <c r="H49" s="37">
        <v>-9.7141015320035603E-3</v>
      </c>
      <c r="I49" s="37">
        <v>-4.7734818107409899E-2</v>
      </c>
      <c r="J49" s="37">
        <v>-4.8940026404001198E-2</v>
      </c>
      <c r="K49" s="37">
        <v>-0.107850862251385</v>
      </c>
      <c r="L49" s="37">
        <v>-0.123393060863801</v>
      </c>
      <c r="M49" s="37">
        <v>-0.11602222095262101</v>
      </c>
      <c r="N49" s="37">
        <v>-8.4786849610176601E-2</v>
      </c>
      <c r="O49" s="37">
        <v>-0.13624859934192801</v>
      </c>
      <c r="P49" s="37">
        <v>-0.109720298958596</v>
      </c>
      <c r="Q49" s="37">
        <v>-6.1731313912921103E-2</v>
      </c>
    </row>
    <row r="50" spans="1:18" x14ac:dyDescent="0.35">
      <c r="B50" s="36">
        <v>5.0999999999999996</v>
      </c>
      <c r="C50" s="37">
        <v>0.235271599592734</v>
      </c>
      <c r="D50" s="37">
        <v>3.4040624841736901E-2</v>
      </c>
      <c r="E50" s="37">
        <v>0.20647638769486201</v>
      </c>
      <c r="F50" s="37">
        <v>7.2664531273685801E-2</v>
      </c>
      <c r="G50" s="37">
        <v>4.07771991759667E-2</v>
      </c>
      <c r="H50" s="37">
        <v>-2.6411078330368701E-3</v>
      </c>
      <c r="I50" s="37">
        <v>-4.4909494576903602E-2</v>
      </c>
      <c r="J50" s="37">
        <v>-4.6277727167719801E-2</v>
      </c>
      <c r="K50" s="37">
        <v>-0.114782261445289</v>
      </c>
      <c r="L50" s="37">
        <v>-0.13219270090531299</v>
      </c>
      <c r="M50" s="37">
        <v>-0.123900286547348</v>
      </c>
      <c r="N50" s="37">
        <v>-9.0156770978444004E-2</v>
      </c>
      <c r="O50" s="37">
        <v>-0.14507099661576001</v>
      </c>
      <c r="P50" s="37">
        <v>-0.11906668459618799</v>
      </c>
      <c r="Q50" s="37">
        <v>-6.4083232538688695E-2</v>
      </c>
    </row>
    <row r="51" spans="1:18" x14ac:dyDescent="0.35">
      <c r="B51" s="36">
        <v>5.2</v>
      </c>
      <c r="C51" s="37">
        <v>0.24867278115156999</v>
      </c>
      <c r="D51" s="37">
        <v>3.4518224757666201E-2</v>
      </c>
      <c r="E51" s="37">
        <v>0.22818885928867799</v>
      </c>
      <c r="F51" s="37">
        <v>9.5937368211376106E-2</v>
      </c>
      <c r="G51" s="37">
        <v>5.19178812225446E-2</v>
      </c>
      <c r="H51" s="37">
        <v>4.7112441089344698E-3</v>
      </c>
      <c r="I51" s="37">
        <v>-4.1867186385167697E-2</v>
      </c>
      <c r="J51" s="37">
        <v>-4.3455520669344098E-2</v>
      </c>
      <c r="K51" s="37">
        <v>-0.12171366063919301</v>
      </c>
      <c r="L51" s="37">
        <v>-0.14101649815738401</v>
      </c>
      <c r="M51" s="37">
        <v>-0.13178539966251801</v>
      </c>
      <c r="N51" s="37">
        <v>-9.5526692353848003E-2</v>
      </c>
      <c r="O51" s="37">
        <v>-0.15389339394745499</v>
      </c>
      <c r="P51" s="37">
        <v>-0.12864810335663601</v>
      </c>
      <c r="Q51" s="37">
        <v>-6.6515464784055303E-2</v>
      </c>
    </row>
    <row r="52" spans="1:18" x14ac:dyDescent="0.35">
      <c r="B52" s="36">
        <v>5.3</v>
      </c>
      <c r="C52" s="37">
        <v>0.26176764550307502</v>
      </c>
      <c r="D52" s="37">
        <v>3.4974565338127803E-2</v>
      </c>
      <c r="E52" s="37">
        <v>0.24991429796446199</v>
      </c>
      <c r="F52" s="37">
        <v>0.11960804793653</v>
      </c>
      <c r="G52" s="37">
        <v>6.3201915540719703E-2</v>
      </c>
      <c r="H52" s="37">
        <v>1.22215258157275E-2</v>
      </c>
      <c r="I52" s="37">
        <v>-3.8702209371578297E-2</v>
      </c>
      <c r="J52" s="37">
        <v>-4.0542936391042901E-2</v>
      </c>
      <c r="K52" s="37">
        <v>-0.12864505983309699</v>
      </c>
      <c r="L52" s="37">
        <v>-0.14985394916544401</v>
      </c>
      <c r="M52" s="37">
        <v>-0.139674493307822</v>
      </c>
      <c r="N52" s="37">
        <v>-0.100896613733284</v>
      </c>
      <c r="O52" s="37">
        <v>-0.162715791311838</v>
      </c>
      <c r="P52" s="37">
        <v>-0.13836245954649001</v>
      </c>
      <c r="Q52" s="37">
        <v>-6.8993160685815097E-2</v>
      </c>
    </row>
    <row r="53" spans="1:18" x14ac:dyDescent="0.35">
      <c r="B53" s="36">
        <v>5.4</v>
      </c>
      <c r="C53" s="37">
        <v>0.274771736090339</v>
      </c>
      <c r="D53" s="37">
        <v>3.5424640629559197E-2</v>
      </c>
      <c r="E53" s="37">
        <v>0.27164343493287402</v>
      </c>
      <c r="F53" s="37">
        <v>0.143396344416657</v>
      </c>
      <c r="G53" s="37">
        <v>7.4528299856135793E-2</v>
      </c>
      <c r="H53" s="37">
        <v>1.9778497484984298E-2</v>
      </c>
      <c r="I53" s="37">
        <v>-3.55009661029035E-2</v>
      </c>
      <c r="J53" s="37">
        <v>-3.7603655685785498E-2</v>
      </c>
      <c r="K53" s="37">
        <v>-0.135576459027001</v>
      </c>
      <c r="L53" s="37">
        <v>-0.158695433688784</v>
      </c>
      <c r="M53" s="37">
        <v>-0.14756476010705299</v>
      </c>
      <c r="N53" s="37">
        <v>-0.106266535113912</v>
      </c>
      <c r="O53" s="37">
        <v>-0.17153818868586199</v>
      </c>
      <c r="P53" s="37">
        <v>-0.14811618287980699</v>
      </c>
      <c r="Q53" s="37">
        <v>-7.1484357114784902E-2</v>
      </c>
    </row>
    <row r="54" spans="1:18" x14ac:dyDescent="0.35">
      <c r="B54" s="19"/>
    </row>
    <row r="55" spans="1:18" x14ac:dyDescent="0.35">
      <c r="B55" s="34" t="s">
        <v>42</v>
      </c>
      <c r="C55" s="35">
        <f>AVERAGE(C17:C53)</f>
        <v>-2.3123204304300725E-2</v>
      </c>
      <c r="D55" s="35">
        <f t="shared" ref="D55:Q55" si="4">AVERAGE(D17:D53)</f>
        <v>-3.0973597521874079E-3</v>
      </c>
      <c r="E55" s="35">
        <f t="shared" si="4"/>
        <v>-8.5968706540930015E-3</v>
      </c>
      <c r="F55" s="35">
        <f t="shared" si="4"/>
        <v>7.6398095742295875E-3</v>
      </c>
      <c r="G55" s="35">
        <f t="shared" si="4"/>
        <v>-1.3949924485941502E-3</v>
      </c>
      <c r="H55" s="35">
        <f t="shared" si="4"/>
        <v>-3.0893407095480266E-4</v>
      </c>
      <c r="I55" s="35">
        <f t="shared" si="4"/>
        <v>-3.6328000454002606E-3</v>
      </c>
      <c r="J55" s="35">
        <f t="shared" si="4"/>
        <v>-7.2009881268862716E-3</v>
      </c>
      <c r="K55" s="35">
        <f t="shared" si="4"/>
        <v>-1.0811273536731508E-2</v>
      </c>
      <c r="L55" s="35">
        <f t="shared" si="4"/>
        <v>-1.1855592926557582E-2</v>
      </c>
      <c r="M55" s="35">
        <f t="shared" si="4"/>
        <v>-1.1189958860220246E-2</v>
      </c>
      <c r="N55" s="35">
        <f t="shared" si="4"/>
        <v>-9.6079545611904536E-3</v>
      </c>
      <c r="O55" s="35">
        <f t="shared" si="4"/>
        <v>-1.2735077082685623E-2</v>
      </c>
      <c r="P55" s="35">
        <f t="shared" si="4"/>
        <v>-2.0790624686730201E-2</v>
      </c>
      <c r="Q55" s="35">
        <f t="shared" si="4"/>
        <v>-1.5230906466502032E-2</v>
      </c>
      <c r="R55" t="s">
        <v>43</v>
      </c>
    </row>
    <row r="56" spans="1:18" x14ac:dyDescent="0.35">
      <c r="B56" s="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1"/>
    </row>
    <row r="57" spans="1:18" ht="15" thickBot="1" x14ac:dyDescent="0.4">
      <c r="B57" s="24" t="s">
        <v>46</v>
      </c>
      <c r="C57" s="25">
        <v>1</v>
      </c>
      <c r="D57" s="25">
        <v>2</v>
      </c>
      <c r="E57" s="25">
        <v>3</v>
      </c>
      <c r="F57" s="25">
        <v>4</v>
      </c>
      <c r="G57" s="25">
        <v>5</v>
      </c>
      <c r="H57" s="25">
        <v>6</v>
      </c>
      <c r="I57" s="25">
        <v>7</v>
      </c>
      <c r="J57" s="25">
        <v>8</v>
      </c>
      <c r="K57" s="25">
        <v>9</v>
      </c>
      <c r="L57" s="27">
        <v>10</v>
      </c>
      <c r="M57" s="27">
        <v>11</v>
      </c>
      <c r="N57" s="27">
        <v>12</v>
      </c>
      <c r="O57" s="27">
        <v>13</v>
      </c>
      <c r="P57" s="27">
        <v>14</v>
      </c>
      <c r="Q57" s="27" t="s">
        <v>21</v>
      </c>
    </row>
    <row r="58" spans="1:18" x14ac:dyDescent="0.35">
      <c r="A58" s="1" t="s">
        <v>12</v>
      </c>
      <c r="B58" s="23" t="s">
        <v>33</v>
      </c>
      <c r="C58" s="16">
        <f>LN(C99)</f>
        <v>-4.1351665567423561</v>
      </c>
      <c r="D58" s="16">
        <f t="shared" ref="D58:Q58" si="5">LN(D99)</f>
        <v>-2.4534079827286295</v>
      </c>
      <c r="E58" s="16">
        <f t="shared" si="5"/>
        <v>-1.4961092271270973</v>
      </c>
      <c r="F58" s="16">
        <f t="shared" si="5"/>
        <v>-0.9493305859523552</v>
      </c>
      <c r="G58" s="16">
        <f t="shared" si="5"/>
        <v>-0.69314718055994529</v>
      </c>
      <c r="H58" s="16">
        <f t="shared" si="5"/>
        <v>-0.4992264879226388</v>
      </c>
      <c r="I58" s="16">
        <f t="shared" si="5"/>
        <v>-0.32296388659642072</v>
      </c>
      <c r="J58" s="16">
        <f t="shared" si="5"/>
        <v>-0.17197526473981037</v>
      </c>
      <c r="K58" s="16">
        <f t="shared" si="5"/>
        <v>-3.3556783528842754E-2</v>
      </c>
      <c r="L58" s="16">
        <f t="shared" si="5"/>
        <v>4.5928931888399735E-2</v>
      </c>
      <c r="M58" s="16">
        <f t="shared" si="5"/>
        <v>0.14323416808590775</v>
      </c>
      <c r="N58" s="16">
        <f t="shared" si="5"/>
        <v>0.21591750622247025</v>
      </c>
      <c r="O58" s="16">
        <f t="shared" si="5"/>
        <v>0.32425505268262117</v>
      </c>
      <c r="P58" s="16">
        <f t="shared" si="5"/>
        <v>0.39877611995736778</v>
      </c>
      <c r="Q58" s="16">
        <f t="shared" si="5"/>
        <v>0.56303849521292493</v>
      </c>
    </row>
    <row r="59" spans="1:18" x14ac:dyDescent="0.35">
      <c r="A59" s="1" t="s">
        <v>13</v>
      </c>
      <c r="B59" s="36">
        <v>1.8</v>
      </c>
      <c r="C59">
        <f>C$58+C17</f>
        <v>-4.1110522208938631</v>
      </c>
      <c r="D59">
        <f t="shared" ref="D59:Q59" si="6">D$58+D17</f>
        <v>-2.5471141594372404</v>
      </c>
      <c r="E59">
        <f t="shared" si="6"/>
        <v>-1.4830578603039222</v>
      </c>
      <c r="F59">
        <f t="shared" si="6"/>
        <v>-0.91266646565517828</v>
      </c>
      <c r="G59">
        <f t="shared" si="6"/>
        <v>-0.64502771011761928</v>
      </c>
      <c r="H59">
        <f t="shared" si="6"/>
        <v>-0.45464241359061891</v>
      </c>
      <c r="I59">
        <f t="shared" si="6"/>
        <v>-0.24590058136988951</v>
      </c>
      <c r="J59">
        <f t="shared" si="6"/>
        <v>-6.1962432747419374E-2</v>
      </c>
      <c r="K59">
        <f t="shared" si="6"/>
        <v>8.0397128424695249E-2</v>
      </c>
      <c r="L59">
        <f t="shared" si="6"/>
        <v>0.16861470702468973</v>
      </c>
      <c r="M59">
        <f t="shared" si="6"/>
        <v>0.25880061912210872</v>
      </c>
      <c r="N59">
        <f t="shared" si="6"/>
        <v>0.30296812664017536</v>
      </c>
      <c r="O59">
        <f t="shared" si="6"/>
        <v>0.47032302363102518</v>
      </c>
      <c r="P59">
        <f t="shared" si="6"/>
        <v>0.59499052306127576</v>
      </c>
      <c r="Q59">
        <f t="shared" si="6"/>
        <v>0.71638475974002691</v>
      </c>
    </row>
    <row r="60" spans="1:18" x14ac:dyDescent="0.35">
      <c r="A60" s="1" t="s">
        <v>14</v>
      </c>
      <c r="B60" s="36">
        <v>1.9</v>
      </c>
      <c r="C60">
        <f t="shared" ref="C60:Q60" si="7">C$58+C18</f>
        <v>-4.1487383004948457</v>
      </c>
      <c r="D60">
        <f t="shared" si="7"/>
        <v>-2.5393907382240433</v>
      </c>
      <c r="E60">
        <f t="shared" si="7"/>
        <v>-1.5040995371731209</v>
      </c>
      <c r="F60">
        <f t="shared" si="7"/>
        <v>-0.91004259648609354</v>
      </c>
      <c r="G60">
        <f t="shared" si="7"/>
        <v>-0.65070289490640087</v>
      </c>
      <c r="H60">
        <f t="shared" si="7"/>
        <v>-0.4554257000042054</v>
      </c>
      <c r="I60">
        <f t="shared" si="7"/>
        <v>-0.24894410945225881</v>
      </c>
      <c r="J60">
        <f t="shared" si="7"/>
        <v>-7.0838651005934367E-2</v>
      </c>
      <c r="K60">
        <f t="shared" si="7"/>
        <v>7.3465729230791241E-2</v>
      </c>
      <c r="L60">
        <f t="shared" si="7"/>
        <v>0.16144237078350374</v>
      </c>
      <c r="M60">
        <f t="shared" si="7"/>
        <v>0.25225314823187373</v>
      </c>
      <c r="N60">
        <f t="shared" si="7"/>
        <v>0.29759820602805825</v>
      </c>
      <c r="O60">
        <f t="shared" si="7"/>
        <v>0.46150063509650718</v>
      </c>
      <c r="P60">
        <f t="shared" si="7"/>
        <v>0.57176765666534379</v>
      </c>
      <c r="Q60">
        <f t="shared" si="7"/>
        <v>0.69769910224480991</v>
      </c>
    </row>
    <row r="61" spans="1:18" x14ac:dyDescent="0.35">
      <c r="A61" s="33" t="s">
        <v>38</v>
      </c>
      <c r="B61" s="36">
        <v>2</v>
      </c>
      <c r="C61">
        <f t="shared" ref="C61:Q61" si="8">C$58+C19</f>
        <v>-4.1860933705009664</v>
      </c>
      <c r="D61">
        <f t="shared" si="8"/>
        <v>-2.5316847340968622</v>
      </c>
      <c r="E61">
        <f t="shared" si="8"/>
        <v>-1.52498711194887</v>
      </c>
      <c r="F61">
        <f t="shared" si="8"/>
        <v>-0.9075230141001438</v>
      </c>
      <c r="G61">
        <f t="shared" si="8"/>
        <v>-0.65638056592668315</v>
      </c>
      <c r="H61">
        <f t="shared" si="8"/>
        <v>-0.45625061402296019</v>
      </c>
      <c r="I61">
        <f t="shared" si="8"/>
        <v>-0.25202084437293415</v>
      </c>
      <c r="J61">
        <f t="shared" si="8"/>
        <v>-7.9712331989571963E-2</v>
      </c>
      <c r="K61">
        <f t="shared" si="8"/>
        <v>6.6534330036887246E-2</v>
      </c>
      <c r="L61">
        <f t="shared" si="8"/>
        <v>0.15427008490275473</v>
      </c>
      <c r="M61">
        <f t="shared" si="8"/>
        <v>0.24570248749326573</v>
      </c>
      <c r="N61">
        <f t="shared" si="8"/>
        <v>0.29222828541492485</v>
      </c>
      <c r="O61">
        <f t="shared" si="8"/>
        <v>0.45267824654398114</v>
      </c>
      <c r="P61">
        <f t="shared" si="8"/>
        <v>0.5486565188451108</v>
      </c>
      <c r="Q61">
        <f t="shared" si="8"/>
        <v>0.67909502722406989</v>
      </c>
    </row>
    <row r="62" spans="1:18" x14ac:dyDescent="0.35">
      <c r="B62" s="36">
        <v>2.1</v>
      </c>
      <c r="C62">
        <f t="shared" ref="C62:Q62" si="9">C$58+C20</f>
        <v>-4.2223882435285329</v>
      </c>
      <c r="D62">
        <f t="shared" si="9"/>
        <v>-2.5240348973560014</v>
      </c>
      <c r="E62">
        <f t="shared" si="9"/>
        <v>-1.5453795207410248</v>
      </c>
      <c r="F62">
        <f t="shared" si="9"/>
        <v>-0.90533437522652327</v>
      </c>
      <c r="G62">
        <f t="shared" si="9"/>
        <v>-0.66206475907833984</v>
      </c>
      <c r="H62">
        <f t="shared" si="9"/>
        <v>-0.45720763795794428</v>
      </c>
      <c r="I62">
        <f t="shared" si="9"/>
        <v>-0.25520299880731523</v>
      </c>
      <c r="J62">
        <f t="shared" si="9"/>
        <v>-8.8576938944399275E-2</v>
      </c>
      <c r="K62">
        <f t="shared" si="9"/>
        <v>5.9602930842983945E-2</v>
      </c>
      <c r="L62">
        <f t="shared" si="9"/>
        <v>0.14709782130355273</v>
      </c>
      <c r="M62">
        <f t="shared" si="9"/>
        <v>0.23914153910231256</v>
      </c>
      <c r="N62">
        <f t="shared" si="9"/>
        <v>0.28685836479848564</v>
      </c>
      <c r="O62">
        <f t="shared" si="9"/>
        <v>0.4438558579332742</v>
      </c>
      <c r="P62">
        <f t="shared" si="9"/>
        <v>0.52590293678827982</v>
      </c>
      <c r="Q62">
        <f t="shared" si="9"/>
        <v>0.66075256111035441</v>
      </c>
    </row>
    <row r="63" spans="1:18" x14ac:dyDescent="0.35">
      <c r="A63" s="1"/>
      <c r="B63" s="36">
        <v>2.2000000000000002</v>
      </c>
      <c r="C63">
        <f t="shared" ref="C63:Q63" si="10">C$58+C21</f>
        <v>-4.2568078368934037</v>
      </c>
      <c r="D63">
        <f t="shared" si="10"/>
        <v>-2.5164857297519321</v>
      </c>
      <c r="E63">
        <f t="shared" si="10"/>
        <v>-1.5648905838540434</v>
      </c>
      <c r="F63">
        <f t="shared" si="10"/>
        <v>-0.90372046763966263</v>
      </c>
      <c r="G63">
        <f t="shared" si="10"/>
        <v>-0.66775550691825236</v>
      </c>
      <c r="H63">
        <f t="shared" si="10"/>
        <v>-0.45839412106716748</v>
      </c>
      <c r="I63">
        <f t="shared" si="10"/>
        <v>-0.25856837248111292</v>
      </c>
      <c r="J63">
        <f t="shared" si="10"/>
        <v>-9.7422220826589773E-2</v>
      </c>
      <c r="K63">
        <f t="shared" si="10"/>
        <v>5.2671531649080047E-2</v>
      </c>
      <c r="L63">
        <f t="shared" si="10"/>
        <v>0.13992511653662504</v>
      </c>
      <c r="M63">
        <f t="shared" si="10"/>
        <v>0.23256214903998995</v>
      </c>
      <c r="N63">
        <f t="shared" si="10"/>
        <v>0.28148844417602326</v>
      </c>
      <c r="O63">
        <f t="shared" si="10"/>
        <v>0.43503346921791519</v>
      </c>
      <c r="P63">
        <f t="shared" si="10"/>
        <v>0.50378075703945779</v>
      </c>
      <c r="Q63">
        <f t="shared" si="10"/>
        <v>0.64287389034228304</v>
      </c>
    </row>
    <row r="64" spans="1:18" x14ac:dyDescent="0.35">
      <c r="B64" s="36">
        <v>2.2999999999999998</v>
      </c>
      <c r="C64">
        <f t="shared" ref="C64:Q64" si="11">C$58+C22</f>
        <v>-4.2885305340708788</v>
      </c>
      <c r="D64">
        <f t="shared" si="11"/>
        <v>-2.5090832388491049</v>
      </c>
      <c r="E64">
        <f t="shared" si="11"/>
        <v>-1.5831262431345217</v>
      </c>
      <c r="F64">
        <f t="shared" si="11"/>
        <v>-0.9029177694446423</v>
      </c>
      <c r="G64">
        <f t="shared" si="11"/>
        <v>-0.67344850593847971</v>
      </c>
      <c r="H64">
        <f t="shared" si="11"/>
        <v>-0.45990452205061</v>
      </c>
      <c r="I64">
        <f t="shared" si="11"/>
        <v>-0.26219256230486182</v>
      </c>
      <c r="J64">
        <f t="shared" si="11"/>
        <v>-0.10623499376309627</v>
      </c>
      <c r="K64">
        <f t="shared" si="11"/>
        <v>4.5740132455176247E-2</v>
      </c>
      <c r="L64">
        <f t="shared" si="11"/>
        <v>0.13275108511491973</v>
      </c>
      <c r="M64">
        <f t="shared" si="11"/>
        <v>0.22595588480076223</v>
      </c>
      <c r="N64">
        <f t="shared" si="11"/>
        <v>0.27611852354464594</v>
      </c>
      <c r="O64">
        <f t="shared" si="11"/>
        <v>0.42621108034954114</v>
      </c>
      <c r="P64">
        <f t="shared" si="11"/>
        <v>0.48256511309218469</v>
      </c>
      <c r="Q64">
        <f t="shared" si="11"/>
        <v>0.62566374541908854</v>
      </c>
    </row>
    <row r="65" spans="2:17" x14ac:dyDescent="0.35">
      <c r="B65" s="36">
        <v>2.4</v>
      </c>
      <c r="C65">
        <f t="shared" ref="C65:Q65" si="12">C$58+C23</f>
        <v>-4.3167346311287247</v>
      </c>
      <c r="D65">
        <f t="shared" si="12"/>
        <v>-2.5018735441805959</v>
      </c>
      <c r="E65">
        <f t="shared" si="12"/>
        <v>-1.5996919528365012</v>
      </c>
      <c r="F65">
        <f t="shared" si="12"/>
        <v>-0.90316192067018475</v>
      </c>
      <c r="G65">
        <f t="shared" si="12"/>
        <v>-0.67913904810383807</v>
      </c>
      <c r="H65">
        <f t="shared" si="12"/>
        <v>-0.46183296759137371</v>
      </c>
      <c r="I65">
        <f t="shared" si="12"/>
        <v>-0.26615090985400602</v>
      </c>
      <c r="J65">
        <f t="shared" si="12"/>
        <v>-0.11500180684731137</v>
      </c>
      <c r="K65">
        <f t="shared" si="12"/>
        <v>3.8808733261272252E-2</v>
      </c>
      <c r="L65">
        <f t="shared" si="12"/>
        <v>0.12557480247685515</v>
      </c>
      <c r="M65">
        <f t="shared" si="12"/>
        <v>0.21931429312272593</v>
      </c>
      <c r="N65">
        <f t="shared" si="12"/>
        <v>0.27074860290144726</v>
      </c>
      <c r="O65">
        <f t="shared" si="12"/>
        <v>0.4173886912796444</v>
      </c>
      <c r="P65">
        <f t="shared" si="12"/>
        <v>0.46253108307695967</v>
      </c>
      <c r="Q65">
        <f t="shared" si="12"/>
        <v>0.60932696465556269</v>
      </c>
    </row>
    <row r="66" spans="2:17" x14ac:dyDescent="0.35">
      <c r="B66" s="36">
        <v>2.5</v>
      </c>
      <c r="C66">
        <f t="shared" ref="C66:Q66" si="13">C$58+C24</f>
        <v>-4.3406346887066602</v>
      </c>
      <c r="D66">
        <f t="shared" si="13"/>
        <v>-2.4949014672682521</v>
      </c>
      <c r="E66">
        <f t="shared" si="13"/>
        <v>-1.6142075105993152</v>
      </c>
      <c r="F66">
        <f t="shared" si="13"/>
        <v>-0.90467221682075383</v>
      </c>
      <c r="G66">
        <f t="shared" si="13"/>
        <v>-0.68481985040926474</v>
      </c>
      <c r="H66">
        <f t="shared" si="13"/>
        <v>-0.46426707449958188</v>
      </c>
      <c r="I66">
        <f t="shared" si="13"/>
        <v>-0.27051361779374794</v>
      </c>
      <c r="J66">
        <f t="shared" si="13"/>
        <v>-0.12370797345501527</v>
      </c>
      <c r="K66">
        <f t="shared" si="13"/>
        <v>3.1877334067368451E-2</v>
      </c>
      <c r="L66">
        <f t="shared" si="13"/>
        <v>0.11839511641455694</v>
      </c>
      <c r="M66">
        <f t="shared" si="13"/>
        <v>0.21262915704783325</v>
      </c>
      <c r="N66">
        <f t="shared" si="13"/>
        <v>0.26537868224355082</v>
      </c>
      <c r="O66">
        <f t="shared" si="13"/>
        <v>0.40856630196088217</v>
      </c>
      <c r="P66">
        <f t="shared" si="13"/>
        <v>0.44394102214430758</v>
      </c>
      <c r="Q66">
        <f t="shared" si="13"/>
        <v>0.59405993866879092</v>
      </c>
    </row>
    <row r="67" spans="2:17" x14ac:dyDescent="0.35">
      <c r="B67" s="36">
        <v>2.6</v>
      </c>
      <c r="C67">
        <f t="shared" ref="C67:Q67" si="14">C$58+C25</f>
        <v>-4.3596137835788831</v>
      </c>
      <c r="D67">
        <f t="shared" si="14"/>
        <v>-2.488205797966573</v>
      </c>
      <c r="E67">
        <f t="shared" si="14"/>
        <v>-1.6263593656650812</v>
      </c>
      <c r="F67">
        <f t="shared" si="14"/>
        <v>-0.90759200279944097</v>
      </c>
      <c r="G67">
        <f t="shared" si="14"/>
        <v>-0.69047166434322282</v>
      </c>
      <c r="H67">
        <f t="shared" si="14"/>
        <v>-0.46726420916266143</v>
      </c>
      <c r="I67">
        <f t="shared" si="14"/>
        <v>-0.27532700902888263</v>
      </c>
      <c r="J67">
        <f t="shared" si="14"/>
        <v>-0.13233306476391327</v>
      </c>
      <c r="K67">
        <f t="shared" si="14"/>
        <v>2.4945934873464547E-2</v>
      </c>
      <c r="L67">
        <f t="shared" si="14"/>
        <v>0.11120981688129733</v>
      </c>
      <c r="M67">
        <f t="shared" si="14"/>
        <v>0.20589335768731165</v>
      </c>
      <c r="N67">
        <f t="shared" si="14"/>
        <v>0.26000876156822056</v>
      </c>
      <c r="O67">
        <f t="shared" si="14"/>
        <v>0.39974391235133727</v>
      </c>
      <c r="P67">
        <f t="shared" si="14"/>
        <v>0.42699816362724768</v>
      </c>
      <c r="Q67">
        <f t="shared" si="14"/>
        <v>0.58001980286653687</v>
      </c>
    </row>
    <row r="68" spans="2:17" x14ac:dyDescent="0.35">
      <c r="B68" s="36">
        <v>2.7</v>
      </c>
      <c r="C68">
        <f t="shared" ref="C68:Q68" si="15">C$58+C26</f>
        <v>-4.3731039054250562</v>
      </c>
      <c r="D68">
        <f t="shared" si="15"/>
        <v>-2.4818235753965472</v>
      </c>
      <c r="E68">
        <f t="shared" si="15"/>
        <v>-1.6358533133492643</v>
      </c>
      <c r="F68">
        <f t="shared" si="15"/>
        <v>-0.91204257837511804</v>
      </c>
      <c r="G68">
        <f t="shared" si="15"/>
        <v>-0.69607176833850259</v>
      </c>
      <c r="H68">
        <f t="shared" si="15"/>
        <v>-0.47087295759474429</v>
      </c>
      <c r="I68">
        <f t="shared" si="15"/>
        <v>-0.28063047521508194</v>
      </c>
      <c r="J68">
        <f t="shared" si="15"/>
        <v>-0.14085498524822948</v>
      </c>
      <c r="K68">
        <f t="shared" si="15"/>
        <v>1.8014535679560649E-2</v>
      </c>
      <c r="L68">
        <f t="shared" si="15"/>
        <v>0.10401638678674643</v>
      </c>
      <c r="M68">
        <f t="shared" si="15"/>
        <v>0.19910009487466374</v>
      </c>
      <c r="N68">
        <f t="shared" si="15"/>
        <v>0.25463884087276084</v>
      </c>
      <c r="O68">
        <f t="shared" si="15"/>
        <v>0.39092152241066658</v>
      </c>
      <c r="P68">
        <f t="shared" si="15"/>
        <v>0.41188858036844977</v>
      </c>
      <c r="Q68">
        <f t="shared" si="15"/>
        <v>0.56735229857418124</v>
      </c>
    </row>
    <row r="69" spans="2:17" x14ac:dyDescent="0.35">
      <c r="B69" s="36">
        <v>2.8</v>
      </c>
      <c r="C69">
        <f t="shared" ref="C69:Q69" si="16">C$58+C27</f>
        <v>-4.380635104472522</v>
      </c>
      <c r="D69">
        <f t="shared" si="16"/>
        <v>-2.4757880446926408</v>
      </c>
      <c r="E69">
        <f t="shared" si="16"/>
        <v>-1.6424351165297593</v>
      </c>
      <c r="F69">
        <f t="shared" si="16"/>
        <v>-0.91810333781464715</v>
      </c>
      <c r="G69">
        <f t="shared" si="16"/>
        <v>-0.70159155023379294</v>
      </c>
      <c r="H69">
        <f t="shared" si="16"/>
        <v>-0.4751252105860076</v>
      </c>
      <c r="I69">
        <f t="shared" si="16"/>
        <v>-0.28645021110946201</v>
      </c>
      <c r="J69">
        <f t="shared" si="16"/>
        <v>-0.14924900281957187</v>
      </c>
      <c r="K69">
        <f t="shared" si="16"/>
        <v>1.1083136485656744E-2</v>
      </c>
      <c r="L69">
        <f t="shared" si="16"/>
        <v>9.6811796912843834E-2</v>
      </c>
      <c r="M69">
        <f t="shared" si="16"/>
        <v>0.19224326011343984</v>
      </c>
      <c r="N69">
        <f t="shared" si="16"/>
        <v>0.24926892015459565</v>
      </c>
      <c r="O69">
        <f t="shared" si="16"/>
        <v>0.38209913210205798</v>
      </c>
      <c r="P69">
        <f t="shared" si="16"/>
        <v>0.39876416644640245</v>
      </c>
      <c r="Q69">
        <f t="shared" si="16"/>
        <v>0.55618009597936235</v>
      </c>
    </row>
    <row r="70" spans="2:17" x14ac:dyDescent="0.35">
      <c r="B70" s="36">
        <v>2.9</v>
      </c>
      <c r="C70">
        <f t="shared" ref="C70:Q70" si="17">C$58+C28</f>
        <v>-4.3822009754119824</v>
      </c>
      <c r="D70">
        <f t="shared" si="17"/>
        <v>-2.4701145067129406</v>
      </c>
      <c r="E70">
        <f t="shared" si="17"/>
        <v>-1.6460395098208802</v>
      </c>
      <c r="F70">
        <f t="shared" si="17"/>
        <v>-0.9256556604609476</v>
      </c>
      <c r="G70">
        <f t="shared" si="17"/>
        <v>-0.70697458862673879</v>
      </c>
      <c r="H70">
        <f t="shared" si="17"/>
        <v>-0.47997396927474961</v>
      </c>
      <c r="I70">
        <f t="shared" si="17"/>
        <v>-0.29275005176303953</v>
      </c>
      <c r="J70">
        <f t="shared" si="17"/>
        <v>-0.15747794591377867</v>
      </c>
      <c r="K70">
        <f t="shared" si="17"/>
        <v>4.1517372917528467E-3</v>
      </c>
      <c r="L70">
        <f t="shared" si="17"/>
        <v>8.9590600654810837E-2</v>
      </c>
      <c r="M70">
        <f t="shared" si="17"/>
        <v>0.18532001630366535</v>
      </c>
      <c r="N70">
        <f t="shared" si="17"/>
        <v>0.24389899941171425</v>
      </c>
      <c r="O70">
        <f t="shared" si="17"/>
        <v>0.37327674140540479</v>
      </c>
      <c r="P70">
        <f t="shared" si="17"/>
        <v>0.38761525626014276</v>
      </c>
      <c r="Q70">
        <f t="shared" si="17"/>
        <v>0.54651679738226067</v>
      </c>
    </row>
    <row r="71" spans="2:17" x14ac:dyDescent="0.35">
      <c r="B71" s="36">
        <v>3</v>
      </c>
      <c r="C71">
        <f t="shared" ref="C71:Q71" si="18">C$58+C29</f>
        <v>-4.3779553399569773</v>
      </c>
      <c r="D71">
        <f t="shared" si="18"/>
        <v>-2.4648120285936108</v>
      </c>
      <c r="E71">
        <f t="shared" si="18"/>
        <v>-1.6466666768346814</v>
      </c>
      <c r="F71">
        <f t="shared" si="18"/>
        <v>-0.9345127318726576</v>
      </c>
      <c r="G71">
        <f t="shared" si="18"/>
        <v>-0.71215496731048289</v>
      </c>
      <c r="H71">
        <f t="shared" si="18"/>
        <v>-0.48534506568306818</v>
      </c>
      <c r="I71">
        <f t="shared" si="18"/>
        <v>-0.29947235388135013</v>
      </c>
      <c r="J71">
        <f t="shared" si="18"/>
        <v>-0.16550042051492456</v>
      </c>
      <c r="K71">
        <f t="shared" si="18"/>
        <v>-2.7796619021510545E-3</v>
      </c>
      <c r="L71">
        <f t="shared" si="18"/>
        <v>8.2346527171059725E-2</v>
      </c>
      <c r="M71">
        <f t="shared" si="18"/>
        <v>0.17832866290529353</v>
      </c>
      <c r="N71">
        <f t="shared" si="18"/>
        <v>0.23852907864230544</v>
      </c>
      <c r="O71">
        <f t="shared" si="18"/>
        <v>0.36445435030641615</v>
      </c>
      <c r="P71">
        <f t="shared" si="18"/>
        <v>0.37837636474037267</v>
      </c>
      <c r="Q71">
        <f t="shared" si="18"/>
        <v>0.53833828004379058</v>
      </c>
    </row>
    <row r="72" spans="2:17" x14ac:dyDescent="0.35">
      <c r="B72" s="36">
        <v>3.1</v>
      </c>
      <c r="C72">
        <f t="shared" ref="C72:Q72" si="19">C$58+C30</f>
        <v>-4.368242833519302</v>
      </c>
      <c r="D72">
        <f t="shared" si="19"/>
        <v>-2.4598818828777715</v>
      </c>
      <c r="E72">
        <f t="shared" si="19"/>
        <v>-1.6443962878217482</v>
      </c>
      <c r="F72">
        <f t="shared" si="19"/>
        <v>-0.94440951595152778</v>
      </c>
      <c r="G72">
        <f t="shared" si="19"/>
        <v>-0.71705686235566357</v>
      </c>
      <c r="H72">
        <f t="shared" si="19"/>
        <v>-0.49113316108023813</v>
      </c>
      <c r="I72">
        <f t="shared" si="19"/>
        <v>-0.30653480797440841</v>
      </c>
      <c r="J72">
        <f t="shared" si="19"/>
        <v>-0.17327092418969997</v>
      </c>
      <c r="K72">
        <f t="shared" si="19"/>
        <v>-9.7110610960549557E-3</v>
      </c>
      <c r="L72">
        <f t="shared" si="19"/>
        <v>7.507245905843643E-2</v>
      </c>
      <c r="M72">
        <f t="shared" si="19"/>
        <v>0.17126892169062666</v>
      </c>
      <c r="N72">
        <f t="shared" si="19"/>
        <v>0.23315915784484534</v>
      </c>
      <c r="O72">
        <f t="shared" si="19"/>
        <v>0.3556319587982163</v>
      </c>
      <c r="P72">
        <f t="shared" si="19"/>
        <v>0.3709158247929385</v>
      </c>
      <c r="Q72">
        <f t="shared" si="19"/>
        <v>0.53157519662569341</v>
      </c>
    </row>
    <row r="73" spans="2:17" x14ac:dyDescent="0.35">
      <c r="B73" s="36">
        <v>3.2</v>
      </c>
      <c r="C73">
        <f t="shared" ref="C73:Q73" si="20">C$58+C31</f>
        <v>-4.3535514986677981</v>
      </c>
      <c r="D73">
        <f t="shared" si="20"/>
        <v>-2.4553194836258965</v>
      </c>
      <c r="E73">
        <f t="shared" si="20"/>
        <v>-1.6393677533915092</v>
      </c>
      <c r="F73">
        <f t="shared" si="20"/>
        <v>-0.95502219196176741</v>
      </c>
      <c r="G73">
        <f t="shared" si="20"/>
        <v>-0.72159700517456593</v>
      </c>
      <c r="H73">
        <f t="shared" si="20"/>
        <v>-0.49720949148404875</v>
      </c>
      <c r="I73">
        <f t="shared" si="20"/>
        <v>-0.31383656753743006</v>
      </c>
      <c r="J73">
        <f t="shared" si="20"/>
        <v>-0.18074086781768678</v>
      </c>
      <c r="K73">
        <f t="shared" si="20"/>
        <v>-1.6642460289958853E-2</v>
      </c>
      <c r="L73">
        <f t="shared" si="20"/>
        <v>6.7760642824871542E-2</v>
      </c>
      <c r="M73">
        <f t="shared" si="20"/>
        <v>0.16414158345529545</v>
      </c>
      <c r="N73">
        <f t="shared" si="20"/>
        <v>0.22778923701802545</v>
      </c>
      <c r="O73">
        <f t="shared" si="20"/>
        <v>0.34680956687950326</v>
      </c>
      <c r="P73">
        <f t="shared" si="20"/>
        <v>0.36505223015809868</v>
      </c>
      <c r="Q73">
        <f t="shared" si="20"/>
        <v>0.52612421064648307</v>
      </c>
    </row>
    <row r="74" spans="2:17" x14ac:dyDescent="0.35">
      <c r="B74" s="36">
        <v>3.3</v>
      </c>
      <c r="C74">
        <f t="shared" ref="C74:Q74" si="21">C$58+C32</f>
        <v>-4.3343733157424031</v>
      </c>
      <c r="D74">
        <f t="shared" si="21"/>
        <v>-2.4511200811181522</v>
      </c>
      <c r="E74">
        <f t="shared" si="21"/>
        <v>-1.6317221366740413</v>
      </c>
      <c r="F74">
        <f t="shared" si="21"/>
        <v>-0.9660253485127378</v>
      </c>
      <c r="G74">
        <f t="shared" si="21"/>
        <v>-0.72569193375608254</v>
      </c>
      <c r="H74">
        <f t="shared" si="21"/>
        <v>-0.50344465899543944</v>
      </c>
      <c r="I74">
        <f t="shared" si="21"/>
        <v>-0.3212762842317321</v>
      </c>
      <c r="J74">
        <f t="shared" si="21"/>
        <v>-0.18786158475148948</v>
      </c>
      <c r="K74">
        <f t="shared" si="21"/>
        <v>-2.3573859483862675E-2</v>
      </c>
      <c r="L74">
        <f t="shared" si="21"/>
        <v>6.0403308573017234E-2</v>
      </c>
      <c r="M74">
        <f t="shared" si="21"/>
        <v>0.15694746888938635</v>
      </c>
      <c r="N74">
        <f t="shared" si="21"/>
        <v>0.22241931616054389</v>
      </c>
      <c r="O74">
        <f t="shared" si="21"/>
        <v>0.33798717454913185</v>
      </c>
      <c r="P74">
        <f t="shared" si="21"/>
        <v>0.36060281110768827</v>
      </c>
      <c r="Q74">
        <f t="shared" si="21"/>
        <v>0.52188104998617324</v>
      </c>
    </row>
    <row r="75" spans="2:17" x14ac:dyDescent="0.35">
      <c r="B75" s="36">
        <v>3.4</v>
      </c>
      <c r="C75">
        <f t="shared" ref="C75:Q75" si="22">C$58+C33</f>
        <v>-4.3112731061524192</v>
      </c>
      <c r="D75">
        <f t="shared" si="22"/>
        <v>-2.4472754600623841</v>
      </c>
      <c r="E75">
        <f t="shared" si="22"/>
        <v>-1.6216328837687013</v>
      </c>
      <c r="F75">
        <f t="shared" si="22"/>
        <v>-0.97706766490118657</v>
      </c>
      <c r="G75">
        <f t="shared" si="22"/>
        <v>-0.72925625331980637</v>
      </c>
      <c r="H75">
        <f t="shared" si="22"/>
        <v>-0.50969893222789531</v>
      </c>
      <c r="I75">
        <f t="shared" si="22"/>
        <v>-0.32874439912454706</v>
      </c>
      <c r="J75">
        <f t="shared" si="22"/>
        <v>-0.19458405577379936</v>
      </c>
      <c r="K75">
        <f t="shared" si="22"/>
        <v>-3.0505258677766604E-2</v>
      </c>
      <c r="L75">
        <f t="shared" si="22"/>
        <v>5.2992541649962567E-2</v>
      </c>
      <c r="M75">
        <f t="shared" si="22"/>
        <v>0.1496880325298568</v>
      </c>
      <c r="N75">
        <f t="shared" si="22"/>
        <v>0.2170493952712734</v>
      </c>
      <c r="O75">
        <f t="shared" si="22"/>
        <v>0.32916478180943493</v>
      </c>
      <c r="P75">
        <f t="shared" si="22"/>
        <v>0.35735992099952196</v>
      </c>
      <c r="Q75">
        <f t="shared" si="22"/>
        <v>0.51872378474466907</v>
      </c>
    </row>
    <row r="76" spans="2:17" x14ac:dyDescent="0.35">
      <c r="B76" s="36">
        <v>3.5</v>
      </c>
      <c r="C76">
        <f t="shared" ref="C76:Q76" si="23">C$58+C34</f>
        <v>-4.284969733906558</v>
      </c>
      <c r="D76">
        <f t="shared" si="23"/>
        <v>-2.4437700762546934</v>
      </c>
      <c r="E76">
        <f t="shared" si="23"/>
        <v>-1.6093419235251503</v>
      </c>
      <c r="F76">
        <f t="shared" si="23"/>
        <v>-0.98774302801212077</v>
      </c>
      <c r="G76">
        <f t="shared" si="23"/>
        <v>-0.73220048170976393</v>
      </c>
      <c r="H76">
        <f t="shared" si="23"/>
        <v>-0.51581072677595885</v>
      </c>
      <c r="I76">
        <f t="shared" si="23"/>
        <v>-0.33611398970969214</v>
      </c>
      <c r="J76">
        <f t="shared" si="23"/>
        <v>-0.20085851606065458</v>
      </c>
      <c r="K76">
        <f t="shared" si="23"/>
        <v>-3.7436657871670463E-2</v>
      </c>
      <c r="L76">
        <f t="shared" si="23"/>
        <v>4.5520121277099174E-2</v>
      </c>
      <c r="M76">
        <f t="shared" si="23"/>
        <v>0.14236606935828552</v>
      </c>
      <c r="N76">
        <f t="shared" si="23"/>
        <v>0.2116794743494565</v>
      </c>
      <c r="O76">
        <f t="shared" si="23"/>
        <v>0.3203423886700999</v>
      </c>
      <c r="P76">
        <f t="shared" si="23"/>
        <v>0.35506330407220976</v>
      </c>
      <c r="Q76">
        <f t="shared" si="23"/>
        <v>0.51649314275916924</v>
      </c>
    </row>
    <row r="77" spans="2:17" x14ac:dyDescent="0.35">
      <c r="B77" s="36">
        <v>3.6</v>
      </c>
      <c r="C77">
        <f t="shared" ref="C77:Q77" si="24">C$58+C35</f>
        <v>-4.2562016527002324</v>
      </c>
      <c r="D77">
        <f t="shared" si="24"/>
        <v>-2.4405874534692238</v>
      </c>
      <c r="E77">
        <f t="shared" si="24"/>
        <v>-1.5950998937841196</v>
      </c>
      <c r="F77">
        <f t="shared" si="24"/>
        <v>-0.99763835674777168</v>
      </c>
      <c r="G77">
        <f t="shared" si="24"/>
        <v>-0.73443461697606105</v>
      </c>
      <c r="H77">
        <f t="shared" si="24"/>
        <v>-0.52161567917308127</v>
      </c>
      <c r="I77">
        <f t="shared" si="24"/>
        <v>-0.34325592534528432</v>
      </c>
      <c r="J77">
        <f t="shared" si="24"/>
        <v>-0.20663510596886286</v>
      </c>
      <c r="K77">
        <f t="shared" si="24"/>
        <v>-4.4368057065574257E-2</v>
      </c>
      <c r="L77">
        <f t="shared" si="24"/>
        <v>3.7977787745636246E-2</v>
      </c>
      <c r="M77">
        <f t="shared" si="24"/>
        <v>0.13498454482137112</v>
      </c>
      <c r="N77">
        <f t="shared" si="24"/>
        <v>0.20630955339438256</v>
      </c>
      <c r="O77">
        <f t="shared" si="24"/>
        <v>0.31151999514174966</v>
      </c>
      <c r="P77">
        <f t="shared" si="24"/>
        <v>0.35344601423216326</v>
      </c>
      <c r="Q77">
        <f t="shared" si="24"/>
        <v>0.51502510302966942</v>
      </c>
    </row>
    <row r="78" spans="2:17" x14ac:dyDescent="0.35">
      <c r="B78" s="36">
        <v>3.7</v>
      </c>
      <c r="C78">
        <f t="shared" ref="C78:Q78" si="25">C$58+C36</f>
        <v>-4.225707316228851</v>
      </c>
      <c r="D78">
        <f t="shared" si="25"/>
        <v>-2.437711115480119</v>
      </c>
      <c r="E78">
        <f t="shared" si="25"/>
        <v>-1.5791574323863375</v>
      </c>
      <c r="F78">
        <f t="shared" si="25"/>
        <v>-1.0063405700103707</v>
      </c>
      <c r="G78">
        <f t="shared" si="25"/>
        <v>-0.73586865716880356</v>
      </c>
      <c r="H78">
        <f t="shared" si="25"/>
        <v>-0.52694942595271366</v>
      </c>
      <c r="I78">
        <f t="shared" si="25"/>
        <v>-0.3500410753894404</v>
      </c>
      <c r="J78">
        <f t="shared" si="25"/>
        <v>-0.21186396585523198</v>
      </c>
      <c r="K78">
        <f t="shared" si="25"/>
        <v>-5.1299456259478154E-2</v>
      </c>
      <c r="L78">
        <f t="shared" si="25"/>
        <v>3.0357281346783033E-2</v>
      </c>
      <c r="M78">
        <f t="shared" si="25"/>
        <v>0.12754642436581226</v>
      </c>
      <c r="N78">
        <f t="shared" si="25"/>
        <v>0.20093963240534116</v>
      </c>
      <c r="O78">
        <f t="shared" si="25"/>
        <v>0.302697601235007</v>
      </c>
      <c r="P78">
        <f t="shared" si="25"/>
        <v>0.35224110538579478</v>
      </c>
      <c r="Q78">
        <f t="shared" si="25"/>
        <v>0.51415564455616525</v>
      </c>
    </row>
    <row r="79" spans="2:17" x14ac:dyDescent="0.35">
      <c r="B79" s="36">
        <v>3.8</v>
      </c>
      <c r="C79">
        <f t="shared" ref="C79:Q79" si="26">C$58+C37</f>
        <v>-4.1942251781878257</v>
      </c>
      <c r="D79">
        <f t="shared" si="26"/>
        <v>-2.4351245860615229</v>
      </c>
      <c r="E79">
        <f t="shared" si="26"/>
        <v>-1.5617651771725356</v>
      </c>
      <c r="F79">
        <f t="shared" si="26"/>
        <v>-1.0134365867021495</v>
      </c>
      <c r="G79">
        <f t="shared" si="26"/>
        <v>-0.73641260033809752</v>
      </c>
      <c r="H79">
        <f t="shared" si="26"/>
        <v>-0.5316476036483071</v>
      </c>
      <c r="I79">
        <f t="shared" si="26"/>
        <v>-0.35634030920027721</v>
      </c>
      <c r="J79">
        <f t="shared" si="26"/>
        <v>-0.21649523607656967</v>
      </c>
      <c r="K79">
        <f t="shared" si="26"/>
        <v>-5.8230855453382052E-2</v>
      </c>
      <c r="L79">
        <f t="shared" si="26"/>
        <v>2.2650342371748636E-2</v>
      </c>
      <c r="M79">
        <f t="shared" si="26"/>
        <v>0.12005467343830735</v>
      </c>
      <c r="N79">
        <f t="shared" si="26"/>
        <v>0.19556971138162144</v>
      </c>
      <c r="O79">
        <f t="shared" si="26"/>
        <v>0.29387520696049485</v>
      </c>
      <c r="P79">
        <f t="shared" si="26"/>
        <v>0.35118163143951597</v>
      </c>
      <c r="Q79">
        <f t="shared" si="26"/>
        <v>0.51372074633865195</v>
      </c>
    </row>
    <row r="80" spans="2:17" x14ac:dyDescent="0.35">
      <c r="B80" s="36">
        <v>3.9</v>
      </c>
      <c r="C80">
        <f t="shared" ref="C80:Q80" si="27">C$58+C38</f>
        <v>-4.1624936922725677</v>
      </c>
      <c r="D80">
        <f t="shared" si="27"/>
        <v>-2.43281138898758</v>
      </c>
      <c r="E80">
        <f t="shared" si="27"/>
        <v>-1.5431737659834439</v>
      </c>
      <c r="F80">
        <f t="shared" si="27"/>
        <v>-1.0185133257253394</v>
      </c>
      <c r="G80">
        <f t="shared" si="27"/>
        <v>-0.73597644453404842</v>
      </c>
      <c r="H80">
        <f t="shared" si="27"/>
        <v>-0.53554584879331246</v>
      </c>
      <c r="I80">
        <f t="shared" si="27"/>
        <v>-0.36202449613591164</v>
      </c>
      <c r="J80">
        <f t="shared" si="27"/>
        <v>-0.22047905698968367</v>
      </c>
      <c r="K80">
        <f t="shared" si="27"/>
        <v>-6.516225464728595E-2</v>
      </c>
      <c r="L80">
        <f t="shared" si="27"/>
        <v>1.4848711111742133E-2</v>
      </c>
      <c r="M80">
        <f t="shared" si="27"/>
        <v>0.11251225748555516</v>
      </c>
      <c r="N80">
        <f t="shared" si="27"/>
        <v>0.19019979032251313</v>
      </c>
      <c r="O80">
        <f t="shared" si="27"/>
        <v>0.28505281232883606</v>
      </c>
      <c r="P80">
        <f t="shared" si="27"/>
        <v>0.35000064629973887</v>
      </c>
      <c r="Q80">
        <f t="shared" si="27"/>
        <v>0.51355638737712528</v>
      </c>
    </row>
    <row r="81" spans="2:17" x14ac:dyDescent="0.35">
      <c r="B81" s="36">
        <v>4</v>
      </c>
      <c r="C81">
        <f t="shared" ref="C81:Q81" si="28">C$58+C39</f>
        <v>-4.1312427765864008</v>
      </c>
      <c r="D81">
        <f t="shared" si="28"/>
        <v>-2.4307546256154406</v>
      </c>
      <c r="E81">
        <f t="shared" si="28"/>
        <v>-1.5236334904936863</v>
      </c>
      <c r="F81">
        <f t="shared" si="28"/>
        <v>-1.0211674215805855</v>
      </c>
      <c r="G81">
        <f t="shared" si="28"/>
        <v>-0.73447354089239913</v>
      </c>
      <c r="H81">
        <f t="shared" si="28"/>
        <v>-0.53848365564152167</v>
      </c>
      <c r="I81">
        <f t="shared" si="28"/>
        <v>-0.36696750563816671</v>
      </c>
      <c r="J81">
        <f t="shared" si="28"/>
        <v>-0.22376766566108366</v>
      </c>
      <c r="K81">
        <f t="shared" si="28"/>
        <v>-7.2093653841189848E-2</v>
      </c>
      <c r="L81">
        <f t="shared" si="28"/>
        <v>6.9444464419313318E-3</v>
      </c>
      <c r="M81">
        <f t="shared" si="28"/>
        <v>0.10492222134620355</v>
      </c>
      <c r="N81">
        <f t="shared" si="28"/>
        <v>0.18482986922739536</v>
      </c>
      <c r="O81">
        <f t="shared" si="28"/>
        <v>0.27623041735133985</v>
      </c>
      <c r="P81">
        <f t="shared" si="28"/>
        <v>0.34843477384783861</v>
      </c>
      <c r="Q81">
        <f t="shared" si="28"/>
        <v>0.51349995010571758</v>
      </c>
    </row>
    <row r="82" spans="2:17" x14ac:dyDescent="0.35">
      <c r="B82" s="36">
        <v>4.0999999999999996</v>
      </c>
      <c r="C82">
        <f t="shared" ref="C82:Q82" si="29">C$58+C40</f>
        <v>-4.1011376883756654</v>
      </c>
      <c r="D82">
        <f t="shared" si="29"/>
        <v>-2.4289347461623159</v>
      </c>
      <c r="E82">
        <f t="shared" si="29"/>
        <v>-1.5033897355414723</v>
      </c>
      <c r="F82">
        <f t="shared" si="29"/>
        <v>-1.0210646838158297</v>
      </c>
      <c r="G82">
        <f t="shared" si="29"/>
        <v>-0.73184057041375883</v>
      </c>
      <c r="H82">
        <f t="shared" si="29"/>
        <v>-0.54032798896680623</v>
      </c>
      <c r="I82">
        <f t="shared" si="29"/>
        <v>-0.37106458404601722</v>
      </c>
      <c r="J82">
        <f t="shared" si="29"/>
        <v>-0.22632782104829235</v>
      </c>
      <c r="K82">
        <f t="shared" si="29"/>
        <v>-7.9025053035093745E-2</v>
      </c>
      <c r="L82">
        <f t="shared" si="29"/>
        <v>-1.0681791595418683E-3</v>
      </c>
      <c r="M82">
        <f t="shared" si="29"/>
        <v>9.7288109490546851E-2</v>
      </c>
      <c r="N82">
        <f t="shared" si="29"/>
        <v>0.17945994809625404</v>
      </c>
      <c r="O82">
        <f t="shared" si="29"/>
        <v>0.26740802204379099</v>
      </c>
      <c r="P82">
        <f t="shared" si="29"/>
        <v>0.34624724826965508</v>
      </c>
      <c r="Q82">
        <f t="shared" si="29"/>
        <v>0.51339988959919258</v>
      </c>
    </row>
    <row r="83" spans="2:17" x14ac:dyDescent="0.35">
      <c r="B83" s="36">
        <v>4.2</v>
      </c>
      <c r="C83">
        <f t="shared" ref="C83:Q83" si="30">C$58+C41</f>
        <v>-4.0727237073395459</v>
      </c>
      <c r="D83">
        <f t="shared" si="30"/>
        <v>-2.4273304352639129</v>
      </c>
      <c r="E83">
        <f t="shared" si="30"/>
        <v>-1.4826656553440678</v>
      </c>
      <c r="F83">
        <f t="shared" si="30"/>
        <v>-1.0179738513148835</v>
      </c>
      <c r="G83">
        <f t="shared" si="30"/>
        <v>-0.72804560163884546</v>
      </c>
      <c r="H83">
        <f t="shared" si="30"/>
        <v>-0.54098671017455213</v>
      </c>
      <c r="I83">
        <f t="shared" si="30"/>
        <v>-0.37424288523177601</v>
      </c>
      <c r="J83">
        <f t="shared" si="30"/>
        <v>-0.22814540387758547</v>
      </c>
      <c r="K83">
        <f t="shared" si="30"/>
        <v>-8.5956452228997657E-2</v>
      </c>
      <c r="L83">
        <f t="shared" si="30"/>
        <v>-9.1919339583337659E-3</v>
      </c>
      <c r="M83">
        <f t="shared" si="30"/>
        <v>8.9613808548459239E-2</v>
      </c>
      <c r="N83">
        <f t="shared" si="30"/>
        <v>0.17409002692978215</v>
      </c>
      <c r="O83">
        <f t="shared" si="30"/>
        <v>0.25858562642611377</v>
      </c>
      <c r="P83">
        <f t="shared" si="30"/>
        <v>0.34324818625390946</v>
      </c>
      <c r="Q83">
        <f t="shared" si="30"/>
        <v>0.51312774004208084</v>
      </c>
    </row>
    <row r="84" spans="2:17" x14ac:dyDescent="0.35">
      <c r="B84" s="36">
        <v>4.3</v>
      </c>
      <c r="C84">
        <f t="shared" ref="C84:Q84" si="31">C$58+C42</f>
        <v>-4.0463000968525975</v>
      </c>
      <c r="D84">
        <f t="shared" si="31"/>
        <v>-2.4259199255510899</v>
      </c>
      <c r="E84">
        <f t="shared" si="31"/>
        <v>-1.4616256322630676</v>
      </c>
      <c r="F84">
        <f t="shared" si="31"/>
        <v>-1.0118491782421204</v>
      </c>
      <c r="G84">
        <f t="shared" si="31"/>
        <v>-0.72310910734423739</v>
      </c>
      <c r="H84">
        <f t="shared" si="31"/>
        <v>-0.54044141818913138</v>
      </c>
      <c r="I84">
        <f t="shared" si="31"/>
        <v>-0.37648719667673775</v>
      </c>
      <c r="J84">
        <f t="shared" si="31"/>
        <v>-0.22923764433901286</v>
      </c>
      <c r="K84">
        <f t="shared" si="31"/>
        <v>-9.2887851422901457E-2</v>
      </c>
      <c r="L84">
        <f t="shared" si="31"/>
        <v>-1.7424671646415466E-2</v>
      </c>
      <c r="M84">
        <f t="shared" si="31"/>
        <v>8.1903319112912348E-2</v>
      </c>
      <c r="N84">
        <f t="shared" si="31"/>
        <v>0.16872010572969953</v>
      </c>
      <c r="O84">
        <f t="shared" si="31"/>
        <v>0.24976323052253838</v>
      </c>
      <c r="P84">
        <f t="shared" si="31"/>
        <v>0.33934133366779351</v>
      </c>
      <c r="Q84">
        <f t="shared" si="31"/>
        <v>0.51260490559948357</v>
      </c>
    </row>
    <row r="85" spans="2:17" x14ac:dyDescent="0.35">
      <c r="B85" s="36">
        <v>4.4000000000000004</v>
      </c>
      <c r="C85">
        <f t="shared" ref="C85:Q85" si="32">C$58+C43</f>
        <v>-4.0220313257965072</v>
      </c>
      <c r="D85">
        <f t="shared" si="32"/>
        <v>-2.4246818174421381</v>
      </c>
      <c r="E85">
        <f t="shared" si="32"/>
        <v>-1.44039928540314</v>
      </c>
      <c r="F85">
        <f t="shared" si="32"/>
        <v>-1.0027416024736462</v>
      </c>
      <c r="G85">
        <f t="shared" si="32"/>
        <v>-0.71707795051888235</v>
      </c>
      <c r="H85">
        <f t="shared" si="32"/>
        <v>-0.53871214722596028</v>
      </c>
      <c r="I85">
        <f t="shared" si="32"/>
        <v>-0.3778123699685727</v>
      </c>
      <c r="J85">
        <f t="shared" si="32"/>
        <v>-0.22963742246328847</v>
      </c>
      <c r="K85">
        <f t="shared" si="32"/>
        <v>-9.9819250616805355E-2</v>
      </c>
      <c r="L85">
        <f t="shared" si="32"/>
        <v>-2.5761777230586064E-2</v>
      </c>
      <c r="M85">
        <f t="shared" si="32"/>
        <v>7.4160590070322246E-2</v>
      </c>
      <c r="N85">
        <f t="shared" si="32"/>
        <v>0.16335018449820693</v>
      </c>
      <c r="O85">
        <f t="shared" si="32"/>
        <v>0.24094083435884106</v>
      </c>
      <c r="P85">
        <f t="shared" si="32"/>
        <v>0.3344812501658172</v>
      </c>
      <c r="Q85">
        <f t="shared" si="32"/>
        <v>0.51178060915173085</v>
      </c>
    </row>
    <row r="86" spans="2:17" x14ac:dyDescent="0.35">
      <c r="B86" s="36">
        <v>4.5</v>
      </c>
      <c r="C86">
        <f t="shared" ref="C86:Q86" si="33">C$58+C44</f>
        <v>-3.9999024933938312</v>
      </c>
      <c r="D86">
        <f t="shared" si="33"/>
        <v>-2.4235967312504676</v>
      </c>
      <c r="E86">
        <f t="shared" si="33"/>
        <v>-1.4190636044778764</v>
      </c>
      <c r="F86">
        <f t="shared" si="33"/>
        <v>-0.99081837911736448</v>
      </c>
      <c r="G86">
        <f t="shared" si="33"/>
        <v>-0.71002833569605794</v>
      </c>
      <c r="H86">
        <f t="shared" si="33"/>
        <v>-0.53586518756798984</v>
      </c>
      <c r="I86">
        <f t="shared" si="33"/>
        <v>-0.37826949805974941</v>
      </c>
      <c r="J86">
        <f t="shared" si="33"/>
        <v>-0.22939464651788227</v>
      </c>
      <c r="K86">
        <f t="shared" si="33"/>
        <v>-0.10675064981070925</v>
      </c>
      <c r="L86">
        <f t="shared" si="33"/>
        <v>-3.4195907836119463E-2</v>
      </c>
      <c r="M86">
        <f t="shared" si="33"/>
        <v>6.638921763940045E-2</v>
      </c>
      <c r="N86">
        <f t="shared" si="33"/>
        <v>0.15798026323794165</v>
      </c>
      <c r="O86">
        <f t="shared" si="33"/>
        <v>0.23211843796083559</v>
      </c>
      <c r="P86">
        <f t="shared" si="33"/>
        <v>0.32868890307312637</v>
      </c>
      <c r="Q86">
        <f t="shared" si="33"/>
        <v>0.51064232142265498</v>
      </c>
    </row>
    <row r="87" spans="2:17" x14ac:dyDescent="0.35">
      <c r="B87" s="36">
        <v>4.5999999999999996</v>
      </c>
      <c r="C87">
        <f t="shared" ref="C87:Q87" si="34">C$58+C45</f>
        <v>-3.9797254890145441</v>
      </c>
      <c r="D87">
        <f t="shared" si="34"/>
        <v>-2.4226475773880405</v>
      </c>
      <c r="E87">
        <f t="shared" si="34"/>
        <v>-1.3976433437993436</v>
      </c>
      <c r="F87">
        <f t="shared" si="34"/>
        <v>-0.97635634839847096</v>
      </c>
      <c r="G87">
        <f t="shared" si="34"/>
        <v>-0.70206351987800608</v>
      </c>
      <c r="H87">
        <f t="shared" si="34"/>
        <v>-0.53201041225679579</v>
      </c>
      <c r="I87">
        <f t="shared" si="34"/>
        <v>-0.37794383542603471</v>
      </c>
      <c r="J87">
        <f t="shared" si="34"/>
        <v>-0.22857482582460986</v>
      </c>
      <c r="K87">
        <f t="shared" si="34"/>
        <v>-0.11368204900461325</v>
      </c>
      <c r="L87">
        <f t="shared" si="34"/>
        <v>-4.2717210006311263E-2</v>
      </c>
      <c r="M87">
        <f t="shared" si="34"/>
        <v>5.8592394501547643E-2</v>
      </c>
      <c r="N87">
        <f t="shared" si="34"/>
        <v>0.15261034195191686</v>
      </c>
      <c r="O87">
        <f t="shared" si="34"/>
        <v>0.22329604135392317</v>
      </c>
      <c r="P87">
        <f t="shared" si="34"/>
        <v>0.32204911845157125</v>
      </c>
      <c r="Q87">
        <f t="shared" si="34"/>
        <v>0.50921472034296889</v>
      </c>
    </row>
    <row r="88" spans="2:17" x14ac:dyDescent="0.35">
      <c r="B88" s="36">
        <v>4.7</v>
      </c>
      <c r="C88">
        <f t="shared" ref="C88:Q88" si="35">C$58+C46</f>
        <v>-3.9612656360072931</v>
      </c>
      <c r="D88">
        <f t="shared" si="35"/>
        <v>-2.4218179679849929</v>
      </c>
      <c r="E88">
        <f t="shared" si="35"/>
        <v>-1.3761488564892783</v>
      </c>
      <c r="F88">
        <f t="shared" si="35"/>
        <v>-0.95966111789382424</v>
      </c>
      <c r="G88">
        <f t="shared" si="35"/>
        <v>-0.69329370818865899</v>
      </c>
      <c r="H88">
        <f t="shared" si="35"/>
        <v>-0.52726913631168071</v>
      </c>
      <c r="I88">
        <f t="shared" si="35"/>
        <v>-0.37692960893420924</v>
      </c>
      <c r="J88">
        <f t="shared" si="35"/>
        <v>-0.22724745045839756</v>
      </c>
      <c r="K88">
        <f t="shared" si="35"/>
        <v>-0.12061344819851705</v>
      </c>
      <c r="L88">
        <f t="shared" si="35"/>
        <v>-5.1315186659903658E-2</v>
      </c>
      <c r="M88">
        <f t="shared" si="35"/>
        <v>5.0773188891699642E-2</v>
      </c>
      <c r="N88">
        <f t="shared" si="35"/>
        <v>0.14724042064323573</v>
      </c>
      <c r="O88">
        <f t="shared" si="35"/>
        <v>0.21447364456327817</v>
      </c>
      <c r="P88">
        <f t="shared" si="35"/>
        <v>0.31466382223990769</v>
      </c>
      <c r="Q88">
        <f t="shared" si="35"/>
        <v>0.50753255582765489</v>
      </c>
    </row>
    <row r="89" spans="2:17" x14ac:dyDescent="0.35">
      <c r="B89" s="36">
        <v>4.8</v>
      </c>
      <c r="C89">
        <f t="shared" ref="C89:Q89" si="36">C$58+C47</f>
        <v>-3.9442877953446263</v>
      </c>
      <c r="D89">
        <f t="shared" si="36"/>
        <v>-2.4210915221873397</v>
      </c>
      <c r="E89">
        <f t="shared" si="36"/>
        <v>-1.3545903524726062</v>
      </c>
      <c r="F89">
        <f t="shared" si="36"/>
        <v>-0.94103858043647315</v>
      </c>
      <c r="G89">
        <f t="shared" si="36"/>
        <v>-0.68382917456129977</v>
      </c>
      <c r="H89">
        <f t="shared" si="36"/>
        <v>-0.52176278821082811</v>
      </c>
      <c r="I89">
        <f t="shared" si="36"/>
        <v>-0.37532113442364934</v>
      </c>
      <c r="J89">
        <f t="shared" si="36"/>
        <v>-0.22548204990141438</v>
      </c>
      <c r="K89">
        <f t="shared" si="36"/>
        <v>-0.12754484739242083</v>
      </c>
      <c r="L89">
        <f t="shared" si="36"/>
        <v>-5.9979334342328258E-2</v>
      </c>
      <c r="M89">
        <f t="shared" si="36"/>
        <v>4.2934667800166748E-2</v>
      </c>
      <c r="N89">
        <f t="shared" si="36"/>
        <v>0.14187049931500223</v>
      </c>
      <c r="O89">
        <f t="shared" si="36"/>
        <v>0.20565124761407516</v>
      </c>
      <c r="P89">
        <f t="shared" si="36"/>
        <v>0.30663511013158629</v>
      </c>
      <c r="Q89">
        <f t="shared" si="36"/>
        <v>0.50563067783991889</v>
      </c>
    </row>
    <row r="90" spans="2:17" x14ac:dyDescent="0.35">
      <c r="B90" s="36">
        <v>4.9000000000000004</v>
      </c>
      <c r="C90">
        <f t="shared" ref="C90:Q90" si="37">C$58+C48</f>
        <v>-3.9285568279990919</v>
      </c>
      <c r="D90">
        <f t="shared" si="37"/>
        <v>-2.4204518591410955</v>
      </c>
      <c r="E90">
        <f t="shared" si="37"/>
        <v>-1.3329780416742572</v>
      </c>
      <c r="F90">
        <f t="shared" si="37"/>
        <v>-0.9207946288594645</v>
      </c>
      <c r="G90">
        <f t="shared" si="37"/>
        <v>-0.67378019292921121</v>
      </c>
      <c r="H90">
        <f t="shared" si="37"/>
        <v>-0.51561279643242064</v>
      </c>
      <c r="I90">
        <f t="shared" si="37"/>
        <v>-0.37321272773373093</v>
      </c>
      <c r="J90">
        <f t="shared" si="37"/>
        <v>-0.22334815363582927</v>
      </c>
      <c r="K90">
        <f t="shared" si="37"/>
        <v>-0.13447624658632476</v>
      </c>
      <c r="L90">
        <f t="shared" si="37"/>
        <v>-6.8699149599017267E-2</v>
      </c>
      <c r="M90">
        <f t="shared" si="37"/>
        <v>3.5079898217258751E-2</v>
      </c>
      <c r="N90">
        <f t="shared" si="37"/>
        <v>0.13650057797032025</v>
      </c>
      <c r="O90">
        <f t="shared" si="37"/>
        <v>0.19682885053148916</v>
      </c>
      <c r="P90">
        <f t="shared" si="37"/>
        <v>0.29806507782005776</v>
      </c>
      <c r="Q90">
        <f t="shared" si="37"/>
        <v>0.50354393634296657</v>
      </c>
    </row>
    <row r="91" spans="2:17" x14ac:dyDescent="0.35">
      <c r="B91" s="36">
        <v>5</v>
      </c>
      <c r="C91">
        <f t="shared" ref="C91:Q91" si="38">C$58+C49</f>
        <v>-3.9138375949432413</v>
      </c>
      <c r="D91">
        <f t="shared" si="38"/>
        <v>-2.4198825979922751</v>
      </c>
      <c r="E91">
        <f t="shared" si="38"/>
        <v>-1.3113221340191572</v>
      </c>
      <c r="F91">
        <f t="shared" si="38"/>
        <v>-0.89923515599584747</v>
      </c>
      <c r="G91">
        <f t="shared" si="38"/>
        <v>-0.66325703722567664</v>
      </c>
      <c r="H91">
        <f t="shared" si="38"/>
        <v>-0.50894058945464238</v>
      </c>
      <c r="I91">
        <f t="shared" si="38"/>
        <v>-0.37069870470383059</v>
      </c>
      <c r="J91">
        <f t="shared" si="38"/>
        <v>-0.22091529114381156</v>
      </c>
      <c r="K91">
        <f t="shared" si="38"/>
        <v>-0.14140764578022774</v>
      </c>
      <c r="L91">
        <f t="shared" si="38"/>
        <v>-7.7464128975401267E-2</v>
      </c>
      <c r="M91">
        <f t="shared" si="38"/>
        <v>2.7211947133286743E-2</v>
      </c>
      <c r="N91">
        <f t="shared" si="38"/>
        <v>0.13113065661229364</v>
      </c>
      <c r="O91">
        <f t="shared" si="38"/>
        <v>0.18800645334069316</v>
      </c>
      <c r="P91">
        <f t="shared" si="38"/>
        <v>0.28905582099877181</v>
      </c>
      <c r="Q91">
        <f t="shared" si="38"/>
        <v>0.50130718130000385</v>
      </c>
    </row>
    <row r="92" spans="2:17" x14ac:dyDescent="0.35">
      <c r="B92" s="36">
        <v>5.0999999999999996</v>
      </c>
      <c r="C92">
        <f t="shared" ref="C92:Q92" si="39">C$58+C50</f>
        <v>-3.899894957149622</v>
      </c>
      <c r="D92">
        <f t="shared" si="39"/>
        <v>-2.4193673578868924</v>
      </c>
      <c r="E92">
        <f t="shared" si="39"/>
        <v>-1.2896328394322352</v>
      </c>
      <c r="F92">
        <f t="shared" si="39"/>
        <v>-0.87666605467866943</v>
      </c>
      <c r="G92">
        <f t="shared" si="39"/>
        <v>-0.65236998138397861</v>
      </c>
      <c r="H92">
        <f t="shared" si="39"/>
        <v>-0.50186759575567563</v>
      </c>
      <c r="I92">
        <f t="shared" si="39"/>
        <v>-0.36787338117332435</v>
      </c>
      <c r="J92">
        <f t="shared" si="39"/>
        <v>-0.21825299190753017</v>
      </c>
      <c r="K92">
        <f t="shared" si="39"/>
        <v>-0.14833904497413175</v>
      </c>
      <c r="L92">
        <f t="shared" si="39"/>
        <v>-8.6263769016913253E-2</v>
      </c>
      <c r="M92">
        <f t="shared" si="39"/>
        <v>1.933388153855975E-2</v>
      </c>
      <c r="N92">
        <f t="shared" si="39"/>
        <v>0.12576073524402626</v>
      </c>
      <c r="O92">
        <f t="shared" si="39"/>
        <v>0.17918405606686116</v>
      </c>
      <c r="P92">
        <f t="shared" si="39"/>
        <v>0.27970943536117976</v>
      </c>
      <c r="Q92">
        <f t="shared" si="39"/>
        <v>0.49895526267423623</v>
      </c>
    </row>
    <row r="93" spans="2:17" x14ac:dyDescent="0.35">
      <c r="B93" s="36">
        <v>5.2</v>
      </c>
      <c r="C93">
        <f t="shared" ref="C93:Q93" si="40">C$58+C51</f>
        <v>-3.886493775590786</v>
      </c>
      <c r="D93">
        <f t="shared" si="40"/>
        <v>-2.4188897579709634</v>
      </c>
      <c r="E93">
        <f t="shared" si="40"/>
        <v>-1.2679203678384192</v>
      </c>
      <c r="F93">
        <f t="shared" si="40"/>
        <v>-0.85339321774097909</v>
      </c>
      <c r="G93">
        <f t="shared" si="40"/>
        <v>-0.64122929933740069</v>
      </c>
      <c r="H93">
        <f t="shared" si="40"/>
        <v>-0.49451524381370432</v>
      </c>
      <c r="I93">
        <f t="shared" si="40"/>
        <v>-0.3648310729815884</v>
      </c>
      <c r="J93">
        <f t="shared" si="40"/>
        <v>-0.21543078540915447</v>
      </c>
      <c r="K93">
        <f t="shared" si="40"/>
        <v>-0.15527044416803576</v>
      </c>
      <c r="L93">
        <f t="shared" si="40"/>
        <v>-9.5087566268984278E-2</v>
      </c>
      <c r="M93">
        <f t="shared" si="40"/>
        <v>1.1448768423389738E-2</v>
      </c>
      <c r="N93">
        <f t="shared" si="40"/>
        <v>0.12039081386862224</v>
      </c>
      <c r="O93">
        <f t="shared" si="40"/>
        <v>0.17036165873516618</v>
      </c>
      <c r="P93">
        <f t="shared" si="40"/>
        <v>0.27012801660073177</v>
      </c>
      <c r="Q93">
        <f t="shared" si="40"/>
        <v>0.49652303042886964</v>
      </c>
    </row>
    <row r="94" spans="2:17" x14ac:dyDescent="0.35">
      <c r="B94" s="36">
        <v>5.3</v>
      </c>
      <c r="C94">
        <f t="shared" ref="C94:Q94" si="41">C$58+C52</f>
        <v>-3.8733989112392813</v>
      </c>
      <c r="D94">
        <f t="shared" si="41"/>
        <v>-2.4184334173905015</v>
      </c>
      <c r="E94">
        <f t="shared" si="41"/>
        <v>-1.2461949291626353</v>
      </c>
      <c r="F94">
        <f t="shared" si="41"/>
        <v>-0.82972253801582518</v>
      </c>
      <c r="G94">
        <f t="shared" si="41"/>
        <v>-0.62994526501922554</v>
      </c>
      <c r="H94">
        <f t="shared" si="41"/>
        <v>-0.4870049621069113</v>
      </c>
      <c r="I94">
        <f t="shared" si="41"/>
        <v>-0.36166609596799904</v>
      </c>
      <c r="J94">
        <f t="shared" si="41"/>
        <v>-0.21251820113085326</v>
      </c>
      <c r="K94">
        <f t="shared" si="41"/>
        <v>-0.16220184336193974</v>
      </c>
      <c r="L94">
        <f t="shared" si="41"/>
        <v>-0.10392501727704427</v>
      </c>
      <c r="M94">
        <f t="shared" si="41"/>
        <v>3.5596747780857474E-3</v>
      </c>
      <c r="N94">
        <f t="shared" si="41"/>
        <v>0.11502089248918625</v>
      </c>
      <c r="O94">
        <f t="shared" si="41"/>
        <v>0.16153926137078317</v>
      </c>
      <c r="P94">
        <f t="shared" si="41"/>
        <v>0.26041366041087777</v>
      </c>
      <c r="Q94">
        <f t="shared" si="41"/>
        <v>0.49404533452710986</v>
      </c>
    </row>
    <row r="95" spans="2:17" x14ac:dyDescent="0.35">
      <c r="B95" s="36">
        <v>5.4</v>
      </c>
      <c r="C95">
        <f t="shared" ref="C95:Q95" si="42">C$58+C53</f>
        <v>-3.8603948206520169</v>
      </c>
      <c r="D95">
        <f t="shared" si="42"/>
        <v>-2.4179833420990704</v>
      </c>
      <c r="E95">
        <f t="shared" si="42"/>
        <v>-1.2244657921942232</v>
      </c>
      <c r="F95">
        <f t="shared" si="42"/>
        <v>-0.80593424153569826</v>
      </c>
      <c r="G95">
        <f t="shared" si="42"/>
        <v>-0.61861888070380955</v>
      </c>
      <c r="H95">
        <f t="shared" si="42"/>
        <v>-0.47944799043765451</v>
      </c>
      <c r="I95">
        <f t="shared" si="42"/>
        <v>-0.35846485269932421</v>
      </c>
      <c r="J95">
        <f t="shared" si="42"/>
        <v>-0.20957892042559587</v>
      </c>
      <c r="K95">
        <f t="shared" si="42"/>
        <v>-0.16913324255584375</v>
      </c>
      <c r="L95">
        <f t="shared" si="42"/>
        <v>-0.11276650180038426</v>
      </c>
      <c r="M95">
        <f t="shared" si="42"/>
        <v>-4.3305920211452464E-3</v>
      </c>
      <c r="N95">
        <f t="shared" si="42"/>
        <v>0.10965097110855825</v>
      </c>
      <c r="O95">
        <f t="shared" si="42"/>
        <v>0.15271686399675918</v>
      </c>
      <c r="P95">
        <f t="shared" si="42"/>
        <v>0.25065993707756079</v>
      </c>
      <c r="Q95">
        <f t="shared" si="42"/>
        <v>0.49155413809814003</v>
      </c>
    </row>
    <row r="96" spans="2:17" x14ac:dyDescent="0.35">
      <c r="B96" s="19"/>
    </row>
    <row r="97" spans="1:18" x14ac:dyDescent="0.35">
      <c r="B97" s="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8" ht="15" thickBot="1" x14ac:dyDescent="0.4">
      <c r="B98" s="24" t="s">
        <v>46</v>
      </c>
      <c r="C98" s="25">
        <v>1</v>
      </c>
      <c r="D98" s="25">
        <v>2</v>
      </c>
      <c r="E98" s="25">
        <v>3</v>
      </c>
      <c r="F98" s="25">
        <v>4</v>
      </c>
      <c r="G98" s="25">
        <v>5</v>
      </c>
      <c r="H98" s="25">
        <v>6</v>
      </c>
      <c r="I98" s="25">
        <v>7</v>
      </c>
      <c r="J98" s="25">
        <v>8</v>
      </c>
      <c r="K98" s="25">
        <v>9</v>
      </c>
      <c r="L98" s="27">
        <v>10</v>
      </c>
      <c r="M98" s="27">
        <v>11</v>
      </c>
      <c r="N98" s="27">
        <v>12</v>
      </c>
      <c r="O98" s="27">
        <v>13</v>
      </c>
      <c r="P98" s="27">
        <v>14</v>
      </c>
      <c r="Q98" s="27" t="s">
        <v>21</v>
      </c>
    </row>
    <row r="99" spans="1:18" x14ac:dyDescent="0.35">
      <c r="A99" s="1" t="s">
        <v>12</v>
      </c>
      <c r="B99" s="23" t="s">
        <v>33</v>
      </c>
      <c r="C99" s="16">
        <f t="shared" ref="C99:K99" si="43">C265</f>
        <v>1.6E-2</v>
      </c>
      <c r="D99" s="16">
        <f t="shared" si="43"/>
        <v>8.5999999999999993E-2</v>
      </c>
      <c r="E99" s="16">
        <f t="shared" si="43"/>
        <v>0.224</v>
      </c>
      <c r="F99" s="16">
        <f t="shared" si="43"/>
        <v>0.38700000000000001</v>
      </c>
      <c r="G99" s="16">
        <f t="shared" si="43"/>
        <v>0.5</v>
      </c>
      <c r="H99" s="16">
        <f t="shared" si="43"/>
        <v>0.60699999999999998</v>
      </c>
      <c r="I99" s="16">
        <f t="shared" si="43"/>
        <v>0.72399999999999998</v>
      </c>
      <c r="J99" s="16">
        <f t="shared" si="43"/>
        <v>0.84199999999999997</v>
      </c>
      <c r="K99" s="16">
        <f t="shared" si="43"/>
        <v>0.96699999999999997</v>
      </c>
      <c r="L99" s="16">
        <f t="shared" ref="L99:P99" si="44">L265</f>
        <v>1.0469999999999999</v>
      </c>
      <c r="M99" s="16">
        <f t="shared" si="44"/>
        <v>1.1539999999999999</v>
      </c>
      <c r="N99" s="16">
        <f t="shared" si="44"/>
        <v>1.2410000000000001</v>
      </c>
      <c r="O99" s="16">
        <f t="shared" si="44"/>
        <v>1.383</v>
      </c>
      <c r="P99" s="16">
        <f t="shared" si="44"/>
        <v>1.49</v>
      </c>
      <c r="Q99" s="16">
        <f>Q265</f>
        <v>1.756</v>
      </c>
      <c r="R99" s="1" t="s">
        <v>41</v>
      </c>
    </row>
    <row r="100" spans="1:18" x14ac:dyDescent="0.35">
      <c r="A100" s="1" t="s">
        <v>13</v>
      </c>
      <c r="B100" s="36">
        <v>1.8</v>
      </c>
      <c r="C100">
        <f>EXP(C59)</f>
        <v>1.6390519003017415E-2</v>
      </c>
      <c r="D100">
        <f>EXP(D59)</f>
        <v>7.830732268811022E-2</v>
      </c>
      <c r="E100">
        <f>EXP(E59)</f>
        <v>0.22694266731306528</v>
      </c>
      <c r="F100">
        <f>EXP(F59)</f>
        <v>0.40145233672531655</v>
      </c>
      <c r="G100">
        <f>EXP(G59)</f>
        <v>0.52464800384727006</v>
      </c>
      <c r="H100">
        <f>EXP(H59)</f>
        <v>0.63467487848667037</v>
      </c>
      <c r="I100">
        <f>EXP(I59)</f>
        <v>0.78199996642634506</v>
      </c>
      <c r="J100">
        <f>EXP(J59)</f>
        <v>0.93991819627212914</v>
      </c>
      <c r="K100">
        <f>EXP(K59)</f>
        <v>1.0837173571960819</v>
      </c>
      <c r="L100">
        <f>EXP(L59)</f>
        <v>1.1836639936329496</v>
      </c>
      <c r="M100">
        <f>EXP(M59)</f>
        <v>1.295375505973398</v>
      </c>
      <c r="N100">
        <f>EXP(N59)</f>
        <v>1.3538713113271124</v>
      </c>
      <c r="O100">
        <f>EXP(O59)</f>
        <v>1.6005111126353715</v>
      </c>
      <c r="P100">
        <f>EXP(P59)</f>
        <v>1.813013763058402</v>
      </c>
      <c r="Q100">
        <f>EXP(Q59)</f>
        <v>2.0470193505070706</v>
      </c>
    </row>
    <row r="101" spans="1:18" x14ac:dyDescent="0.35">
      <c r="A101" s="1" t="s">
        <v>14</v>
      </c>
      <c r="B101" s="36">
        <v>1.9</v>
      </c>
      <c r="C101">
        <f>EXP(C60)</f>
        <v>1.5784318994185354E-2</v>
      </c>
      <c r="D101">
        <f>EXP(D60)</f>
        <v>7.8914464714048213E-2</v>
      </c>
      <c r="E101">
        <f>EXP(E60)</f>
        <v>0.22221730218849997</v>
      </c>
      <c r="F101">
        <f>EXP(F60)</f>
        <v>0.40250707828130161</v>
      </c>
      <c r="G101">
        <f>EXP(G60)</f>
        <v>0.5216789623747069</v>
      </c>
      <c r="H101">
        <f>EXP(H60)</f>
        <v>0.63417794092493485</v>
      </c>
      <c r="I101">
        <f>EXP(I60)</f>
        <v>0.77962354575405135</v>
      </c>
      <c r="J101">
        <f>EXP(J60)</f>
        <v>0.93161219469215506</v>
      </c>
      <c r="K101">
        <f>EXP(K60)</f>
        <v>1.0762316527532887</v>
      </c>
      <c r="L101">
        <f>EXP(L60)</f>
        <v>1.1752047300790187</v>
      </c>
      <c r="M101">
        <f>EXP(M60)</f>
        <v>1.2869217780254216</v>
      </c>
      <c r="N101">
        <f>EXP(N60)</f>
        <v>1.3466206151212103</v>
      </c>
      <c r="O101">
        <f>EXP(O60)</f>
        <v>1.5864528864969496</v>
      </c>
      <c r="P101">
        <f>EXP(P60)</f>
        <v>1.7713955046743217</v>
      </c>
      <c r="Q101">
        <f>EXP(Q60)</f>
        <v>2.0091245948351557</v>
      </c>
    </row>
    <row r="102" spans="1:18" x14ac:dyDescent="0.35">
      <c r="A102" s="1"/>
      <c r="B102" s="36">
        <v>2</v>
      </c>
      <c r="C102">
        <f>EXP(C61)</f>
        <v>1.5205571526425782E-2</v>
      </c>
      <c r="D102">
        <f>EXP(D61)</f>
        <v>7.9524929004093275E-2</v>
      </c>
      <c r="E102">
        <f>EXP(E61)</f>
        <v>0.21762386159461442</v>
      </c>
      <c r="F102">
        <f>EXP(F61)</f>
        <v>0.40352250671657253</v>
      </c>
      <c r="G102">
        <f>EXP(G61)</f>
        <v>0.51872543336531962</v>
      </c>
      <c r="H102">
        <f>EXP(H61)</f>
        <v>0.63365501436545923</v>
      </c>
      <c r="I102">
        <f>EXP(I61)</f>
        <v>0.77722853705861528</v>
      </c>
      <c r="J102">
        <f>EXP(J61)</f>
        <v>0.92338193562832727</v>
      </c>
      <c r="K102">
        <f>EXP(K61)</f>
        <v>1.0687976553082958</v>
      </c>
      <c r="L102">
        <f>EXP(L61)</f>
        <v>1.1668059809053273</v>
      </c>
      <c r="M102">
        <f>EXP(M61)</f>
        <v>1.2785191415182011</v>
      </c>
      <c r="N102">
        <f>EXP(N61)</f>
        <v>1.3394087502231198</v>
      </c>
      <c r="O102">
        <f>EXP(O61)</f>
        <v>1.5725181419609207</v>
      </c>
      <c r="P102">
        <f>EXP(P61)</f>
        <v>1.7309259886112245</v>
      </c>
      <c r="Q102">
        <f>EXP(Q61)</f>
        <v>1.9720922346549696</v>
      </c>
    </row>
    <row r="103" spans="1:18" x14ac:dyDescent="0.35">
      <c r="B103" s="36">
        <v>2.1</v>
      </c>
      <c r="C103">
        <f>EXP(C62)</f>
        <v>1.4663582447316113E-2</v>
      </c>
      <c r="D103">
        <f>EXP(D62)</f>
        <v>8.0135614572143771E-2</v>
      </c>
      <c r="E103">
        <f>EXP(E62)</f>
        <v>0.21323093030382964</v>
      </c>
      <c r="F103">
        <f>EXP(F62)</f>
        <v>0.40440663893129408</v>
      </c>
      <c r="G103">
        <f>EXP(G62)</f>
        <v>0.51578526197684971</v>
      </c>
      <c r="H103">
        <f>EXP(H62)</f>
        <v>0.63304888143831117</v>
      </c>
      <c r="I103">
        <f>EXP(I62)</f>
        <v>0.77475920680172494</v>
      </c>
      <c r="J103">
        <f>EXP(J62)</f>
        <v>0.91523269098989735</v>
      </c>
      <c r="K103">
        <f>EXP(K62)</f>
        <v>1.0614150076985098</v>
      </c>
      <c r="L103">
        <f>EXP(L62)</f>
        <v>1.1584672802668239</v>
      </c>
      <c r="M103">
        <f>EXP(M62)</f>
        <v>1.2701583009274027</v>
      </c>
      <c r="N103">
        <f>EXP(N62)</f>
        <v>1.3322355086676347</v>
      </c>
      <c r="O103">
        <f>EXP(O62)</f>
        <v>1.5587057943539568</v>
      </c>
      <c r="P103">
        <f>EXP(P62)</f>
        <v>1.6919859151810119</v>
      </c>
      <c r="Q103">
        <f>EXP(Q62)</f>
        <v>1.9362489318900806</v>
      </c>
    </row>
    <row r="104" spans="1:18" x14ac:dyDescent="0.35">
      <c r="A104" s="1"/>
      <c r="B104" s="36">
        <v>2.2000000000000002</v>
      </c>
      <c r="C104">
        <f>EXP(C63)</f>
        <v>1.4167455131982433E-2</v>
      </c>
      <c r="D104">
        <f>EXP(D63)</f>
        <v>8.0742860976136158E-2</v>
      </c>
      <c r="E104">
        <f>EXP(E63)</f>
        <v>0.20911089202948538</v>
      </c>
      <c r="F104">
        <f>EXP(F63)</f>
        <v>0.40505984083601426</v>
      </c>
      <c r="G104">
        <f>EXP(G63)</f>
        <v>0.51285839404386557</v>
      </c>
      <c r="H104">
        <f>EXP(H63)</f>
        <v>0.63229822504180055</v>
      </c>
      <c r="I104">
        <f>EXP(I63)</f>
        <v>0.77215623500671304</v>
      </c>
      <c r="J104">
        <f>EXP(J63)</f>
        <v>0.90717289797000067</v>
      </c>
      <c r="K104">
        <f>EXP(K63)</f>
        <v>1.0540833552284106</v>
      </c>
      <c r="L104">
        <f>EXP(L63)</f>
        <v>1.1501876655963581</v>
      </c>
      <c r="M104">
        <f>EXP(M63)</f>
        <v>1.2618288653747425</v>
      </c>
      <c r="N104">
        <f>EXP(N63)</f>
        <v>1.3251006836027952</v>
      </c>
      <c r="O104">
        <f>EXP(O63)</f>
        <v>1.545014768521964</v>
      </c>
      <c r="P104">
        <f>EXP(P63)</f>
        <v>1.6549664836276488</v>
      </c>
      <c r="Q104">
        <f>EXP(Q63)</f>
        <v>1.9019389966470079</v>
      </c>
    </row>
    <row r="105" spans="1:18" x14ac:dyDescent="0.35">
      <c r="B105" s="36">
        <v>2.2999999999999998</v>
      </c>
      <c r="C105">
        <f>EXP(C64)</f>
        <v>1.3725079022129973E-2</v>
      </c>
      <c r="D105">
        <f>EXP(D64)</f>
        <v>8.1342776966854671E-2</v>
      </c>
      <c r="E105">
        <f>EXP(E64)</f>
        <v>0.20533217545827748</v>
      </c>
      <c r="F105">
        <f>EXP(F64)</f>
        <v>0.40538511216901946</v>
      </c>
      <c r="G105">
        <f>EXP(G64)</f>
        <v>0.50994698689137075</v>
      </c>
      <c r="H105">
        <f>EXP(H64)</f>
        <v>0.6313439220523771</v>
      </c>
      <c r="I105">
        <f>EXP(I64)</f>
        <v>0.76936285915714564</v>
      </c>
      <c r="J105">
        <f>EXP(J64)</f>
        <v>0.89921331372535085</v>
      </c>
      <c r="K105">
        <f>EXP(K64)</f>
        <v>1.0468023456525164</v>
      </c>
      <c r="L105">
        <f>EXP(L64)</f>
        <v>1.1419657106870078</v>
      </c>
      <c r="M105">
        <f>EXP(M64)</f>
        <v>1.2535203647577593</v>
      </c>
      <c r="N105">
        <f>EXP(N64)</f>
        <v>1.3180040692842694</v>
      </c>
      <c r="O105">
        <f>EXP(O64)</f>
        <v>1.5314439987535295</v>
      </c>
      <c r="P105">
        <f>EXP(P64)</f>
        <v>1.62022513707618</v>
      </c>
      <c r="Q105">
        <f>EXP(Q64)</f>
        <v>1.8694864087545993</v>
      </c>
    </row>
    <row r="106" spans="1:18" x14ac:dyDescent="0.35">
      <c r="B106" s="36">
        <v>2.4</v>
      </c>
      <c r="C106">
        <f>EXP(C65)</f>
        <v>1.33433835512902E-2</v>
      </c>
      <c r="D106">
        <f>EXP(D65)</f>
        <v>8.1931352728542892E-2</v>
      </c>
      <c r="E106">
        <f>EXP(E65)</f>
        <v>0.20195872122461633</v>
      </c>
      <c r="F106">
        <f>EXP(F65)</f>
        <v>0.40528614897855042</v>
      </c>
      <c r="G106">
        <f>EXP(G65)</f>
        <v>0.50705335304161636</v>
      </c>
      <c r="H106">
        <f>EXP(H65)</f>
        <v>0.63012758288008719</v>
      </c>
      <c r="I106">
        <f>EXP(I65)</f>
        <v>0.76632347301110404</v>
      </c>
      <c r="J106">
        <f>EXP(J65)</f>
        <v>0.89136453334576582</v>
      </c>
      <c r="K106">
        <f>EXP(K65)</f>
        <v>1.039571629158456</v>
      </c>
      <c r="L106">
        <f>EXP(L65)</f>
        <v>1.133799976835093</v>
      </c>
      <c r="M106">
        <f>EXP(M65)</f>
        <v>1.2452225800855106</v>
      </c>
      <c r="N106">
        <f>EXP(N65)</f>
        <v>1.3109454610696374</v>
      </c>
      <c r="O106">
        <f>EXP(O65)</f>
        <v>1.5179924286997026</v>
      </c>
      <c r="P106">
        <f>EXP(P65)</f>
        <v>1.5880884862254154</v>
      </c>
      <c r="Q106">
        <f>EXP(Q65)</f>
        <v>1.8391931401439015</v>
      </c>
    </row>
    <row r="107" spans="1:18" x14ac:dyDescent="0.35">
      <c r="B107" s="36">
        <v>2.5</v>
      </c>
      <c r="C107">
        <f>EXP(C66)</f>
        <v>1.3028256691408257E-2</v>
      </c>
      <c r="D107">
        <f>EXP(D66)</f>
        <v>8.2504580392939897E-2</v>
      </c>
      <c r="E107">
        <f>EXP(E66)</f>
        <v>0.19904835166113446</v>
      </c>
      <c r="F107">
        <f>EXP(F66)</f>
        <v>0.4046745088629875</v>
      </c>
      <c r="G107">
        <f>EXP(G66)</f>
        <v>0.504181049403709</v>
      </c>
      <c r="H107">
        <f>EXP(H66)</f>
        <v>0.62859565017790886</v>
      </c>
      <c r="I107">
        <f>EXP(I66)</f>
        <v>0.76298750971893403</v>
      </c>
      <c r="J107">
        <f>EXP(J66)</f>
        <v>0.88363784891635677</v>
      </c>
      <c r="K107">
        <f>EXP(K66)</f>
        <v>1.032390858350164</v>
      </c>
      <c r="L107">
        <f>EXP(L66)</f>
        <v>1.1256888016325535</v>
      </c>
      <c r="M107">
        <f>EXP(M66)</f>
        <v>1.2369258609414007</v>
      </c>
      <c r="N107">
        <f>EXP(N66)</f>
        <v>1.3039246554125465</v>
      </c>
      <c r="O107">
        <f>EXP(O66)</f>
        <v>1.5046590112937033</v>
      </c>
      <c r="P107">
        <f>EXP(P66)</f>
        <v>1.5588385459559286</v>
      </c>
      <c r="Q107">
        <f>EXP(Q66)</f>
        <v>1.8113273855271435</v>
      </c>
    </row>
    <row r="108" spans="1:18" x14ac:dyDescent="0.35">
      <c r="B108" s="36">
        <v>2.6</v>
      </c>
      <c r="C108">
        <f>EXP(C67)</f>
        <v>1.2783323825836228E-2</v>
      </c>
      <c r="D108">
        <f>EXP(D67)</f>
        <v>8.305885733590411E-2</v>
      </c>
      <c r="E108">
        <f>EXP(E67)</f>
        <v>0.19664418208553958</v>
      </c>
      <c r="F108">
        <f>EXP(F67)</f>
        <v>0.40349466918394566</v>
      </c>
      <c r="G108">
        <f>EXP(G67)</f>
        <v>0.50133954930221758</v>
      </c>
      <c r="H108">
        <f>EXP(H67)</f>
        <v>0.62671448482681991</v>
      </c>
      <c r="I108">
        <f>EXP(I67)</f>
        <v>0.75932377689054631</v>
      </c>
      <c r="J108">
        <f>EXP(J67)</f>
        <v>0.87604916537453337</v>
      </c>
      <c r="K108">
        <f>EXP(K67)</f>
        <v>1.0252596882311895</v>
      </c>
      <c r="L108">
        <f>EXP(L67)</f>
        <v>1.1176293797663193</v>
      </c>
      <c r="M108">
        <f>EXP(M67)</f>
        <v>1.2286221738987151</v>
      </c>
      <c r="N108">
        <f>EXP(N67)</f>
        <v>1.2969414498569831</v>
      </c>
      <c r="O108">
        <f>EXP(O67)</f>
        <v>1.4914427086756501</v>
      </c>
      <c r="P108">
        <f>EXP(P67)</f>
        <v>1.5326498472050163</v>
      </c>
      <c r="Q108">
        <f>EXP(Q67)</f>
        <v>1.7860737997809502</v>
      </c>
    </row>
    <row r="109" spans="1:18" x14ac:dyDescent="0.35">
      <c r="B109" s="36">
        <v>2.7</v>
      </c>
      <c r="C109">
        <f>EXP(C68)</f>
        <v>1.2612033193241929E-2</v>
      </c>
      <c r="D109">
        <f>EXP(D68)</f>
        <v>8.3590652662779499E-2</v>
      </c>
      <c r="E109">
        <f>EXP(E68)</f>
        <v>0.19478608679476578</v>
      </c>
      <c r="F109">
        <f>EXP(F68)</f>
        <v>0.40170287587771858</v>
      </c>
      <c r="G109">
        <f>EXP(G68)</f>
        <v>0.4985398423311112</v>
      </c>
      <c r="H109">
        <f>EXP(H68)</f>
        <v>0.62445690587962988</v>
      </c>
      <c r="I109">
        <f>EXP(I68)</f>
        <v>0.75530738871885195</v>
      </c>
      <c r="J109">
        <f>EXP(J68)</f>
        <v>0.86861526459191218</v>
      </c>
      <c r="K109">
        <f>EXP(K68)</f>
        <v>1.0181777761881214</v>
      </c>
      <c r="L109">
        <f>EXP(L68)</f>
        <v>1.1096186378505906</v>
      </c>
      <c r="M109">
        <f>EXP(M68)</f>
        <v>1.2203041059735118</v>
      </c>
      <c r="N109">
        <f>EXP(N68)</f>
        <v>1.2899956430313002</v>
      </c>
      <c r="O109">
        <f>EXP(O68)</f>
        <v>1.4783424921056809</v>
      </c>
      <c r="P109">
        <f>EXP(P68)</f>
        <v>1.509666220503594</v>
      </c>
      <c r="Q109">
        <f>EXP(Q68)</f>
        <v>1.7635914008352884</v>
      </c>
    </row>
    <row r="110" spans="1:18" x14ac:dyDescent="0.35">
      <c r="B110" s="36">
        <v>2.8</v>
      </c>
      <c r="C110">
        <f>EXP(C69)</f>
        <v>1.2517406235359369E-2</v>
      </c>
      <c r="D110">
        <f>EXP(D69)</f>
        <v>8.4096692185873984E-2</v>
      </c>
      <c r="E110">
        <f>EXP(E69)</f>
        <v>0.19350825294761453</v>
      </c>
      <c r="F110">
        <f>EXP(F69)</f>
        <v>0.39927561433501613</v>
      </c>
      <c r="G110">
        <f>EXP(G69)</f>
        <v>0.49579559193480427</v>
      </c>
      <c r="H110">
        <f>EXP(H69)</f>
        <v>0.62180719474732815</v>
      </c>
      <c r="I110">
        <f>EXP(I69)</f>
        <v>0.7509244652963647</v>
      </c>
      <c r="J110">
        <f>EXP(J69)</f>
        <v>0.86135460846755385</v>
      </c>
      <c r="K110">
        <f>EXP(K69)</f>
        <v>1.0111447819741277</v>
      </c>
      <c r="L110">
        <f>EXP(L69)</f>
        <v>1.1016530196100247</v>
      </c>
      <c r="M110">
        <f>EXP(M69)</f>
        <v>1.2119653039258103</v>
      </c>
      <c r="N110">
        <f>EXP(N69)</f>
        <v>1.2830870346425098</v>
      </c>
      <c r="O110">
        <f>EXP(O69)</f>
        <v>1.4653573418866046</v>
      </c>
      <c r="P110">
        <f>EXP(P69)</f>
        <v>1.4899821893751117</v>
      </c>
      <c r="Q110">
        <f>EXP(Q69)</f>
        <v>1.7439978557403681</v>
      </c>
    </row>
    <row r="111" spans="1:18" x14ac:dyDescent="0.35">
      <c r="B111" s="36">
        <v>2.9</v>
      </c>
      <c r="C111">
        <f>EXP(C70)</f>
        <v>1.2497820930729531E-2</v>
      </c>
      <c r="D111">
        <f>EXP(D70)</f>
        <v>8.4575174021904065E-2</v>
      </c>
      <c r="E111">
        <f>EXP(E70)</f>
        <v>0.19281202858588137</v>
      </c>
      <c r="F111">
        <f>EXP(F70)</f>
        <v>0.39627151431592988</v>
      </c>
      <c r="G111">
        <f>EXP(G70)</f>
        <v>0.49313387571606304</v>
      </c>
      <c r="H111">
        <f>EXP(H70)</f>
        <v>0.61879949939624768</v>
      </c>
      <c r="I111">
        <f>EXP(I70)</f>
        <v>0.74620863092150269</v>
      </c>
      <c r="J111">
        <f>EXP(J70)</f>
        <v>0.85429565411073793</v>
      </c>
      <c r="K111">
        <f>EXP(K70)</f>
        <v>1.0041603676926083</v>
      </c>
      <c r="L111">
        <f>EXP(L70)</f>
        <v>1.0937264211535118</v>
      </c>
      <c r="M111">
        <f>EXP(M70)</f>
        <v>1.2036035512630414</v>
      </c>
      <c r="N111">
        <f>EXP(N70)</f>
        <v>1.2762154254710709</v>
      </c>
      <c r="O111">
        <f>EXP(O70)</f>
        <v>1.452486247303401</v>
      </c>
      <c r="P111">
        <f>EXP(P70)</f>
        <v>1.4734627696409361</v>
      </c>
      <c r="Q111">
        <f>EXP(Q70)</f>
        <v>1.7272262487407684</v>
      </c>
    </row>
    <row r="112" spans="1:18" x14ac:dyDescent="0.35">
      <c r="B112" s="36">
        <v>3</v>
      </c>
      <c r="C112">
        <f>EXP(C71)</f>
        <v>1.2550994921199351E-2</v>
      </c>
      <c r="D112">
        <f>EXP(D71)</f>
        <v>8.5024823105269098E-2</v>
      </c>
      <c r="E112">
        <f>EXP(E71)</f>
        <v>0.19269114115395555</v>
      </c>
      <c r="F112">
        <f>EXP(F71)</f>
        <v>0.39277720672448357</v>
      </c>
      <c r="G112">
        <f>EXP(G71)</f>
        <v>0.49058586103681284</v>
      </c>
      <c r="H112">
        <f>EXP(H71)</f>
        <v>0.61548477744193753</v>
      </c>
      <c r="I112">
        <f>EXP(I71)</f>
        <v>0.74120921368438442</v>
      </c>
      <c r="J112">
        <f>EXP(J71)</f>
        <v>0.84746950683127198</v>
      </c>
      <c r="K112">
        <f>EXP(K71)</f>
        <v>0.99722419778096116</v>
      </c>
      <c r="L112">
        <f>EXP(L71)</f>
        <v>1.0858320149395213</v>
      </c>
      <c r="M112">
        <f>EXP(M71)</f>
        <v>1.1952180805353669</v>
      </c>
      <c r="N112">
        <f>EXP(N71)</f>
        <v>1.2693806173646607</v>
      </c>
      <c r="O112">
        <f>EXP(O71)</f>
        <v>1.4397282065277708</v>
      </c>
      <c r="P112">
        <f>EXP(P71)</f>
        <v>1.4599122990035551</v>
      </c>
      <c r="Q112">
        <f>EXP(Q71)</f>
        <v>1.7131577072414048</v>
      </c>
    </row>
    <row r="113" spans="2:17" x14ac:dyDescent="0.35">
      <c r="B113" s="36">
        <v>3.1</v>
      </c>
      <c r="C113">
        <f>EXP(C72)</f>
        <v>1.2673490446516056E-2</v>
      </c>
      <c r="D113">
        <f>EXP(D72)</f>
        <v>8.5445042893870143E-2</v>
      </c>
      <c r="E113">
        <f>EXP(E72)</f>
        <v>0.19312912200904458</v>
      </c>
      <c r="F113">
        <f>EXP(F72)</f>
        <v>0.38890914776240398</v>
      </c>
      <c r="G113">
        <f>EXP(G72)</f>
        <v>0.48818694505608312</v>
      </c>
      <c r="H113">
        <f>EXP(H72)</f>
        <v>0.61193258297197206</v>
      </c>
      <c r="I113">
        <f>EXP(I72)</f>
        <v>0.73599289931148815</v>
      </c>
      <c r="J113">
        <f>EXP(J72)</f>
        <v>0.84090976118482308</v>
      </c>
      <c r="K113">
        <f>EXP(K72)</f>
        <v>0.99033593899446004</v>
      </c>
      <c r="L113">
        <f>EXP(L72)</f>
        <v>1.0779622561849922</v>
      </c>
      <c r="M113">
        <f>EXP(M72)</f>
        <v>1.1868098650265362</v>
      </c>
      <c r="N113">
        <f>EXP(N72)</f>
        <v>1.2625824132325631</v>
      </c>
      <c r="O113">
        <f>EXP(O72)</f>
        <v>1.4270822265420551</v>
      </c>
      <c r="P113">
        <f>EXP(P72)</f>
        <v>1.4490610932352965</v>
      </c>
      <c r="Q113">
        <f>EXP(Q72)</f>
        <v>1.7016105698986486</v>
      </c>
    </row>
    <row r="114" spans="2:17" x14ac:dyDescent="0.35">
      <c r="B114" s="36">
        <v>3.2</v>
      </c>
      <c r="C114">
        <f>EXP(C73)</f>
        <v>1.2861055354253959E-2</v>
      </c>
      <c r="D114">
        <f>EXP(D73)</f>
        <v>8.5835767937708654E-2</v>
      </c>
      <c r="E114">
        <f>EXP(E73)</f>
        <v>0.1941027242932985</v>
      </c>
      <c r="F114">
        <f>EXP(F73)</f>
        <v>0.38480360491133503</v>
      </c>
      <c r="G114">
        <f>EXP(G73)</f>
        <v>0.48597553047086628</v>
      </c>
      <c r="H114">
        <f>EXP(H73)</f>
        <v>0.60822555239013698</v>
      </c>
      <c r="I114">
        <f>EXP(I73)</f>
        <v>0.73063842843982629</v>
      </c>
      <c r="J114">
        <f>EXP(J73)</f>
        <v>0.83465161576966129</v>
      </c>
      <c r="K114">
        <f>EXP(K73)</f>
        <v>0.98349526039024426</v>
      </c>
      <c r="L114">
        <f>EXP(L73)</f>
        <v>1.0701091395213433</v>
      </c>
      <c r="M114">
        <f>EXP(M73)</f>
        <v>1.1783811425562571</v>
      </c>
      <c r="N114">
        <f>EXP(N73)</f>
        <v>1.2558206170398865</v>
      </c>
      <c r="O114">
        <f>EXP(O73)</f>
        <v>1.414547323058861</v>
      </c>
      <c r="P114">
        <f>EXP(P73)</f>
        <v>1.4405892483884937</v>
      </c>
      <c r="Q114">
        <f>EXP(Q73)</f>
        <v>1.6923603488571539</v>
      </c>
    </row>
    <row r="115" spans="2:17" x14ac:dyDescent="0.35">
      <c r="B115" s="36">
        <v>3.3</v>
      </c>
      <c r="C115">
        <f>EXP(C74)</f>
        <v>1.3110087384525914E-2</v>
      </c>
      <c r="D115">
        <f>EXP(D74)</f>
        <v>8.6196984793487863E-2</v>
      </c>
      <c r="E115">
        <f>EXP(E74)</f>
        <v>0.19559244699459499</v>
      </c>
      <c r="F115">
        <f>EXP(F74)</f>
        <v>0.38059275938503184</v>
      </c>
      <c r="G115">
        <f>EXP(G74)</f>
        <v>0.4839895643510651</v>
      </c>
      <c r="H115">
        <f>EXP(H74)</f>
        <v>0.60444496273941462</v>
      </c>
      <c r="I115">
        <f>EXP(I74)</f>
        <v>0.72522285566886924</v>
      </c>
      <c r="J115">
        <f>EXP(J74)</f>
        <v>0.82872940808129181</v>
      </c>
      <c r="K115">
        <f>EXP(K74)</f>
        <v>0.9767018333114188</v>
      </c>
      <c r="L115">
        <f>EXP(L74)</f>
        <v>1.0622648806973363</v>
      </c>
      <c r="M115">
        <f>EXP(M74)</f>
        <v>1.1699341543461856</v>
      </c>
      <c r="N115">
        <f>EXP(N74)</f>
        <v>1.2490950338016404</v>
      </c>
      <c r="O115">
        <f>EXP(O74)</f>
        <v>1.402122520436504</v>
      </c>
      <c r="P115">
        <f>EXP(P74)</f>
        <v>1.4341937019272539</v>
      </c>
      <c r="Q115">
        <f>EXP(Q74)</f>
        <v>1.6851946054533182</v>
      </c>
    </row>
    <row r="116" spans="2:17" x14ac:dyDescent="0.35">
      <c r="B116" s="36">
        <v>3.4</v>
      </c>
      <c r="C116">
        <f>EXP(C75)</f>
        <v>1.3416458141533331E-2</v>
      </c>
      <c r="D116">
        <f>EXP(D75)</f>
        <v>8.6529017396953747E-2</v>
      </c>
      <c r="E116">
        <f>EXP(E75)</f>
        <v>0.19757581719607253</v>
      </c>
      <c r="F116">
        <f>EXP(F75)</f>
        <v>0.3764132519108393</v>
      </c>
      <c r="G116">
        <f>EXP(G75)</f>
        <v>0.4822675416209648</v>
      </c>
      <c r="H116">
        <f>EXP(H75)</f>
        <v>0.60067639589607014</v>
      </c>
      <c r="I116">
        <f>EXP(I75)</f>
        <v>0.71982698164196213</v>
      </c>
      <c r="J116">
        <f>EXP(J75)</f>
        <v>0.82317698257017169</v>
      </c>
      <c r="K116">
        <f>EXP(K75)</f>
        <v>0.96995533137126344</v>
      </c>
      <c r="L116">
        <f>EXP(L75)</f>
        <v>1.0544217808433001</v>
      </c>
      <c r="M116">
        <f>EXP(M75)</f>
        <v>1.1614718447699797</v>
      </c>
      <c r="N116">
        <f>EXP(N75)</f>
        <v>1.2424054695773221</v>
      </c>
      <c r="O116">
        <f>EXP(O75)</f>
        <v>1.3898068516076763</v>
      </c>
      <c r="P116">
        <f>EXP(P75)</f>
        <v>1.4295503024445002</v>
      </c>
      <c r="Q116">
        <f>EXP(Q75)</f>
        <v>1.6798823895504862</v>
      </c>
    </row>
    <row r="117" spans="2:17" x14ac:dyDescent="0.35">
      <c r="B117" s="36">
        <v>3.5</v>
      </c>
      <c r="C117">
        <f>EXP(C76)</f>
        <v>1.3774038401319152E-2</v>
      </c>
      <c r="D117">
        <f>EXP(D76)</f>
        <v>8.6832867057137011E-2</v>
      </c>
      <c r="E117">
        <f>EXP(E76)</f>
        <v>0.20001919870320656</v>
      </c>
      <c r="F117">
        <f>EXP(F76)</f>
        <v>0.3724162763088697</v>
      </c>
      <c r="G117">
        <f>EXP(G76)</f>
        <v>0.48084972404693949</v>
      </c>
      <c r="H117">
        <f>EXP(H76)</f>
        <v>0.59701638119644418</v>
      </c>
      <c r="I117">
        <f>EXP(I76)</f>
        <v>0.71454165077829235</v>
      </c>
      <c r="J117">
        <f>EXP(J76)</f>
        <v>0.81802816121346622</v>
      </c>
      <c r="K117">
        <f>EXP(K76)</f>
        <v>0.96325543043755257</v>
      </c>
      <c r="L117">
        <f>EXP(L76)</f>
        <v>1.0465720627685688</v>
      </c>
      <c r="M117">
        <f>EXP(M76)</f>
        <v>1.152998648767074</v>
      </c>
      <c r="N117">
        <f>EXP(N76)</f>
        <v>1.2357517314655597</v>
      </c>
      <c r="O117">
        <f>EXP(O76)</f>
        <v>1.377599358009304</v>
      </c>
      <c r="P117">
        <f>EXP(P76)</f>
        <v>1.4262709401823053</v>
      </c>
      <c r="Q117">
        <f>EXP(Q76)</f>
        <v>1.6761393496047214</v>
      </c>
    </row>
    <row r="118" spans="2:17" x14ac:dyDescent="0.35">
      <c r="B118" s="36">
        <v>3.6</v>
      </c>
      <c r="C118">
        <f>EXP(C77)</f>
        <v>1.4176045822848348E-2</v>
      </c>
      <c r="D118">
        <f>EXP(D77)</f>
        <v>8.7109663554138558E-2</v>
      </c>
      <c r="E118">
        <f>EXP(E77)</f>
        <v>0.20288826021415665</v>
      </c>
      <c r="F118">
        <f>EXP(F77)</f>
        <v>0.36874926787722562</v>
      </c>
      <c r="G118">
        <f>EXP(G77)</f>
        <v>0.47977663987459934</v>
      </c>
      <c r="H118">
        <f>EXP(H77)</f>
        <v>0.59356076905905419</v>
      </c>
      <c r="I118">
        <f>EXP(I77)</f>
        <v>0.70945662039377033</v>
      </c>
      <c r="J118">
        <f>EXP(J77)</f>
        <v>0.81331637013746216</v>
      </c>
      <c r="K118">
        <f>EXP(K77)</f>
        <v>0.95660180861698219</v>
      </c>
      <c r="L118">
        <f>EXP(L77)</f>
        <v>1.0387081605723825</v>
      </c>
      <c r="M118">
        <f>EXP(M77)</f>
        <v>1.1445190954675577</v>
      </c>
      <c r="N118">
        <f>EXP(N77)</f>
        <v>1.2291336275981382</v>
      </c>
      <c r="O118">
        <f>EXP(O77)</f>
        <v>1.365499089498732</v>
      </c>
      <c r="P118">
        <f>EXP(P77)</f>
        <v>1.423966110972408</v>
      </c>
      <c r="Q118">
        <f>EXP(Q77)</f>
        <v>1.6736805157218322</v>
      </c>
    </row>
    <row r="119" spans="2:17" x14ac:dyDescent="0.35">
      <c r="B119" s="36">
        <v>3.7</v>
      </c>
      <c r="C119">
        <f>EXP(C78)</f>
        <v>1.461499363063936E-2</v>
      </c>
      <c r="D119">
        <f>EXP(D78)</f>
        <v>8.7360581077446278E-2</v>
      </c>
      <c r="E119">
        <f>EXP(E78)</f>
        <v>0.20614871928533013</v>
      </c>
      <c r="F119">
        <f>EXP(F78)</f>
        <v>0.36555425511173417</v>
      </c>
      <c r="G119">
        <f>EXP(G78)</f>
        <v>0.47908911397718856</v>
      </c>
      <c r="H119">
        <f>EXP(H78)</f>
        <v>0.59040329428955274</v>
      </c>
      <c r="I119">
        <f>EXP(I78)</f>
        <v>0.70465914497545656</v>
      </c>
      <c r="J119">
        <f>EXP(J78)</f>
        <v>0.80907475187268285</v>
      </c>
      <c r="K119">
        <f>EXP(K78)</f>
        <v>0.9499941462397038</v>
      </c>
      <c r="L119">
        <f>EXP(L78)</f>
        <v>1.0308227619137802</v>
      </c>
      <c r="M119">
        <f>EXP(M78)</f>
        <v>1.136037606842411</v>
      </c>
      <c r="N119">
        <f>EXP(N78)</f>
        <v>1.2225509671344099</v>
      </c>
      <c r="O119">
        <f>EXP(O78)</f>
        <v>1.3535051042784583</v>
      </c>
      <c r="P119">
        <f>EXP(P78)</f>
        <v>1.4222513948541313</v>
      </c>
      <c r="Q119">
        <f>EXP(Q78)</f>
        <v>1.6722259524483132</v>
      </c>
    </row>
    <row r="120" spans="2:17" x14ac:dyDescent="0.35">
      <c r="B120" s="36">
        <v>3.8</v>
      </c>
      <c r="C120">
        <f>EXP(C79)</f>
        <v>1.5082424127094391E-2</v>
      </c>
      <c r="D120">
        <f>EXP(D79)</f>
        <v>8.7586834269558794E-2</v>
      </c>
      <c r="E120">
        <f>EXP(E79)</f>
        <v>0.20976547098850015</v>
      </c>
      <c r="F120">
        <f>EXP(F79)</f>
        <v>0.36296945774445566</v>
      </c>
      <c r="G120">
        <f>EXP(G79)</f>
        <v>0.47882858758835595</v>
      </c>
      <c r="H120">
        <f>EXP(H79)</f>
        <v>0.58763598045719079</v>
      </c>
      <c r="I120">
        <f>EXP(I79)</f>
        <v>0.70023428351443362</v>
      </c>
      <c r="J120">
        <f>EXP(J79)</f>
        <v>0.80533637147434245</v>
      </c>
      <c r="K120">
        <f>EXP(K79)</f>
        <v>0.94343212584396774</v>
      </c>
      <c r="L120">
        <f>EXP(L79)</f>
        <v>1.0229088091411578</v>
      </c>
      <c r="M120">
        <f>EXP(M79)</f>
        <v>1.1275584973941113</v>
      </c>
      <c r="N120">
        <f>EXP(N79)</f>
        <v>1.2160035602557897</v>
      </c>
      <c r="O120">
        <f>EXP(O79)</f>
        <v>1.3416164688228425</v>
      </c>
      <c r="P120">
        <f>EXP(P79)</f>
        <v>1.4207453545023576</v>
      </c>
      <c r="Q120">
        <f>EXP(Q79)</f>
        <v>1.6714988624788396</v>
      </c>
    </row>
    <row r="121" spans="2:17" x14ac:dyDescent="0.35">
      <c r="B121" s="36">
        <v>3.9</v>
      </c>
      <c r="C121">
        <f>EXP(C80)</f>
        <v>1.5568685960899886E-2</v>
      </c>
      <c r="D121">
        <f>EXP(D80)</f>
        <v>8.7789674392448669E-2</v>
      </c>
      <c r="E121">
        <f>EXP(E80)</f>
        <v>0.21370178454639752</v>
      </c>
      <c r="F121">
        <f>EXP(F80)</f>
        <v>0.36113142608529686</v>
      </c>
      <c r="G121">
        <f>EXP(G80)</f>
        <v>0.47903747700683191</v>
      </c>
      <c r="H121">
        <f>EXP(H80)</f>
        <v>0.58534969050396268</v>
      </c>
      <c r="I121">
        <f>EXP(I80)</f>
        <v>0.69626531182315954</v>
      </c>
      <c r="J121">
        <f>EXP(J80)</f>
        <v>0.80213443779552507</v>
      </c>
      <c r="K121">
        <f>EXP(K80)</f>
        <v>0.93691543216086925</v>
      </c>
      <c r="L121">
        <f>EXP(L80)</f>
        <v>1.0149595009052517</v>
      </c>
      <c r="M121">
        <f>EXP(M80)</f>
        <v>1.1190859740088732</v>
      </c>
      <c r="N121">
        <f>EXP(N80)</f>
        <v>1.2094912181602817</v>
      </c>
      <c r="O121">
        <f>EXP(O80)</f>
        <v>1.3298322578054569</v>
      </c>
      <c r="P121">
        <f>EXP(P80)</f>
        <v>1.4190684657365398</v>
      </c>
      <c r="Q121">
        <f>EXP(Q80)</f>
        <v>1.6712241592371977</v>
      </c>
    </row>
    <row r="122" spans="2:17" x14ac:dyDescent="0.35">
      <c r="B122" s="36">
        <v>4</v>
      </c>
      <c r="C122">
        <f>EXP(C81)</f>
        <v>1.6062903812154375E-2</v>
      </c>
      <c r="D122">
        <f>EXP(D81)</f>
        <v>8.7970422793818892E-2</v>
      </c>
      <c r="E122">
        <f>EXP(E81)</f>
        <v>0.21791864138794503</v>
      </c>
      <c r="F122">
        <f>EXP(F81)</f>
        <v>0.36017421948505801</v>
      </c>
      <c r="G122">
        <f>EXP(G81)</f>
        <v>0.47975796545225108</v>
      </c>
      <c r="H122">
        <f>EXP(H81)</f>
        <v>0.58363256969423727</v>
      </c>
      <c r="I122">
        <f>EXP(I81)</f>
        <v>0.69283215781744645</v>
      </c>
      <c r="J122">
        <f>EXP(J81)</f>
        <v>0.79950086429757927</v>
      </c>
      <c r="K122">
        <f>EXP(K81)</f>
        <v>0.9304437520992026</v>
      </c>
      <c r="L122">
        <f>EXP(L81)</f>
        <v>1.0069686150235395</v>
      </c>
      <c r="M122">
        <f>EXP(M81)</f>
        <v>1.1106242241392197</v>
      </c>
      <c r="N122">
        <f>EXP(N81)</f>
        <v>1.2030137530571428</v>
      </c>
      <c r="O122">
        <f>EXP(O81)</f>
        <v>1.3181515540279805</v>
      </c>
      <c r="P122">
        <f>EXP(P81)</f>
        <v>1.4168481243580633</v>
      </c>
      <c r="Q122">
        <f>EXP(Q81)</f>
        <v>1.6711298425672525</v>
      </c>
    </row>
    <row r="123" spans="2:17" x14ac:dyDescent="0.35">
      <c r="B123" s="36">
        <v>4.0999999999999996</v>
      </c>
      <c r="C123">
        <f>EXP(C82)</f>
        <v>1.6553831582832381E-2</v>
      </c>
      <c r="D123">
        <f>EXP(D82)</f>
        <v>8.8130664124470584E-2</v>
      </c>
      <c r="E123">
        <f>EXP(E82)</f>
        <v>0.22237508838399883</v>
      </c>
      <c r="F123">
        <f>EXP(F82)</f>
        <v>0.36021122488018381</v>
      </c>
      <c r="G123">
        <f>EXP(G82)</f>
        <v>0.48102281844175043</v>
      </c>
      <c r="H123">
        <f>EXP(H82)</f>
        <v>0.58255714871844388</v>
      </c>
      <c r="I123">
        <f>EXP(I82)</f>
        <v>0.68999937716820325</v>
      </c>
      <c r="J123">
        <f>EXP(J82)</f>
        <v>0.7974566357407028</v>
      </c>
      <c r="K123">
        <f>EXP(K82)</f>
        <v>0.92401677473041821</v>
      </c>
      <c r="L123">
        <f>EXP(L82)</f>
        <v>0.99893239114073751</v>
      </c>
      <c r="M123">
        <f>EXP(M82)</f>
        <v>1.1021778757874057</v>
      </c>
      <c r="N123">
        <f>EXP(N82)</f>
        <v>1.1965709781620828</v>
      </c>
      <c r="O123">
        <f>EXP(O82)</f>
        <v>1.3065734483537328</v>
      </c>
      <c r="P123">
        <f>EXP(P82)</f>
        <v>1.4137521203741819</v>
      </c>
      <c r="Q123">
        <f>EXP(Q82)</f>
        <v>1.670962636834221</v>
      </c>
    </row>
    <row r="124" spans="2:17" x14ac:dyDescent="0.35">
      <c r="B124" s="36">
        <v>4.2</v>
      </c>
      <c r="C124">
        <f>EXP(C83)</f>
        <v>1.7030937986595433E-2</v>
      </c>
      <c r="D124">
        <f>EXP(D83)</f>
        <v>8.8272166586029488E-2</v>
      </c>
      <c r="E124">
        <f>EXP(E83)</f>
        <v>0.22703169280976751</v>
      </c>
      <c r="F124">
        <f>EXP(F83)</f>
        <v>0.36132629980844855</v>
      </c>
      <c r="G124">
        <f>EXP(G83)</f>
        <v>0.48285175319790946</v>
      </c>
      <c r="H124">
        <f>EXP(H83)</f>
        <v>0.58217353233185509</v>
      </c>
      <c r="I124">
        <f>EXP(I83)</f>
        <v>0.68780983268864249</v>
      </c>
      <c r="J124">
        <f>EXP(J83)</f>
        <v>0.79600850869656992</v>
      </c>
      <c r="K124">
        <f>EXP(K83)</f>
        <v>0.91763419127368451</v>
      </c>
      <c r="L124">
        <f>EXP(L83)</f>
        <v>0.99085018272324143</v>
      </c>
      <c r="M124">
        <f>EXP(M83)</f>
        <v>1.0937518045345207</v>
      </c>
      <c r="N124">
        <f>EXP(N83)</f>
        <v>1.1901627076919781</v>
      </c>
      <c r="O124">
        <f>EXP(O83)</f>
        <v>1.2950970396362298</v>
      </c>
      <c r="P124">
        <f>EXP(P83)</f>
        <v>1.4095185416460634</v>
      </c>
      <c r="Q124">
        <f>EXP(Q83)</f>
        <v>1.6705079469672857</v>
      </c>
    </row>
    <row r="125" spans="2:17" x14ac:dyDescent="0.35">
      <c r="B125" s="36">
        <v>4.3</v>
      </c>
      <c r="C125">
        <f>EXP(C84)</f>
        <v>1.7486955135375678E-2</v>
      </c>
      <c r="D125">
        <f>EXP(D84)</f>
        <v>8.8396763186070815E-2</v>
      </c>
      <c r="E125">
        <f>EXP(E84)</f>
        <v>0.23185905064579768</v>
      </c>
      <c r="F125">
        <f>EXP(F84)</f>
        <v>0.36354609609161914</v>
      </c>
      <c r="G125">
        <f>EXP(G84)</f>
        <v>0.48524124111700645</v>
      </c>
      <c r="H125">
        <f>EXP(H84)</f>
        <v>0.58249107346160811</v>
      </c>
      <c r="I125">
        <f>EXP(I84)</f>
        <v>0.68626790414034233</v>
      </c>
      <c r="J125">
        <f>EXP(J84)</f>
        <v>0.79513955063769481</v>
      </c>
      <c r="K125">
        <f>EXP(K84)</f>
        <v>0.9112956950810529</v>
      </c>
      <c r="L125">
        <f>EXP(L84)</f>
        <v>0.98272626002816366</v>
      </c>
      <c r="M125">
        <f>EXP(M84)</f>
        <v>1.0853508720717797</v>
      </c>
      <c r="N125">
        <f>EXP(N84)</f>
        <v>1.1837887568598711</v>
      </c>
      <c r="O125">
        <f>EXP(O84)</f>
        <v>1.2837214346490393</v>
      </c>
      <c r="P125">
        <f>EXP(P84)</f>
        <v>1.4040225035824445</v>
      </c>
      <c r="Q125">
        <f>EXP(Q84)</f>
        <v>1.6696347761577559</v>
      </c>
    </row>
    <row r="126" spans="2:17" x14ac:dyDescent="0.35">
      <c r="B126" s="36">
        <v>4.4000000000000004</v>
      </c>
      <c r="C126">
        <f>EXP(C85)</f>
        <v>1.7916533633150811E-2</v>
      </c>
      <c r="D126">
        <f>EXP(D85)</f>
        <v>8.8506275715562563E-2</v>
      </c>
      <c r="E126">
        <f>EXP(E85)</f>
        <v>0.2368331757705259</v>
      </c>
      <c r="F126">
        <f>EXP(F85)</f>
        <v>0.36687224328450602</v>
      </c>
      <c r="G126">
        <f>EXP(G85)</f>
        <v>0.48817665019865469</v>
      </c>
      <c r="H126">
        <f>EXP(H85)</f>
        <v>0.58349922979776014</v>
      </c>
      <c r="I126">
        <f>EXP(I85)</f>
        <v>0.68535908254877931</v>
      </c>
      <c r="J126">
        <f>EXP(J85)</f>
        <v>0.79482173477175178</v>
      </c>
      <c r="K126">
        <f>EXP(K85)</f>
        <v>0.90500098162272447</v>
      </c>
      <c r="L126">
        <f>EXP(L85)</f>
        <v>0.97456722606112955</v>
      </c>
      <c r="M126">
        <f>EXP(M85)</f>
        <v>1.0769797438625586</v>
      </c>
      <c r="N126">
        <f>EXP(N85)</f>
        <v>1.1774489418689653</v>
      </c>
      <c r="O126">
        <f>EXP(O85)</f>
        <v>1.2724457480125193</v>
      </c>
      <c r="P126">
        <f>EXP(P85)</f>
        <v>1.3972153919407657</v>
      </c>
      <c r="Q126">
        <f>EXP(Q85)</f>
        <v>1.6682590692157928</v>
      </c>
    </row>
    <row r="127" spans="2:17" x14ac:dyDescent="0.35">
      <c r="B127" s="36">
        <v>4.5</v>
      </c>
      <c r="C127">
        <f>EXP(C86)</f>
        <v>1.8317424871593182E-2</v>
      </c>
      <c r="D127">
        <f>EXP(D86)</f>
        <v>8.8602364776246126E-2</v>
      </c>
      <c r="E127">
        <f>EXP(E86)</f>
        <v>0.24194046282502349</v>
      </c>
      <c r="F127">
        <f>EXP(F86)</f>
        <v>0.37127272481437718</v>
      </c>
      <c r="G127">
        <f>EXP(G86)</f>
        <v>0.49163026657778874</v>
      </c>
      <c r="H127">
        <f>EXP(H86)</f>
        <v>0.58516279549403938</v>
      </c>
      <c r="I127">
        <f>EXP(I86)</f>
        <v>0.68504585725709743</v>
      </c>
      <c r="J127">
        <f>EXP(J86)</f>
        <v>0.79501472179519594</v>
      </c>
      <c r="K127">
        <f>EXP(K86)</f>
        <v>0.89874974847241917</v>
      </c>
      <c r="L127">
        <f>EXP(L86)</f>
        <v>0.96638216425281653</v>
      </c>
      <c r="M127">
        <f>EXP(M86)</f>
        <v>1.0686425707707226</v>
      </c>
      <c r="N127">
        <f>EXP(N86)</f>
        <v>1.1711430799072602</v>
      </c>
      <c r="O127">
        <f>EXP(O86)</f>
        <v>1.261269102122941</v>
      </c>
      <c r="P127">
        <f>EXP(P86)</f>
        <v>1.3891456294226874</v>
      </c>
      <c r="Q127">
        <f>EXP(Q86)</f>
        <v>1.6663611907591873</v>
      </c>
    </row>
    <row r="128" spans="2:17" x14ac:dyDescent="0.35">
      <c r="B128" s="36">
        <v>4.5999999999999996</v>
      </c>
      <c r="C128">
        <f>EXP(C87)</f>
        <v>1.8690769455105817E-2</v>
      </c>
      <c r="D128">
        <f>EXP(D87)</f>
        <v>8.8686501976251303E-2</v>
      </c>
      <c r="E128">
        <f>EXP(E87)</f>
        <v>0.24717879352260561</v>
      </c>
      <c r="F128">
        <f>EXP(F87)</f>
        <v>0.37668109611847339</v>
      </c>
      <c r="G128">
        <f>EXP(G87)</f>
        <v>0.49556164667754898</v>
      </c>
      <c r="H128">
        <f>EXP(H87)</f>
        <v>0.58742281973543375</v>
      </c>
      <c r="I128">
        <f>EXP(I87)</f>
        <v>0.68526898742579434</v>
      </c>
      <c r="J128">
        <f>EXP(J87)</f>
        <v>0.79566675855567459</v>
      </c>
      <c r="K128">
        <f>EXP(K87)</f>
        <v>0.89254169529284655</v>
      </c>
      <c r="L128">
        <f>EXP(L87)</f>
        <v>0.95818231612876625</v>
      </c>
      <c r="M128">
        <f>EXP(M87)</f>
        <v>1.0603429510272282</v>
      </c>
      <c r="N128">
        <f>EXP(N87)</f>
        <v>1.1648709891421944</v>
      </c>
      <c r="O128">
        <f>EXP(O87)</f>
        <v>1.2501906270836383</v>
      </c>
      <c r="P128">
        <f>EXP(P87)</f>
        <v>1.379952555425386</v>
      </c>
      <c r="Q128">
        <f>EXP(Q87)</f>
        <v>1.6639839889757657</v>
      </c>
    </row>
    <row r="129" spans="1:21" x14ac:dyDescent="0.35">
      <c r="B129" s="36">
        <v>4.7</v>
      </c>
      <c r="C129">
        <f>EXP(C88)</f>
        <v>1.9039002589290935E-2</v>
      </c>
      <c r="D129">
        <f>EXP(D88)</f>
        <v>8.8760107659976273E-2</v>
      </c>
      <c r="E129">
        <f>EXP(E88)</f>
        <v>0.252549286188334</v>
      </c>
      <c r="F129">
        <f>EXP(F88)</f>
        <v>0.38302266351115138</v>
      </c>
      <c r="G129">
        <f>EXP(G88)</f>
        <v>0.49992674155296751</v>
      </c>
      <c r="H129">
        <f>EXP(H88)</f>
        <v>0.59021456641113645</v>
      </c>
      <c r="I129">
        <f>EXP(I88)</f>
        <v>0.68596435795886812</v>
      </c>
      <c r="J129">
        <f>EXP(J88)</f>
        <v>0.79672360827366195</v>
      </c>
      <c r="K129">
        <f>EXP(K88)</f>
        <v>0.88637652382127552</v>
      </c>
      <c r="L129">
        <f>EXP(L88)</f>
        <v>0.94997920256891688</v>
      </c>
      <c r="M129">
        <f>EXP(M88)</f>
        <v>1.0520842418269123</v>
      </c>
      <c r="N129">
        <f>EXP(N88)</f>
        <v>1.1586324887150621</v>
      </c>
      <c r="O129">
        <f>EXP(O88)</f>
        <v>1.239209460637577</v>
      </c>
      <c r="P129">
        <f>EXP(P88)</f>
        <v>1.3697987376726786</v>
      </c>
      <c r="Q129">
        <f>EXP(Q88)</f>
        <v>1.6611872471049167</v>
      </c>
    </row>
    <row r="130" spans="1:21" x14ac:dyDescent="0.35">
      <c r="B130" s="36">
        <v>4.8</v>
      </c>
      <c r="C130">
        <f>EXP(C89)</f>
        <v>1.9365003305040231E-2</v>
      </c>
      <c r="D130">
        <f>EXP(D89)</f>
        <v>8.8824610493254547E-2</v>
      </c>
      <c r="E130">
        <f>EXP(E89)</f>
        <v>0.25805298356936063</v>
      </c>
      <c r="F130">
        <f>EXP(F89)</f>
        <v>0.39022234753308549</v>
      </c>
      <c r="G130">
        <f>EXP(G89)</f>
        <v>0.50468077688545721</v>
      </c>
      <c r="H130">
        <f>EXP(H89)</f>
        <v>0.59347345732780354</v>
      </c>
      <c r="I130">
        <f>EXP(I89)</f>
        <v>0.68706860197990405</v>
      </c>
      <c r="J130">
        <f>EXP(J89)</f>
        <v>0.79813138685638874</v>
      </c>
      <c r="K130">
        <f>EXP(K89)</f>
        <v>0.88025393785520456</v>
      </c>
      <c r="L130">
        <f>EXP(L89)</f>
        <v>0.94178399596880791</v>
      </c>
      <c r="M130">
        <f>EXP(M89)</f>
        <v>1.0438696943193224</v>
      </c>
      <c r="N130">
        <f>EXP(N89)</f>
        <v>1.1524273987356914</v>
      </c>
      <c r="O130">
        <f>EXP(O89)</f>
        <v>1.2283247481005564</v>
      </c>
      <c r="P130">
        <f>EXP(P89)</f>
        <v>1.3588450488084713</v>
      </c>
      <c r="Q130">
        <f>EXP(Q89)</f>
        <v>1.6580308741157148</v>
      </c>
    </row>
    <row r="131" spans="1:21" x14ac:dyDescent="0.35">
      <c r="B131" s="36">
        <v>4.9000000000000004</v>
      </c>
      <c r="C131">
        <f>EXP(C90)</f>
        <v>1.9672042217517692E-2</v>
      </c>
      <c r="D131">
        <f>EXP(D90)</f>
        <v>8.8881446490189628E-2</v>
      </c>
      <c r="E131">
        <f>EXP(E90)</f>
        <v>0.26369080861944461</v>
      </c>
      <c r="F131">
        <f>EXP(F90)</f>
        <v>0.39820249213954251</v>
      </c>
      <c r="G131">
        <f>EXP(G90)</f>
        <v>0.50977787215798509</v>
      </c>
      <c r="H131">
        <f>EXP(H90)</f>
        <v>0.5971345605491265</v>
      </c>
      <c r="I131">
        <f>EXP(I90)</f>
        <v>0.68851875023068321</v>
      </c>
      <c r="J131">
        <f>EXP(J90)</f>
        <v>0.79983633488640649</v>
      </c>
      <c r="K131">
        <f>EXP(K90)</f>
        <v>0.87417364323813074</v>
      </c>
      <c r="L131">
        <f>EXP(L90)</f>
        <v>0.93360751402653619</v>
      </c>
      <c r="M131">
        <f>EXP(M90)</f>
        <v>1.0357024562737582</v>
      </c>
      <c r="N131">
        <f>EXP(N90)</f>
        <v>1.1462555402772576</v>
      </c>
      <c r="O131">
        <f>EXP(O90)</f>
        <v>1.2175356422947068</v>
      </c>
      <c r="P131">
        <f>EXP(P90)</f>
        <v>1.3472494610847339</v>
      </c>
      <c r="Q131">
        <f>EXP(Q90)</f>
        <v>1.6545745997172681</v>
      </c>
    </row>
    <row r="132" spans="1:21" x14ac:dyDescent="0.35">
      <c r="B132" s="36">
        <v>5</v>
      </c>
      <c r="C132">
        <f>EXP(C91)</f>
        <v>1.9963741117141668E-2</v>
      </c>
      <c r="D132">
        <f>EXP(D91)</f>
        <v>8.8932057648643814E-2</v>
      </c>
      <c r="E132">
        <f>EXP(E91)</f>
        <v>0.26946355383309711</v>
      </c>
      <c r="F132">
        <f>EXP(F91)</f>
        <v>0.40688074105629674</v>
      </c>
      <c r="G132">
        <f>EXP(G91)</f>
        <v>0.51517066893600749</v>
      </c>
      <c r="H132">
        <f>EXP(H91)</f>
        <v>0.60113208726325074</v>
      </c>
      <c r="I132">
        <f>EXP(I91)</f>
        <v>0.69025187987637637</v>
      </c>
      <c r="J132">
        <f>EXP(J91)</f>
        <v>0.80178459566964633</v>
      </c>
      <c r="K132">
        <f>EXP(K91)</f>
        <v>0.86813534784541846</v>
      </c>
      <c r="L132">
        <f>EXP(L91)</f>
        <v>0.92546022100758796</v>
      </c>
      <c r="M132">
        <f>EXP(M91)</f>
        <v>1.0275855735012427</v>
      </c>
      <c r="N132">
        <f>EXP(N91)</f>
        <v>1.140116735371125</v>
      </c>
      <c r="O132">
        <f>EXP(O91)</f>
        <v>1.2068413034825696</v>
      </c>
      <c r="P132">
        <f>EXP(P91)</f>
        <v>1.3351662567623477</v>
      </c>
      <c r="Q132">
        <f>EXP(Q91)</f>
        <v>1.6508778575320111</v>
      </c>
    </row>
    <row r="133" spans="1:21" x14ac:dyDescent="0.35">
      <c r="B133" s="36">
        <v>5.0999999999999996</v>
      </c>
      <c r="C133">
        <f>EXP(C92)</f>
        <v>2.0244037825558295E-2</v>
      </c>
      <c r="D133">
        <f>EXP(D92)</f>
        <v>8.8977890817928132E-2</v>
      </c>
      <c r="E133">
        <f>EXP(E92)</f>
        <v>0.27537187022322968</v>
      </c>
      <c r="F133">
        <f>EXP(F92)</f>
        <v>0.41616808298901309</v>
      </c>
      <c r="G133">
        <f>EXP(G92)</f>
        <v>0.52081000294739999</v>
      </c>
      <c r="H133">
        <f>EXP(H92)</f>
        <v>0.6053989627320443</v>
      </c>
      <c r="I133">
        <f>EXP(I92)</f>
        <v>0.69220482230255664</v>
      </c>
      <c r="J133">
        <f>EXP(J92)</f>
        <v>0.80392203016899522</v>
      </c>
      <c r="K133">
        <f>EXP(K92)</f>
        <v>0.8621387615702607</v>
      </c>
      <c r="L133">
        <f>EXP(L92)</f>
        <v>0.91735223020944423</v>
      </c>
      <c r="M133">
        <f>EXP(M92)</f>
        <v>1.0195219913682392</v>
      </c>
      <c r="N133">
        <f>EXP(N92)</f>
        <v>1.1340108070017154</v>
      </c>
      <c r="O133">
        <f>EXP(O92)</f>
        <v>1.1962408993017619</v>
      </c>
      <c r="P133">
        <f>EXP(P92)</f>
        <v>1.3227454134504693</v>
      </c>
      <c r="Q133">
        <f>EXP(Q92)</f>
        <v>1.6469996895055024</v>
      </c>
    </row>
    <row r="134" spans="1:21" x14ac:dyDescent="0.35">
      <c r="B134" s="36">
        <v>5.2</v>
      </c>
      <c r="C134">
        <f>EXP(C93)</f>
        <v>2.0517157829830674E-2</v>
      </c>
      <c r="D134">
        <f>EXP(D93)</f>
        <v>8.9020396800721241E-2</v>
      </c>
      <c r="E134">
        <f>EXP(E93)</f>
        <v>0.28141625595232889</v>
      </c>
      <c r="F134">
        <f>EXP(F93)</f>
        <v>0.4259670778501925</v>
      </c>
      <c r="G134">
        <f>EXP(G93)</f>
        <v>0.52664462206840379</v>
      </c>
      <c r="H134">
        <f>EXP(H93)</f>
        <v>0.6098664721972763</v>
      </c>
      <c r="I134">
        <f>EXP(I93)</f>
        <v>0.6943139293538757</v>
      </c>
      <c r="J134">
        <f>EXP(J93)</f>
        <v>0.80619406871966981</v>
      </c>
      <c r="K134">
        <f>EXP(K93)</f>
        <v>0.85618359630974616</v>
      </c>
      <c r="L134">
        <f>EXP(L93)</f>
        <v>0.90929330755961124</v>
      </c>
      <c r="M134">
        <f>EXP(M93)</f>
        <v>1.0115145563966392</v>
      </c>
      <c r="N134">
        <f>EXP(N93)</f>
        <v>1.1279375791014052</v>
      </c>
      <c r="O134">
        <f>EXP(O93)</f>
        <v>1.1857336047002096</v>
      </c>
      <c r="P134">
        <f>EXP(P93)</f>
        <v>1.3101321586637802</v>
      </c>
      <c r="Q134">
        <f>EXP(Q93)</f>
        <v>1.6429986714275897</v>
      </c>
    </row>
    <row r="135" spans="1:21" x14ac:dyDescent="0.35">
      <c r="B135" s="36">
        <v>5.3</v>
      </c>
      <c r="C135">
        <f>EXP(C94)</f>
        <v>2.0787594026727595E-2</v>
      </c>
      <c r="D135">
        <f>EXP(D94)</f>
        <v>8.9061029690783403E-2</v>
      </c>
      <c r="E135">
        <f>EXP(E94)</f>
        <v>0.28759704462970742</v>
      </c>
      <c r="F135">
        <f>EXP(F94)</f>
        <v>0.4361702902079293</v>
      </c>
      <c r="G135">
        <f>EXP(G94)</f>
        <v>0.53262095320670122</v>
      </c>
      <c r="H135">
        <f>EXP(H94)</f>
        <v>0.6144639839010847</v>
      </c>
      <c r="I135">
        <f>EXP(I94)</f>
        <v>0.69651489815104795</v>
      </c>
      <c r="J135">
        <f>EXP(J94)</f>
        <v>0.8085455997432619</v>
      </c>
      <c r="K135">
        <f>EXP(K94)</f>
        <v>0.85026956595101422</v>
      </c>
      <c r="L135">
        <f>EXP(L94)</f>
        <v>0.90129287628159382</v>
      </c>
      <c r="M135">
        <f>EXP(M94)</f>
        <v>1.0035660179446522</v>
      </c>
      <c r="N135">
        <f>EXP(N94)</f>
        <v>1.1218968765454496</v>
      </c>
      <c r="O135">
        <f>EXP(O94)</f>
        <v>1.175318601871953</v>
      </c>
      <c r="P135">
        <f>EXP(P94)</f>
        <v>1.2974666862756576</v>
      </c>
      <c r="Q135">
        <f>EXP(Q94)</f>
        <v>1.6389328593557444</v>
      </c>
    </row>
    <row r="136" spans="1:21" x14ac:dyDescent="0.35">
      <c r="B136" s="36">
        <v>5.4</v>
      </c>
      <c r="C136">
        <f>EXP(C95)</f>
        <v>2.1059683083592108E-2</v>
      </c>
      <c r="D136">
        <f>EXP(D95)</f>
        <v>8.9101122881477091E-2</v>
      </c>
      <c r="E136">
        <f>EXP(E95)</f>
        <v>0.29391466990350718</v>
      </c>
      <c r="F136">
        <f>EXP(F95)</f>
        <v>0.44667043349830066</v>
      </c>
      <c r="G136">
        <f>EXP(G95)</f>
        <v>0.53868791633595126</v>
      </c>
      <c r="H136">
        <f>EXP(H95)</f>
        <v>0.61912506044894144</v>
      </c>
      <c r="I136">
        <f>EXP(I95)</f>
        <v>0.69874818451954435</v>
      </c>
      <c r="J136">
        <f>EXP(J95)</f>
        <v>0.81092563831112541</v>
      </c>
      <c r="K136">
        <f>EXP(K95)</f>
        <v>0.84439638635750902</v>
      </c>
      <c r="L136">
        <f>EXP(L95)</f>
        <v>0.89335923353694968</v>
      </c>
      <c r="M136">
        <f>EXP(M95)</f>
        <v>0.99567877147111683</v>
      </c>
      <c r="N136">
        <f>EXP(N95)</f>
        <v>1.1158885251466371</v>
      </c>
      <c r="O136">
        <f>EXP(O95)</f>
        <v>1.1649950801910343</v>
      </c>
      <c r="P136">
        <f>EXP(P95)</f>
        <v>1.2848730723376762</v>
      </c>
      <c r="Q136">
        <f>EXP(Q95)</f>
        <v>1.6348550371062427</v>
      </c>
    </row>
    <row r="137" spans="1:21" x14ac:dyDescent="0.35">
      <c r="B137" s="19"/>
    </row>
    <row r="138" spans="1:21" x14ac:dyDescent="0.35">
      <c r="B138" s="1"/>
      <c r="L138" s="8"/>
      <c r="U138" s="44" t="s">
        <v>49</v>
      </c>
    </row>
    <row r="139" spans="1:21" ht="15" thickBot="1" x14ac:dyDescent="0.4">
      <c r="B139" s="24" t="s">
        <v>46</v>
      </c>
      <c r="C139" s="25">
        <v>1</v>
      </c>
      <c r="D139" s="25">
        <v>2</v>
      </c>
      <c r="E139" s="25">
        <v>3</v>
      </c>
      <c r="F139" s="25">
        <v>4</v>
      </c>
      <c r="G139" s="25">
        <v>5</v>
      </c>
      <c r="H139" s="25">
        <v>6</v>
      </c>
      <c r="I139" s="25">
        <v>7</v>
      </c>
      <c r="J139" s="25">
        <v>8</v>
      </c>
      <c r="K139" s="25">
        <v>9</v>
      </c>
      <c r="L139" s="27">
        <v>10</v>
      </c>
      <c r="M139" s="27">
        <v>11</v>
      </c>
      <c r="N139" s="27">
        <v>12</v>
      </c>
      <c r="O139" s="27">
        <v>13</v>
      </c>
      <c r="P139" s="27">
        <v>14</v>
      </c>
      <c r="Q139" s="27" t="s">
        <v>21</v>
      </c>
      <c r="S139" s="26" t="s">
        <v>22</v>
      </c>
      <c r="U139" s="44" t="s">
        <v>50</v>
      </c>
    </row>
    <row r="140" spans="1:21" x14ac:dyDescent="0.35">
      <c r="A140" s="1" t="s">
        <v>8</v>
      </c>
      <c r="B140" s="28" t="s">
        <v>33</v>
      </c>
      <c r="C140" s="29">
        <f>C$12*C99</f>
        <v>16</v>
      </c>
      <c r="D140" s="29">
        <f t="shared" ref="D140:K140" si="45">D$12*D99</f>
        <v>34.964990737691522</v>
      </c>
      <c r="E140" s="29">
        <f t="shared" si="45"/>
        <v>56.852056759318131</v>
      </c>
      <c r="F140" s="29">
        <f t="shared" si="45"/>
        <v>69.744860416581858</v>
      </c>
      <c r="G140" s="29">
        <f t="shared" si="45"/>
        <v>61.004895177005487</v>
      </c>
      <c r="H140" s="29">
        <f t="shared" si="45"/>
        <v>42.096059270525402</v>
      </c>
      <c r="I140" s="29">
        <f t="shared" si="45"/>
        <v>21.897563904174184</v>
      </c>
      <c r="J140" s="29">
        <f t="shared" si="45"/>
        <v>11.106412842069876</v>
      </c>
      <c r="K140" s="29">
        <f t="shared" si="45"/>
        <v>5.8036505412121109</v>
      </c>
      <c r="L140" s="29">
        <f>L12*L99</f>
        <v>2.9987769621130012</v>
      </c>
      <c r="M140" s="29">
        <f>M12*M99</f>
        <v>1.5773424702386911</v>
      </c>
      <c r="N140" s="29">
        <f>N12*N99</f>
        <v>0.80949593767490879</v>
      </c>
      <c r="O140" s="29">
        <f>O12*O99</f>
        <v>0.43051449302505568</v>
      </c>
      <c r="P140" s="29">
        <f>P12*P99</f>
        <v>0.2213474732099471</v>
      </c>
      <c r="Q140" s="29">
        <f>Q12*Q99</f>
        <v>0.2381333736171998</v>
      </c>
      <c r="S140" s="29">
        <f>SUM(C140:Q140)</f>
        <v>325.7461003584574</v>
      </c>
      <c r="U140">
        <f>SUM(G140:Q140)/S140</f>
        <v>0.4549070342877507</v>
      </c>
    </row>
    <row r="141" spans="1:21" x14ac:dyDescent="0.35">
      <c r="A141" s="1"/>
      <c r="B141" s="36">
        <v>1.8</v>
      </c>
      <c r="C141">
        <f t="shared" ref="C140:Q155" si="46">C$12*C100</f>
        <v>16.390519003017417</v>
      </c>
      <c r="D141">
        <f t="shared" ref="D141:Q141" si="47">D$12*D100</f>
        <v>31.837381540502268</v>
      </c>
      <c r="E141">
        <f t="shared" si="47"/>
        <v>57.598916978542135</v>
      </c>
      <c r="F141">
        <f t="shared" si="47"/>
        <v>72.349450100304438</v>
      </c>
      <c r="G141">
        <f t="shared" si="47"/>
        <v>64.012192959055767</v>
      </c>
      <c r="H141">
        <f t="shared" si="47"/>
        <v>44.01533987197427</v>
      </c>
      <c r="I141">
        <f t="shared" si="47"/>
        <v>23.651787621385299</v>
      </c>
      <c r="J141">
        <f t="shared" si="47"/>
        <v>12.398004187140058</v>
      </c>
      <c r="K141">
        <f t="shared" si="47"/>
        <v>6.5041539054932764</v>
      </c>
      <c r="L141">
        <f t="shared" si="47"/>
        <v>3.3902046943544981</v>
      </c>
      <c r="M141">
        <f t="shared" si="47"/>
        <v>1.7705812829105496</v>
      </c>
      <c r="N141">
        <f t="shared" si="47"/>
        <v>0.88312113348420551</v>
      </c>
      <c r="O141">
        <f t="shared" si="47"/>
        <v>0.49822359380852116</v>
      </c>
      <c r="P141">
        <f t="shared" si="47"/>
        <v>0.26933289620660067</v>
      </c>
      <c r="Q141">
        <f t="shared" si="47"/>
        <v>0.27759887459905347</v>
      </c>
      <c r="S141" s="29">
        <f t="shared" ref="S141:S177" si="48">SUM(C141:Q141)</f>
        <v>335.8468086427784</v>
      </c>
      <c r="T141">
        <f>(S141-S$140)/S$140</f>
        <v>3.1007917740860088E-2</v>
      </c>
      <c r="U141">
        <f>SUM(G141:Q141)/S141</f>
        <v>0.46947160718182523</v>
      </c>
    </row>
    <row r="142" spans="1:21" x14ac:dyDescent="0.35">
      <c r="B142" s="36">
        <v>1.9</v>
      </c>
      <c r="C142">
        <f t="shared" si="46"/>
        <v>15.784318994185353</v>
      </c>
      <c r="D142">
        <f t="shared" si="46"/>
        <v>32.084227067402097</v>
      </c>
      <c r="E142">
        <f t="shared" si="46"/>
        <v>56.399601236264054</v>
      </c>
      <c r="F142">
        <f t="shared" si="46"/>
        <v>72.539534861538925</v>
      </c>
      <c r="G142">
        <f t="shared" si="46"/>
        <v>63.64994083143597</v>
      </c>
      <c r="H142">
        <f t="shared" si="46"/>
        <v>43.980876753271517</v>
      </c>
      <c r="I142">
        <f t="shared" si="46"/>
        <v>23.579912174514096</v>
      </c>
      <c r="J142">
        <f t="shared" si="46"/>
        <v>12.28844375648201</v>
      </c>
      <c r="K142">
        <f t="shared" si="46"/>
        <v>6.4592269017282611</v>
      </c>
      <c r="L142">
        <f t="shared" si="46"/>
        <v>3.3659759984022819</v>
      </c>
      <c r="M142">
        <f t="shared" si="46"/>
        <v>1.759026322664287</v>
      </c>
      <c r="N142">
        <f t="shared" si="46"/>
        <v>0.87839155320701567</v>
      </c>
      <c r="O142">
        <f t="shared" si="46"/>
        <v>0.49384740429383256</v>
      </c>
      <c r="P142">
        <f t="shared" si="46"/>
        <v>0.26315028121820144</v>
      </c>
      <c r="Q142">
        <f t="shared" si="46"/>
        <v>0.27245991901217842</v>
      </c>
      <c r="S142" s="29">
        <f t="shared" si="48"/>
        <v>333.79893405562007</v>
      </c>
      <c r="T142">
        <f t="shared" ref="T142:T177" si="49">(S142-S$140)/S$140</f>
        <v>2.4721197547111606E-2</v>
      </c>
      <c r="U142">
        <f t="shared" ref="U142:U177" si="50">SUM(G142:Q142)/S142</f>
        <v>0.47031681614079285</v>
      </c>
    </row>
    <row r="143" spans="1:21" x14ac:dyDescent="0.35">
      <c r="B143" s="36">
        <v>2</v>
      </c>
      <c r="C143">
        <f t="shared" si="46"/>
        <v>15.205571526425782</v>
      </c>
      <c r="D143">
        <f t="shared" si="46"/>
        <v>32.332423326089504</v>
      </c>
      <c r="E143">
        <f t="shared" si="46"/>
        <v>55.233768444459869</v>
      </c>
      <c r="F143">
        <f t="shared" si="46"/>
        <v>72.722534640559601</v>
      </c>
      <c r="G143">
        <f t="shared" si="46"/>
        <v>63.289581376196139</v>
      </c>
      <c r="H143">
        <f t="shared" si="46"/>
        <v>43.944611271489286</v>
      </c>
      <c r="I143">
        <f t="shared" si="46"/>
        <v>23.507474528161381</v>
      </c>
      <c r="J143">
        <f t="shared" si="46"/>
        <v>12.179882408548449</v>
      </c>
      <c r="K143">
        <f t="shared" si="46"/>
        <v>6.4146102282070592</v>
      </c>
      <c r="L143">
        <f t="shared" si="46"/>
        <v>3.3419206254007237</v>
      </c>
      <c r="M143">
        <f t="shared" si="46"/>
        <v>1.7475411966462482</v>
      </c>
      <c r="N143">
        <f t="shared" si="46"/>
        <v>0.87368730233025138</v>
      </c>
      <c r="O143">
        <f t="shared" si="46"/>
        <v>0.48950965340492286</v>
      </c>
      <c r="P143">
        <f t="shared" si="46"/>
        <v>0.25713831804867399</v>
      </c>
      <c r="Q143">
        <f t="shared" si="46"/>
        <v>0.26743791396507421</v>
      </c>
      <c r="S143" s="29">
        <f t="shared" si="48"/>
        <v>331.80769275993293</v>
      </c>
      <c r="T143">
        <f t="shared" si="49"/>
        <v>1.8608334512079321E-2</v>
      </c>
      <c r="U143">
        <f t="shared" si="50"/>
        <v>0.47109635560949131</v>
      </c>
    </row>
    <row r="144" spans="1:21" x14ac:dyDescent="0.35">
      <c r="B144" s="36">
        <v>2.1</v>
      </c>
      <c r="C144">
        <f t="shared" si="46"/>
        <v>14.663582447316113</v>
      </c>
      <c r="D144">
        <f t="shared" si="46"/>
        <v>32.580709549700288</v>
      </c>
      <c r="E144">
        <f t="shared" si="46"/>
        <v>54.118825680694336</v>
      </c>
      <c r="F144">
        <f t="shared" si="46"/>
        <v>72.881872309566205</v>
      </c>
      <c r="G144">
        <f t="shared" si="46"/>
        <v>62.930851681484057</v>
      </c>
      <c r="H144">
        <f t="shared" si="46"/>
        <v>43.902575344591355</v>
      </c>
      <c r="I144">
        <f t="shared" si="46"/>
        <v>23.43278900730397</v>
      </c>
      <c r="J144">
        <f t="shared" si="46"/>
        <v>12.072389682532503</v>
      </c>
      <c r="K144">
        <f t="shared" si="46"/>
        <v>6.3703017413444813</v>
      </c>
      <c r="L144">
        <f t="shared" si="46"/>
        <v>3.318037241094419</v>
      </c>
      <c r="M144">
        <f t="shared" si="46"/>
        <v>1.7361131992885688</v>
      </c>
      <c r="N144">
        <f t="shared" si="46"/>
        <v>0.86900824519960995</v>
      </c>
      <c r="O144">
        <f t="shared" si="46"/>
        <v>0.48521000349349996</v>
      </c>
      <c r="P144">
        <f t="shared" si="46"/>
        <v>0.25135356176653484</v>
      </c>
      <c r="Q144">
        <f t="shared" si="46"/>
        <v>0.26257715849298668</v>
      </c>
      <c r="S144" s="29">
        <f t="shared" si="48"/>
        <v>329.87619685386892</v>
      </c>
      <c r="T144">
        <f t="shared" si="49"/>
        <v>1.26788823898941E-2</v>
      </c>
      <c r="U144">
        <f t="shared" si="50"/>
        <v>0.47178671377594034</v>
      </c>
    </row>
    <row r="145" spans="2:21" x14ac:dyDescent="0.35">
      <c r="B145" s="36">
        <v>2.2000000000000002</v>
      </c>
      <c r="C145">
        <f t="shared" si="46"/>
        <v>14.167455131982432</v>
      </c>
      <c r="D145">
        <f t="shared" si="46"/>
        <v>32.827597513550174</v>
      </c>
      <c r="E145">
        <f t="shared" si="46"/>
        <v>53.073144208267621</v>
      </c>
      <c r="F145">
        <f t="shared" si="46"/>
        <v>72.999591884937146</v>
      </c>
      <c r="G145">
        <f t="shared" si="46"/>
        <v>62.573745138586787</v>
      </c>
      <c r="H145">
        <f t="shared" si="46"/>
        <v>43.850516570029065</v>
      </c>
      <c r="I145">
        <f t="shared" si="46"/>
        <v>23.354061464179612</v>
      </c>
      <c r="J145">
        <f t="shared" si="46"/>
        <v>11.966076869348885</v>
      </c>
      <c r="K145">
        <f t="shared" si="46"/>
        <v>6.3262993123619884</v>
      </c>
      <c r="L145">
        <f t="shared" si="46"/>
        <v>3.2943230885357129</v>
      </c>
      <c r="M145">
        <f t="shared" si="46"/>
        <v>1.724728127841145</v>
      </c>
      <c r="N145">
        <f t="shared" si="46"/>
        <v>0.86435424688695184</v>
      </c>
      <c r="O145">
        <f t="shared" si="46"/>
        <v>0.48094811987451702</v>
      </c>
      <c r="P145">
        <f t="shared" si="46"/>
        <v>0.24585412711283983</v>
      </c>
      <c r="Q145">
        <f t="shared" si="46"/>
        <v>0.25792434492349892</v>
      </c>
      <c r="S145" s="29">
        <f t="shared" si="48"/>
        <v>328.00662014841839</v>
      </c>
      <c r="T145">
        <f t="shared" si="49"/>
        <v>6.9395145098390268E-3</v>
      </c>
      <c r="U145">
        <f t="shared" si="50"/>
        <v>0.47236495208411755</v>
      </c>
    </row>
    <row r="146" spans="2:21" x14ac:dyDescent="0.35">
      <c r="B146" s="36">
        <v>2.2999999999999998</v>
      </c>
      <c r="C146">
        <f t="shared" si="46"/>
        <v>13.725079022129973</v>
      </c>
      <c r="D146">
        <f t="shared" si="46"/>
        <v>33.071505153769543</v>
      </c>
      <c r="E146">
        <f t="shared" si="46"/>
        <v>52.114091489590443</v>
      </c>
      <c r="F146">
        <f t="shared" si="46"/>
        <v>73.058212049583048</v>
      </c>
      <c r="G146">
        <f t="shared" si="46"/>
        <v>62.21852496227573</v>
      </c>
      <c r="H146">
        <f t="shared" si="46"/>
        <v>43.784334699839924</v>
      </c>
      <c r="I146">
        <f t="shared" si="46"/>
        <v>23.26957510206044</v>
      </c>
      <c r="J146">
        <f t="shared" si="46"/>
        <v>11.86108586142452</v>
      </c>
      <c r="K146">
        <f t="shared" si="46"/>
        <v>6.2826008271854539</v>
      </c>
      <c r="L146">
        <f t="shared" si="46"/>
        <v>3.2707740828378222</v>
      </c>
      <c r="M146">
        <f t="shared" si="46"/>
        <v>1.7133716712664726</v>
      </c>
      <c r="N146">
        <f t="shared" si="46"/>
        <v>0.85972517318663577</v>
      </c>
      <c r="O146">
        <f t="shared" si="46"/>
        <v>0.47672367080234257</v>
      </c>
      <c r="P146">
        <f t="shared" si="46"/>
        <v>0.24069311417654538</v>
      </c>
      <c r="Q146">
        <f t="shared" si="46"/>
        <v>0.25352340856961053</v>
      </c>
      <c r="S146" s="29">
        <f t="shared" si="48"/>
        <v>326.1998202886985</v>
      </c>
      <c r="T146">
        <f t="shared" si="49"/>
        <v>1.3928637357187837E-3</v>
      </c>
      <c r="U146">
        <f t="shared" si="50"/>
        <v>0.47281121257861397</v>
      </c>
    </row>
    <row r="147" spans="2:21" x14ac:dyDescent="0.35">
      <c r="B147" s="36">
        <v>2.4</v>
      </c>
      <c r="C147">
        <f t="shared" si="46"/>
        <v>13.3433835512902</v>
      </c>
      <c r="D147">
        <f t="shared" si="46"/>
        <v>33.310802200930688</v>
      </c>
      <c r="E147">
        <f t="shared" si="46"/>
        <v>51.257895902237472</v>
      </c>
      <c r="F147">
        <f t="shared" si="46"/>
        <v>73.040376974891458</v>
      </c>
      <c r="G147">
        <f t="shared" si="46"/>
        <v>61.865473302905926</v>
      </c>
      <c r="H147">
        <f t="shared" si="46"/>
        <v>43.699980357352644</v>
      </c>
      <c r="I147">
        <f t="shared" si="46"/>
        <v>23.177648096035018</v>
      </c>
      <c r="J147">
        <f t="shared" si="46"/>
        <v>11.75755641344066</v>
      </c>
      <c r="K147">
        <f t="shared" si="46"/>
        <v>6.2392041863435663</v>
      </c>
      <c r="L147">
        <f t="shared" si="46"/>
        <v>3.2473861033212335</v>
      </c>
      <c r="M147">
        <f t="shared" si="46"/>
        <v>1.7020298617582981</v>
      </c>
      <c r="N147">
        <f t="shared" si="46"/>
        <v>0.8551208906117902</v>
      </c>
      <c r="O147">
        <f t="shared" si="46"/>
        <v>0.4725363274457885</v>
      </c>
      <c r="P147">
        <f t="shared" si="46"/>
        <v>0.23591904272470174</v>
      </c>
      <c r="Q147">
        <f t="shared" si="46"/>
        <v>0.2494153002255573</v>
      </c>
      <c r="S147" s="29">
        <f t="shared" si="48"/>
        <v>324.45472851151493</v>
      </c>
      <c r="T147">
        <f t="shared" si="49"/>
        <v>-3.9643509025017246E-3</v>
      </c>
      <c r="U147">
        <f t="shared" si="50"/>
        <v>0.47310843822921012</v>
      </c>
    </row>
    <row r="148" spans="2:21" x14ac:dyDescent="0.35">
      <c r="B148" s="36">
        <v>2.5</v>
      </c>
      <c r="C148">
        <f t="shared" si="46"/>
        <v>13.028256691408258</v>
      </c>
      <c r="D148">
        <f t="shared" si="46"/>
        <v>33.543859177398474</v>
      </c>
      <c r="E148">
        <f t="shared" si="46"/>
        <v>50.519232975390764</v>
      </c>
      <c r="F148">
        <f t="shared" si="46"/>
        <v>72.930147635136635</v>
      </c>
      <c r="G148">
        <f t="shared" si="46"/>
        <v>61.515024138211785</v>
      </c>
      <c r="H148">
        <f t="shared" si="46"/>
        <v>43.593739286793578</v>
      </c>
      <c r="I148">
        <f t="shared" si="46"/>
        <v>23.076751038890993</v>
      </c>
      <c r="J148">
        <f t="shared" si="46"/>
        <v>11.655637473804781</v>
      </c>
      <c r="K148">
        <f t="shared" si="46"/>
        <v>6.1961073048669748</v>
      </c>
      <c r="L148">
        <f t="shared" si="46"/>
        <v>3.2241543885809869</v>
      </c>
      <c r="M148">
        <f t="shared" si="46"/>
        <v>1.6906895086650164</v>
      </c>
      <c r="N148">
        <f t="shared" si="46"/>
        <v>0.85054126639050087</v>
      </c>
      <c r="O148">
        <f t="shared" si="46"/>
        <v>0.46838576386311653</v>
      </c>
      <c r="P148">
        <f t="shared" si="46"/>
        <v>0.23157380757692134</v>
      </c>
      <c r="Q148">
        <f t="shared" si="46"/>
        <v>0.24563639011435134</v>
      </c>
      <c r="S148" s="29">
        <f t="shared" si="48"/>
        <v>322.76973684709316</v>
      </c>
      <c r="T148">
        <f t="shared" si="49"/>
        <v>-9.1370656719727168E-3</v>
      </c>
      <c r="U148">
        <f t="shared" si="50"/>
        <v>0.47324213806364684</v>
      </c>
    </row>
    <row r="149" spans="2:21" x14ac:dyDescent="0.35">
      <c r="B149" s="36">
        <v>2.6</v>
      </c>
      <c r="C149">
        <f t="shared" si="46"/>
        <v>12.783323825836229</v>
      </c>
      <c r="D149">
        <f t="shared" si="46"/>
        <v>33.769211365501498</v>
      </c>
      <c r="E149">
        <f t="shared" si="46"/>
        <v>49.909045541592789</v>
      </c>
      <c r="F149">
        <f t="shared" si="46"/>
        <v>72.717517780540462</v>
      </c>
      <c r="G149">
        <f t="shared" si="46"/>
        <v>61.168333306537917</v>
      </c>
      <c r="H149">
        <f t="shared" si="46"/>
        <v>43.463278581493576</v>
      </c>
      <c r="I149">
        <f t="shared" si="46"/>
        <v>22.965940508866904</v>
      </c>
      <c r="J149">
        <f t="shared" si="46"/>
        <v>11.555538836817476</v>
      </c>
      <c r="K149">
        <f t="shared" si="46"/>
        <v>6.1533081121881104</v>
      </c>
      <c r="L149">
        <f t="shared" si="46"/>
        <v>3.2010709037477367</v>
      </c>
      <c r="M149">
        <f t="shared" si="46"/>
        <v>1.6793396315142377</v>
      </c>
      <c r="N149">
        <f t="shared" si="46"/>
        <v>0.8459861684620742</v>
      </c>
      <c r="O149">
        <f t="shared" si="46"/>
        <v>0.46427165697860689</v>
      </c>
      <c r="P149">
        <f t="shared" si="46"/>
        <v>0.22768333623788045</v>
      </c>
      <c r="Q149">
        <f t="shared" si="46"/>
        <v>0.24221171951658813</v>
      </c>
      <c r="S149" s="29">
        <f t="shared" si="48"/>
        <v>321.14606127583198</v>
      </c>
      <c r="T149">
        <f t="shared" si="49"/>
        <v>-1.412154766415758E-2</v>
      </c>
      <c r="U149">
        <f t="shared" si="50"/>
        <v>0.4732020133101893</v>
      </c>
    </row>
    <row r="150" spans="2:21" x14ac:dyDescent="0.35">
      <c r="B150" s="36">
        <v>2.7</v>
      </c>
      <c r="C150">
        <f t="shared" si="46"/>
        <v>12.612033193241929</v>
      </c>
      <c r="D150">
        <f t="shared" si="46"/>
        <v>33.985423210600864</v>
      </c>
      <c r="E150">
        <f t="shared" si="46"/>
        <v>49.437453849917368</v>
      </c>
      <c r="F150">
        <f t="shared" si="46"/>
        <v>72.394602085351394</v>
      </c>
      <c r="G150">
        <f t="shared" si="46"/>
        <v>60.826741645940565</v>
      </c>
      <c r="H150">
        <f t="shared" si="46"/>
        <v>43.306713215482375</v>
      </c>
      <c r="I150">
        <f t="shared" si="46"/>
        <v>22.844463828406067</v>
      </c>
      <c r="J150">
        <f t="shared" si="46"/>
        <v>11.457481863992324</v>
      </c>
      <c r="K150">
        <f t="shared" si="46"/>
        <v>6.1108045520417109</v>
      </c>
      <c r="L150">
        <f t="shared" si="46"/>
        <v>3.1781268461485772</v>
      </c>
      <c r="M150">
        <f t="shared" si="46"/>
        <v>1.6679700978844687</v>
      </c>
      <c r="N150">
        <f t="shared" si="46"/>
        <v>0.84145546547314198</v>
      </c>
      <c r="O150">
        <f t="shared" si="46"/>
        <v>0.46019368655551307</v>
      </c>
      <c r="P150">
        <f t="shared" si="46"/>
        <v>0.22426899550260496</v>
      </c>
      <c r="Q150">
        <f t="shared" si="46"/>
        <v>0.23916285305420873</v>
      </c>
      <c r="S150" s="29">
        <f t="shared" si="48"/>
        <v>319.58689538959305</v>
      </c>
      <c r="T150">
        <f t="shared" si="49"/>
        <v>-1.8907992949375708E-2</v>
      </c>
      <c r="U150">
        <f t="shared" si="50"/>
        <v>0.47297741312644509</v>
      </c>
    </row>
    <row r="151" spans="2:21" x14ac:dyDescent="0.35">
      <c r="B151" s="36">
        <v>2.8</v>
      </c>
      <c r="C151">
        <f t="shared" si="46"/>
        <v>12.517406235359369</v>
      </c>
      <c r="D151">
        <f t="shared" si="46"/>
        <v>34.191163527320683</v>
      </c>
      <c r="E151">
        <f t="shared" si="46"/>
        <v>49.113134732027994</v>
      </c>
      <c r="F151">
        <f t="shared" si="46"/>
        <v>71.957162763670979</v>
      </c>
      <c r="G151">
        <f t="shared" si="46"/>
        <v>60.491916230408243</v>
      </c>
      <c r="H151">
        <f t="shared" si="46"/>
        <v>43.122953088834691</v>
      </c>
      <c r="I151">
        <f t="shared" si="46"/>
        <v>22.711901196180907</v>
      </c>
      <c r="J151">
        <f t="shared" si="46"/>
        <v>11.36171007726854</v>
      </c>
      <c r="K151">
        <f t="shared" si="46"/>
        <v>6.0685945823660266</v>
      </c>
      <c r="L151">
        <f t="shared" si="46"/>
        <v>3.1553120300370243</v>
      </c>
      <c r="M151">
        <f t="shared" si="46"/>
        <v>1.6565722238630189</v>
      </c>
      <c r="N151">
        <f t="shared" si="46"/>
        <v>0.83694902677393757</v>
      </c>
      <c r="O151">
        <f t="shared" si="46"/>
        <v>0.45615153517198465</v>
      </c>
      <c r="P151">
        <f t="shared" si="46"/>
        <v>0.22134482734631267</v>
      </c>
      <c r="Q151">
        <f t="shared" si="46"/>
        <v>0.23650574770422347</v>
      </c>
      <c r="S151" s="29">
        <f t="shared" si="48"/>
        <v>318.09877782433387</v>
      </c>
      <c r="T151">
        <f t="shared" si="49"/>
        <v>-2.3476328728749992E-2</v>
      </c>
      <c r="U151">
        <f t="shared" si="50"/>
        <v>0.47255733453011639</v>
      </c>
    </row>
    <row r="152" spans="2:21" x14ac:dyDescent="0.35">
      <c r="B152" s="36">
        <v>2.9</v>
      </c>
      <c r="C152">
        <f t="shared" si="46"/>
        <v>12.497820930729532</v>
      </c>
      <c r="D152">
        <f t="shared" si="46"/>
        <v>34.385699724587489</v>
      </c>
      <c r="E152">
        <f t="shared" si="46"/>
        <v>48.936430326088377</v>
      </c>
      <c r="F152">
        <f t="shared" si="46"/>
        <v>71.415766028506582</v>
      </c>
      <c r="G152">
        <f t="shared" si="46"/>
        <v>60.167160792577754</v>
      </c>
      <c r="H152">
        <f t="shared" si="46"/>
        <v>42.914366397291417</v>
      </c>
      <c r="I152">
        <f t="shared" si="46"/>
        <v>22.569269587638029</v>
      </c>
      <c r="J152">
        <f t="shared" si="46"/>
        <v>11.2685988405463</v>
      </c>
      <c r="K152">
        <f t="shared" si="46"/>
        <v>6.026676175204714</v>
      </c>
      <c r="L152">
        <f t="shared" si="46"/>
        <v>3.1326089728839093</v>
      </c>
      <c r="M152">
        <f t="shared" si="46"/>
        <v>1.6451429798416872</v>
      </c>
      <c r="N152">
        <f t="shared" si="46"/>
        <v>0.83246672241489694</v>
      </c>
      <c r="O152">
        <f t="shared" si="46"/>
        <v>0.45214488820223381</v>
      </c>
      <c r="P152">
        <f t="shared" si="46"/>
        <v>0.21889077914694735</v>
      </c>
      <c r="Q152">
        <f t="shared" si="46"/>
        <v>0.23423132893668558</v>
      </c>
      <c r="S152" s="29">
        <f t="shared" si="48"/>
        <v>316.69727447459655</v>
      </c>
      <c r="T152">
        <f t="shared" si="49"/>
        <v>-2.7778769642685937E-2</v>
      </c>
      <c r="U152">
        <f t="shared" si="50"/>
        <v>0.47193824990329514</v>
      </c>
    </row>
    <row r="153" spans="2:21" x14ac:dyDescent="0.35">
      <c r="B153" s="36">
        <v>3</v>
      </c>
      <c r="C153">
        <f t="shared" si="46"/>
        <v>12.550994921199351</v>
      </c>
      <c r="D153">
        <f t="shared" si="46"/>
        <v>34.568513399413888</v>
      </c>
      <c r="E153">
        <f t="shared" si="46"/>
        <v>48.905748633493133</v>
      </c>
      <c r="F153">
        <f t="shared" si="46"/>
        <v>70.78602443879592</v>
      </c>
      <c r="G153">
        <f t="shared" si="46"/>
        <v>59.856278055743495</v>
      </c>
      <c r="H153">
        <f t="shared" si="46"/>
        <v>42.684487102639103</v>
      </c>
      <c r="I153">
        <f t="shared" si="46"/>
        <v>22.418060943392966</v>
      </c>
      <c r="J153">
        <f t="shared" si="46"/>
        <v>11.178558448852096</v>
      </c>
      <c r="K153">
        <f t="shared" si="46"/>
        <v>5.985047316609398</v>
      </c>
      <c r="L153">
        <f t="shared" si="46"/>
        <v>3.1099981195084783</v>
      </c>
      <c r="M153">
        <f t="shared" si="46"/>
        <v>1.633681316833278</v>
      </c>
      <c r="N153">
        <f t="shared" si="46"/>
        <v>0.82800842314259504</v>
      </c>
      <c r="O153">
        <f t="shared" si="46"/>
        <v>0.44817343378682278</v>
      </c>
      <c r="P153">
        <f t="shared" si="46"/>
        <v>0.21687778422319579</v>
      </c>
      <c r="Q153">
        <f t="shared" si="46"/>
        <v>0.23232347628912464</v>
      </c>
      <c r="S153" s="29">
        <f t="shared" si="48"/>
        <v>315.40277581392286</v>
      </c>
      <c r="T153">
        <f t="shared" si="49"/>
        <v>-3.1752719474316168E-2</v>
      </c>
      <c r="U153">
        <f t="shared" si="50"/>
        <v>0.47111663503140699</v>
      </c>
    </row>
    <row r="154" spans="2:21" x14ac:dyDescent="0.35">
      <c r="B154" s="36">
        <v>3.1</v>
      </c>
      <c r="C154">
        <f t="shared" si="46"/>
        <v>12.673490446516055</v>
      </c>
      <c r="D154">
        <f t="shared" si="46"/>
        <v>34.739362015881682</v>
      </c>
      <c r="E154">
        <f t="shared" si="46"/>
        <v>49.016909849711958</v>
      </c>
      <c r="F154">
        <f t="shared" si="46"/>
        <v>70.088925647081837</v>
      </c>
      <c r="G154">
        <f t="shared" si="46"/>
        <v>59.563586819857775</v>
      </c>
      <c r="H154">
        <f t="shared" si="46"/>
        <v>42.438138850665304</v>
      </c>
      <c r="I154">
        <f t="shared" si="46"/>
        <v>22.260292190181971</v>
      </c>
      <c r="J154">
        <f t="shared" si="46"/>
        <v>11.092032031644932</v>
      </c>
      <c r="K154">
        <f t="shared" si="46"/>
        <v>5.9437060065429179</v>
      </c>
      <c r="L154">
        <f t="shared" si="46"/>
        <v>3.0874578604344869</v>
      </c>
      <c r="M154">
        <f t="shared" si="46"/>
        <v>1.6221885651686347</v>
      </c>
      <c r="N154">
        <f t="shared" si="46"/>
        <v>0.82357400039608608</v>
      </c>
      <c r="O154">
        <f t="shared" si="46"/>
        <v>0.44423686280898084</v>
      </c>
      <c r="P154">
        <f t="shared" si="46"/>
        <v>0.21526577953991707</v>
      </c>
      <c r="Q154">
        <f t="shared" si="46"/>
        <v>0.23075755443772847</v>
      </c>
      <c r="S154" s="29">
        <f t="shared" si="48"/>
        <v>314.23992448087029</v>
      </c>
      <c r="T154">
        <f t="shared" si="49"/>
        <v>-3.5322528389213223E-2</v>
      </c>
      <c r="U154">
        <f t="shared" si="50"/>
        <v>0.47009060597795388</v>
      </c>
    </row>
    <row r="155" spans="2:21" x14ac:dyDescent="0.35">
      <c r="B155" s="36">
        <v>3.2</v>
      </c>
      <c r="C155">
        <f t="shared" si="46"/>
        <v>12.86105535425396</v>
      </c>
      <c r="D155">
        <f t="shared" si="46"/>
        <v>34.898218964007235</v>
      </c>
      <c r="E155">
        <f t="shared" si="46"/>
        <v>49.264013833307516</v>
      </c>
      <c r="F155">
        <f t="shared" si="46"/>
        <v>69.349027680461433</v>
      </c>
      <c r="G155">
        <f t="shared" si="46"/>
        <v>59.293772589929667</v>
      </c>
      <c r="H155">
        <f t="shared" si="46"/>
        <v>42.181052558918054</v>
      </c>
      <c r="I155">
        <f t="shared" si="46"/>
        <v>22.098344858572503</v>
      </c>
      <c r="J155">
        <f t="shared" si="46"/>
        <v>11.00948387653033</v>
      </c>
      <c r="K155">
        <f t="shared" si="46"/>
        <v>5.9026502587832335</v>
      </c>
      <c r="L155">
        <f t="shared" si="46"/>
        <v>3.0649652669944332</v>
      </c>
      <c r="M155">
        <f t="shared" si="46"/>
        <v>1.6106677836069134</v>
      </c>
      <c r="N155">
        <f t="shared" si="46"/>
        <v>0.81916332630313082</v>
      </c>
      <c r="O155">
        <f t="shared" si="46"/>
        <v>0.44033486886958439</v>
      </c>
      <c r="P155">
        <f t="shared" si="46"/>
        <v>0.21400724165383217</v>
      </c>
      <c r="Q155">
        <f t="shared" si="46"/>
        <v>0.22950312030144376</v>
      </c>
      <c r="S155" s="29">
        <f t="shared" si="48"/>
        <v>313.23626158249323</v>
      </c>
      <c r="T155">
        <f t="shared" si="49"/>
        <v>-3.8403648615280728E-2</v>
      </c>
      <c r="U155">
        <f t="shared" si="50"/>
        <v>0.46885997492274806</v>
      </c>
    </row>
    <row r="156" spans="2:21" x14ac:dyDescent="0.35">
      <c r="B156" s="36">
        <v>3.3</v>
      </c>
      <c r="C156">
        <f t="shared" ref="C156:Q171" si="51">C$12*C115</f>
        <v>13.110087384525913</v>
      </c>
      <c r="D156">
        <f t="shared" si="51"/>
        <v>35.045078778153957</v>
      </c>
      <c r="E156">
        <f t="shared" si="51"/>
        <v>49.642111152815346</v>
      </c>
      <c r="F156">
        <f t="shared" si="51"/>
        <v>68.590152141784927</v>
      </c>
      <c r="G156">
        <f t="shared" si="51"/>
        <v>59.05146528000256</v>
      </c>
      <c r="H156">
        <f t="shared" si="51"/>
        <v>41.91886487190925</v>
      </c>
      <c r="I156">
        <f t="shared" si="51"/>
        <v>21.93454948449828</v>
      </c>
      <c r="J156">
        <f t="shared" si="51"/>
        <v>10.931366912725684</v>
      </c>
      <c r="K156">
        <f t="shared" si="51"/>
        <v>5.8618781008280001</v>
      </c>
      <c r="L156">
        <f t="shared" si="51"/>
        <v>3.0424980438365687</v>
      </c>
      <c r="M156">
        <f t="shared" si="51"/>
        <v>1.5991220355572155</v>
      </c>
      <c r="N156">
        <f t="shared" si="51"/>
        <v>0.81477627367633421</v>
      </c>
      <c r="O156">
        <f t="shared" si="51"/>
        <v>0.43646714826083499</v>
      </c>
      <c r="P156">
        <f t="shared" si="51"/>
        <v>0.21305714900350181</v>
      </c>
      <c r="Q156">
        <f t="shared" si="51"/>
        <v>0.22853136480529879</v>
      </c>
      <c r="S156" s="29">
        <f t="shared" si="48"/>
        <v>312.42000612238365</v>
      </c>
      <c r="T156">
        <f t="shared" si="49"/>
        <v>-4.0909451322393264E-2</v>
      </c>
      <c r="U156">
        <f t="shared" si="50"/>
        <v>0.46742389668828854</v>
      </c>
    </row>
    <row r="157" spans="2:21" x14ac:dyDescent="0.35">
      <c r="B157" s="36">
        <v>3.4</v>
      </c>
      <c r="C157">
        <f t="shared" si="51"/>
        <v>13.416458141533331</v>
      </c>
      <c r="D157">
        <f t="shared" si="51"/>
        <v>35.180073160767861</v>
      </c>
      <c r="E157">
        <f t="shared" si="51"/>
        <v>50.145498095981154</v>
      </c>
      <c r="F157">
        <f t="shared" si="51"/>
        <v>67.836924324220021</v>
      </c>
      <c r="G157">
        <f t="shared" si="51"/>
        <v>58.84136164771818</v>
      </c>
      <c r="H157">
        <f t="shared" si="51"/>
        <v>41.657510978659879</v>
      </c>
      <c r="I157">
        <f t="shared" si="51"/>
        <v>21.771349903941552</v>
      </c>
      <c r="J157">
        <f t="shared" si="51"/>
        <v>10.858127565930744</v>
      </c>
      <c r="K157">
        <f t="shared" si="51"/>
        <v>5.8213875737997984</v>
      </c>
      <c r="L157">
        <f t="shared" si="51"/>
        <v>3.0200341401557327</v>
      </c>
      <c r="M157">
        <f t="shared" si="51"/>
        <v>1.5875553455304763</v>
      </c>
      <c r="N157">
        <f t="shared" si="51"/>
        <v>0.81041271600961295</v>
      </c>
      <c r="O157">
        <f t="shared" si="51"/>
        <v>0.43263339994405464</v>
      </c>
      <c r="P157">
        <f t="shared" si="51"/>
        <v>0.21236734716282268</v>
      </c>
      <c r="Q157">
        <f t="shared" si="51"/>
        <v>0.22781096851012547</v>
      </c>
      <c r="S157" s="29">
        <f t="shared" si="48"/>
        <v>311.81950530986541</v>
      </c>
      <c r="T157">
        <f t="shared" si="49"/>
        <v>-4.2752914104779438E-2</v>
      </c>
      <c r="U157">
        <f t="shared" si="50"/>
        <v>0.46578404850919319</v>
      </c>
    </row>
    <row r="158" spans="2:21" x14ac:dyDescent="0.35">
      <c r="B158" s="36">
        <v>3.5</v>
      </c>
      <c r="C158">
        <f t="shared" si="51"/>
        <v>13.774038401319151</v>
      </c>
      <c r="D158">
        <f t="shared" si="51"/>
        <v>35.303609213720868</v>
      </c>
      <c r="E158">
        <f t="shared" si="51"/>
        <v>50.765637667982276</v>
      </c>
      <c r="F158">
        <f t="shared" si="51"/>
        <v>67.116592268799209</v>
      </c>
      <c r="G158">
        <f t="shared" si="51"/>
        <v>58.668374022751117</v>
      </c>
      <c r="H158">
        <f t="shared" si="51"/>
        <v>41.403685285535587</v>
      </c>
      <c r="I158">
        <f t="shared" si="51"/>
        <v>21.611493729436148</v>
      </c>
      <c r="J158">
        <f t="shared" si="51"/>
        <v>10.790211965410984</v>
      </c>
      <c r="K158">
        <f t="shared" si="51"/>
        <v>5.7811767323520229</v>
      </c>
      <c r="L158">
        <f t="shared" si="51"/>
        <v>2.9975512808227949</v>
      </c>
      <c r="M158">
        <f t="shared" si="51"/>
        <v>1.5759737754143239</v>
      </c>
      <c r="N158">
        <f t="shared" si="51"/>
        <v>0.80607252747470204</v>
      </c>
      <c r="O158">
        <f t="shared" si="51"/>
        <v>0.42883332552785081</v>
      </c>
      <c r="P158">
        <f t="shared" si="51"/>
        <v>0.21188018035042208</v>
      </c>
      <c r="Q158">
        <f t="shared" si="51"/>
        <v>0.22730337014459648</v>
      </c>
      <c r="S158" s="29">
        <f t="shared" si="48"/>
        <v>311.46243374704204</v>
      </c>
      <c r="T158">
        <f t="shared" si="49"/>
        <v>-4.3849079377150879E-2</v>
      </c>
      <c r="U158">
        <f t="shared" si="50"/>
        <v>0.46394858749668666</v>
      </c>
    </row>
    <row r="159" spans="2:21" x14ac:dyDescent="0.35">
      <c r="B159" s="36">
        <v>3.6</v>
      </c>
      <c r="C159">
        <f t="shared" si="51"/>
        <v>14.176045822848348</v>
      </c>
      <c r="D159">
        <f t="shared" si="51"/>
        <v>35.41614627132418</v>
      </c>
      <c r="E159">
        <f t="shared" si="51"/>
        <v>51.493816453100621</v>
      </c>
      <c r="F159">
        <f t="shared" si="51"/>
        <v>66.455726658433719</v>
      </c>
      <c r="G159">
        <f t="shared" si="51"/>
        <v>58.537447247851688</v>
      </c>
      <c r="H159">
        <f t="shared" si="51"/>
        <v>41.164035115269499</v>
      </c>
      <c r="I159">
        <f t="shared" si="51"/>
        <v>21.457695693801149</v>
      </c>
      <c r="J159">
        <f t="shared" si="51"/>
        <v>10.728061018955305</v>
      </c>
      <c r="K159">
        <f t="shared" si="51"/>
        <v>5.7412436445754214</v>
      </c>
      <c r="L159">
        <f t="shared" si="51"/>
        <v>2.975027795877013</v>
      </c>
      <c r="M159">
        <f t="shared" si="51"/>
        <v>1.5643835158406847</v>
      </c>
      <c r="N159">
        <f t="shared" si="51"/>
        <v>0.80175558291725779</v>
      </c>
      <c r="O159">
        <f t="shared" si="51"/>
        <v>0.42506662924202587</v>
      </c>
      <c r="P159">
        <f t="shared" si="51"/>
        <v>0.2115377856378105</v>
      </c>
      <c r="Q159">
        <f t="shared" si="51"/>
        <v>0.22696992458212684</v>
      </c>
      <c r="S159" s="29">
        <f t="shared" si="48"/>
        <v>311.37495916025688</v>
      </c>
      <c r="T159">
        <f t="shared" si="49"/>
        <v>-4.411761547532337E-2</v>
      </c>
      <c r="U159">
        <f t="shared" si="50"/>
        <v>0.46192932258410246</v>
      </c>
    </row>
    <row r="160" spans="2:21" x14ac:dyDescent="0.35">
      <c r="B160" s="36">
        <v>3.7</v>
      </c>
      <c r="C160">
        <f t="shared" si="51"/>
        <v>14.61499363063936</v>
      </c>
      <c r="D160">
        <f t="shared" si="51"/>
        <v>35.51816172339835</v>
      </c>
      <c r="E160">
        <f t="shared" si="51"/>
        <v>52.321333436028247</v>
      </c>
      <c r="F160">
        <f t="shared" si="51"/>
        <v>65.879923766034764</v>
      </c>
      <c r="G160">
        <f t="shared" si="51"/>
        <v>58.453562357245644</v>
      </c>
      <c r="H160">
        <f t="shared" si="51"/>
        <v>40.945061070719049</v>
      </c>
      <c r="I160">
        <f t="shared" si="51"/>
        <v>21.312594831161327</v>
      </c>
      <c r="J160">
        <f t="shared" si="51"/>
        <v>10.672111893578698</v>
      </c>
      <c r="K160">
        <f t="shared" si="51"/>
        <v>5.7015863919052681</v>
      </c>
      <c r="L160">
        <f t="shared" si="51"/>
        <v>2.9524427415938295</v>
      </c>
      <c r="M160">
        <f t="shared" si="51"/>
        <v>1.5527906109712823</v>
      </c>
      <c r="N160">
        <f t="shared" si="51"/>
        <v>0.79746175785321161</v>
      </c>
      <c r="O160">
        <f t="shared" si="51"/>
        <v>0.42133301791414723</v>
      </c>
      <c r="P160">
        <f t="shared" si="51"/>
        <v>0.21128305538274142</v>
      </c>
      <c r="Q160">
        <f t="shared" si="51"/>
        <v>0.22677266942297947</v>
      </c>
      <c r="S160" s="29">
        <f t="shared" si="48"/>
        <v>311.58141295384888</v>
      </c>
      <c r="T160">
        <f t="shared" si="49"/>
        <v>-4.3483828015197769E-2</v>
      </c>
      <c r="U160">
        <f t="shared" si="50"/>
        <v>0.45974180243853557</v>
      </c>
    </row>
    <row r="161" spans="2:21" x14ac:dyDescent="0.35">
      <c r="B161" s="36">
        <v>3.8</v>
      </c>
      <c r="C161">
        <f t="shared" si="51"/>
        <v>15.082424127094392</v>
      </c>
      <c r="D161">
        <f t="shared" si="51"/>
        <v>35.610149406730763</v>
      </c>
      <c r="E161">
        <f t="shared" si="51"/>
        <v>53.239278851711205</v>
      </c>
      <c r="F161">
        <f t="shared" si="51"/>
        <v>65.414093451859088</v>
      </c>
      <c r="G161">
        <f t="shared" si="51"/>
        <v>58.421775587162493</v>
      </c>
      <c r="H161">
        <f t="shared" si="51"/>
        <v>40.753145078779589</v>
      </c>
      <c r="I161">
        <f t="shared" si="51"/>
        <v>21.178763772307921</v>
      </c>
      <c r="J161">
        <f t="shared" si="51"/>
        <v>10.622800734357</v>
      </c>
      <c r="K161">
        <f t="shared" si="51"/>
        <v>5.6622030690291991</v>
      </c>
      <c r="L161">
        <f t="shared" si="51"/>
        <v>2.9297759037201039</v>
      </c>
      <c r="M161">
        <f t="shared" si="51"/>
        <v>1.5412009580747439</v>
      </c>
      <c r="N161">
        <f t="shared" si="51"/>
        <v>0.79319092846517958</v>
      </c>
      <c r="O161">
        <f t="shared" si="51"/>
        <v>0.41763220094673281</v>
      </c>
      <c r="P161">
        <f t="shared" si="51"/>
        <v>0.21105932502944122</v>
      </c>
      <c r="Q161">
        <f t="shared" si="51"/>
        <v>0.22667406783564806</v>
      </c>
      <c r="S161" s="29">
        <f t="shared" si="48"/>
        <v>312.10416746310352</v>
      </c>
      <c r="T161">
        <f t="shared" si="49"/>
        <v>-4.1879036710929234E-2</v>
      </c>
      <c r="U161">
        <f t="shared" si="50"/>
        <v>0.45740568857538477</v>
      </c>
    </row>
    <row r="162" spans="2:21" x14ac:dyDescent="0.35">
      <c r="B162" s="36">
        <v>3.9</v>
      </c>
      <c r="C162">
        <f t="shared" si="51"/>
        <v>15.568685960899886</v>
      </c>
      <c r="D162">
        <f t="shared" si="51"/>
        <v>35.692618046475843</v>
      </c>
      <c r="E162">
        <f t="shared" si="51"/>
        <v>54.238330288390024</v>
      </c>
      <c r="F162">
        <f t="shared" si="51"/>
        <v>65.082844714108987</v>
      </c>
      <c r="G162">
        <f t="shared" si="51"/>
        <v>58.447262141317914</v>
      </c>
      <c r="H162">
        <f t="shared" si="51"/>
        <v>40.594588575681236</v>
      </c>
      <c r="I162">
        <f t="shared" si="51"/>
        <v>21.058721215341716</v>
      </c>
      <c r="J162">
        <f t="shared" si="51"/>
        <v>10.580565583133872</v>
      </c>
      <c r="K162">
        <f t="shared" si="51"/>
        <v>5.6230917837956644</v>
      </c>
      <c r="L162">
        <f t="shared" si="51"/>
        <v>2.907007802093962</v>
      </c>
      <c r="M162">
        <f t="shared" si="51"/>
        <v>1.5296203073246344</v>
      </c>
      <c r="N162">
        <f t="shared" si="51"/>
        <v>0.78894297159889182</v>
      </c>
      <c r="O162">
        <f t="shared" si="51"/>
        <v>0.41396389029463587</v>
      </c>
      <c r="P162">
        <f t="shared" si="51"/>
        <v>0.21081021422999965</v>
      </c>
      <c r="Q162">
        <f t="shared" si="51"/>
        <v>0.22663681498275753</v>
      </c>
      <c r="S162" s="29">
        <f t="shared" si="48"/>
        <v>312.96369030967003</v>
      </c>
      <c r="T162">
        <f t="shared" si="49"/>
        <v>-3.924040851055885E-2</v>
      </c>
      <c r="U162">
        <f t="shared" si="50"/>
        <v>0.45494482493771887</v>
      </c>
    </row>
    <row r="163" spans="2:21" x14ac:dyDescent="0.35">
      <c r="B163" s="36">
        <v>4</v>
      </c>
      <c r="C163">
        <f t="shared" si="51"/>
        <v>16.062903812154374</v>
      </c>
      <c r="D163">
        <f t="shared" si="51"/>
        <v>35.76610486251959</v>
      </c>
      <c r="E163">
        <f t="shared" si="51"/>
        <v>55.308584683486352</v>
      </c>
      <c r="F163">
        <f t="shared" si="51"/>
        <v>64.910337632136134</v>
      </c>
      <c r="G163">
        <f t="shared" si="51"/>
        <v>58.535168785495991</v>
      </c>
      <c r="H163">
        <f t="shared" si="51"/>
        <v>40.475504523982963</v>
      </c>
      <c r="I163">
        <f t="shared" si="51"/>
        <v>20.954884600379042</v>
      </c>
      <c r="J163">
        <f t="shared" si="51"/>
        <v>10.545827394870072</v>
      </c>
      <c r="K163">
        <f t="shared" si="51"/>
        <v>5.5842506571230235</v>
      </c>
      <c r="L163">
        <f t="shared" si="51"/>
        <v>2.8841206153805405</v>
      </c>
      <c r="M163">
        <f t="shared" si="51"/>
        <v>1.5180543823316177</v>
      </c>
      <c r="N163">
        <f t="shared" si="51"/>
        <v>0.78471776475971222</v>
      </c>
      <c r="O163">
        <f t="shared" si="51"/>
        <v>0.41032780044291056</v>
      </c>
      <c r="P163">
        <f t="shared" si="51"/>
        <v>0.21048037063685249</v>
      </c>
      <c r="Q163">
        <f t="shared" si="51"/>
        <v>0.22662402458025047</v>
      </c>
      <c r="S163" s="29">
        <f t="shared" si="48"/>
        <v>314.17789191027941</v>
      </c>
      <c r="T163">
        <f t="shared" si="49"/>
        <v>-3.5512960663068874E-2</v>
      </c>
      <c r="U163">
        <f t="shared" si="50"/>
        <v>0.45238689474869659</v>
      </c>
    </row>
    <row r="164" spans="2:21" x14ac:dyDescent="0.35">
      <c r="B164" s="36">
        <v>4.0999999999999996</v>
      </c>
      <c r="C164">
        <f t="shared" si="51"/>
        <v>16.55383158283238</v>
      </c>
      <c r="D164">
        <f t="shared" si="51"/>
        <v>35.831254125799028</v>
      </c>
      <c r="E164">
        <f t="shared" si="51"/>
        <v>56.439647976185206</v>
      </c>
      <c r="F164">
        <f t="shared" si="51"/>
        <v>64.917006717711615</v>
      </c>
      <c r="G164">
        <f t="shared" si="51"/>
        <v>58.689493233573451</v>
      </c>
      <c r="H164">
        <f t="shared" si="51"/>
        <v>40.40092299986803</v>
      </c>
      <c r="I164">
        <f t="shared" si="51"/>
        <v>20.869206430084414</v>
      </c>
      <c r="J164">
        <f t="shared" si="51"/>
        <v>10.51886296934012</v>
      </c>
      <c r="K164">
        <f t="shared" si="51"/>
        <v>5.5456778229092665</v>
      </c>
      <c r="L164">
        <f t="shared" si="51"/>
        <v>2.8611035733154702</v>
      </c>
      <c r="M164">
        <f t="shared" si="51"/>
        <v>1.5065095088708318</v>
      </c>
      <c r="N164">
        <f t="shared" si="51"/>
        <v>0.78051518610950676</v>
      </c>
      <c r="O164">
        <f t="shared" si="51"/>
        <v>0.40672364838612152</v>
      </c>
      <c r="P164">
        <f t="shared" si="51"/>
        <v>0.21002044267787257</v>
      </c>
      <c r="Q164">
        <f t="shared" si="51"/>
        <v>0.22660134960001418</v>
      </c>
      <c r="S164" s="29">
        <f t="shared" si="48"/>
        <v>315.75737756726329</v>
      </c>
      <c r="T164">
        <f t="shared" si="49"/>
        <v>-3.0664136209772951E-2</v>
      </c>
      <c r="U164">
        <f t="shared" si="50"/>
        <v>0.4497618971214144</v>
      </c>
    </row>
    <row r="165" spans="2:21" x14ac:dyDescent="0.35">
      <c r="B165" s="36">
        <v>4.2</v>
      </c>
      <c r="C165">
        <f t="shared" si="51"/>
        <v>17.030937986595433</v>
      </c>
      <c r="D165">
        <f t="shared" si="51"/>
        <v>35.888784733447487</v>
      </c>
      <c r="E165">
        <f t="shared" si="51"/>
        <v>57.621511990111514</v>
      </c>
      <c r="F165">
        <f t="shared" si="51"/>
        <v>65.117964715711238</v>
      </c>
      <c r="G165">
        <f t="shared" si="51"/>
        <v>58.912641179743581</v>
      </c>
      <c r="H165">
        <f t="shared" si="51"/>
        <v>40.374318818406763</v>
      </c>
      <c r="I165">
        <f t="shared" si="51"/>
        <v>20.80298310113108</v>
      </c>
      <c r="J165">
        <f t="shared" si="51"/>
        <v>10.499761429197713</v>
      </c>
      <c r="K165">
        <f t="shared" si="51"/>
        <v>5.5073714279423545</v>
      </c>
      <c r="L165">
        <f t="shared" si="51"/>
        <v>2.8379548241221721</v>
      </c>
      <c r="M165">
        <f t="shared" si="51"/>
        <v>1.4949923511200236</v>
      </c>
      <c r="N165">
        <f t="shared" si="51"/>
        <v>0.77633511446319581</v>
      </c>
      <c r="O165">
        <f t="shared" si="51"/>
        <v>0.40315115360610404</v>
      </c>
      <c r="P165">
        <f t="shared" si="51"/>
        <v>0.20939152190330584</v>
      </c>
      <c r="Q165">
        <f t="shared" si="51"/>
        <v>0.2265396885339761</v>
      </c>
      <c r="S165" s="29">
        <f t="shared" si="48"/>
        <v>317.70464003603593</v>
      </c>
      <c r="T165">
        <f t="shared" si="49"/>
        <v>-2.4686282701688496E-2</v>
      </c>
      <c r="U165">
        <f t="shared" si="50"/>
        <v>0.44709904329398104</v>
      </c>
    </row>
    <row r="166" spans="2:21" x14ac:dyDescent="0.35">
      <c r="B166" s="36">
        <v>4.3</v>
      </c>
      <c r="C166">
        <f t="shared" si="51"/>
        <v>17.486955135375677</v>
      </c>
      <c r="D166">
        <f t="shared" si="51"/>
        <v>35.939441930731128</v>
      </c>
      <c r="E166">
        <f t="shared" si="51"/>
        <v>58.846713872662974</v>
      </c>
      <c r="F166">
        <f t="shared" si="51"/>
        <v>65.518014798199559</v>
      </c>
      <c r="G166">
        <f t="shared" si="51"/>
        <v>59.204182099806047</v>
      </c>
      <c r="H166">
        <f t="shared" si="51"/>
        <v>40.396340614484053</v>
      </c>
      <c r="I166">
        <f t="shared" si="51"/>
        <v>20.756347080520484</v>
      </c>
      <c r="J166">
        <f t="shared" si="51"/>
        <v>10.488299425700909</v>
      </c>
      <c r="K166">
        <f t="shared" si="51"/>
        <v>5.4693296318111884</v>
      </c>
      <c r="L166">
        <f t="shared" si="51"/>
        <v>2.8146865985061393</v>
      </c>
      <c r="M166">
        <f t="shared" si="51"/>
        <v>1.4835095542715935</v>
      </c>
      <c r="N166">
        <f t="shared" si="51"/>
        <v>0.77217742928549227</v>
      </c>
      <c r="O166">
        <f t="shared" si="51"/>
        <v>0.39961003805012896</v>
      </c>
      <c r="P166">
        <f t="shared" si="51"/>
        <v>0.2085750560388443</v>
      </c>
      <c r="Q166">
        <f t="shared" si="51"/>
        <v>0.22642127673977486</v>
      </c>
      <c r="S166" s="29">
        <f t="shared" si="48"/>
        <v>320.01060454218396</v>
      </c>
      <c r="T166">
        <f t="shared" si="49"/>
        <v>-1.7607258567215355E-2</v>
      </c>
      <c r="U166">
        <f t="shared" si="50"/>
        <v>0.44442114350765904</v>
      </c>
    </row>
    <row r="167" spans="2:21" x14ac:dyDescent="0.35">
      <c r="B167" s="36">
        <v>4.4000000000000004</v>
      </c>
      <c r="C167">
        <f t="shared" si="51"/>
        <v>17.916533633150813</v>
      </c>
      <c r="D167">
        <f t="shared" si="51"/>
        <v>35.983966402583917</v>
      </c>
      <c r="E167">
        <f t="shared" si="51"/>
        <v>60.109165854444221</v>
      </c>
      <c r="F167">
        <f t="shared" si="51"/>
        <v>66.11745064236726</v>
      </c>
      <c r="G167">
        <f t="shared" si="51"/>
        <v>59.562330746461207</v>
      </c>
      <c r="H167">
        <f t="shared" si="51"/>
        <v>40.466257268323609</v>
      </c>
      <c r="I167">
        <f t="shared" si="51"/>
        <v>20.728859540632715</v>
      </c>
      <c r="J167">
        <f t="shared" si="51"/>
        <v>10.484107271051355</v>
      </c>
      <c r="K167">
        <f t="shared" si="51"/>
        <v>5.4315506068171828</v>
      </c>
      <c r="L167">
        <f t="shared" si="51"/>
        <v>2.7913178085410588</v>
      </c>
      <c r="M167">
        <f t="shared" si="51"/>
        <v>1.4720674953043338</v>
      </c>
      <c r="N167">
        <f t="shared" si="51"/>
        <v>0.76804201068698397</v>
      </c>
      <c r="O167">
        <f t="shared" si="51"/>
        <v>0.39610002610809653</v>
      </c>
      <c r="P167">
        <f t="shared" si="51"/>
        <v>0.20756382317861369</v>
      </c>
      <c r="Q167">
        <f t="shared" si="51"/>
        <v>0.22623471538715625</v>
      </c>
      <c r="S167" s="29">
        <f t="shared" si="48"/>
        <v>322.66154784503851</v>
      </c>
      <c r="T167">
        <f t="shared" si="49"/>
        <v>-9.4691924478131368E-3</v>
      </c>
      <c r="U167">
        <f t="shared" si="50"/>
        <v>0.44174594792728739</v>
      </c>
    </row>
    <row r="168" spans="2:21" x14ac:dyDescent="0.35">
      <c r="B168" s="36">
        <v>4.5</v>
      </c>
      <c r="C168">
        <f t="shared" si="51"/>
        <v>18.317424871593182</v>
      </c>
      <c r="D168">
        <f t="shared" si="51"/>
        <v>36.02303329929083</v>
      </c>
      <c r="E168">
        <f t="shared" si="51"/>
        <v>61.405414843321125</v>
      </c>
      <c r="F168">
        <f t="shared" si="51"/>
        <v>66.910502244606562</v>
      </c>
      <c r="G168">
        <f t="shared" si="51"/>
        <v>59.983705756842532</v>
      </c>
      <c r="H168">
        <f t="shared" si="51"/>
        <v>40.581627219148956</v>
      </c>
      <c r="I168">
        <f t="shared" si="51"/>
        <v>20.719385962123035</v>
      </c>
      <c r="J168">
        <f t="shared" si="51"/>
        <v>10.486652869098307</v>
      </c>
      <c r="K168">
        <f t="shared" si="51"/>
        <v>5.3940325378864573</v>
      </c>
      <c r="L168">
        <f t="shared" si="51"/>
        <v>2.7678744706382505</v>
      </c>
      <c r="M168">
        <f t="shared" si="51"/>
        <v>1.4606718478177791</v>
      </c>
      <c r="N168">
        <f t="shared" si="51"/>
        <v>0.76392873942063511</v>
      </c>
      <c r="O168">
        <f t="shared" si="51"/>
        <v>0.39262084459047369</v>
      </c>
      <c r="P168">
        <f t="shared" si="51"/>
        <v>0.20636501677406269</v>
      </c>
      <c r="Q168">
        <f t="shared" si="51"/>
        <v>0.2259773416971865</v>
      </c>
      <c r="S168" s="29">
        <f t="shared" si="48"/>
        <v>325.63921786484934</v>
      </c>
      <c r="T168">
        <f t="shared" si="49"/>
        <v>-3.281159574602397E-4</v>
      </c>
      <c r="U168">
        <f t="shared" si="50"/>
        <v>0.43908360775322863</v>
      </c>
    </row>
    <row r="169" spans="2:21" x14ac:dyDescent="0.35">
      <c r="B169" s="36">
        <v>4.5999999999999996</v>
      </c>
      <c r="C169">
        <f t="shared" si="51"/>
        <v>18.690769455105816</v>
      </c>
      <c r="D169">
        <f t="shared" si="51"/>
        <v>36.05724093206846</v>
      </c>
      <c r="E169">
        <f t="shared" si="51"/>
        <v>62.734923210031027</v>
      </c>
      <c r="F169">
        <f t="shared" si="51"/>
        <v>67.885195013819072</v>
      </c>
      <c r="G169">
        <f t="shared" si="51"/>
        <v>60.463372618616212</v>
      </c>
      <c r="H169">
        <f t="shared" si="51"/>
        <v>40.738362168767672</v>
      </c>
      <c r="I169">
        <f t="shared" si="51"/>
        <v>20.726134590752856</v>
      </c>
      <c r="J169">
        <f t="shared" si="51"/>
        <v>10.495253569157786</v>
      </c>
      <c r="K169">
        <f t="shared" si="51"/>
        <v>5.3567736224826303</v>
      </c>
      <c r="L169">
        <f t="shared" si="51"/>
        <v>2.744388782340994</v>
      </c>
      <c r="M169">
        <f t="shared" si="51"/>
        <v>1.449327530046336</v>
      </c>
      <c r="N169">
        <f t="shared" si="51"/>
        <v>0.75983749687829094</v>
      </c>
      <c r="O169">
        <f t="shared" si="51"/>
        <v>0.38917222270686114</v>
      </c>
      <c r="P169">
        <f t="shared" si="51"/>
        <v>0.20499933643826757</v>
      </c>
      <c r="Q169">
        <f t="shared" si="51"/>
        <v>0.22565496636663127</v>
      </c>
      <c r="S169" s="29">
        <f t="shared" si="48"/>
        <v>328.9214055155789</v>
      </c>
      <c r="T169">
        <f t="shared" si="49"/>
        <v>9.7477917728787285E-3</v>
      </c>
      <c r="U169">
        <f t="shared" si="50"/>
        <v>0.43643640850779269</v>
      </c>
    </row>
    <row r="170" spans="2:21" x14ac:dyDescent="0.35">
      <c r="B170" s="36">
        <v>4.7</v>
      </c>
      <c r="C170">
        <f t="shared" si="51"/>
        <v>19.039002589290934</v>
      </c>
      <c r="D170">
        <f t="shared" si="51"/>
        <v>36.087166769855493</v>
      </c>
      <c r="E170">
        <f t="shared" si="51"/>
        <v>64.097974789751973</v>
      </c>
      <c r="F170">
        <f t="shared" si="51"/>
        <v>69.02806770793967</v>
      </c>
      <c r="G170">
        <f t="shared" si="51"/>
        <v>60.995956929241395</v>
      </c>
      <c r="H170">
        <f t="shared" si="51"/>
        <v>40.93197260291705</v>
      </c>
      <c r="I170">
        <f t="shared" si="51"/>
        <v>20.747166249157637</v>
      </c>
      <c r="J170">
        <f t="shared" si="51"/>
        <v>10.509193960226661</v>
      </c>
      <c r="K170">
        <f t="shared" si="51"/>
        <v>5.3197720705202221</v>
      </c>
      <c r="L170">
        <f t="shared" si="51"/>
        <v>2.7208937413086418</v>
      </c>
      <c r="M170">
        <f t="shared" si="51"/>
        <v>1.4380391307646989</v>
      </c>
      <c r="N170">
        <f t="shared" si="51"/>
        <v>0.75576816508703648</v>
      </c>
      <c r="O170">
        <f t="shared" si="51"/>
        <v>0.38575389204500299</v>
      </c>
      <c r="P170">
        <f t="shared" si="51"/>
        <v>0.20349093247652522</v>
      </c>
      <c r="Q170">
        <f t="shared" si="51"/>
        <v>0.22527569667594691</v>
      </c>
      <c r="S170" s="29">
        <f t="shared" si="48"/>
        <v>332.48549522725892</v>
      </c>
      <c r="T170">
        <f t="shared" si="49"/>
        <v>2.06891037571451E-2</v>
      </c>
      <c r="U170">
        <f t="shared" si="50"/>
        <v>0.43380323485039601</v>
      </c>
    </row>
    <row r="171" spans="2:21" x14ac:dyDescent="0.35">
      <c r="B171" s="36">
        <v>4.8</v>
      </c>
      <c r="C171">
        <f t="shared" si="51"/>
        <v>19.365003305040233</v>
      </c>
      <c r="D171">
        <f t="shared" si="51"/>
        <v>36.113391664833749</v>
      </c>
      <c r="E171">
        <f t="shared" si="51"/>
        <v>65.494834235699457</v>
      </c>
      <c r="F171">
        <f t="shared" si="51"/>
        <v>70.325589561048943</v>
      </c>
      <c r="G171">
        <f t="shared" si="51"/>
        <v>61.575995783494022</v>
      </c>
      <c r="H171">
        <f t="shared" si="51"/>
        <v>41.157979959068939</v>
      </c>
      <c r="I171">
        <f t="shared" si="51"/>
        <v>20.780564390064317</v>
      </c>
      <c r="J171">
        <f t="shared" si="51"/>
        <v>10.527763283421422</v>
      </c>
      <c r="K171">
        <f t="shared" si="51"/>
        <v>5.2830261042786448</v>
      </c>
      <c r="L171">
        <f t="shared" si="51"/>
        <v>2.6974213470849904</v>
      </c>
      <c r="M171">
        <f t="shared" si="51"/>
        <v>1.4268110937997813</v>
      </c>
      <c r="N171">
        <f t="shared" si="51"/>
        <v>0.75172062670572481</v>
      </c>
      <c r="O171">
        <f t="shared" si="51"/>
        <v>0.38236558654999298</v>
      </c>
      <c r="P171">
        <f t="shared" si="51"/>
        <v>0.2018637033809412</v>
      </c>
      <c r="Q171">
        <f t="shared" si="51"/>
        <v>0.22484765695595096</v>
      </c>
      <c r="S171" s="29">
        <f t="shared" si="48"/>
        <v>336.3091783014271</v>
      </c>
      <c r="T171">
        <f t="shared" si="49"/>
        <v>3.2427335066623611E-2</v>
      </c>
      <c r="U171">
        <f t="shared" si="50"/>
        <v>0.43118168902555154</v>
      </c>
    </row>
    <row r="172" spans="2:21" x14ac:dyDescent="0.35">
      <c r="B172" s="36">
        <v>4.9000000000000004</v>
      </c>
      <c r="C172">
        <f t="shared" ref="C172:Q177" si="52">C$12*C131</f>
        <v>19.672042217517692</v>
      </c>
      <c r="D172">
        <f t="shared" si="52"/>
        <v>36.136499456768661</v>
      </c>
      <c r="E172">
        <f t="shared" si="52"/>
        <v>66.925735797067674</v>
      </c>
      <c r="F172">
        <f t="shared" si="52"/>
        <v>71.763765456866736</v>
      </c>
      <c r="G172">
        <f t="shared" si="52"/>
        <v>62.197891309109572</v>
      </c>
      <c r="H172">
        <f t="shared" si="52"/>
        <v>41.411881142265514</v>
      </c>
      <c r="I172">
        <f t="shared" si="52"/>
        <v>20.824424492263162</v>
      </c>
      <c r="J172">
        <f t="shared" si="52"/>
        <v>10.550252424390127</v>
      </c>
      <c r="K172">
        <f t="shared" si="52"/>
        <v>5.2465339583167943</v>
      </c>
      <c r="L172">
        <f t="shared" si="52"/>
        <v>2.6740025833031207</v>
      </c>
      <c r="M172">
        <f t="shared" si="52"/>
        <v>1.4156477216734229</v>
      </c>
      <c r="N172">
        <f t="shared" si="52"/>
        <v>0.74769476502159371</v>
      </c>
      <c r="O172">
        <f t="shared" si="52"/>
        <v>0.37900704250357287</v>
      </c>
      <c r="P172">
        <f t="shared" si="52"/>
        <v>0.20014111677487839</v>
      </c>
      <c r="Q172">
        <f t="shared" si="52"/>
        <v>0.224378947227791</v>
      </c>
      <c r="S172" s="29">
        <f t="shared" si="48"/>
        <v>340.36989843107028</v>
      </c>
      <c r="T172">
        <f t="shared" si="49"/>
        <v>4.4893240645154528E-2</v>
      </c>
      <c r="U172">
        <f t="shared" si="50"/>
        <v>0.42856861366191196</v>
      </c>
    </row>
    <row r="173" spans="2:21" x14ac:dyDescent="0.35">
      <c r="B173" s="36">
        <v>5</v>
      </c>
      <c r="C173">
        <f t="shared" si="52"/>
        <v>19.963741117141669</v>
      </c>
      <c r="D173">
        <f t="shared" si="52"/>
        <v>36.157076418240457</v>
      </c>
      <c r="E173">
        <f t="shared" si="52"/>
        <v>68.390880611994703</v>
      </c>
      <c r="F173">
        <f t="shared" si="52"/>
        <v>73.327753207149357</v>
      </c>
      <c r="G173">
        <f t="shared" si="52"/>
        <v>62.855865313417866</v>
      </c>
      <c r="H173">
        <f t="shared" si="52"/>
        <v>41.689113632369768</v>
      </c>
      <c r="I173">
        <f t="shared" si="52"/>
        <v>20.876843438631649</v>
      </c>
      <c r="J173">
        <f t="shared" si="52"/>
        <v>10.575950985652213</v>
      </c>
      <c r="K173">
        <f t="shared" si="52"/>
        <v>5.2102938793882387</v>
      </c>
      <c r="L173">
        <f t="shared" si="52"/>
        <v>2.6506674213080816</v>
      </c>
      <c r="M173">
        <f t="shared" si="52"/>
        <v>1.4045531775460074</v>
      </c>
      <c r="N173">
        <f t="shared" si="52"/>
        <v>0.74369046394690141</v>
      </c>
      <c r="O173">
        <f t="shared" si="52"/>
        <v>0.37567799850361228</v>
      </c>
      <c r="P173">
        <f t="shared" si="52"/>
        <v>0.19834609211377793</v>
      </c>
      <c r="Q173">
        <f t="shared" si="52"/>
        <v>0.22387762735992753</v>
      </c>
      <c r="S173" s="29">
        <f t="shared" si="48"/>
        <v>344.6443313847642</v>
      </c>
      <c r="T173">
        <f t="shared" si="49"/>
        <v>5.8015218004178158E-2</v>
      </c>
      <c r="U173">
        <f t="shared" si="50"/>
        <v>0.425960524115929</v>
      </c>
    </row>
    <row r="174" spans="2:21" x14ac:dyDescent="0.35">
      <c r="B174" s="36">
        <v>5.0999999999999996</v>
      </c>
      <c r="C174">
        <f t="shared" si="52"/>
        <v>20.244037825558294</v>
      </c>
      <c r="D174">
        <f t="shared" si="52"/>
        <v>36.175710794281215</v>
      </c>
      <c r="E174">
        <f t="shared" si="52"/>
        <v>69.890433910047491</v>
      </c>
      <c r="F174">
        <f t="shared" si="52"/>
        <v>75.001511260736876</v>
      </c>
      <c r="G174">
        <f t="shared" si="52"/>
        <v>63.543919273884107</v>
      </c>
      <c r="H174">
        <f t="shared" si="52"/>
        <v>41.985025728966612</v>
      </c>
      <c r="I174">
        <f t="shared" si="52"/>
        <v>20.935910678380896</v>
      </c>
      <c r="J174">
        <f t="shared" si="52"/>
        <v>10.604144845477215</v>
      </c>
      <c r="K174">
        <f t="shared" si="52"/>
        <v>5.1743041263569625</v>
      </c>
      <c r="L174">
        <f t="shared" si="52"/>
        <v>2.6274448272159154</v>
      </c>
      <c r="M174">
        <f t="shared" si="52"/>
        <v>1.3935314872854836</v>
      </c>
      <c r="N174">
        <f t="shared" si="52"/>
        <v>0.739707608015579</v>
      </c>
      <c r="O174">
        <f t="shared" si="52"/>
        <v>0.3723781954437706</v>
      </c>
      <c r="P174">
        <f t="shared" si="52"/>
        <v>0.19650090937403231</v>
      </c>
      <c r="Q174">
        <f t="shared" si="52"/>
        <v>0.22335170410502611</v>
      </c>
      <c r="S174" s="29">
        <f t="shared" si="48"/>
        <v>349.10791317512945</v>
      </c>
      <c r="T174">
        <f t="shared" si="49"/>
        <v>7.1717858758598374E-2</v>
      </c>
      <c r="U174">
        <f t="shared" si="50"/>
        <v>0.423353965369338</v>
      </c>
    </row>
    <row r="175" spans="2:21" x14ac:dyDescent="0.35">
      <c r="B175" s="36">
        <v>5.2</v>
      </c>
      <c r="C175">
        <f t="shared" si="52"/>
        <v>20.517157829830673</v>
      </c>
      <c r="D175">
        <f t="shared" si="52"/>
        <v>36.192992437242353</v>
      </c>
      <c r="E175">
        <f t="shared" si="52"/>
        <v>71.42452212677054</v>
      </c>
      <c r="F175">
        <f t="shared" si="52"/>
        <v>76.767479035454599</v>
      </c>
      <c r="G175">
        <f t="shared" si="52"/>
        <v>64.255799929633284</v>
      </c>
      <c r="H175">
        <f t="shared" si="52"/>
        <v>42.294851994600947</v>
      </c>
      <c r="I175">
        <f t="shared" si="52"/>
        <v>20.999701156885045</v>
      </c>
      <c r="J175">
        <f t="shared" si="52"/>
        <v>10.634114201934329</v>
      </c>
      <c r="K175">
        <f t="shared" si="52"/>
        <v>5.1385629701137434</v>
      </c>
      <c r="L175">
        <f t="shared" si="52"/>
        <v>2.6043627722190008</v>
      </c>
      <c r="M175">
        <f t="shared" si="52"/>
        <v>1.3825865416543059</v>
      </c>
      <c r="N175">
        <f t="shared" si="52"/>
        <v>0.73574608237990213</v>
      </c>
      <c r="O175">
        <f t="shared" si="52"/>
        <v>0.36910737649333514</v>
      </c>
      <c r="P175">
        <f t="shared" si="52"/>
        <v>0.19462714288008137</v>
      </c>
      <c r="Q175">
        <f t="shared" si="52"/>
        <v>0.22280912099978881</v>
      </c>
      <c r="S175" s="29">
        <f t="shared" si="48"/>
        <v>353.73442071909193</v>
      </c>
      <c r="T175">
        <f t="shared" si="49"/>
        <v>8.592066130595466E-2</v>
      </c>
      <c r="U175">
        <f t="shared" si="50"/>
        <v>0.42074579281043351</v>
      </c>
    </row>
    <row r="176" spans="2:21" x14ac:dyDescent="0.35">
      <c r="B176" s="36">
        <v>5.3</v>
      </c>
      <c r="C176">
        <f t="shared" si="52"/>
        <v>20.787594026727596</v>
      </c>
      <c r="D176">
        <f t="shared" si="52"/>
        <v>36.2095125375292</v>
      </c>
      <c r="E176">
        <f t="shared" si="52"/>
        <v>72.993229933483377</v>
      </c>
      <c r="F176">
        <f t="shared" si="52"/>
        <v>78.606294595379921</v>
      </c>
      <c r="G176">
        <f t="shared" si="52"/>
        <v>64.984970838903109</v>
      </c>
      <c r="H176">
        <f t="shared" si="52"/>
        <v>42.613694045969069</v>
      </c>
      <c r="I176">
        <f t="shared" si="52"/>
        <v>21.066270017226444</v>
      </c>
      <c r="J176">
        <f t="shared" si="52"/>
        <v>10.665132104973461</v>
      </c>
      <c r="K176">
        <f t="shared" si="52"/>
        <v>5.1030686934930607</v>
      </c>
      <c r="L176">
        <f t="shared" si="52"/>
        <v>2.58144824595015</v>
      </c>
      <c r="M176">
        <f t="shared" si="52"/>
        <v>1.3717220986069536</v>
      </c>
      <c r="N176">
        <f t="shared" si="52"/>
        <v>0.73180577280717973</v>
      </c>
      <c r="O176">
        <f t="shared" si="52"/>
        <v>0.3658652870772387</v>
      </c>
      <c r="P176">
        <f t="shared" si="52"/>
        <v>0.19274561918201341</v>
      </c>
      <c r="Q176">
        <f t="shared" si="52"/>
        <v>0.22225775109935483</v>
      </c>
      <c r="S176" s="29">
        <f t="shared" si="48"/>
        <v>358.49561156840804</v>
      </c>
      <c r="T176">
        <f t="shared" si="49"/>
        <v>0.10053692484395803</v>
      </c>
      <c r="U176">
        <f t="shared" si="50"/>
        <v>0.41813337635985082</v>
      </c>
    </row>
    <row r="177" spans="1:23" x14ac:dyDescent="0.35">
      <c r="B177" s="36">
        <v>5.4</v>
      </c>
      <c r="C177">
        <f t="shared" si="52"/>
        <v>21.059683083592109</v>
      </c>
      <c r="D177">
        <f t="shared" si="52"/>
        <v>36.225813212427447</v>
      </c>
      <c r="E177">
        <f t="shared" si="52"/>
        <v>74.59666739174304</v>
      </c>
      <c r="F177">
        <f t="shared" si="52"/>
        <v>80.498622833470506</v>
      </c>
      <c r="G177">
        <f t="shared" si="52"/>
        <v>65.725199738388412</v>
      </c>
      <c r="H177">
        <f t="shared" si="52"/>
        <v>42.936944383074561</v>
      </c>
      <c r="I177">
        <f t="shared" si="52"/>
        <v>21.133816330721569</v>
      </c>
      <c r="J177">
        <f t="shared" si="52"/>
        <v>10.696526037176241</v>
      </c>
      <c r="K177">
        <f t="shared" si="52"/>
        <v>5.067819591190597</v>
      </c>
      <c r="L177">
        <f t="shared" si="52"/>
        <v>2.5587250128190382</v>
      </c>
      <c r="M177">
        <f t="shared" si="52"/>
        <v>1.3609414323712972</v>
      </c>
      <c r="N177">
        <f t="shared" si="52"/>
        <v>0.72788656567626742</v>
      </c>
      <c r="O177">
        <f t="shared" si="52"/>
        <v>0.36265167485547883</v>
      </c>
      <c r="P177">
        <f t="shared" si="52"/>
        <v>0.19087477044123907</v>
      </c>
      <c r="Q177">
        <f t="shared" si="52"/>
        <v>0.22170475248358881</v>
      </c>
      <c r="S177" s="29">
        <f t="shared" si="48"/>
        <v>363.36387681043135</v>
      </c>
      <c r="T177">
        <f t="shared" si="49"/>
        <v>0.11548189344578066</v>
      </c>
      <c r="U177">
        <f t="shared" si="50"/>
        <v>0.41551485968971774</v>
      </c>
    </row>
    <row r="178" spans="1:23" x14ac:dyDescent="0.35">
      <c r="B178" s="19"/>
      <c r="S178" s="29"/>
    </row>
    <row r="180" spans="1:23" ht="15" thickBot="1" x14ac:dyDescent="0.4">
      <c r="B180" s="24" t="s">
        <v>46</v>
      </c>
      <c r="C180" s="25">
        <v>1</v>
      </c>
      <c r="D180" s="25">
        <v>2</v>
      </c>
      <c r="E180" s="25">
        <v>3</v>
      </c>
      <c r="F180" s="25">
        <v>4</v>
      </c>
      <c r="G180" s="25">
        <v>5</v>
      </c>
      <c r="H180" s="25">
        <v>6</v>
      </c>
      <c r="I180" s="25">
        <v>7</v>
      </c>
      <c r="J180" s="25">
        <v>8</v>
      </c>
      <c r="K180" s="25">
        <v>9</v>
      </c>
      <c r="L180" s="27">
        <v>10</v>
      </c>
      <c r="M180" s="27">
        <v>11</v>
      </c>
      <c r="N180" s="27">
        <v>12</v>
      </c>
      <c r="O180" s="27">
        <v>13</v>
      </c>
      <c r="P180" s="27">
        <v>14</v>
      </c>
      <c r="Q180" s="27" t="s">
        <v>21</v>
      </c>
      <c r="S180" s="26" t="s">
        <v>22</v>
      </c>
      <c r="T180" s="10" t="s">
        <v>25</v>
      </c>
      <c r="V180" t="s">
        <v>46</v>
      </c>
      <c r="W180" t="s">
        <v>51</v>
      </c>
    </row>
    <row r="181" spans="1:23" x14ac:dyDescent="0.35">
      <c r="A181" s="1" t="s">
        <v>10</v>
      </c>
      <c r="B181" s="28" t="s">
        <v>33</v>
      </c>
      <c r="C181" s="29">
        <f t="shared" ref="C181:Q181" si="53">C140*C$8*C$11</f>
        <v>0</v>
      </c>
      <c r="D181" s="29">
        <f>D140*D$8*D$11</f>
        <v>0.13985996295076608</v>
      </c>
      <c r="E181" s="29">
        <f t="shared" si="53"/>
        <v>8.243548230101128</v>
      </c>
      <c r="F181" s="29">
        <f t="shared" si="53"/>
        <v>22.318355333306194</v>
      </c>
      <c r="G181" s="29">
        <f t="shared" si="53"/>
        <v>25.622055974342302</v>
      </c>
      <c r="H181" s="29">
        <f t="shared" si="53"/>
        <v>18.943226671736433</v>
      </c>
      <c r="I181" s="29">
        <f t="shared" si="53"/>
        <v>10.401342854482737</v>
      </c>
      <c r="J181" s="29">
        <f>J140*J$8*J$11</f>
        <v>5.3310781641935403</v>
      </c>
      <c r="K181" s="29">
        <f t="shared" si="53"/>
        <v>2.8147705124878737</v>
      </c>
      <c r="L181" s="29">
        <f t="shared" si="53"/>
        <v>1.4993884810565006</v>
      </c>
      <c r="M181" s="29">
        <f t="shared" si="53"/>
        <v>0.78867123511934556</v>
      </c>
      <c r="N181" s="29">
        <f t="shared" si="53"/>
        <v>0.4047479688374544</v>
      </c>
      <c r="O181" s="29">
        <f>O140*O$8*O$11</f>
        <v>0.21525724651252784</v>
      </c>
      <c r="P181" s="29">
        <f t="shared" si="53"/>
        <v>0.11067373660497355</v>
      </c>
      <c r="Q181" s="29">
        <f t="shared" si="53"/>
        <v>0.1190666868085999</v>
      </c>
      <c r="S181" s="29">
        <f>SUM(C181:Q181)</f>
        <v>96.952043058540369</v>
      </c>
      <c r="T181" s="29"/>
      <c r="V181" t="s">
        <v>47</v>
      </c>
      <c r="W181">
        <v>242.38213566371303</v>
      </c>
    </row>
    <row r="182" spans="1:23" x14ac:dyDescent="0.35">
      <c r="A182" s="1"/>
      <c r="B182" s="36">
        <v>1.8</v>
      </c>
      <c r="C182">
        <f t="shared" ref="C182:K182" si="54">C141*C$8*C$11</f>
        <v>0</v>
      </c>
      <c r="D182">
        <f t="shared" si="54"/>
        <v>0.12734952616200906</v>
      </c>
      <c r="E182">
        <f t="shared" si="54"/>
        <v>8.3518429618886092</v>
      </c>
      <c r="F182">
        <f t="shared" si="54"/>
        <v>23.151824032097419</v>
      </c>
      <c r="G182">
        <f t="shared" si="54"/>
        <v>26.885121042803423</v>
      </c>
      <c r="H182">
        <f t="shared" si="54"/>
        <v>19.806902942388422</v>
      </c>
      <c r="I182">
        <f t="shared" si="54"/>
        <v>11.234599120158016</v>
      </c>
      <c r="J182">
        <f t="shared" si="54"/>
        <v>5.9510420098272281</v>
      </c>
      <c r="K182">
        <f t="shared" si="54"/>
        <v>3.1545146441642391</v>
      </c>
      <c r="L182" s="31">
        <f t="shared" ref="L182:Q182" si="55">L141*L$8*L$11</f>
        <v>1.6951023471772491</v>
      </c>
      <c r="M182" s="31">
        <f t="shared" si="55"/>
        <v>0.88529064145527481</v>
      </c>
      <c r="N182" s="31">
        <f t="shared" si="55"/>
        <v>0.44156056674210276</v>
      </c>
      <c r="O182" s="31">
        <f t="shared" si="55"/>
        <v>0.24911179690426058</v>
      </c>
      <c r="P182" s="31">
        <f t="shared" si="55"/>
        <v>0.13466644810330033</v>
      </c>
      <c r="Q182" s="31">
        <f t="shared" si="55"/>
        <v>0.13879943729952673</v>
      </c>
      <c r="S182">
        <f>SUM(C182:Q182)</f>
        <v>102.20772751717108</v>
      </c>
      <c r="T182">
        <f>(S182-$S$181)/$S$181</f>
        <v>5.420911507204948E-2</v>
      </c>
      <c r="V182" s="36">
        <v>1.8</v>
      </c>
      <c r="W182">
        <v>265.18913755774179</v>
      </c>
    </row>
    <row r="183" spans="1:23" x14ac:dyDescent="0.35">
      <c r="B183" s="36">
        <v>1.9</v>
      </c>
      <c r="C183">
        <f t="shared" ref="C183:K183" si="56">C142*C$8*C$11</f>
        <v>0</v>
      </c>
      <c r="D183">
        <f t="shared" si="56"/>
        <v>0.12833690826960839</v>
      </c>
      <c r="E183">
        <f t="shared" si="56"/>
        <v>8.177942179258288</v>
      </c>
      <c r="F183">
        <f t="shared" si="56"/>
        <v>23.212651155692456</v>
      </c>
      <c r="G183">
        <f t="shared" si="56"/>
        <v>26.732975149203106</v>
      </c>
      <c r="H183">
        <f t="shared" si="56"/>
        <v>19.791394538972185</v>
      </c>
      <c r="I183">
        <f t="shared" si="56"/>
        <v>11.200458282894195</v>
      </c>
      <c r="J183">
        <f t="shared" si="56"/>
        <v>5.8984530031113644</v>
      </c>
      <c r="K183">
        <f t="shared" si="56"/>
        <v>3.1327250473382064</v>
      </c>
      <c r="L183" s="31">
        <f t="shared" ref="L183:Q183" si="57">L142*L$8*L$11</f>
        <v>1.6829879992011409</v>
      </c>
      <c r="M183" s="31">
        <f t="shared" si="57"/>
        <v>0.87951316133214352</v>
      </c>
      <c r="N183" s="31">
        <f t="shared" si="57"/>
        <v>0.43919577660350784</v>
      </c>
      <c r="O183" s="31">
        <f t="shared" si="57"/>
        <v>0.24692370214691628</v>
      </c>
      <c r="P183" s="31">
        <f t="shared" si="57"/>
        <v>0.13157514060910072</v>
      </c>
      <c r="Q183" s="31">
        <f t="shared" si="57"/>
        <v>0.13622995950608921</v>
      </c>
      <c r="S183">
        <f t="shared" ref="S183:S188" si="58">SUM(C183:Q183)</f>
        <v>101.79136200413832</v>
      </c>
      <c r="T183">
        <f t="shared" ref="T182:T188" si="59">(S183-$S$181)/$S$181</f>
        <v>4.9914563870262489E-2</v>
      </c>
      <c r="V183" s="36">
        <v>1.9</v>
      </c>
      <c r="W183">
        <v>263.2976373374068</v>
      </c>
    </row>
    <row r="184" spans="1:23" x14ac:dyDescent="0.35">
      <c r="B184" s="36">
        <v>2</v>
      </c>
      <c r="C184">
        <f t="shared" ref="C184:K184" si="60">C143*C$8*C$11</f>
        <v>0</v>
      </c>
      <c r="D184">
        <f t="shared" si="60"/>
        <v>0.12932969330435801</v>
      </c>
      <c r="E184">
        <f t="shared" si="60"/>
        <v>8.0088964244466805</v>
      </c>
      <c r="F184">
        <f t="shared" si="60"/>
        <v>23.271211084979072</v>
      </c>
      <c r="G184">
        <f t="shared" si="60"/>
        <v>26.581624178002379</v>
      </c>
      <c r="H184">
        <f t="shared" si="60"/>
        <v>19.775075072170178</v>
      </c>
      <c r="I184">
        <f t="shared" si="60"/>
        <v>11.166050400876657</v>
      </c>
      <c r="J184">
        <f t="shared" si="60"/>
        <v>5.8463435561032551</v>
      </c>
      <c r="K184">
        <f t="shared" si="60"/>
        <v>3.1110859606804238</v>
      </c>
      <c r="L184" s="31">
        <f t="shared" ref="L184:Q184" si="61">L143*L$8*L$11</f>
        <v>1.6709603127003618</v>
      </c>
      <c r="M184" s="31">
        <f t="shared" si="61"/>
        <v>0.87377059832312409</v>
      </c>
      <c r="N184" s="31">
        <f t="shared" si="61"/>
        <v>0.43684365116512569</v>
      </c>
      <c r="O184" s="31">
        <f t="shared" si="61"/>
        <v>0.24475482670246143</v>
      </c>
      <c r="P184" s="31">
        <f t="shared" si="61"/>
        <v>0.12856915902433699</v>
      </c>
      <c r="Q184" s="31">
        <f t="shared" si="61"/>
        <v>0.13371895698253711</v>
      </c>
      <c r="S184">
        <f t="shared" si="58"/>
        <v>101.37823387546094</v>
      </c>
      <c r="T184">
        <f t="shared" si="59"/>
        <v>4.5653404273781006E-2</v>
      </c>
      <c r="V184" s="36">
        <v>2</v>
      </c>
      <c r="W184">
        <v>261.43084101069724</v>
      </c>
    </row>
    <row r="185" spans="1:23" x14ac:dyDescent="0.35">
      <c r="B185" s="36">
        <v>2.1</v>
      </c>
      <c r="C185">
        <f t="shared" ref="C185:K185" si="62">C144*C$8*C$11</f>
        <v>0</v>
      </c>
      <c r="D185">
        <f t="shared" si="62"/>
        <v>0.13032283819880117</v>
      </c>
      <c r="E185">
        <f t="shared" si="62"/>
        <v>7.8472297237006785</v>
      </c>
      <c r="F185">
        <f t="shared" si="62"/>
        <v>23.322199139061187</v>
      </c>
      <c r="G185">
        <f t="shared" si="62"/>
        <v>26.430957706223303</v>
      </c>
      <c r="H185">
        <f t="shared" si="62"/>
        <v>19.756158905066112</v>
      </c>
      <c r="I185">
        <f t="shared" si="62"/>
        <v>11.130574778469386</v>
      </c>
      <c r="J185">
        <f t="shared" si="62"/>
        <v>5.7947470476156013</v>
      </c>
      <c r="K185">
        <f t="shared" si="62"/>
        <v>3.0895963445520733</v>
      </c>
      <c r="L185" s="31">
        <f t="shared" ref="L185:Q185" si="63">L144*L$8*L$11</f>
        <v>1.6590186205472095</v>
      </c>
      <c r="M185" s="31">
        <f t="shared" si="63"/>
        <v>0.86805659964428439</v>
      </c>
      <c r="N185" s="31">
        <f t="shared" si="63"/>
        <v>0.43450412259980498</v>
      </c>
      <c r="O185" s="31">
        <f t="shared" si="63"/>
        <v>0.24260500174674998</v>
      </c>
      <c r="P185" s="31">
        <f t="shared" si="63"/>
        <v>0.12567678088326742</v>
      </c>
      <c r="Q185" s="31">
        <f t="shared" si="63"/>
        <v>0.13128857924649334</v>
      </c>
      <c r="S185">
        <f t="shared" si="58"/>
        <v>100.96293618755496</v>
      </c>
      <c r="T185">
        <f t="shared" si="59"/>
        <v>4.1369867023769505E-2</v>
      </c>
      <c r="V185" s="36">
        <v>2.1</v>
      </c>
      <c r="W185">
        <v>259.58705637365767</v>
      </c>
    </row>
    <row r="186" spans="1:23" x14ac:dyDescent="0.35">
      <c r="B186" s="36">
        <v>2.2000000000000002</v>
      </c>
      <c r="C186">
        <f t="shared" ref="C186:K186" si="64">C145*C$8*C$11</f>
        <v>0</v>
      </c>
      <c r="D186">
        <f t="shared" si="64"/>
        <v>0.1313103900542007</v>
      </c>
      <c r="E186">
        <f t="shared" si="64"/>
        <v>7.6956059101988048</v>
      </c>
      <c r="F186">
        <f t="shared" si="64"/>
        <v>23.359869403179886</v>
      </c>
      <c r="G186">
        <f t="shared" si="64"/>
        <v>26.280972958206451</v>
      </c>
      <c r="H186">
        <f t="shared" si="64"/>
        <v>19.73273245651308</v>
      </c>
      <c r="I186">
        <f t="shared" si="64"/>
        <v>11.093179195485314</v>
      </c>
      <c r="J186">
        <f t="shared" si="64"/>
        <v>5.7437168972874648</v>
      </c>
      <c r="K186">
        <f t="shared" si="64"/>
        <v>3.0682551664955642</v>
      </c>
      <c r="L186" s="31">
        <f t="shared" ref="L186:Q186" si="65">L145*L$8*L$11</f>
        <v>1.6471615442678564</v>
      </c>
      <c r="M186" s="31">
        <f t="shared" si="65"/>
        <v>0.86236406392057252</v>
      </c>
      <c r="N186" s="31">
        <f t="shared" si="65"/>
        <v>0.43217712344347592</v>
      </c>
      <c r="O186" s="31">
        <f t="shared" si="65"/>
        <v>0.24047405993725851</v>
      </c>
      <c r="P186" s="31">
        <f t="shared" si="65"/>
        <v>0.12292706355641991</v>
      </c>
      <c r="Q186" s="31">
        <f t="shared" si="65"/>
        <v>0.12896217246174946</v>
      </c>
      <c r="S186">
        <f t="shared" si="58"/>
        <v>100.5397084050081</v>
      </c>
      <c r="T186">
        <f t="shared" si="59"/>
        <v>3.7004535781690245E-2</v>
      </c>
      <c r="V186" s="36">
        <v>2.2000000000000002</v>
      </c>
      <c r="W186">
        <v>257.76441957334885</v>
      </c>
    </row>
    <row r="187" spans="1:23" x14ac:dyDescent="0.35">
      <c r="B187" s="36">
        <v>2.2999999999999998</v>
      </c>
      <c r="C187">
        <f t="shared" ref="C187:K187" si="66">C146*C$8*C$11</f>
        <v>0</v>
      </c>
      <c r="D187">
        <f t="shared" si="66"/>
        <v>0.13228602061507819</v>
      </c>
      <c r="E187">
        <f t="shared" si="66"/>
        <v>7.556543265990614</v>
      </c>
      <c r="F187">
        <f t="shared" si="66"/>
        <v>23.378627855866576</v>
      </c>
      <c r="G187">
        <f t="shared" si="66"/>
        <v>26.131780484155804</v>
      </c>
      <c r="H187">
        <f t="shared" si="66"/>
        <v>19.702950614927968</v>
      </c>
      <c r="I187">
        <f t="shared" si="66"/>
        <v>11.053048173478709</v>
      </c>
      <c r="J187">
        <f t="shared" si="66"/>
        <v>5.6933212134837694</v>
      </c>
      <c r="K187">
        <f t="shared" si="66"/>
        <v>3.0470614011849451</v>
      </c>
      <c r="L187" s="31">
        <f t="shared" ref="L187:Q187" si="67">L146*L$8*L$11</f>
        <v>1.6353870414189111</v>
      </c>
      <c r="M187" s="31">
        <f t="shared" si="67"/>
        <v>0.8566858356332363</v>
      </c>
      <c r="N187" s="31">
        <f t="shared" si="67"/>
        <v>0.42986258659331789</v>
      </c>
      <c r="O187" s="31">
        <f t="shared" si="67"/>
        <v>0.23836183540117128</v>
      </c>
      <c r="P187" s="31">
        <f t="shared" si="67"/>
        <v>0.12034655708827269</v>
      </c>
      <c r="Q187" s="31">
        <f t="shared" si="67"/>
        <v>0.12676170428480527</v>
      </c>
      <c r="S187">
        <f t="shared" si="58"/>
        <v>100.10302459012318</v>
      </c>
      <c r="T187">
        <f t="shared" si="59"/>
        <v>3.2500413938468822E-2</v>
      </c>
      <c r="V187" s="36">
        <v>2.2999999999999998</v>
      </c>
      <c r="W187">
        <v>255.96102768937033</v>
      </c>
    </row>
    <row r="188" spans="1:23" x14ac:dyDescent="0.35">
      <c r="B188" s="36">
        <v>2.4</v>
      </c>
      <c r="C188">
        <f t="shared" ref="C188:K188" si="68">C147*C$8*C$11</f>
        <v>0</v>
      </c>
      <c r="D188">
        <f t="shared" si="68"/>
        <v>0.13324320880372276</v>
      </c>
      <c r="E188">
        <f t="shared" si="68"/>
        <v>7.4323949058244327</v>
      </c>
      <c r="F188">
        <f t="shared" si="68"/>
        <v>23.372920631965268</v>
      </c>
      <c r="G188">
        <f t="shared" si="68"/>
        <v>25.983498787220487</v>
      </c>
      <c r="H188">
        <f t="shared" si="68"/>
        <v>19.66499116080869</v>
      </c>
      <c r="I188">
        <f t="shared" si="68"/>
        <v>11.009382845616633</v>
      </c>
      <c r="J188">
        <f t="shared" si="68"/>
        <v>5.6436270784515168</v>
      </c>
      <c r="K188">
        <f t="shared" si="68"/>
        <v>3.0260140303766296</v>
      </c>
      <c r="L188" s="31">
        <f t="shared" ref="L188:Q188" si="69">L147*L$8*L$11</f>
        <v>1.6236930516606167</v>
      </c>
      <c r="M188" s="31">
        <f t="shared" si="69"/>
        <v>0.85101493087914903</v>
      </c>
      <c r="N188" s="31">
        <f t="shared" si="69"/>
        <v>0.4275604453058951</v>
      </c>
      <c r="O188" s="31">
        <f t="shared" si="69"/>
        <v>0.23626816372289425</v>
      </c>
      <c r="P188" s="31">
        <f t="shared" si="69"/>
        <v>0.11795952136235087</v>
      </c>
      <c r="Q188" s="31">
        <f t="shared" si="69"/>
        <v>0.12470765011277865</v>
      </c>
      <c r="S188">
        <f>SUM(C188:Q188)</f>
        <v>99.647276412111083</v>
      </c>
      <c r="T188">
        <f>(S188-$S$181)/$S$181</f>
        <v>2.7799655051552775E-2</v>
      </c>
      <c r="V188" s="36">
        <v>2.4</v>
      </c>
      <c r="W188">
        <v>254.17448888044564</v>
      </c>
    </row>
    <row r="189" spans="1:23" x14ac:dyDescent="0.35">
      <c r="B189" s="36">
        <v>2.5</v>
      </c>
      <c r="C189">
        <f t="shared" ref="C189:Q189" si="70">C148*C$8*C$11</f>
        <v>0</v>
      </c>
      <c r="D189">
        <f t="shared" si="70"/>
        <v>0.13417543670959389</v>
      </c>
      <c r="E189">
        <f t="shared" si="70"/>
        <v>7.3252887814316603</v>
      </c>
      <c r="F189">
        <f t="shared" si="70"/>
        <v>23.337647243243723</v>
      </c>
      <c r="G189">
        <f t="shared" si="70"/>
        <v>25.836310138048947</v>
      </c>
      <c r="H189">
        <f t="shared" si="70"/>
        <v>19.617182679057112</v>
      </c>
      <c r="I189">
        <f t="shared" si="70"/>
        <v>10.961456743473221</v>
      </c>
      <c r="J189">
        <f t="shared" si="70"/>
        <v>5.5947059874262948</v>
      </c>
      <c r="K189">
        <f t="shared" si="70"/>
        <v>3.0051120428604827</v>
      </c>
      <c r="L189" s="31">
        <f t="shared" si="70"/>
        <v>1.6120771942904935</v>
      </c>
      <c r="M189" s="31">
        <f t="shared" si="70"/>
        <v>0.84534475433250822</v>
      </c>
      <c r="N189" s="31">
        <f t="shared" si="70"/>
        <v>0.42527063319525044</v>
      </c>
      <c r="O189" s="31">
        <f t="shared" si="70"/>
        <v>0.23419288193155827</v>
      </c>
      <c r="P189" s="31">
        <f t="shared" si="70"/>
        <v>0.11578690378846067</v>
      </c>
      <c r="Q189" s="31">
        <f t="shared" si="70"/>
        <v>0.12281819505717567</v>
      </c>
      <c r="S189">
        <f t="shared" ref="S189:S218" si="71">SUM(C189:Q189)</f>
        <v>99.167369614846493</v>
      </c>
      <c r="T189">
        <f t="shared" ref="T189:T218" si="72">(S189-$S$181)/$S$181</f>
        <v>2.2849715038686633E-2</v>
      </c>
      <c r="V189" s="36">
        <v>2.5</v>
      </c>
      <c r="W189">
        <v>252.40250275610543</v>
      </c>
    </row>
    <row r="190" spans="1:23" x14ac:dyDescent="0.35">
      <c r="B190" s="36">
        <v>2.6</v>
      </c>
      <c r="C190">
        <f t="shared" ref="C190:Q190" si="73">C149*C$8*C$11</f>
        <v>0</v>
      </c>
      <c r="D190">
        <f t="shared" si="73"/>
        <v>0.13507684546200599</v>
      </c>
      <c r="E190">
        <f t="shared" si="73"/>
        <v>7.2368116035309535</v>
      </c>
      <c r="F190">
        <f t="shared" si="73"/>
        <v>23.269605689772948</v>
      </c>
      <c r="G190">
        <f t="shared" si="73"/>
        <v>25.690699988745923</v>
      </c>
      <c r="H190">
        <f t="shared" si="73"/>
        <v>19.558475361672109</v>
      </c>
      <c r="I190">
        <f t="shared" si="73"/>
        <v>10.90882174171178</v>
      </c>
      <c r="J190">
        <f t="shared" si="73"/>
        <v>5.546658641672388</v>
      </c>
      <c r="K190">
        <f t="shared" si="73"/>
        <v>2.9843544344112334</v>
      </c>
      <c r="L190" s="31">
        <f t="shared" si="73"/>
        <v>1.6005354518738684</v>
      </c>
      <c r="M190" s="31">
        <f t="shared" si="73"/>
        <v>0.83966981575711885</v>
      </c>
      <c r="N190" s="31">
        <f t="shared" si="73"/>
        <v>0.4229930842310371</v>
      </c>
      <c r="O190" s="31">
        <f t="shared" si="73"/>
        <v>0.23213582848930345</v>
      </c>
      <c r="P190" s="31">
        <f t="shared" si="73"/>
        <v>0.11384166811894023</v>
      </c>
      <c r="Q190" s="31">
        <f t="shared" si="73"/>
        <v>0.12110585975829406</v>
      </c>
      <c r="S190">
        <f t="shared" si="71"/>
        <v>98.66078601520789</v>
      </c>
      <c r="T190">
        <f t="shared" si="72"/>
        <v>1.7624620407800683E-2</v>
      </c>
      <c r="V190" s="36">
        <v>2.6</v>
      </c>
      <c r="W190">
        <v>250.64473033481639</v>
      </c>
    </row>
    <row r="191" spans="1:23" x14ac:dyDescent="0.35">
      <c r="B191" s="36">
        <v>2.7</v>
      </c>
      <c r="C191">
        <f t="shared" ref="C191:Q191" si="74">C150*C$8*C$11</f>
        <v>0</v>
      </c>
      <c r="D191">
        <f t="shared" si="74"/>
        <v>0.13594169284240346</v>
      </c>
      <c r="E191">
        <f t="shared" si="74"/>
        <v>7.1684308082380177</v>
      </c>
      <c r="F191">
        <f t="shared" si="74"/>
        <v>23.166272667312448</v>
      </c>
      <c r="G191">
        <f t="shared" si="74"/>
        <v>25.547231491295037</v>
      </c>
      <c r="H191">
        <f t="shared" si="74"/>
        <v>19.488020946967069</v>
      </c>
      <c r="I191">
        <f t="shared" si="74"/>
        <v>10.851120318492882</v>
      </c>
      <c r="J191">
        <f t="shared" si="74"/>
        <v>5.4995912947163159</v>
      </c>
      <c r="K191">
        <f t="shared" si="74"/>
        <v>2.9637402077402295</v>
      </c>
      <c r="L191" s="31">
        <f t="shared" si="74"/>
        <v>1.5890634230742886</v>
      </c>
      <c r="M191" s="31">
        <f t="shared" si="74"/>
        <v>0.83398504894223435</v>
      </c>
      <c r="N191" s="31">
        <f t="shared" si="74"/>
        <v>0.42072773273657099</v>
      </c>
      <c r="O191" s="31">
        <f t="shared" si="74"/>
        <v>0.23009684327775654</v>
      </c>
      <c r="P191" s="31">
        <f t="shared" si="74"/>
        <v>0.11213449775130248</v>
      </c>
      <c r="Q191" s="31">
        <f t="shared" si="74"/>
        <v>0.11958142652710436</v>
      </c>
      <c r="S191">
        <f t="shared" si="71"/>
        <v>98.12593839991365</v>
      </c>
      <c r="T191">
        <f t="shared" si="72"/>
        <v>1.2108000041468696E-2</v>
      </c>
      <c r="V191" s="36">
        <v>2.7</v>
      </c>
      <c r="W191">
        <v>248.90159539547153</v>
      </c>
    </row>
    <row r="192" spans="1:23" x14ac:dyDescent="0.35">
      <c r="B192" s="36">
        <v>2.8</v>
      </c>
      <c r="C192">
        <f t="shared" ref="C192:Q192" si="75">C151*C$8*C$11</f>
        <v>0</v>
      </c>
      <c r="D192">
        <f t="shared" si="75"/>
        <v>0.13676465410928274</v>
      </c>
      <c r="E192">
        <f t="shared" si="75"/>
        <v>7.121404536144059</v>
      </c>
      <c r="F192">
        <f t="shared" si="75"/>
        <v>23.026292084374713</v>
      </c>
      <c r="G192">
        <f t="shared" si="75"/>
        <v>25.406604816771463</v>
      </c>
      <c r="H192">
        <f t="shared" si="75"/>
        <v>19.40532888997561</v>
      </c>
      <c r="I192">
        <f t="shared" si="75"/>
        <v>10.788153068185931</v>
      </c>
      <c r="J192">
        <f t="shared" si="75"/>
        <v>5.4536208370888994</v>
      </c>
      <c r="K192">
        <f t="shared" si="75"/>
        <v>2.9432683724475228</v>
      </c>
      <c r="L192" s="31">
        <f t="shared" si="75"/>
        <v>1.5776560150185122</v>
      </c>
      <c r="M192" s="31">
        <f t="shared" si="75"/>
        <v>0.82828611193150947</v>
      </c>
      <c r="N192" s="31">
        <f t="shared" si="75"/>
        <v>0.41847451338696878</v>
      </c>
      <c r="O192" s="31">
        <f t="shared" si="75"/>
        <v>0.22807576758599232</v>
      </c>
      <c r="P192" s="31">
        <f t="shared" si="75"/>
        <v>0.11067241367315633</v>
      </c>
      <c r="Q192" s="31">
        <f t="shared" si="75"/>
        <v>0.11825287385211174</v>
      </c>
      <c r="S192">
        <f t="shared" si="71"/>
        <v>97.562854954545742</v>
      </c>
      <c r="T192">
        <f t="shared" si="72"/>
        <v>6.3001446564314298E-3</v>
      </c>
      <c r="V192" s="36">
        <v>2.8</v>
      </c>
      <c r="W192">
        <v>247.17491459404752</v>
      </c>
    </row>
    <row r="193" spans="2:23" x14ac:dyDescent="0.35">
      <c r="B193" s="36">
        <v>2.9</v>
      </c>
      <c r="C193">
        <f t="shared" ref="C193:Q193" si="76">C152*C$8*C$11</f>
        <v>0</v>
      </c>
      <c r="D193">
        <f t="shared" si="76"/>
        <v>0.13754279889834997</v>
      </c>
      <c r="E193">
        <f t="shared" si="76"/>
        <v>7.0957823972828145</v>
      </c>
      <c r="F193">
        <f t="shared" si="76"/>
        <v>22.853045129122105</v>
      </c>
      <c r="G193">
        <f t="shared" si="76"/>
        <v>25.270207532882655</v>
      </c>
      <c r="H193">
        <f t="shared" si="76"/>
        <v>19.311464878781138</v>
      </c>
      <c r="I193">
        <f t="shared" si="76"/>
        <v>10.720403054128063</v>
      </c>
      <c r="J193">
        <f t="shared" si="76"/>
        <v>5.4089274434622236</v>
      </c>
      <c r="K193">
        <f t="shared" si="76"/>
        <v>2.9229379449742861</v>
      </c>
      <c r="L193" s="31">
        <f t="shared" si="76"/>
        <v>1.5663044864419546</v>
      </c>
      <c r="M193" s="31">
        <f t="shared" si="76"/>
        <v>0.82257148992084361</v>
      </c>
      <c r="N193" s="31">
        <f t="shared" si="76"/>
        <v>0.41623336120744847</v>
      </c>
      <c r="O193" s="31">
        <f t="shared" si="76"/>
        <v>0.2260724441011169</v>
      </c>
      <c r="P193" s="31">
        <f t="shared" si="76"/>
        <v>0.10944538957347368</v>
      </c>
      <c r="Q193" s="31">
        <f t="shared" si="76"/>
        <v>0.11711566446834279</v>
      </c>
      <c r="S193">
        <f t="shared" si="71"/>
        <v>96.978054015244822</v>
      </c>
      <c r="T193">
        <f t="shared" si="72"/>
        <v>2.6828683423151938E-4</v>
      </c>
      <c r="V193" s="36">
        <v>2.9</v>
      </c>
      <c r="W193">
        <v>245.47191571442588</v>
      </c>
    </row>
    <row r="194" spans="2:23" x14ac:dyDescent="0.35">
      <c r="B194" s="36">
        <v>3</v>
      </c>
      <c r="C194">
        <f t="shared" ref="C194:Q194" si="77">C153*C$8*C$11</f>
        <v>0</v>
      </c>
      <c r="D194">
        <f t="shared" si="77"/>
        <v>0.13827405359765554</v>
      </c>
      <c r="E194">
        <f t="shared" si="77"/>
        <v>7.0913335518565042</v>
      </c>
      <c r="F194">
        <f t="shared" si="77"/>
        <v>22.651527820414696</v>
      </c>
      <c r="G194">
        <f t="shared" si="77"/>
        <v>25.139636783412268</v>
      </c>
      <c r="H194">
        <f t="shared" si="77"/>
        <v>19.208019196187596</v>
      </c>
      <c r="I194">
        <f t="shared" si="77"/>
        <v>10.648578948111659</v>
      </c>
      <c r="J194">
        <f t="shared" si="77"/>
        <v>5.365708055449006</v>
      </c>
      <c r="K194">
        <f t="shared" si="77"/>
        <v>2.9027479485555578</v>
      </c>
      <c r="L194" s="31">
        <f t="shared" si="77"/>
        <v>1.5549990597542391</v>
      </c>
      <c r="M194" s="31">
        <f t="shared" si="77"/>
        <v>0.816840658416639</v>
      </c>
      <c r="N194" s="31">
        <f t="shared" si="77"/>
        <v>0.41400421157129752</v>
      </c>
      <c r="O194" s="31">
        <f t="shared" si="77"/>
        <v>0.22408671689341139</v>
      </c>
      <c r="P194" s="31">
        <f t="shared" si="77"/>
        <v>0.10843889211159789</v>
      </c>
      <c r="Q194" s="31">
        <f t="shared" si="77"/>
        <v>0.11616173814456232</v>
      </c>
      <c r="S194">
        <f t="shared" si="71"/>
        <v>96.380357634476667</v>
      </c>
      <c r="T194">
        <f t="shared" si="72"/>
        <v>-5.8965794430810908E-3</v>
      </c>
      <c r="V194" s="36">
        <v>3</v>
      </c>
      <c r="W194">
        <v>243.80196499076081</v>
      </c>
    </row>
    <row r="195" spans="2:23" x14ac:dyDescent="0.35">
      <c r="B195" s="36">
        <v>3.1</v>
      </c>
      <c r="C195">
        <f t="shared" ref="C195:Q195" si="78">C154*C$8*C$11</f>
        <v>0</v>
      </c>
      <c r="D195">
        <f t="shared" si="78"/>
        <v>0.13895744806352672</v>
      </c>
      <c r="E195">
        <f t="shared" si="78"/>
        <v>7.1074519282082331</v>
      </c>
      <c r="F195">
        <f t="shared" si="78"/>
        <v>22.428456207066187</v>
      </c>
      <c r="G195">
        <f t="shared" si="78"/>
        <v>25.016706464340263</v>
      </c>
      <c r="H195">
        <f t="shared" si="78"/>
        <v>19.097162482799387</v>
      </c>
      <c r="I195">
        <f t="shared" si="78"/>
        <v>10.573638790336435</v>
      </c>
      <c r="J195">
        <f t="shared" si="78"/>
        <v>5.3241753751895669</v>
      </c>
      <c r="K195">
        <f t="shared" si="78"/>
        <v>2.882697413173315</v>
      </c>
      <c r="L195" s="31">
        <f t="shared" si="78"/>
        <v>1.5437289302172434</v>
      </c>
      <c r="M195" s="31">
        <f t="shared" si="78"/>
        <v>0.81109428258431737</v>
      </c>
      <c r="N195" s="31">
        <f t="shared" si="78"/>
        <v>0.41178700019804304</v>
      </c>
      <c r="O195" s="31">
        <f t="shared" si="78"/>
        <v>0.22211843140449042</v>
      </c>
      <c r="P195" s="31">
        <f t="shared" si="78"/>
        <v>0.10763288976995854</v>
      </c>
      <c r="Q195" s="31">
        <f t="shared" si="78"/>
        <v>0.11537877721886423</v>
      </c>
      <c r="S195">
        <f t="shared" si="71"/>
        <v>95.780986420569846</v>
      </c>
      <c r="T195">
        <f t="shared" si="72"/>
        <v>-1.2078720582127701E-2</v>
      </c>
      <c r="V195" s="36">
        <v>3.1</v>
      </c>
      <c r="W195">
        <v>242.17652440841329</v>
      </c>
    </row>
    <row r="196" spans="2:23" x14ac:dyDescent="0.35">
      <c r="B196" s="36">
        <v>3.2</v>
      </c>
      <c r="C196">
        <f t="shared" ref="C196:Q196" si="79">C155*C$8*C$11</f>
        <v>0</v>
      </c>
      <c r="D196">
        <f t="shared" si="79"/>
        <v>0.13959287585602895</v>
      </c>
      <c r="E196">
        <f t="shared" si="79"/>
        <v>7.1432820058295894</v>
      </c>
      <c r="F196">
        <f t="shared" si="79"/>
        <v>22.191688857747661</v>
      </c>
      <c r="G196">
        <f t="shared" si="79"/>
        <v>24.90338448777046</v>
      </c>
      <c r="H196">
        <f t="shared" si="79"/>
        <v>18.981473651513124</v>
      </c>
      <c r="I196">
        <f t="shared" si="79"/>
        <v>10.496713807821939</v>
      </c>
      <c r="J196">
        <f t="shared" si="79"/>
        <v>5.2845522607345581</v>
      </c>
      <c r="K196">
        <f t="shared" si="79"/>
        <v>2.8627853755098682</v>
      </c>
      <c r="L196" s="31">
        <f t="shared" si="79"/>
        <v>1.5324826334972166</v>
      </c>
      <c r="M196" s="31">
        <f t="shared" si="79"/>
        <v>0.80533389180345671</v>
      </c>
      <c r="N196" s="31">
        <f t="shared" si="79"/>
        <v>0.40958166315156541</v>
      </c>
      <c r="O196" s="31">
        <f t="shared" si="79"/>
        <v>0.2201674344347922</v>
      </c>
      <c r="P196" s="31">
        <f t="shared" si="79"/>
        <v>0.10700362082691608</v>
      </c>
      <c r="Q196" s="31">
        <f t="shared" si="79"/>
        <v>0.11475156015072188</v>
      </c>
      <c r="S196">
        <f t="shared" si="71"/>
        <v>95.192794126647897</v>
      </c>
      <c r="T196">
        <f t="shared" si="72"/>
        <v>-1.8145558117122134E-2</v>
      </c>
      <c r="V196" s="36">
        <v>3.2</v>
      </c>
      <c r="W196">
        <v>240.60849363031221</v>
      </c>
    </row>
    <row r="197" spans="2:23" x14ac:dyDescent="0.35">
      <c r="B197" s="36">
        <v>3.3</v>
      </c>
      <c r="C197">
        <f t="shared" ref="C197:Q197" si="80">C156*C$8*C$11</f>
        <v>0</v>
      </c>
      <c r="D197">
        <f t="shared" si="80"/>
        <v>0.14018031511261583</v>
      </c>
      <c r="E197">
        <f t="shared" si="80"/>
        <v>7.1981061171582246</v>
      </c>
      <c r="F197">
        <f t="shared" si="80"/>
        <v>21.948848685371178</v>
      </c>
      <c r="G197">
        <f t="shared" si="80"/>
        <v>24.801615417601074</v>
      </c>
      <c r="H197">
        <f t="shared" si="80"/>
        <v>18.863489192359165</v>
      </c>
      <c r="I197">
        <f t="shared" si="80"/>
        <v>10.418911005136682</v>
      </c>
      <c r="J197">
        <f t="shared" si="80"/>
        <v>5.2470561181083282</v>
      </c>
      <c r="K197">
        <f t="shared" si="80"/>
        <v>2.84301087890158</v>
      </c>
      <c r="L197" s="31">
        <f t="shared" si="80"/>
        <v>1.5212490219182844</v>
      </c>
      <c r="M197" s="31">
        <f t="shared" si="80"/>
        <v>0.79956101777860777</v>
      </c>
      <c r="N197" s="31">
        <f t="shared" si="80"/>
        <v>0.4073881368381671</v>
      </c>
      <c r="O197" s="31">
        <f t="shared" si="80"/>
        <v>0.2182335741304175</v>
      </c>
      <c r="P197" s="31">
        <f t="shared" si="80"/>
        <v>0.10652857450175091</v>
      </c>
      <c r="Q197" s="31">
        <f t="shared" si="80"/>
        <v>0.11426568240264939</v>
      </c>
      <c r="S197">
        <f t="shared" si="71"/>
        <v>94.628443737318733</v>
      </c>
      <c r="T197">
        <f t="shared" si="72"/>
        <v>-2.3966481240819536E-2</v>
      </c>
      <c r="V197" s="36">
        <v>3.3</v>
      </c>
      <c r="W197">
        <v>239.11073277140807</v>
      </c>
    </row>
    <row r="198" spans="2:23" x14ac:dyDescent="0.35">
      <c r="B198" s="36">
        <v>3.4</v>
      </c>
      <c r="C198">
        <f t="shared" ref="C198:Q198" si="81">C157*C$8*C$11</f>
        <v>0</v>
      </c>
      <c r="D198">
        <f t="shared" si="81"/>
        <v>0.14072029264307145</v>
      </c>
      <c r="E198">
        <f t="shared" si="81"/>
        <v>7.2710972239172671</v>
      </c>
      <c r="F198">
        <f t="shared" si="81"/>
        <v>21.707815783750409</v>
      </c>
      <c r="G198">
        <f t="shared" si="81"/>
        <v>24.713371892041636</v>
      </c>
      <c r="H198">
        <f t="shared" si="81"/>
        <v>18.745879940396946</v>
      </c>
      <c r="I198">
        <f t="shared" si="81"/>
        <v>10.341391204372236</v>
      </c>
      <c r="J198">
        <f t="shared" si="81"/>
        <v>5.211901231646757</v>
      </c>
      <c r="K198">
        <f t="shared" si="81"/>
        <v>2.8233729732929023</v>
      </c>
      <c r="L198" s="31">
        <f t="shared" si="81"/>
        <v>1.5100170700778663</v>
      </c>
      <c r="M198" s="31">
        <f t="shared" si="81"/>
        <v>0.79377767276523814</v>
      </c>
      <c r="N198" s="31">
        <f t="shared" si="81"/>
        <v>0.40520635800480648</v>
      </c>
      <c r="O198" s="31">
        <f t="shared" si="81"/>
        <v>0.21631669997202732</v>
      </c>
      <c r="P198" s="31">
        <f t="shared" si="81"/>
        <v>0.10618367358141134</v>
      </c>
      <c r="Q198" s="31">
        <f t="shared" si="81"/>
        <v>0.11390548425506274</v>
      </c>
      <c r="S198">
        <f t="shared" si="71"/>
        <v>94.100957500717627</v>
      </c>
      <c r="T198">
        <f t="shared" si="72"/>
        <v>-2.9407173566226297E-2</v>
      </c>
      <c r="V198" s="36">
        <v>3.4</v>
      </c>
      <c r="W198">
        <v>237.69628296139092</v>
      </c>
    </row>
    <row r="199" spans="2:23" x14ac:dyDescent="0.35">
      <c r="B199" s="36">
        <v>3.5</v>
      </c>
      <c r="C199">
        <f t="shared" ref="C199:Q199" si="82">C158*C$8*C$11</f>
        <v>0</v>
      </c>
      <c r="D199">
        <f t="shared" si="82"/>
        <v>0.14121443685488347</v>
      </c>
      <c r="E199">
        <f t="shared" si="82"/>
        <v>7.3610174618574291</v>
      </c>
      <c r="F199">
        <f t="shared" si="82"/>
        <v>21.477309526015748</v>
      </c>
      <c r="G199">
        <f t="shared" si="82"/>
        <v>24.640717089555469</v>
      </c>
      <c r="H199">
        <f t="shared" si="82"/>
        <v>18.631658378491014</v>
      </c>
      <c r="I199">
        <f t="shared" si="82"/>
        <v>10.265459521482169</v>
      </c>
      <c r="J199">
        <f t="shared" si="82"/>
        <v>5.1793017433972723</v>
      </c>
      <c r="K199">
        <f t="shared" si="82"/>
        <v>2.8038707151907309</v>
      </c>
      <c r="L199" s="31">
        <f t="shared" si="82"/>
        <v>1.4987756404113974</v>
      </c>
      <c r="M199" s="31">
        <f t="shared" si="82"/>
        <v>0.78798688770716196</v>
      </c>
      <c r="N199" s="31">
        <f t="shared" si="82"/>
        <v>0.40303626373735102</v>
      </c>
      <c r="O199" s="31">
        <f t="shared" si="82"/>
        <v>0.2144166627639254</v>
      </c>
      <c r="P199" s="31">
        <f t="shared" si="82"/>
        <v>0.10594009017521104</v>
      </c>
      <c r="Q199" s="31">
        <f t="shared" si="82"/>
        <v>0.11365168507229824</v>
      </c>
      <c r="S199">
        <f t="shared" si="71"/>
        <v>93.624356102712056</v>
      </c>
      <c r="T199">
        <f t="shared" si="72"/>
        <v>-3.4323020442375105E-2</v>
      </c>
      <c r="V199" s="36">
        <v>3.5</v>
      </c>
      <c r="W199">
        <v>236.37863877538976</v>
      </c>
    </row>
    <row r="200" spans="2:23" x14ac:dyDescent="0.35">
      <c r="B200" s="36">
        <v>3.6</v>
      </c>
      <c r="C200">
        <f t="shared" ref="C200:Q200" si="83">C159*C$8*C$11</f>
        <v>0</v>
      </c>
      <c r="D200">
        <f t="shared" si="83"/>
        <v>0.14166458508529672</v>
      </c>
      <c r="E200">
        <f t="shared" si="83"/>
        <v>7.4666033856995897</v>
      </c>
      <c r="F200">
        <f t="shared" si="83"/>
        <v>21.265832530698791</v>
      </c>
      <c r="G200">
        <f t="shared" si="83"/>
        <v>24.585727844097708</v>
      </c>
      <c r="H200">
        <f t="shared" si="83"/>
        <v>18.523815801871276</v>
      </c>
      <c r="I200">
        <f t="shared" si="83"/>
        <v>10.192405454555546</v>
      </c>
      <c r="J200">
        <f t="shared" si="83"/>
        <v>5.1494692890985467</v>
      </c>
      <c r="K200">
        <f t="shared" si="83"/>
        <v>2.7845031676190795</v>
      </c>
      <c r="L200" s="31">
        <f t="shared" si="83"/>
        <v>1.4875138979385065</v>
      </c>
      <c r="M200" s="31">
        <f t="shared" si="83"/>
        <v>0.78219175792034235</v>
      </c>
      <c r="N200" s="31">
        <f t="shared" si="83"/>
        <v>0.4008777914586289</v>
      </c>
      <c r="O200" s="31">
        <f t="shared" si="83"/>
        <v>0.21253331462101294</v>
      </c>
      <c r="P200" s="31">
        <f t="shared" si="83"/>
        <v>0.10576889281890525</v>
      </c>
      <c r="Q200" s="31">
        <f t="shared" si="83"/>
        <v>0.11348496229106342</v>
      </c>
      <c r="S200">
        <f t="shared" si="71"/>
        <v>93.212392675774296</v>
      </c>
      <c r="T200">
        <f t="shared" si="72"/>
        <v>-3.8572166865096832E-2</v>
      </c>
      <c r="V200" s="36">
        <v>3.6</v>
      </c>
      <c r="W200">
        <v>235.17095975237385</v>
      </c>
    </row>
    <row r="201" spans="2:23" x14ac:dyDescent="0.35">
      <c r="B201" s="36">
        <v>3.7</v>
      </c>
      <c r="C201">
        <f t="shared" ref="C201:Q201" si="84">C160*C$8*C$11</f>
        <v>0</v>
      </c>
      <c r="D201">
        <f t="shared" si="84"/>
        <v>0.14207264689359339</v>
      </c>
      <c r="E201">
        <f t="shared" si="84"/>
        <v>7.5865933482240955</v>
      </c>
      <c r="F201">
        <f t="shared" si="84"/>
        <v>21.081575605131125</v>
      </c>
      <c r="G201">
        <f t="shared" si="84"/>
        <v>24.55049619004317</v>
      </c>
      <c r="H201">
        <f t="shared" si="84"/>
        <v>18.425277481823574</v>
      </c>
      <c r="I201">
        <f t="shared" si="84"/>
        <v>10.123482544801631</v>
      </c>
      <c r="J201">
        <f t="shared" si="84"/>
        <v>5.1226137089177746</v>
      </c>
      <c r="K201">
        <f t="shared" si="84"/>
        <v>2.7652694000740548</v>
      </c>
      <c r="L201" s="31">
        <f t="shared" si="84"/>
        <v>1.4762213707969147</v>
      </c>
      <c r="M201" s="31">
        <f t="shared" si="84"/>
        <v>0.77639530548564117</v>
      </c>
      <c r="N201" s="31">
        <f t="shared" si="84"/>
        <v>0.3987308789266058</v>
      </c>
      <c r="O201" s="31">
        <f t="shared" si="84"/>
        <v>0.21066650895707362</v>
      </c>
      <c r="P201" s="31">
        <f t="shared" si="84"/>
        <v>0.10564152769137071</v>
      </c>
      <c r="Q201" s="31">
        <f t="shared" si="84"/>
        <v>0.11338633471148973</v>
      </c>
      <c r="S201">
        <f t="shared" si="71"/>
        <v>92.878422852478124</v>
      </c>
      <c r="T201">
        <f t="shared" si="72"/>
        <v>-4.2016857794348515E-2</v>
      </c>
      <c r="V201" s="36">
        <v>3.7</v>
      </c>
      <c r="W201">
        <v>234.08598771664066</v>
      </c>
    </row>
    <row r="202" spans="2:23" x14ac:dyDescent="0.35">
      <c r="B202" s="36">
        <v>3.8</v>
      </c>
      <c r="C202">
        <f t="shared" ref="C202:Q202" si="85">C161*C$8*C$11</f>
        <v>0</v>
      </c>
      <c r="D202">
        <f t="shared" si="85"/>
        <v>0.14244059762692304</v>
      </c>
      <c r="E202">
        <f t="shared" si="85"/>
        <v>7.7196954334981243</v>
      </c>
      <c r="F202">
        <f t="shared" si="85"/>
        <v>20.932509904594909</v>
      </c>
      <c r="G202">
        <f t="shared" si="85"/>
        <v>24.537145746608246</v>
      </c>
      <c r="H202">
        <f t="shared" si="85"/>
        <v>18.338915285450817</v>
      </c>
      <c r="I202">
        <f t="shared" si="85"/>
        <v>10.059912791846262</v>
      </c>
      <c r="J202">
        <f t="shared" si="85"/>
        <v>5.09894435249136</v>
      </c>
      <c r="K202">
        <f t="shared" si="85"/>
        <v>2.7461684884791615</v>
      </c>
      <c r="L202" s="31">
        <f t="shared" si="85"/>
        <v>1.4648879518600519</v>
      </c>
      <c r="M202" s="31">
        <f t="shared" si="85"/>
        <v>0.77060047903737194</v>
      </c>
      <c r="N202" s="31">
        <f t="shared" si="85"/>
        <v>0.39659546423258979</v>
      </c>
      <c r="O202" s="31">
        <f t="shared" si="85"/>
        <v>0.20881610047336641</v>
      </c>
      <c r="P202" s="31">
        <f t="shared" si="85"/>
        <v>0.10552966251472061</v>
      </c>
      <c r="Q202" s="31">
        <f t="shared" si="85"/>
        <v>0.11333703391782403</v>
      </c>
      <c r="S202">
        <f t="shared" si="71"/>
        <v>92.635499292631721</v>
      </c>
      <c r="T202">
        <f t="shared" si="72"/>
        <v>-4.4522463165652802E-2</v>
      </c>
      <c r="V202" s="36">
        <v>3.8</v>
      </c>
      <c r="W202">
        <v>233.13613168697114</v>
      </c>
    </row>
    <row r="203" spans="2:23" x14ac:dyDescent="0.35">
      <c r="B203" s="36">
        <v>3.9</v>
      </c>
      <c r="C203">
        <f t="shared" ref="C203:Q203" si="86">C162*C$8*C$11</f>
        <v>0</v>
      </c>
      <c r="D203">
        <f t="shared" si="86"/>
        <v>0.14277047218590339</v>
      </c>
      <c r="E203">
        <f t="shared" si="86"/>
        <v>7.8645578918165526</v>
      </c>
      <c r="F203">
        <f t="shared" si="86"/>
        <v>20.826510308514877</v>
      </c>
      <c r="G203">
        <f t="shared" si="86"/>
        <v>24.547850099353521</v>
      </c>
      <c r="H203">
        <f t="shared" si="86"/>
        <v>18.267564859056556</v>
      </c>
      <c r="I203">
        <f t="shared" si="86"/>
        <v>10.002892577287314</v>
      </c>
      <c r="J203">
        <f t="shared" si="86"/>
        <v>5.0786714799042585</v>
      </c>
      <c r="K203">
        <f t="shared" si="86"/>
        <v>2.7271995151408972</v>
      </c>
      <c r="L203" s="31">
        <f t="shared" si="86"/>
        <v>1.453503901046981</v>
      </c>
      <c r="M203" s="31">
        <f t="shared" si="86"/>
        <v>0.76481015366231719</v>
      </c>
      <c r="N203" s="31">
        <f t="shared" si="86"/>
        <v>0.39447148579944591</v>
      </c>
      <c r="O203" s="31">
        <f t="shared" si="86"/>
        <v>0.20698194514731794</v>
      </c>
      <c r="P203" s="31">
        <f t="shared" si="86"/>
        <v>0.10540510711499983</v>
      </c>
      <c r="Q203" s="31">
        <f t="shared" si="86"/>
        <v>0.11331840749137877</v>
      </c>
      <c r="S203">
        <f t="shared" si="71"/>
        <v>92.496508203522311</v>
      </c>
      <c r="T203">
        <f t="shared" si="72"/>
        <v>-4.5956069768718265E-2</v>
      </c>
      <c r="V203" s="36">
        <v>3.9</v>
      </c>
      <c r="W203">
        <v>232.3336135374802</v>
      </c>
    </row>
    <row r="204" spans="2:23" x14ac:dyDescent="0.35">
      <c r="B204" s="36">
        <v>4</v>
      </c>
      <c r="C204">
        <f t="shared" ref="C204:Q204" si="87">C163*C$8*C$11</f>
        <v>0</v>
      </c>
      <c r="D204">
        <f t="shared" si="87"/>
        <v>0.14306441945007836</v>
      </c>
      <c r="E204">
        <f t="shared" si="87"/>
        <v>8.0197447791055207</v>
      </c>
      <c r="F204">
        <f t="shared" si="87"/>
        <v>20.771308042283565</v>
      </c>
      <c r="G204">
        <f t="shared" si="87"/>
        <v>24.584770889908317</v>
      </c>
      <c r="H204">
        <f t="shared" si="87"/>
        <v>18.213977035792333</v>
      </c>
      <c r="I204">
        <f t="shared" si="87"/>
        <v>9.9535701851800447</v>
      </c>
      <c r="J204">
        <f t="shared" si="87"/>
        <v>5.0619971495376346</v>
      </c>
      <c r="K204">
        <f t="shared" si="87"/>
        <v>2.7083615687046665</v>
      </c>
      <c r="L204" s="31">
        <f t="shared" si="87"/>
        <v>1.4420603076902703</v>
      </c>
      <c r="M204" s="31">
        <f t="shared" si="87"/>
        <v>0.75902719116580886</v>
      </c>
      <c r="N204" s="31">
        <f t="shared" si="87"/>
        <v>0.39235888237985611</v>
      </c>
      <c r="O204" s="31">
        <f t="shared" si="87"/>
        <v>0.20516390022145528</v>
      </c>
      <c r="P204" s="31">
        <f t="shared" si="87"/>
        <v>0.10524018531842624</v>
      </c>
      <c r="Q204" s="31">
        <f t="shared" si="87"/>
        <v>0.11331201229012523</v>
      </c>
      <c r="S204">
        <f t="shared" si="71"/>
        <v>92.473956549028088</v>
      </c>
      <c r="T204">
        <f t="shared" si="72"/>
        <v>-4.6188676053050048E-2</v>
      </c>
      <c r="V204" s="36">
        <v>4</v>
      </c>
      <c r="W204">
        <v>231.69019754146473</v>
      </c>
    </row>
    <row r="205" spans="2:23" x14ac:dyDescent="0.35">
      <c r="B205" s="36">
        <v>4.0999999999999996</v>
      </c>
      <c r="C205">
        <f t="shared" ref="C205:Q205" si="88">C164*C$8*C$11</f>
        <v>0</v>
      </c>
      <c r="D205">
        <f t="shared" si="88"/>
        <v>0.14332501650319612</v>
      </c>
      <c r="E205">
        <f t="shared" si="88"/>
        <v>8.1837489565468537</v>
      </c>
      <c r="F205">
        <f t="shared" si="88"/>
        <v>20.773442149667716</v>
      </c>
      <c r="G205">
        <f t="shared" si="88"/>
        <v>24.64958715810085</v>
      </c>
      <c r="H205">
        <f t="shared" si="88"/>
        <v>18.180415349940613</v>
      </c>
      <c r="I205">
        <f t="shared" si="88"/>
        <v>9.9128730542900971</v>
      </c>
      <c r="J205">
        <f t="shared" si="88"/>
        <v>5.0490542252832569</v>
      </c>
      <c r="K205">
        <f t="shared" si="88"/>
        <v>2.689653744110994</v>
      </c>
      <c r="L205" s="31">
        <f t="shared" si="88"/>
        <v>1.4305517866577351</v>
      </c>
      <c r="M205" s="31">
        <f t="shared" si="88"/>
        <v>0.7532547544354159</v>
      </c>
      <c r="N205" s="31">
        <f t="shared" si="88"/>
        <v>0.39025759305475338</v>
      </c>
      <c r="O205" s="31">
        <f t="shared" si="88"/>
        <v>0.20336182419306076</v>
      </c>
      <c r="P205" s="31">
        <f t="shared" si="88"/>
        <v>0.10501022133893628</v>
      </c>
      <c r="Q205" s="31">
        <f t="shared" si="88"/>
        <v>0.11330067480000709</v>
      </c>
      <c r="S205">
        <f t="shared" si="71"/>
        <v>92.577836508923482</v>
      </c>
      <c r="T205">
        <f t="shared" si="72"/>
        <v>-4.5117218901469747E-2</v>
      </c>
      <c r="V205" s="36">
        <v>4.0999999999999996</v>
      </c>
      <c r="W205">
        <v>231.21462165983667</v>
      </c>
    </row>
    <row r="206" spans="2:23" x14ac:dyDescent="0.35">
      <c r="B206" s="36">
        <v>4.2</v>
      </c>
      <c r="C206">
        <f t="shared" ref="C206:Q206" si="89">C165*C$8*C$11</f>
        <v>0</v>
      </c>
      <c r="D206">
        <f t="shared" si="89"/>
        <v>0.14355513893378996</v>
      </c>
      <c r="E206">
        <f t="shared" si="89"/>
        <v>8.3551192385661697</v>
      </c>
      <c r="F206">
        <f t="shared" si="89"/>
        <v>20.837748709027597</v>
      </c>
      <c r="G206">
        <f t="shared" si="89"/>
        <v>24.743309295492303</v>
      </c>
      <c r="H206">
        <f t="shared" si="89"/>
        <v>18.168443468283044</v>
      </c>
      <c r="I206">
        <f t="shared" si="89"/>
        <v>9.881416973037263</v>
      </c>
      <c r="J206">
        <f t="shared" si="89"/>
        <v>5.039885486014902</v>
      </c>
      <c r="K206">
        <f t="shared" si="89"/>
        <v>2.6710751425520418</v>
      </c>
      <c r="L206" s="31">
        <f t="shared" si="89"/>
        <v>1.4189774120610861</v>
      </c>
      <c r="M206" s="31">
        <f t="shared" si="89"/>
        <v>0.7474961755600118</v>
      </c>
      <c r="N206" s="31">
        <f t="shared" si="89"/>
        <v>0.3881675572315979</v>
      </c>
      <c r="O206" s="31">
        <f t="shared" si="89"/>
        <v>0.20157557680305202</v>
      </c>
      <c r="P206" s="31">
        <f t="shared" si="89"/>
        <v>0.10469576095165292</v>
      </c>
      <c r="Q206" s="31">
        <f t="shared" si="89"/>
        <v>0.11326984426698805</v>
      </c>
      <c r="S206">
        <f t="shared" si="71"/>
        <v>92.814735778781497</v>
      </c>
      <c r="T206">
        <f t="shared" si="72"/>
        <v>-4.2673750333045948E-2</v>
      </c>
      <c r="V206" s="36">
        <v>4.2</v>
      </c>
      <c r="W206">
        <v>230.9117406670004</v>
      </c>
    </row>
    <row r="207" spans="2:23" x14ac:dyDescent="0.35">
      <c r="B207" s="36">
        <v>4.3</v>
      </c>
      <c r="C207">
        <f t="shared" ref="C207:Q207" si="90">C166*C$8*C$11</f>
        <v>0</v>
      </c>
      <c r="D207">
        <f t="shared" si="90"/>
        <v>0.14375776772292451</v>
      </c>
      <c r="E207">
        <f t="shared" si="90"/>
        <v>8.5327735115361314</v>
      </c>
      <c r="F207">
        <f t="shared" si="90"/>
        <v>20.965764735423861</v>
      </c>
      <c r="G207">
        <f t="shared" si="90"/>
        <v>24.865756481918538</v>
      </c>
      <c r="H207">
        <f t="shared" si="90"/>
        <v>18.178353276517825</v>
      </c>
      <c r="I207">
        <f t="shared" si="90"/>
        <v>9.8592648632472297</v>
      </c>
      <c r="J207">
        <f t="shared" si="90"/>
        <v>5.0343837243364362</v>
      </c>
      <c r="K207">
        <f t="shared" si="90"/>
        <v>2.6526248714284262</v>
      </c>
      <c r="L207" s="31">
        <f t="shared" si="90"/>
        <v>1.4073432992530697</v>
      </c>
      <c r="M207" s="31">
        <f t="shared" si="90"/>
        <v>0.74175477713579674</v>
      </c>
      <c r="N207" s="31">
        <f t="shared" si="90"/>
        <v>0.38608871464274613</v>
      </c>
      <c r="O207" s="31">
        <f t="shared" si="90"/>
        <v>0.19980501902506448</v>
      </c>
      <c r="P207" s="31">
        <f t="shared" si="90"/>
        <v>0.10428752801942215</v>
      </c>
      <c r="Q207" s="31">
        <f t="shared" si="90"/>
        <v>0.11321063836988743</v>
      </c>
      <c r="S207">
        <f t="shared" si="71"/>
        <v>93.185169208577378</v>
      </c>
      <c r="T207">
        <f t="shared" si="72"/>
        <v>-3.8852959990626754E-2</v>
      </c>
      <c r="V207" s="36">
        <v>4.3</v>
      </c>
      <c r="W207">
        <v>230.779739312354</v>
      </c>
    </row>
    <row r="208" spans="2:23" x14ac:dyDescent="0.35">
      <c r="B208" s="36">
        <v>4.4000000000000004</v>
      </c>
      <c r="C208">
        <f t="shared" ref="C208:Q208" si="91">C167*C$8*C$11</f>
        <v>0</v>
      </c>
      <c r="D208">
        <f t="shared" si="91"/>
        <v>0.14393586561033567</v>
      </c>
      <c r="E208">
        <f t="shared" si="91"/>
        <v>8.7158290488944115</v>
      </c>
      <c r="F208">
        <f t="shared" si="91"/>
        <v>21.157584205557523</v>
      </c>
      <c r="G208">
        <f t="shared" si="91"/>
        <v>25.016178913513706</v>
      </c>
      <c r="H208">
        <f t="shared" si="91"/>
        <v>18.209815770745625</v>
      </c>
      <c r="I208">
        <f t="shared" si="91"/>
        <v>9.8462082818005392</v>
      </c>
      <c r="J208">
        <f t="shared" si="91"/>
        <v>5.0323714901046506</v>
      </c>
      <c r="K208">
        <f t="shared" si="91"/>
        <v>2.6343020443063336</v>
      </c>
      <c r="L208" s="31">
        <f t="shared" si="91"/>
        <v>1.3956589042705294</v>
      </c>
      <c r="M208" s="31">
        <f t="shared" si="91"/>
        <v>0.73603374765216689</v>
      </c>
      <c r="N208" s="31">
        <f t="shared" si="91"/>
        <v>0.38402100534349198</v>
      </c>
      <c r="O208" s="31">
        <f t="shared" si="91"/>
        <v>0.19805001305404826</v>
      </c>
      <c r="P208" s="31">
        <f t="shared" si="91"/>
        <v>0.10378191158930684</v>
      </c>
      <c r="Q208" s="31">
        <f t="shared" si="91"/>
        <v>0.11311735769357813</v>
      </c>
      <c r="S208">
        <f t="shared" si="71"/>
        <v>93.686888560136268</v>
      </c>
      <c r="T208">
        <f t="shared" si="72"/>
        <v>-3.3678037052118401E-2</v>
      </c>
      <c r="V208" s="36">
        <v>4.4000000000000004</v>
      </c>
      <c r="W208">
        <v>230.81389342381723</v>
      </c>
    </row>
    <row r="209" spans="1:23" x14ac:dyDescent="0.35">
      <c r="B209" s="36">
        <v>4.5</v>
      </c>
      <c r="C209">
        <f t="shared" ref="C209:Q209" si="92">C168*C$8*C$11</f>
        <v>0</v>
      </c>
      <c r="D209">
        <f t="shared" si="92"/>
        <v>0.14409213319716332</v>
      </c>
      <c r="E209">
        <f t="shared" si="92"/>
        <v>8.9037851522815625</v>
      </c>
      <c r="F209">
        <f t="shared" si="92"/>
        <v>21.4113607182741</v>
      </c>
      <c r="G209">
        <f t="shared" si="92"/>
        <v>25.193156417873862</v>
      </c>
      <c r="H209">
        <f t="shared" si="92"/>
        <v>18.261732248617029</v>
      </c>
      <c r="I209">
        <f t="shared" si="92"/>
        <v>9.8417083320084409</v>
      </c>
      <c r="J209">
        <f t="shared" si="92"/>
        <v>5.033593377167187</v>
      </c>
      <c r="K209">
        <f t="shared" si="92"/>
        <v>2.6161057808749315</v>
      </c>
      <c r="L209" s="31">
        <f t="shared" si="92"/>
        <v>1.3839372353191253</v>
      </c>
      <c r="M209" s="31">
        <f t="shared" si="92"/>
        <v>0.73033592390888957</v>
      </c>
      <c r="N209" s="31">
        <f t="shared" si="92"/>
        <v>0.38196436971031755</v>
      </c>
      <c r="O209" s="31">
        <f t="shared" si="92"/>
        <v>0.19631042229523685</v>
      </c>
      <c r="P209" s="31">
        <f t="shared" si="92"/>
        <v>0.10318250838703134</v>
      </c>
      <c r="Q209" s="31">
        <f t="shared" si="92"/>
        <v>0.11298867084859325</v>
      </c>
      <c r="S209">
        <f t="shared" si="71"/>
        <v>94.314253290763489</v>
      </c>
      <c r="T209">
        <f t="shared" si="72"/>
        <v>-2.720716020583664E-2</v>
      </c>
      <c r="V209" s="36">
        <v>4.5</v>
      </c>
      <c r="W209">
        <v>231.00603219696919</v>
      </c>
    </row>
    <row r="210" spans="1:23" x14ac:dyDescent="0.35">
      <c r="B210" s="36">
        <v>4.5999999999999996</v>
      </c>
      <c r="C210">
        <f t="shared" ref="C210:Q210" si="93">C169*C$8*C$11</f>
        <v>0</v>
      </c>
      <c r="D210">
        <f t="shared" si="93"/>
        <v>0.14422896372827385</v>
      </c>
      <c r="E210">
        <f t="shared" si="93"/>
        <v>9.0965638654544989</v>
      </c>
      <c r="F210">
        <f t="shared" si="93"/>
        <v>21.723262404422105</v>
      </c>
      <c r="G210">
        <f t="shared" si="93"/>
        <v>25.39461649981881</v>
      </c>
      <c r="H210">
        <f t="shared" si="93"/>
        <v>18.332262975945454</v>
      </c>
      <c r="I210">
        <f t="shared" si="93"/>
        <v>9.844913930607607</v>
      </c>
      <c r="J210">
        <f t="shared" si="93"/>
        <v>5.0377217131957366</v>
      </c>
      <c r="K210">
        <f t="shared" si="93"/>
        <v>2.5980352069040755</v>
      </c>
      <c r="L210" s="31">
        <f t="shared" si="93"/>
        <v>1.372194391170497</v>
      </c>
      <c r="M210" s="31">
        <f t="shared" si="93"/>
        <v>0.72466376502316798</v>
      </c>
      <c r="N210" s="31">
        <f t="shared" si="93"/>
        <v>0.37991874843914547</v>
      </c>
      <c r="O210" s="31">
        <f t="shared" si="93"/>
        <v>0.19458611135343057</v>
      </c>
      <c r="P210" s="31">
        <f t="shared" si="93"/>
        <v>0.10249966821913378</v>
      </c>
      <c r="Q210" s="31">
        <f t="shared" si="93"/>
        <v>0.11282748318331563</v>
      </c>
      <c r="S210">
        <f t="shared" si="71"/>
        <v>95.05829572746525</v>
      </c>
      <c r="T210">
        <f t="shared" si="72"/>
        <v>-1.9532825418971934E-2</v>
      </c>
      <c r="V210" s="36">
        <v>4.5999999999999996</v>
      </c>
      <c r="W210">
        <v>231.34460712340032</v>
      </c>
    </row>
    <row r="211" spans="1:23" x14ac:dyDescent="0.35">
      <c r="B211" s="36">
        <v>4.7</v>
      </c>
      <c r="C211">
        <f t="shared" ref="C211:Q211" si="94">C170*C$8*C$11</f>
        <v>0</v>
      </c>
      <c r="D211">
        <f t="shared" si="94"/>
        <v>0.14434866707942198</v>
      </c>
      <c r="E211">
        <f t="shared" si="94"/>
        <v>9.2942063445140359</v>
      </c>
      <c r="F211">
        <f t="shared" si="94"/>
        <v>22.088981666540693</v>
      </c>
      <c r="G211">
        <f t="shared" si="94"/>
        <v>25.618301910281385</v>
      </c>
      <c r="H211">
        <f t="shared" si="94"/>
        <v>18.419387671312673</v>
      </c>
      <c r="I211">
        <f t="shared" si="94"/>
        <v>9.8549039683498769</v>
      </c>
      <c r="J211">
        <f t="shared" si="94"/>
        <v>5.0444131009087974</v>
      </c>
      <c r="K211">
        <f t="shared" si="94"/>
        <v>2.5800894542023078</v>
      </c>
      <c r="L211" s="31">
        <f t="shared" si="94"/>
        <v>1.3604468706543209</v>
      </c>
      <c r="M211" s="31">
        <f t="shared" si="94"/>
        <v>0.71901956538234946</v>
      </c>
      <c r="N211" s="31">
        <f t="shared" si="94"/>
        <v>0.37788408254351824</v>
      </c>
      <c r="O211" s="31">
        <f t="shared" si="94"/>
        <v>0.19287694602250149</v>
      </c>
      <c r="P211" s="31">
        <f t="shared" si="94"/>
        <v>0.10174546623826261</v>
      </c>
      <c r="Q211" s="31">
        <f t="shared" si="94"/>
        <v>0.11263784833797345</v>
      </c>
      <c r="S211">
        <f t="shared" si="71"/>
        <v>95.909243562368104</v>
      </c>
      <c r="T211">
        <f t="shared" si="72"/>
        <v>-1.0755827966849698E-2</v>
      </c>
      <c r="V211" s="36">
        <v>4.7</v>
      </c>
      <c r="W211">
        <v>231.8172889118529</v>
      </c>
    </row>
    <row r="212" spans="1:23" x14ac:dyDescent="0.35">
      <c r="B212" s="36">
        <v>4.8</v>
      </c>
      <c r="C212">
        <f t="shared" ref="C212:Q212" si="95">C171*C$8*C$11</f>
        <v>0</v>
      </c>
      <c r="D212">
        <f t="shared" si="95"/>
        <v>0.14445356665933501</v>
      </c>
      <c r="E212">
        <f t="shared" si="95"/>
        <v>9.496750964176421</v>
      </c>
      <c r="F212">
        <f t="shared" si="95"/>
        <v>22.504188659535661</v>
      </c>
      <c r="G212">
        <f t="shared" si="95"/>
        <v>25.861918229067488</v>
      </c>
      <c r="H212">
        <f t="shared" si="95"/>
        <v>18.521090981581022</v>
      </c>
      <c r="I212">
        <f t="shared" si="95"/>
        <v>9.8707680852805506</v>
      </c>
      <c r="J212">
        <f t="shared" si="95"/>
        <v>5.053326376042282</v>
      </c>
      <c r="K212">
        <f t="shared" si="95"/>
        <v>2.5622676605751429</v>
      </c>
      <c r="L212" s="31">
        <f t="shared" si="95"/>
        <v>1.3487106735424952</v>
      </c>
      <c r="M212" s="31">
        <f t="shared" si="95"/>
        <v>0.71340554689989066</v>
      </c>
      <c r="N212" s="31">
        <f t="shared" si="95"/>
        <v>0.37586031335286241</v>
      </c>
      <c r="O212" s="31">
        <f t="shared" si="95"/>
        <v>0.19118279327499649</v>
      </c>
      <c r="P212" s="31">
        <f t="shared" si="95"/>
        <v>0.1009318516904706</v>
      </c>
      <c r="Q212" s="31">
        <f t="shared" si="95"/>
        <v>0.11242382847797548</v>
      </c>
      <c r="S212">
        <f t="shared" si="71"/>
        <v>96.857279530156589</v>
      </c>
      <c r="T212">
        <f t="shared" si="72"/>
        <v>-9.7742683283694024E-4</v>
      </c>
      <c r="V212" s="36">
        <v>4.8</v>
      </c>
      <c r="W212">
        <v>232.41171035971149</v>
      </c>
    </row>
    <row r="213" spans="1:23" x14ac:dyDescent="0.35">
      <c r="B213" s="36">
        <v>4.9000000000000004</v>
      </c>
      <c r="C213">
        <f t="shared" ref="C213:Q213" si="96">C172*C$8*C$11</f>
        <v>0</v>
      </c>
      <c r="D213">
        <f t="shared" si="96"/>
        <v>0.14454599782707464</v>
      </c>
      <c r="E213">
        <f t="shared" si="96"/>
        <v>9.7042316905748116</v>
      </c>
      <c r="F213">
        <f t="shared" si="96"/>
        <v>22.964404946197355</v>
      </c>
      <c r="G213">
        <f t="shared" si="96"/>
        <v>26.123114349826018</v>
      </c>
      <c r="H213">
        <f t="shared" si="96"/>
        <v>18.635346514019481</v>
      </c>
      <c r="I213">
        <f t="shared" si="96"/>
        <v>9.891601633825001</v>
      </c>
      <c r="J213">
        <f t="shared" si="96"/>
        <v>5.0641211637072612</v>
      </c>
      <c r="K213">
        <f t="shared" si="96"/>
        <v>2.5445689697836453</v>
      </c>
      <c r="L213" s="31">
        <f t="shared" si="96"/>
        <v>1.3370012916515603</v>
      </c>
      <c r="M213" s="31">
        <f t="shared" si="96"/>
        <v>0.70782386083671145</v>
      </c>
      <c r="N213" s="31">
        <f t="shared" si="96"/>
        <v>0.37384738251079686</v>
      </c>
      <c r="O213" s="31">
        <f t="shared" si="96"/>
        <v>0.18950352125178643</v>
      </c>
      <c r="P213" s="31">
        <f t="shared" si="96"/>
        <v>0.1000705583874392</v>
      </c>
      <c r="Q213" s="31">
        <f t="shared" si="96"/>
        <v>0.1121894736138955</v>
      </c>
      <c r="S213">
        <f t="shared" si="71"/>
        <v>97.892371354012838</v>
      </c>
      <c r="T213">
        <f t="shared" si="72"/>
        <v>9.6989012898334847E-3</v>
      </c>
      <c r="V213" s="36">
        <v>4.9000000000000004</v>
      </c>
      <c r="W213">
        <v>233.11525369454571</v>
      </c>
    </row>
    <row r="214" spans="1:23" x14ac:dyDescent="0.35">
      <c r="B214" s="36">
        <v>5</v>
      </c>
      <c r="C214">
        <f t="shared" ref="C214:Q214" si="97">C173*C$8*C$11</f>
        <v>0</v>
      </c>
      <c r="D214">
        <f t="shared" si="97"/>
        <v>0.14462830567296184</v>
      </c>
      <c r="E214">
        <f t="shared" si="97"/>
        <v>9.9166776887392309</v>
      </c>
      <c r="F214">
        <f t="shared" si="97"/>
        <v>23.464881026287795</v>
      </c>
      <c r="G214">
        <f t="shared" si="97"/>
        <v>26.399463431635503</v>
      </c>
      <c r="H214">
        <f t="shared" si="97"/>
        <v>18.760101134566398</v>
      </c>
      <c r="I214">
        <f t="shared" si="97"/>
        <v>9.916500633350033</v>
      </c>
      <c r="J214">
        <f t="shared" si="97"/>
        <v>5.0764564731130619</v>
      </c>
      <c r="K214">
        <f t="shared" si="97"/>
        <v>2.5269925315032955</v>
      </c>
      <c r="L214" s="31">
        <f t="shared" si="97"/>
        <v>1.3253337106540408</v>
      </c>
      <c r="M214" s="31">
        <f t="shared" si="97"/>
        <v>0.7022765887730037</v>
      </c>
      <c r="N214" s="31">
        <f t="shared" si="97"/>
        <v>0.37184523197345071</v>
      </c>
      <c r="O214" s="31">
        <f t="shared" si="97"/>
        <v>0.18783899925180614</v>
      </c>
      <c r="P214" s="31">
        <f t="shared" si="97"/>
        <v>9.9173046056888967E-2</v>
      </c>
      <c r="Q214" s="31">
        <f t="shared" si="97"/>
        <v>0.11193881367996376</v>
      </c>
      <c r="S214">
        <f t="shared" si="71"/>
        <v>99.004107615257453</v>
      </c>
      <c r="T214">
        <f t="shared" si="72"/>
        <v>2.1165769095531414E-2</v>
      </c>
      <c r="V214" s="36">
        <v>5</v>
      </c>
      <c r="W214">
        <v>233.9148490615768</v>
      </c>
    </row>
    <row r="215" spans="1:23" x14ac:dyDescent="0.35">
      <c r="B215" s="36">
        <v>5.0999999999999996</v>
      </c>
      <c r="C215">
        <f t="shared" ref="C215:Q215" si="98">C174*C$8*C$11</f>
        <v>0</v>
      </c>
      <c r="D215">
        <f t="shared" si="98"/>
        <v>0.14470284317712487</v>
      </c>
      <c r="E215">
        <f t="shared" si="98"/>
        <v>10.134112916956886</v>
      </c>
      <c r="F215">
        <f t="shared" si="98"/>
        <v>24.0004836034358</v>
      </c>
      <c r="G215">
        <f t="shared" si="98"/>
        <v>26.688446095031324</v>
      </c>
      <c r="H215">
        <f t="shared" si="98"/>
        <v>18.893261578034977</v>
      </c>
      <c r="I215">
        <f t="shared" si="98"/>
        <v>9.9445575722309254</v>
      </c>
      <c r="J215">
        <f t="shared" si="98"/>
        <v>5.0899895258290631</v>
      </c>
      <c r="K215">
        <f t="shared" si="98"/>
        <v>2.5095375012831269</v>
      </c>
      <c r="L215" s="31">
        <f t="shared" si="98"/>
        <v>1.3137224136079577</v>
      </c>
      <c r="M215" s="31">
        <f t="shared" si="98"/>
        <v>0.6967657436427418</v>
      </c>
      <c r="N215" s="31">
        <f t="shared" si="98"/>
        <v>0.3698538040077895</v>
      </c>
      <c r="O215" s="31">
        <f t="shared" si="98"/>
        <v>0.1861890977218853</v>
      </c>
      <c r="P215" s="31">
        <f t="shared" si="98"/>
        <v>9.8250454687016153E-2</v>
      </c>
      <c r="Q215" s="31">
        <f t="shared" si="98"/>
        <v>0.11167585205251306</v>
      </c>
      <c r="S215">
        <f t="shared" si="71"/>
        <v>100.18154900169914</v>
      </c>
      <c r="T215">
        <f t="shared" si="72"/>
        <v>3.3310344385509963E-2</v>
      </c>
      <c r="V215" s="36">
        <v>5.0999999999999996</v>
      </c>
      <c r="W215">
        <v>234.79679386480808</v>
      </c>
    </row>
    <row r="216" spans="1:23" x14ac:dyDescent="0.35">
      <c r="B216" s="36">
        <v>5.2</v>
      </c>
      <c r="C216">
        <f t="shared" ref="C216:Q216" si="99">C175*C$8*C$11</f>
        <v>0</v>
      </c>
      <c r="D216">
        <f t="shared" si="99"/>
        <v>0.14477196974896941</v>
      </c>
      <c r="E216">
        <f t="shared" si="99"/>
        <v>10.356555708381727</v>
      </c>
      <c r="F216">
        <f t="shared" si="99"/>
        <v>24.565593291345472</v>
      </c>
      <c r="G216">
        <f t="shared" si="99"/>
        <v>26.987435970445979</v>
      </c>
      <c r="H216">
        <f t="shared" si="99"/>
        <v>19.032683397570427</v>
      </c>
      <c r="I216">
        <f t="shared" si="99"/>
        <v>9.974858049520396</v>
      </c>
      <c r="J216">
        <f t="shared" si="99"/>
        <v>5.1043748169284777</v>
      </c>
      <c r="K216">
        <f t="shared" si="99"/>
        <v>2.4922030405051654</v>
      </c>
      <c r="L216" s="31">
        <f t="shared" si="99"/>
        <v>1.3021813861095004</v>
      </c>
      <c r="M216" s="31">
        <f t="shared" si="99"/>
        <v>0.69129327082715297</v>
      </c>
      <c r="N216" s="31">
        <f t="shared" si="99"/>
        <v>0.36787304118995107</v>
      </c>
      <c r="O216" s="31">
        <f t="shared" si="99"/>
        <v>0.18455368824666757</v>
      </c>
      <c r="P216" s="31">
        <f t="shared" si="99"/>
        <v>9.7313571440040686E-2</v>
      </c>
      <c r="Q216" s="31">
        <f t="shared" si="99"/>
        <v>0.1114045604998944</v>
      </c>
      <c r="S216">
        <f t="shared" si="71"/>
        <v>101.41309576275982</v>
      </c>
      <c r="T216">
        <f t="shared" si="72"/>
        <v>4.6012982949991448E-2</v>
      </c>
      <c r="V216" s="36">
        <v>5.2</v>
      </c>
      <c r="W216">
        <v>235.74659382370228</v>
      </c>
    </row>
    <row r="217" spans="1:23" x14ac:dyDescent="0.35">
      <c r="B217" s="36">
        <v>5.3</v>
      </c>
      <c r="C217">
        <f t="shared" ref="C217:Q217" si="100">C176*C$8*C$11</f>
        <v>0</v>
      </c>
      <c r="D217">
        <f t="shared" si="100"/>
        <v>0.1448380501501168</v>
      </c>
      <c r="E217">
        <f t="shared" si="100"/>
        <v>10.584018340355088</v>
      </c>
      <c r="F217">
        <f t="shared" si="100"/>
        <v>25.154014270521575</v>
      </c>
      <c r="G217">
        <f t="shared" si="100"/>
        <v>27.293687752339306</v>
      </c>
      <c r="H217">
        <f t="shared" si="100"/>
        <v>19.176162320686082</v>
      </c>
      <c r="I217">
        <f t="shared" si="100"/>
        <v>10.006478258182561</v>
      </c>
      <c r="J217">
        <f t="shared" si="100"/>
        <v>5.1192634103872612</v>
      </c>
      <c r="K217">
        <f t="shared" si="100"/>
        <v>2.4749883163441342</v>
      </c>
      <c r="L217" s="31">
        <f t="shared" si="100"/>
        <v>1.290724122975075</v>
      </c>
      <c r="M217" s="31">
        <f t="shared" si="100"/>
        <v>0.6858610493034768</v>
      </c>
      <c r="N217" s="31">
        <f t="shared" si="100"/>
        <v>0.36590288640358987</v>
      </c>
      <c r="O217" s="31">
        <f t="shared" si="100"/>
        <v>0.18293264353861935</v>
      </c>
      <c r="P217" s="31">
        <f t="shared" si="100"/>
        <v>9.6372809591006706E-2</v>
      </c>
      <c r="Q217" s="31">
        <f t="shared" si="100"/>
        <v>0.11112887554967742</v>
      </c>
      <c r="S217">
        <f t="shared" si="71"/>
        <v>102.68637310632758</v>
      </c>
      <c r="T217">
        <f t="shared" si="72"/>
        <v>5.9146046508012001E-2</v>
      </c>
      <c r="V217" s="36">
        <v>5.3</v>
      </c>
      <c r="W217">
        <v>236.74882760946923</v>
      </c>
    </row>
    <row r="218" spans="1:23" x14ac:dyDescent="0.35">
      <c r="B218" s="36">
        <v>5.4</v>
      </c>
      <c r="C218">
        <f t="shared" ref="C218:Q218" si="101">C177*C$8*C$11</f>
        <v>0</v>
      </c>
      <c r="D218">
        <f t="shared" si="101"/>
        <v>0.14490325284970978</v>
      </c>
      <c r="E218">
        <f t="shared" si="101"/>
        <v>10.816516771802741</v>
      </c>
      <c r="F218">
        <f t="shared" si="101"/>
        <v>25.759559306710564</v>
      </c>
      <c r="G218">
        <f t="shared" si="101"/>
        <v>27.604583890123131</v>
      </c>
      <c r="H218">
        <f t="shared" si="101"/>
        <v>19.321624972383553</v>
      </c>
      <c r="I218">
        <f t="shared" si="101"/>
        <v>10.038562757092745</v>
      </c>
      <c r="J218">
        <f t="shared" si="101"/>
        <v>5.1343324978445954</v>
      </c>
      <c r="K218">
        <f t="shared" si="101"/>
        <v>2.4578925017274393</v>
      </c>
      <c r="L218" s="31">
        <f t="shared" si="101"/>
        <v>1.2793625064095191</v>
      </c>
      <c r="M218" s="31">
        <f t="shared" si="101"/>
        <v>0.68047071618564858</v>
      </c>
      <c r="N218" s="31">
        <f t="shared" si="101"/>
        <v>0.36394328283813371</v>
      </c>
      <c r="O218" s="31">
        <f t="shared" si="101"/>
        <v>0.18132583742773942</v>
      </c>
      <c r="P218" s="31">
        <f t="shared" si="101"/>
        <v>9.5437385220619536E-2</v>
      </c>
      <c r="Q218" s="31">
        <f t="shared" si="101"/>
        <v>0.11085237624179441</v>
      </c>
      <c r="S218">
        <f t="shared" si="71"/>
        <v>103.98936805485792</v>
      </c>
      <c r="T218">
        <f t="shared" si="72"/>
        <v>7.2585628670747679E-2</v>
      </c>
      <c r="V218" s="36">
        <v>5.4</v>
      </c>
      <c r="W218">
        <v>237.788554548451</v>
      </c>
    </row>
    <row r="219" spans="1:23" x14ac:dyDescent="0.35">
      <c r="B219" s="19"/>
      <c r="L219" s="31"/>
      <c r="M219" s="31"/>
      <c r="N219" s="31"/>
      <c r="O219" s="31"/>
      <c r="P219" s="31"/>
      <c r="Q219" s="31"/>
    </row>
    <row r="221" spans="1:23" ht="15" thickBot="1" x14ac:dyDescent="0.4">
      <c r="B221" s="24" t="s">
        <v>46</v>
      </c>
      <c r="C221" s="25">
        <v>1</v>
      </c>
      <c r="D221" s="25">
        <v>2</v>
      </c>
      <c r="E221" s="25">
        <v>3</v>
      </c>
      <c r="F221" s="25">
        <v>4</v>
      </c>
      <c r="G221" s="25">
        <v>5</v>
      </c>
      <c r="H221" s="25">
        <v>6</v>
      </c>
      <c r="I221" s="25">
        <v>7</v>
      </c>
      <c r="J221" s="25">
        <v>8</v>
      </c>
      <c r="K221" s="25">
        <v>9</v>
      </c>
      <c r="L221" s="27">
        <v>10</v>
      </c>
      <c r="M221" s="27">
        <v>11</v>
      </c>
      <c r="N221" s="27">
        <v>12</v>
      </c>
      <c r="O221" s="27">
        <v>13</v>
      </c>
      <c r="P221" s="27">
        <v>14</v>
      </c>
      <c r="Q221" s="27" t="s">
        <v>21</v>
      </c>
      <c r="S221" s="26" t="s">
        <v>22</v>
      </c>
      <c r="T221" s="10" t="s">
        <v>25</v>
      </c>
    </row>
    <row r="222" spans="1:23" x14ac:dyDescent="0.35">
      <c r="A222" s="1" t="s">
        <v>9</v>
      </c>
      <c r="B222" s="28" t="s">
        <v>33</v>
      </c>
      <c r="C222" s="29">
        <f>C$10/(C$6+C$10)*(1-EXP(-(C$6+C$10)))*C140</f>
        <v>0</v>
      </c>
      <c r="D222" s="29">
        <f t="shared" ref="D222:Q222" si="102">D$10/(D$6+D$10)*(1-EXP(-(D$6+D$10)))*D140</f>
        <v>0.59092326496690895</v>
      </c>
      <c r="E222" s="29">
        <f t="shared" si="102"/>
        <v>2.0405761748321813</v>
      </c>
      <c r="F222" s="29">
        <f t="shared" si="102"/>
        <v>5.2017991452646095</v>
      </c>
      <c r="G222" s="29">
        <f t="shared" si="102"/>
        <v>12.347221278137392</v>
      </c>
      <c r="H222" s="29">
        <f t="shared" si="102"/>
        <v>15.155842446652281</v>
      </c>
      <c r="I222" s="29">
        <f t="shared" si="102"/>
        <v>7.8837790103914829</v>
      </c>
      <c r="J222" s="29">
        <f t="shared" si="102"/>
        <v>3.7469455652810599</v>
      </c>
      <c r="K222" s="29">
        <f t="shared" si="102"/>
        <v>1.8036186346782916</v>
      </c>
      <c r="L222" s="29">
        <f t="shared" si="102"/>
        <v>0.9319392978098493</v>
      </c>
      <c r="M222" s="29">
        <f t="shared" si="102"/>
        <v>0.49019565399225784</v>
      </c>
      <c r="N222" s="29">
        <f t="shared" si="102"/>
        <v>0.25156958495676623</v>
      </c>
      <c r="O222" s="29">
        <f t="shared" si="102"/>
        <v>0.13379233580747207</v>
      </c>
      <c r="P222" s="29">
        <f t="shared" si="102"/>
        <v>6.8788846706996046E-2</v>
      </c>
      <c r="Q222" s="29">
        <f t="shared" si="102"/>
        <v>7.4005453489121797E-2</v>
      </c>
      <c r="S222" s="29">
        <f>SUM(C222:Q222)</f>
        <v>50.720996692966672</v>
      </c>
      <c r="T222" s="29"/>
    </row>
    <row r="223" spans="1:23" x14ac:dyDescent="0.35">
      <c r="A223" s="1"/>
      <c r="B223" s="36">
        <v>1.8</v>
      </c>
      <c r="C223" s="29">
        <f t="shared" ref="C223:Q223" si="103">C$10/(C$6+C$10)*(1-EXP(-(C$6+C$10)))*C141</f>
        <v>0</v>
      </c>
      <c r="D223" s="29">
        <f t="shared" si="103"/>
        <v>0.53806533481017904</v>
      </c>
      <c r="E223" s="29">
        <f t="shared" si="103"/>
        <v>2.0673830355888705</v>
      </c>
      <c r="F223" s="29">
        <f t="shared" si="103"/>
        <v>5.3960579380936222</v>
      </c>
      <c r="G223" s="29">
        <f t="shared" si="103"/>
        <v>12.955889993270642</v>
      </c>
      <c r="H223" s="29">
        <f t="shared" si="103"/>
        <v>15.846840960777854</v>
      </c>
      <c r="I223" s="29">
        <f t="shared" si="103"/>
        <v>8.5153521014348943</v>
      </c>
      <c r="J223" s="29">
        <f t="shared" si="103"/>
        <v>4.1826868375876805</v>
      </c>
      <c r="K223" s="29">
        <f t="shared" si="103"/>
        <v>2.0213162566320202</v>
      </c>
      <c r="L223" s="29">
        <f t="shared" si="103"/>
        <v>1.0535845186906332</v>
      </c>
      <c r="M223" s="29">
        <f t="shared" si="103"/>
        <v>0.55024908432944697</v>
      </c>
      <c r="N223" s="29">
        <f t="shared" si="103"/>
        <v>0.27445031738552333</v>
      </c>
      <c r="O223" s="29">
        <f t="shared" si="103"/>
        <v>0.15483450487729747</v>
      </c>
      <c r="P223" s="29">
        <f t="shared" si="103"/>
        <v>8.3701426727985542E-2</v>
      </c>
      <c r="Q223" s="29">
        <f t="shared" si="103"/>
        <v>8.6270270692074782E-2</v>
      </c>
      <c r="S223">
        <f>SUM(C223:Q223)</f>
        <v>53.726682580898718</v>
      </c>
      <c r="T223">
        <f>(S223-$S$222)/$S$222</f>
        <v>5.925920395702388E-2</v>
      </c>
    </row>
    <row r="224" spans="1:23" x14ac:dyDescent="0.35">
      <c r="B224" s="36">
        <v>1.9</v>
      </c>
      <c r="C224" s="29">
        <f t="shared" ref="C224:Q224" si="104">C$10/(C$6+C$10)*(1-EXP(-(C$6+C$10)))*C142</f>
        <v>0</v>
      </c>
      <c r="D224" s="29">
        <f t="shared" si="104"/>
        <v>0.54223712955745695</v>
      </c>
      <c r="E224" s="29">
        <f t="shared" si="104"/>
        <v>2.0243363057202504</v>
      </c>
      <c r="F224" s="29">
        <f t="shared" si="104"/>
        <v>5.4102350795003353</v>
      </c>
      <c r="G224" s="29">
        <f t="shared" si="104"/>
        <v>12.882571169179233</v>
      </c>
      <c r="H224" s="29">
        <f t="shared" si="104"/>
        <v>15.834433205602421</v>
      </c>
      <c r="I224" s="29">
        <f t="shared" si="104"/>
        <v>8.4894747873242729</v>
      </c>
      <c r="J224" s="29">
        <f t="shared" si="104"/>
        <v>4.1457246810730712</v>
      </c>
      <c r="K224" s="29">
        <f t="shared" si="104"/>
        <v>2.0073541511235242</v>
      </c>
      <c r="L224" s="29">
        <f t="shared" si="104"/>
        <v>1.0460548910531557</v>
      </c>
      <c r="M224" s="29">
        <f t="shared" si="104"/>
        <v>0.54665811318548607</v>
      </c>
      <c r="N224" s="29">
        <f t="shared" si="104"/>
        <v>0.27298049092688803</v>
      </c>
      <c r="O224" s="29">
        <f t="shared" si="104"/>
        <v>0.15347450277146296</v>
      </c>
      <c r="P224" s="29">
        <f t="shared" si="104"/>
        <v>8.178003612651262E-2</v>
      </c>
      <c r="Q224" s="29">
        <f t="shared" si="104"/>
        <v>8.4673221387769809E-2</v>
      </c>
      <c r="S224">
        <f t="shared" ref="S224:S229" si="105">SUM(C224:Q224)</f>
        <v>53.521987764531829</v>
      </c>
      <c r="T224">
        <f t="shared" ref="T224:T259" si="106">(S224-$S$222)/$S$222</f>
        <v>5.5223502182352856E-2</v>
      </c>
    </row>
    <row r="225" spans="2:20" x14ac:dyDescent="0.35">
      <c r="B225" s="36">
        <v>2</v>
      </c>
      <c r="C225" s="29">
        <f t="shared" ref="C225:Q225" si="107">C$10/(C$6+C$10)*(1-EXP(-(C$6+C$10)))*C143</f>
        <v>0</v>
      </c>
      <c r="D225" s="29">
        <f t="shared" si="107"/>
        <v>0.54643175224837714</v>
      </c>
      <c r="E225" s="29">
        <f t="shared" si="107"/>
        <v>1.9824913707363674</v>
      </c>
      <c r="F225" s="29">
        <f t="shared" si="107"/>
        <v>5.4238837998276477</v>
      </c>
      <c r="G225" s="29">
        <f t="shared" si="107"/>
        <v>12.809635416718628</v>
      </c>
      <c r="H225" s="29">
        <f t="shared" si="107"/>
        <v>15.821376545723375</v>
      </c>
      <c r="I225" s="29">
        <f t="shared" si="107"/>
        <v>8.4633950645579965</v>
      </c>
      <c r="J225" s="29">
        <f t="shared" si="107"/>
        <v>4.1090995828541592</v>
      </c>
      <c r="K225" s="29">
        <f t="shared" si="107"/>
        <v>1.9934884879157269</v>
      </c>
      <c r="L225" s="29">
        <f t="shared" si="107"/>
        <v>1.0385791275312732</v>
      </c>
      <c r="M225" s="29">
        <f t="shared" si="107"/>
        <v>0.5430888446430977</v>
      </c>
      <c r="N225" s="29">
        <f t="shared" si="107"/>
        <v>0.27151853616526284</v>
      </c>
      <c r="O225" s="29">
        <f t="shared" si="107"/>
        <v>0.15212644635761211</v>
      </c>
      <c r="P225" s="29">
        <f t="shared" si="107"/>
        <v>7.9911679524653098E-2</v>
      </c>
      <c r="Q225" s="29">
        <f t="shared" si="107"/>
        <v>8.3112517168574387E-2</v>
      </c>
      <c r="S225">
        <f t="shared" si="105"/>
        <v>53.318139171972746</v>
      </c>
      <c r="T225">
        <f t="shared" si="106"/>
        <v>5.1204484303168506E-2</v>
      </c>
    </row>
    <row r="226" spans="2:20" x14ac:dyDescent="0.35">
      <c r="B226" s="36">
        <v>2.1</v>
      </c>
      <c r="C226" s="29">
        <f t="shared" ref="C226:Q226" si="108">C$10/(C$6+C$10)*(1-EXP(-(C$6+C$10)))*C144</f>
        <v>0</v>
      </c>
      <c r="D226" s="29">
        <f t="shared" si="108"/>
        <v>0.55062789538489543</v>
      </c>
      <c r="E226" s="29">
        <f t="shared" si="108"/>
        <v>1.9424730183718577</v>
      </c>
      <c r="F226" s="29">
        <f t="shared" si="108"/>
        <v>5.4357677228220647</v>
      </c>
      <c r="G226" s="29">
        <f t="shared" si="108"/>
        <v>12.737029523260453</v>
      </c>
      <c r="H226" s="29">
        <f t="shared" si="108"/>
        <v>15.806242352732296</v>
      </c>
      <c r="I226" s="29">
        <f t="shared" si="108"/>
        <v>8.4365060396284441</v>
      </c>
      <c r="J226" s="29">
        <f t="shared" si="108"/>
        <v>4.0728350032124068</v>
      </c>
      <c r="K226" s="29">
        <f t="shared" si="108"/>
        <v>1.9797186008399532</v>
      </c>
      <c r="L226" s="29">
        <f t="shared" si="108"/>
        <v>1.0311568134742595</v>
      </c>
      <c r="M226" s="29">
        <f t="shared" si="108"/>
        <v>0.53953733015320904</v>
      </c>
      <c r="N226" s="29">
        <f t="shared" si="108"/>
        <v>0.27006441094293565</v>
      </c>
      <c r="O226" s="29">
        <f t="shared" si="108"/>
        <v>0.15079023070372893</v>
      </c>
      <c r="P226" s="29">
        <f t="shared" si="108"/>
        <v>7.8113932717975204E-2</v>
      </c>
      <c r="Q226" s="29">
        <f t="shared" si="108"/>
        <v>8.1601924984255766E-2</v>
      </c>
      <c r="S226">
        <f t="shared" si="105"/>
        <v>53.112464799228732</v>
      </c>
      <c r="T226">
        <f t="shared" si="106"/>
        <v>4.7149469887954272E-2</v>
      </c>
    </row>
    <row r="227" spans="2:20" x14ac:dyDescent="0.35">
      <c r="B227" s="36">
        <v>2.2000000000000002</v>
      </c>
      <c r="C227" s="29">
        <f t="shared" ref="C227:Q227" si="109">C$10/(C$6+C$10)*(1-EXP(-(C$6+C$10)))*C145</f>
        <v>0</v>
      </c>
      <c r="D227" s="29">
        <f t="shared" si="109"/>
        <v>0.55480040733473956</v>
      </c>
      <c r="E227" s="29">
        <f t="shared" si="109"/>
        <v>1.9049406436306808</v>
      </c>
      <c r="F227" s="29">
        <f t="shared" si="109"/>
        <v>5.4445476326661444</v>
      </c>
      <c r="G227" s="29">
        <f t="shared" si="109"/>
        <v>12.664752151219576</v>
      </c>
      <c r="H227" s="29">
        <f t="shared" si="109"/>
        <v>15.787499634318644</v>
      </c>
      <c r="I227" s="29">
        <f t="shared" si="109"/>
        <v>8.4081617655923182</v>
      </c>
      <c r="J227" s="29">
        <f t="shared" si="109"/>
        <v>4.0369684881138497</v>
      </c>
      <c r="K227" s="29">
        <f t="shared" si="109"/>
        <v>1.9660438283290367</v>
      </c>
      <c r="L227" s="29">
        <f t="shared" si="109"/>
        <v>1.023787092096867</v>
      </c>
      <c r="M227" s="29">
        <f t="shared" si="109"/>
        <v>0.53599915588273883</v>
      </c>
      <c r="N227" s="29">
        <f t="shared" si="109"/>
        <v>0.26861807332786652</v>
      </c>
      <c r="O227" s="29">
        <f t="shared" si="109"/>
        <v>0.1494657517986944</v>
      </c>
      <c r="P227" s="29">
        <f t="shared" si="109"/>
        <v>7.6404856206361477E-2</v>
      </c>
      <c r="Q227" s="29">
        <f t="shared" si="109"/>
        <v>8.0155955555527986E-2</v>
      </c>
      <c r="S227">
        <f t="shared" si="105"/>
        <v>52.902145436073042</v>
      </c>
      <c r="T227">
        <f t="shared" si="106"/>
        <v>4.3002876231113631E-2</v>
      </c>
    </row>
    <row r="228" spans="2:20" x14ac:dyDescent="0.35">
      <c r="B228" s="36">
        <v>2.2999999999999998</v>
      </c>
      <c r="C228" s="29">
        <f t="shared" ref="C228:Q228" si="110">C$10/(C$6+C$10)*(1-EXP(-(C$6+C$10)))*C146</f>
        <v>0</v>
      </c>
      <c r="D228" s="29">
        <f t="shared" si="110"/>
        <v>0.5589225505433586</v>
      </c>
      <c r="E228" s="29">
        <f t="shared" si="110"/>
        <v>1.8705176123509915</v>
      </c>
      <c r="F228" s="29">
        <f t="shared" si="110"/>
        <v>5.4489197157204217</v>
      </c>
      <c r="G228" s="29">
        <f t="shared" si="110"/>
        <v>12.592856574534364</v>
      </c>
      <c r="H228" s="29">
        <f t="shared" si="110"/>
        <v>15.76367217838113</v>
      </c>
      <c r="I228" s="29">
        <f t="shared" si="110"/>
        <v>8.3777441441959724</v>
      </c>
      <c r="J228" s="29">
        <f t="shared" si="110"/>
        <v>4.0015479074879927</v>
      </c>
      <c r="K228" s="29">
        <f t="shared" si="110"/>
        <v>1.9524635133855477</v>
      </c>
      <c r="L228" s="29">
        <f t="shared" si="110"/>
        <v>1.0164686939260512</v>
      </c>
      <c r="M228" s="29">
        <f t="shared" si="110"/>
        <v>0.53246987434579163</v>
      </c>
      <c r="N228" s="29">
        <f t="shared" si="110"/>
        <v>0.2671794816125484</v>
      </c>
      <c r="O228" s="29">
        <f t="shared" si="110"/>
        <v>0.14815290654488075</v>
      </c>
      <c r="P228" s="29">
        <f t="shared" si="110"/>
        <v>7.4800952070573815E-2</v>
      </c>
      <c r="Q228" s="29">
        <f t="shared" si="110"/>
        <v>7.8788262797057987E-2</v>
      </c>
      <c r="S228">
        <f t="shared" si="105"/>
        <v>52.684504367896679</v>
      </c>
      <c r="T228">
        <f t="shared" si="106"/>
        <v>3.8711930028028821E-2</v>
      </c>
    </row>
    <row r="229" spans="2:20" x14ac:dyDescent="0.35">
      <c r="B229" s="36">
        <v>2.4</v>
      </c>
      <c r="C229" s="29">
        <f t="shared" ref="C229:Q229" si="111">C$10/(C$6+C$10)*(1-EXP(-(C$6+C$10)))*C147</f>
        <v>0</v>
      </c>
      <c r="D229" s="29">
        <f t="shared" si="111"/>
        <v>0.56296677276169804</v>
      </c>
      <c r="E229" s="29">
        <f t="shared" si="111"/>
        <v>1.8397864054934214</v>
      </c>
      <c r="F229" s="29">
        <f t="shared" si="111"/>
        <v>5.4475895176852935</v>
      </c>
      <c r="G229" s="29">
        <f t="shared" si="111"/>
        <v>12.521399899652712</v>
      </c>
      <c r="H229" s="29">
        <f t="shared" si="111"/>
        <v>15.733302088007296</v>
      </c>
      <c r="I229" s="29">
        <f t="shared" si="111"/>
        <v>8.344647668087358</v>
      </c>
      <c r="J229" s="29">
        <f t="shared" si="111"/>
        <v>3.9666204100578848</v>
      </c>
      <c r="K229" s="29">
        <f t="shared" si="111"/>
        <v>1.9389770035502187</v>
      </c>
      <c r="L229" s="29">
        <f t="shared" si="111"/>
        <v>1.0092003383653485</v>
      </c>
      <c r="M229" s="29">
        <f t="shared" si="111"/>
        <v>0.52894514472352139</v>
      </c>
      <c r="N229" s="29">
        <f t="shared" si="111"/>
        <v>0.26574859431284864</v>
      </c>
      <c r="O229" s="29">
        <f t="shared" si="111"/>
        <v>0.146851592750391</v>
      </c>
      <c r="P229" s="29">
        <f t="shared" si="111"/>
        <v>7.3317298950406382E-2</v>
      </c>
      <c r="Q229" s="29">
        <f t="shared" si="111"/>
        <v>7.7511573115279828E-2</v>
      </c>
      <c r="S229">
        <f t="shared" si="105"/>
        <v>52.45686430751369</v>
      </c>
      <c r="T229">
        <f t="shared" si="106"/>
        <v>3.4223846685326E-2</v>
      </c>
    </row>
    <row r="230" spans="2:20" x14ac:dyDescent="0.35">
      <c r="B230" s="36">
        <v>2.5</v>
      </c>
      <c r="C230" s="29">
        <f t="shared" ref="C230:Q230" si="112">C$10/(C$6+C$10)*(1-EXP(-(C$6+C$10)))*C148</f>
        <v>0</v>
      </c>
      <c r="D230" s="29">
        <f t="shared" si="112"/>
        <v>0.56690553512233555</v>
      </c>
      <c r="E230" s="29">
        <f t="shared" si="112"/>
        <v>1.8132737680327169</v>
      </c>
      <c r="F230" s="29">
        <f t="shared" si="112"/>
        <v>5.4393682540409918</v>
      </c>
      <c r="G230" s="29">
        <f t="shared" si="112"/>
        <v>12.450469962462231</v>
      </c>
      <c r="H230" s="29">
        <f t="shared" si="112"/>
        <v>15.695052119847348</v>
      </c>
      <c r="I230" s="29">
        <f t="shared" si="112"/>
        <v>8.3083217048522098</v>
      </c>
      <c r="J230" s="29">
        <f t="shared" si="112"/>
        <v>3.9322362462133471</v>
      </c>
      <c r="K230" s="29">
        <f t="shared" si="112"/>
        <v>1.9255836508706021</v>
      </c>
      <c r="L230" s="29">
        <f t="shared" si="112"/>
        <v>1.0019805456980444</v>
      </c>
      <c r="M230" s="29">
        <f t="shared" si="112"/>
        <v>0.5254208677158636</v>
      </c>
      <c r="N230" s="29">
        <f t="shared" si="112"/>
        <v>0.26432537016682411</v>
      </c>
      <c r="O230" s="29">
        <f t="shared" si="112"/>
        <v>0.14556170912129143</v>
      </c>
      <c r="P230" s="29">
        <f t="shared" si="112"/>
        <v>7.1966916630012742E-2</v>
      </c>
      <c r="Q230" s="29">
        <f t="shared" si="112"/>
        <v>7.6337189398178587E-2</v>
      </c>
      <c r="S230">
        <f t="shared" ref="S230:S259" si="113">SUM(C230:Q230)</f>
        <v>52.216803840171998</v>
      </c>
      <c r="T230">
        <f t="shared" si="106"/>
        <v>2.9490886314005444E-2</v>
      </c>
    </row>
    <row r="231" spans="2:20" x14ac:dyDescent="0.35">
      <c r="B231" s="36">
        <v>2.6</v>
      </c>
      <c r="C231" s="29">
        <f t="shared" ref="C231:Q231" si="114">C$10/(C$6+C$10)*(1-EXP(-(C$6+C$10)))*C149</f>
        <v>0</v>
      </c>
      <c r="D231" s="29">
        <f t="shared" si="114"/>
        <v>0.57071408327154838</v>
      </c>
      <c r="E231" s="29">
        <f t="shared" si="114"/>
        <v>1.7913724682281842</v>
      </c>
      <c r="F231" s="29">
        <f t="shared" si="114"/>
        <v>5.4235096260461884</v>
      </c>
      <c r="G231" s="29">
        <f t="shared" si="114"/>
        <v>12.380300701432301</v>
      </c>
      <c r="H231" s="29">
        <f t="shared" si="114"/>
        <v>15.648082357611424</v>
      </c>
      <c r="I231" s="29">
        <f t="shared" si="114"/>
        <v>8.2684265943934729</v>
      </c>
      <c r="J231" s="29">
        <f t="shared" si="114"/>
        <v>3.8984661937865583</v>
      </c>
      <c r="K231" s="29">
        <f t="shared" si="114"/>
        <v>1.9122828118699366</v>
      </c>
      <c r="L231" s="29">
        <f t="shared" si="114"/>
        <v>0.99480681890265599</v>
      </c>
      <c r="M231" s="29">
        <f t="shared" si="114"/>
        <v>0.52189363088706264</v>
      </c>
      <c r="N231" s="29">
        <f t="shared" si="114"/>
        <v>0.26290976813355987</v>
      </c>
      <c r="O231" s="29">
        <f t="shared" si="114"/>
        <v>0.14428315525432997</v>
      </c>
      <c r="P231" s="29">
        <f t="shared" si="114"/>
        <v>7.0757862681132072E-2</v>
      </c>
      <c r="Q231" s="29">
        <f t="shared" si="114"/>
        <v>7.5272893802863408E-2</v>
      </c>
      <c r="S231">
        <f t="shared" si="113"/>
        <v>51.963078966301218</v>
      </c>
      <c r="T231">
        <f t="shared" si="106"/>
        <v>2.4488522590621366E-2</v>
      </c>
    </row>
    <row r="232" spans="2:20" x14ac:dyDescent="0.35">
      <c r="B232" s="36">
        <v>2.7</v>
      </c>
      <c r="C232" s="29">
        <f t="shared" ref="C232:Q232" si="115">C$10/(C$6+C$10)*(1-EXP(-(C$6+C$10)))*C150</f>
        <v>0</v>
      </c>
      <c r="D232" s="29">
        <f t="shared" si="115"/>
        <v>0.57436815572330824</v>
      </c>
      <c r="E232" s="29">
        <f t="shared" si="115"/>
        <v>1.7744457495633588</v>
      </c>
      <c r="F232" s="29">
        <f t="shared" si="115"/>
        <v>5.3994255203903156</v>
      </c>
      <c r="G232" s="29">
        <f t="shared" si="115"/>
        <v>12.311163498459912</v>
      </c>
      <c r="H232" s="29">
        <f t="shared" si="115"/>
        <v>15.591714135478821</v>
      </c>
      <c r="I232" s="29">
        <f t="shared" si="115"/>
        <v>8.2246913502421073</v>
      </c>
      <c r="J232" s="29">
        <f t="shared" si="115"/>
        <v>3.8653849330143704</v>
      </c>
      <c r="K232" s="29">
        <f t="shared" si="115"/>
        <v>1.8990738475162345</v>
      </c>
      <c r="L232" s="29">
        <f t="shared" si="115"/>
        <v>0.98767642234498643</v>
      </c>
      <c r="M232" s="29">
        <f t="shared" si="115"/>
        <v>0.5183602853527931</v>
      </c>
      <c r="N232" s="29">
        <f t="shared" si="115"/>
        <v>0.26150174739195886</v>
      </c>
      <c r="O232" s="29">
        <f t="shared" si="115"/>
        <v>0.14301583162853101</v>
      </c>
      <c r="P232" s="29">
        <f t="shared" si="115"/>
        <v>6.9696777329497861E-2</v>
      </c>
      <c r="Q232" s="29">
        <f t="shared" si="115"/>
        <v>7.432538803435712E-2</v>
      </c>
      <c r="S232">
        <f t="shared" si="113"/>
        <v>51.694843642470559</v>
      </c>
      <c r="T232">
        <f t="shared" si="106"/>
        <v>1.9200075175946366E-2</v>
      </c>
    </row>
    <row r="233" spans="2:20" x14ac:dyDescent="0.35">
      <c r="B233" s="36">
        <v>2.8</v>
      </c>
      <c r="C233" s="29">
        <f t="shared" ref="C233:Q233" si="116">C$10/(C$6+C$10)*(1-EXP(-(C$6+C$10)))*C151</f>
        <v>0</v>
      </c>
      <c r="D233" s="29">
        <f t="shared" si="116"/>
        <v>0.57784525487667204</v>
      </c>
      <c r="E233" s="29">
        <f t="shared" si="116"/>
        <v>1.7628050473138455</v>
      </c>
      <c r="F233" s="29">
        <f t="shared" si="116"/>
        <v>5.3667998691805909</v>
      </c>
      <c r="G233" s="29">
        <f t="shared" si="116"/>
        <v>12.243395764688277</v>
      </c>
      <c r="H233" s="29">
        <f t="shared" si="116"/>
        <v>15.525554984819339</v>
      </c>
      <c r="I233" s="29">
        <f t="shared" si="116"/>
        <v>8.1769648313438239</v>
      </c>
      <c r="J233" s="29">
        <f t="shared" si="116"/>
        <v>3.8330746203466806</v>
      </c>
      <c r="K233" s="29">
        <f t="shared" si="116"/>
        <v>1.8859561231915769</v>
      </c>
      <c r="L233" s="29">
        <f t="shared" si="116"/>
        <v>0.98058619056873597</v>
      </c>
      <c r="M233" s="29">
        <f t="shared" si="116"/>
        <v>0.51481813238634155</v>
      </c>
      <c r="N233" s="29">
        <f t="shared" si="116"/>
        <v>0.26010126733958427</v>
      </c>
      <c r="O233" s="29">
        <f t="shared" si="116"/>
        <v>0.14175963959771315</v>
      </c>
      <c r="P233" s="29">
        <f t="shared" si="116"/>
        <v>6.8788024443677126E-2</v>
      </c>
      <c r="Q233" s="29">
        <f t="shared" si="116"/>
        <v>7.3499631092324574E-2</v>
      </c>
      <c r="S233">
        <f t="shared" si="113"/>
        <v>51.411949381189181</v>
      </c>
      <c r="T233">
        <f t="shared" si="106"/>
        <v>1.3622616535024079E-2</v>
      </c>
    </row>
    <row r="234" spans="2:20" x14ac:dyDescent="0.35">
      <c r="B234" s="36">
        <v>2.9</v>
      </c>
      <c r="C234" s="29">
        <f t="shared" ref="C234:Q234" si="117">C$10/(C$6+C$10)*(1-EXP(-(C$6+C$10)))*C152</f>
        <v>0</v>
      </c>
      <c r="D234" s="29">
        <f t="shared" si="117"/>
        <v>0.58113299962986109</v>
      </c>
      <c r="E234" s="29">
        <f t="shared" si="117"/>
        <v>1.756462641756299</v>
      </c>
      <c r="F234" s="29">
        <f t="shared" si="117"/>
        <v>5.326420735042162</v>
      </c>
      <c r="G234" s="29">
        <f t="shared" si="117"/>
        <v>12.177666166423466</v>
      </c>
      <c r="H234" s="29">
        <f t="shared" si="117"/>
        <v>15.450457527045854</v>
      </c>
      <c r="I234" s="29">
        <f t="shared" si="117"/>
        <v>8.125613179325839</v>
      </c>
      <c r="J234" s="29">
        <f t="shared" si="117"/>
        <v>3.8016618914597529</v>
      </c>
      <c r="K234" s="29">
        <f t="shared" si="117"/>
        <v>1.8729290086616273</v>
      </c>
      <c r="L234" s="29">
        <f t="shared" si="117"/>
        <v>0.97353069047362295</v>
      </c>
      <c r="M234" s="29">
        <f t="shared" si="117"/>
        <v>0.51126623046688968</v>
      </c>
      <c r="N234" s="29">
        <f t="shared" si="117"/>
        <v>0.25870828759160364</v>
      </c>
      <c r="O234" s="29">
        <f t="shared" si="117"/>
        <v>0.14051448138463599</v>
      </c>
      <c r="P234" s="29">
        <f t="shared" si="117"/>
        <v>6.8025372207581328E-2</v>
      </c>
      <c r="Q234" s="29">
        <f t="shared" si="117"/>
        <v>7.2792802856705724E-2</v>
      </c>
      <c r="S234">
        <f t="shared" si="113"/>
        <v>51.117182014325891</v>
      </c>
      <c r="T234">
        <f t="shared" si="106"/>
        <v>7.811071295729429E-3</v>
      </c>
    </row>
    <row r="235" spans="2:20" x14ac:dyDescent="0.35">
      <c r="B235" s="36">
        <v>3</v>
      </c>
      <c r="C235" s="29">
        <f t="shared" ref="C235:Q235" si="118">C$10/(C$6+C$10)*(1-EXP(-(C$6+C$10)))*C153</f>
        <v>0</v>
      </c>
      <c r="D235" s="29">
        <f t="shared" si="118"/>
        <v>0.58422262875115694</v>
      </c>
      <c r="E235" s="29">
        <f t="shared" si="118"/>
        <v>1.7553613916963682</v>
      </c>
      <c r="F235" s="29">
        <f t="shared" si="118"/>
        <v>5.2794525535370527</v>
      </c>
      <c r="G235" s="29">
        <f t="shared" si="118"/>
        <v>12.114744364294177</v>
      </c>
      <c r="H235" s="29">
        <f t="shared" si="118"/>
        <v>15.367694094271579</v>
      </c>
      <c r="I235" s="29">
        <f t="shared" si="118"/>
        <v>8.0711735375051461</v>
      </c>
      <c r="J235" s="29">
        <f t="shared" si="118"/>
        <v>3.7712851666655127</v>
      </c>
      <c r="K235" s="29">
        <f t="shared" si="118"/>
        <v>1.8599918780453482</v>
      </c>
      <c r="L235" s="29">
        <f t="shared" si="118"/>
        <v>0.96650384483494867</v>
      </c>
      <c r="M235" s="29">
        <f t="shared" si="118"/>
        <v>0.50770425359740501</v>
      </c>
      <c r="N235" s="29">
        <f t="shared" si="118"/>
        <v>0.25732276797952564</v>
      </c>
      <c r="O235" s="29">
        <f t="shared" si="118"/>
        <v>0.13928026007176647</v>
      </c>
      <c r="P235" s="29">
        <f t="shared" si="118"/>
        <v>6.7399787477727333E-2</v>
      </c>
      <c r="Q235" s="29">
        <f t="shared" si="118"/>
        <v>7.21998935209478E-2</v>
      </c>
      <c r="S235">
        <f t="shared" si="113"/>
        <v>50.814336422248651</v>
      </c>
      <c r="T235">
        <f t="shared" si="106"/>
        <v>1.8402581843373403E-3</v>
      </c>
    </row>
    <row r="236" spans="2:20" x14ac:dyDescent="0.35">
      <c r="B236" s="36">
        <v>3.1</v>
      </c>
      <c r="C236" s="29">
        <f t="shared" ref="C236:Q236" si="119">C$10/(C$6+C$10)*(1-EXP(-(C$6+C$10)))*C154</f>
        <v>0</v>
      </c>
      <c r="D236" s="29">
        <f t="shared" si="119"/>
        <v>0.5871100432800388</v>
      </c>
      <c r="E236" s="29">
        <f t="shared" si="119"/>
        <v>1.7593512724906866</v>
      </c>
      <c r="F236" s="29">
        <f t="shared" si="119"/>
        <v>5.227460652237883</v>
      </c>
      <c r="G236" s="29">
        <f t="shared" si="119"/>
        <v>12.055504471410718</v>
      </c>
      <c r="H236" s="29">
        <f t="shared" si="119"/>
        <v>15.2790013434863</v>
      </c>
      <c r="I236" s="29">
        <f t="shared" si="119"/>
        <v>8.0143720599296717</v>
      </c>
      <c r="J236" s="29">
        <f t="shared" si="119"/>
        <v>3.7420939435546656</v>
      </c>
      <c r="K236" s="29">
        <f t="shared" si="119"/>
        <v>1.8471441097849346</v>
      </c>
      <c r="L236" s="29">
        <f t="shared" si="119"/>
        <v>0.95949893800817809</v>
      </c>
      <c r="M236" s="29">
        <f t="shared" si="119"/>
        <v>0.50413261520896557</v>
      </c>
      <c r="N236" s="29">
        <f t="shared" si="119"/>
        <v>0.25594466855006304</v>
      </c>
      <c r="O236" s="29">
        <f t="shared" si="119"/>
        <v>0.13805687959391871</v>
      </c>
      <c r="P236" s="29">
        <f t="shared" si="119"/>
        <v>6.6898819739352286E-2</v>
      </c>
      <c r="Q236" s="29">
        <f t="shared" si="119"/>
        <v>7.1713247088401183E-2</v>
      </c>
      <c r="S236">
        <f t="shared" si="113"/>
        <v>50.508283064363781</v>
      </c>
      <c r="T236">
        <f t="shared" si="106"/>
        <v>-4.193798278265849E-3</v>
      </c>
    </row>
    <row r="237" spans="2:20" x14ac:dyDescent="0.35">
      <c r="B237" s="36">
        <v>3.2</v>
      </c>
      <c r="C237" s="29">
        <f t="shared" ref="C237:Q237" si="120">C$10/(C$6+C$10)*(1-EXP(-(C$6+C$10)))*C155</f>
        <v>0</v>
      </c>
      <c r="D237" s="29">
        <f t="shared" si="120"/>
        <v>0.58979479349642705</v>
      </c>
      <c r="E237" s="29">
        <f t="shared" si="120"/>
        <v>1.7682205118880558</v>
      </c>
      <c r="F237" s="29">
        <f t="shared" si="120"/>
        <v>5.1722766488954086</v>
      </c>
      <c r="G237" s="29">
        <f t="shared" si="120"/>
        <v>12.000894820967972</v>
      </c>
      <c r="H237" s="29">
        <f t="shared" si="120"/>
        <v>15.186442576693524</v>
      </c>
      <c r="I237" s="29">
        <f t="shared" si="120"/>
        <v>7.9560661689493397</v>
      </c>
      <c r="J237" s="29">
        <f t="shared" si="120"/>
        <v>3.7142448577943035</v>
      </c>
      <c r="K237" s="29">
        <f t="shared" si="120"/>
        <v>1.8343850866159495</v>
      </c>
      <c r="L237" s="29">
        <f t="shared" si="120"/>
        <v>0.95250884437958228</v>
      </c>
      <c r="M237" s="29">
        <f t="shared" si="120"/>
        <v>0.50055226588172319</v>
      </c>
      <c r="N237" s="29">
        <f t="shared" si="120"/>
        <v>0.25457394956395996</v>
      </c>
      <c r="O237" s="29">
        <f t="shared" si="120"/>
        <v>0.13684424473047854</v>
      </c>
      <c r="P237" s="29">
        <f t="shared" si="120"/>
        <v>6.6507699983317278E-2</v>
      </c>
      <c r="Q237" s="29">
        <f t="shared" si="120"/>
        <v>7.1323402667529637E-2</v>
      </c>
      <c r="S237">
        <f t="shared" si="113"/>
        <v>50.204635872507581</v>
      </c>
      <c r="T237">
        <f t="shared" si="106"/>
        <v>-1.018041549113907E-2</v>
      </c>
    </row>
    <row r="238" spans="2:20" x14ac:dyDescent="0.35">
      <c r="B238" s="36">
        <v>3.3</v>
      </c>
      <c r="C238" s="29">
        <f t="shared" ref="C238:Q238" si="121">C$10/(C$6+C$10)*(1-EXP(-(C$6+C$10)))*C156</f>
        <v>0</v>
      </c>
      <c r="D238" s="29">
        <f t="shared" si="121"/>
        <v>0.59227678702873088</v>
      </c>
      <c r="E238" s="29">
        <f t="shared" si="121"/>
        <v>1.7817914612245394</v>
      </c>
      <c r="F238" s="29">
        <f t="shared" si="121"/>
        <v>5.1156772363383922</v>
      </c>
      <c r="G238" s="29">
        <f t="shared" si="121"/>
        <v>11.951852494703836</v>
      </c>
      <c r="H238" s="29">
        <f t="shared" si="121"/>
        <v>15.092047154779534</v>
      </c>
      <c r="I238" s="29">
        <f t="shared" si="121"/>
        <v>7.8970949273182365</v>
      </c>
      <c r="J238" s="29">
        <f t="shared" si="121"/>
        <v>3.6878907130976177</v>
      </c>
      <c r="K238" s="29">
        <f t="shared" si="121"/>
        <v>1.8217141955376683</v>
      </c>
      <c r="L238" s="29">
        <f t="shared" si="121"/>
        <v>0.9455266351529501</v>
      </c>
      <c r="M238" s="29">
        <f t="shared" si="121"/>
        <v>0.49696415764090784</v>
      </c>
      <c r="N238" s="29">
        <f t="shared" si="121"/>
        <v>0.25321057149479176</v>
      </c>
      <c r="O238" s="29">
        <f t="shared" si="121"/>
        <v>0.13564226109722333</v>
      </c>
      <c r="P238" s="29">
        <f t="shared" si="121"/>
        <v>6.6212436718129555E-2</v>
      </c>
      <c r="Q238" s="29">
        <f t="shared" si="121"/>
        <v>7.1021407171978648E-2</v>
      </c>
      <c r="S238">
        <f t="shared" si="113"/>
        <v>49.908922439304533</v>
      </c>
      <c r="T238">
        <f t="shared" si="106"/>
        <v>-1.6010613091417172E-2</v>
      </c>
    </row>
    <row r="239" spans="2:20" x14ac:dyDescent="0.35">
      <c r="B239" s="36">
        <v>3.4</v>
      </c>
      <c r="C239" s="29">
        <f t="shared" ref="C239:Q239" si="122">C$10/(C$6+C$10)*(1-EXP(-(C$6+C$10)))*C157</f>
        <v>0</v>
      </c>
      <c r="D239" s="29">
        <f t="shared" si="122"/>
        <v>0.59455824970449267</v>
      </c>
      <c r="E239" s="29">
        <f t="shared" si="122"/>
        <v>1.7998593986308213</v>
      </c>
      <c r="F239" s="29">
        <f t="shared" si="122"/>
        <v>5.0594990492405065</v>
      </c>
      <c r="G239" s="29">
        <f t="shared" si="122"/>
        <v>11.909328103314774</v>
      </c>
      <c r="H239" s="29">
        <f t="shared" si="122"/>
        <v>14.997951923597643</v>
      </c>
      <c r="I239" s="29">
        <f t="shared" si="122"/>
        <v>7.8383381892021502</v>
      </c>
      <c r="J239" s="29">
        <f t="shared" si="122"/>
        <v>3.6631821191006524</v>
      </c>
      <c r="K239" s="29">
        <f t="shared" si="122"/>
        <v>1.8091308277836278</v>
      </c>
      <c r="L239" s="29">
        <f t="shared" si="122"/>
        <v>0.93854545753057861</v>
      </c>
      <c r="M239" s="29">
        <f t="shared" si="122"/>
        <v>0.493369541196373</v>
      </c>
      <c r="N239" s="29">
        <f t="shared" si="122"/>
        <v>0.25185449502786716</v>
      </c>
      <c r="O239" s="29">
        <f t="shared" si="122"/>
        <v>0.13445083513942135</v>
      </c>
      <c r="P239" s="29">
        <f t="shared" si="122"/>
        <v>6.5998064842144002E-2</v>
      </c>
      <c r="Q239" s="29">
        <f t="shared" si="122"/>
        <v>7.0797527361659049E-2</v>
      </c>
      <c r="S239">
        <f t="shared" si="113"/>
        <v>49.626863781672704</v>
      </c>
      <c r="T239">
        <f t="shared" si="106"/>
        <v>-2.1571597220716457E-2</v>
      </c>
    </row>
    <row r="240" spans="2:20" x14ac:dyDescent="0.35">
      <c r="B240" s="36">
        <v>3.5</v>
      </c>
      <c r="C240" s="29">
        <f t="shared" ref="C240:Q240" si="123">C$10/(C$6+C$10)*(1-EXP(-(C$6+C$10)))*C158</f>
        <v>0</v>
      </c>
      <c r="D240" s="29">
        <f t="shared" si="123"/>
        <v>0.59664606171908086</v>
      </c>
      <c r="E240" s="29">
        <f t="shared" si="123"/>
        <v>1.8221179079588714</v>
      </c>
      <c r="F240" s="29">
        <f t="shared" si="123"/>
        <v>5.0057743353646176</v>
      </c>
      <c r="G240" s="29">
        <f t="shared" si="123"/>
        <v>11.874315888677728</v>
      </c>
      <c r="H240" s="29">
        <f t="shared" si="123"/>
        <v>14.9065670699898</v>
      </c>
      <c r="I240" s="29">
        <f t="shared" si="123"/>
        <v>7.7807851774259431</v>
      </c>
      <c r="J240" s="29">
        <f t="shared" si="123"/>
        <v>3.6402695854320872</v>
      </c>
      <c r="K240" s="29">
        <f t="shared" si="123"/>
        <v>1.7966343787923769</v>
      </c>
      <c r="L240" s="29">
        <f t="shared" si="123"/>
        <v>0.93155838900090315</v>
      </c>
      <c r="M240" s="29">
        <f t="shared" si="123"/>
        <v>0.48977030041990083</v>
      </c>
      <c r="N240" s="29">
        <f t="shared" si="123"/>
        <v>0.25050568105914267</v>
      </c>
      <c r="O240" s="29">
        <f t="shared" si="123"/>
        <v>0.13326987412504609</v>
      </c>
      <c r="P240" s="29">
        <f t="shared" si="123"/>
        <v>6.5846666487814579E-2</v>
      </c>
      <c r="Q240" s="29">
        <f t="shared" si="123"/>
        <v>7.0639779429646402E-2</v>
      </c>
      <c r="S240">
        <f t="shared" si="113"/>
        <v>49.364701095882964</v>
      </c>
      <c r="T240">
        <f t="shared" si="106"/>
        <v>-2.6740318320120502E-2</v>
      </c>
    </row>
    <row r="241" spans="2:20" x14ac:dyDescent="0.35">
      <c r="B241" s="36">
        <v>3.6</v>
      </c>
      <c r="C241" s="29">
        <f t="shared" ref="C241:Q241" si="124">C$10/(C$6+C$10)*(1-EXP(-(C$6+C$10)))*C159</f>
        <v>0</v>
      </c>
      <c r="D241" s="29">
        <f t="shared" si="124"/>
        <v>0.59854798601837811</v>
      </c>
      <c r="E241" s="29">
        <f t="shared" si="124"/>
        <v>1.8482542408310711</v>
      </c>
      <c r="F241" s="29">
        <f t="shared" si="124"/>
        <v>4.956484822895872</v>
      </c>
      <c r="G241" s="29">
        <f t="shared" si="124"/>
        <v>11.847816673225827</v>
      </c>
      <c r="H241" s="29">
        <f t="shared" si="124"/>
        <v>14.820285829279713</v>
      </c>
      <c r="I241" s="29">
        <f t="shared" si="124"/>
        <v>7.7254132771321613</v>
      </c>
      <c r="J241" s="29">
        <f t="shared" si="124"/>
        <v>3.6193018601627709</v>
      </c>
      <c r="K241" s="29">
        <f t="shared" si="124"/>
        <v>1.7842242481784341</v>
      </c>
      <c r="L241" s="29">
        <f t="shared" si="124"/>
        <v>0.92455869512243205</v>
      </c>
      <c r="M241" s="29">
        <f t="shared" si="124"/>
        <v>0.48616835919354157</v>
      </c>
      <c r="N241" s="29">
        <f t="shared" si="124"/>
        <v>0.24916409069401133</v>
      </c>
      <c r="O241" s="29">
        <f t="shared" si="124"/>
        <v>0.13209928613666791</v>
      </c>
      <c r="P241" s="29">
        <f t="shared" si="124"/>
        <v>6.5740259411837781E-2</v>
      </c>
      <c r="Q241" s="29">
        <f t="shared" si="124"/>
        <v>7.0536153509055483E-2</v>
      </c>
      <c r="S241">
        <f t="shared" si="113"/>
        <v>49.128595781791773</v>
      </c>
      <c r="T241">
        <f t="shared" si="106"/>
        <v>-3.1395300072952076E-2</v>
      </c>
    </row>
    <row r="242" spans="2:20" x14ac:dyDescent="0.35">
      <c r="B242" s="36">
        <v>3.7</v>
      </c>
      <c r="C242" s="29">
        <f t="shared" ref="C242:Q242" si="125">C$10/(C$6+C$10)*(1-EXP(-(C$6+C$10)))*C160</f>
        <v>0</v>
      </c>
      <c r="D242" s="29">
        <f t="shared" si="125"/>
        <v>0.60027209069408038</v>
      </c>
      <c r="E242" s="29">
        <f t="shared" si="125"/>
        <v>1.8779560939545179</v>
      </c>
      <c r="F242" s="29">
        <f t="shared" si="125"/>
        <v>4.9135395653438243</v>
      </c>
      <c r="G242" s="29">
        <f t="shared" si="125"/>
        <v>11.830838604446265</v>
      </c>
      <c r="H242" s="29">
        <f t="shared" si="125"/>
        <v>14.741448613240431</v>
      </c>
      <c r="I242" s="29">
        <f t="shared" si="125"/>
        <v>7.6731726196656265</v>
      </c>
      <c r="J242" s="29">
        <f t="shared" si="125"/>
        <v>3.6004264293470585</v>
      </c>
      <c r="K242" s="29">
        <f t="shared" si="125"/>
        <v>1.7718998397034373</v>
      </c>
      <c r="L242" s="29">
        <f t="shared" si="125"/>
        <v>0.91753986714836466</v>
      </c>
      <c r="M242" s="29">
        <f t="shared" si="125"/>
        <v>0.48256559588034248</v>
      </c>
      <c r="N242" s="29">
        <f t="shared" si="125"/>
        <v>0.24782968524616972</v>
      </c>
      <c r="O242" s="29">
        <f t="shared" si="125"/>
        <v>0.13093898006417282</v>
      </c>
      <c r="P242" s="29">
        <f t="shared" si="125"/>
        <v>6.5661096093578619E-2</v>
      </c>
      <c r="Q242" s="29">
        <f t="shared" si="125"/>
        <v>7.0474851906159472E-2</v>
      </c>
      <c r="S242">
        <f t="shared" si="113"/>
        <v>48.924563932734031</v>
      </c>
      <c r="T242">
        <f t="shared" si="106"/>
        <v>-3.5417930982451426E-2</v>
      </c>
    </row>
    <row r="243" spans="2:20" x14ac:dyDescent="0.35">
      <c r="B243" s="36">
        <v>3.8</v>
      </c>
      <c r="C243" s="29">
        <f t="shared" ref="C243:Q243" si="126">C$10/(C$6+C$10)*(1-EXP(-(C$6+C$10)))*C161</f>
        <v>0</v>
      </c>
      <c r="D243" s="29">
        <f t="shared" si="126"/>
        <v>0.60182672179864227</v>
      </c>
      <c r="E243" s="29">
        <f t="shared" si="126"/>
        <v>1.9109036714356449</v>
      </c>
      <c r="F243" s="29">
        <f t="shared" si="126"/>
        <v>4.878796421323691</v>
      </c>
      <c r="G243" s="29">
        <f t="shared" si="126"/>
        <v>11.824405050502845</v>
      </c>
      <c r="H243" s="29">
        <f t="shared" si="126"/>
        <v>14.672353106743365</v>
      </c>
      <c r="I243" s="29">
        <f t="shared" si="126"/>
        <v>7.6249894291817828</v>
      </c>
      <c r="J243" s="29">
        <f t="shared" si="126"/>
        <v>3.5837904342699858</v>
      </c>
      <c r="K243" s="29">
        <f t="shared" si="126"/>
        <v>1.7596605612475029</v>
      </c>
      <c r="L243" s="29">
        <f t="shared" si="126"/>
        <v>0.91049562303201492</v>
      </c>
      <c r="M243" s="29">
        <f t="shared" si="126"/>
        <v>0.47896384319292373</v>
      </c>
      <c r="N243" s="29">
        <f t="shared" si="126"/>
        <v>0.24650242623650206</v>
      </c>
      <c r="O243" s="29">
        <f t="shared" si="126"/>
        <v>0.12978886559767219</v>
      </c>
      <c r="P243" s="29">
        <f t="shared" si="126"/>
        <v>6.5591566711771437E-2</v>
      </c>
      <c r="Q243" s="29">
        <f t="shared" si="126"/>
        <v>7.0444209182401907E-2</v>
      </c>
      <c r="S243">
        <f t="shared" si="113"/>
        <v>48.758511930456748</v>
      </c>
      <c r="T243">
        <f t="shared" si="106"/>
        <v>-3.8691762592710552E-2</v>
      </c>
    </row>
    <row r="244" spans="2:20" x14ac:dyDescent="0.35">
      <c r="B244" s="36">
        <v>3.9</v>
      </c>
      <c r="C244" s="29">
        <f t="shared" ref="C244:Q244" si="127">C$10/(C$6+C$10)*(1-EXP(-(C$6+C$10)))*C162</f>
        <v>0</v>
      </c>
      <c r="D244" s="29">
        <f t="shared" si="127"/>
        <v>0.6032204770042745</v>
      </c>
      <c r="E244" s="29">
        <f t="shared" si="127"/>
        <v>1.9467623663593694</v>
      </c>
      <c r="F244" s="29">
        <f t="shared" si="127"/>
        <v>4.8540908101774853</v>
      </c>
      <c r="G244" s="29">
        <f t="shared" si="127"/>
        <v>11.829563458248012</v>
      </c>
      <c r="H244" s="29">
        <f t="shared" si="127"/>
        <v>14.615268015609114</v>
      </c>
      <c r="I244" s="29">
        <f t="shared" si="127"/>
        <v>7.5817705124518042</v>
      </c>
      <c r="J244" s="29">
        <f t="shared" si="127"/>
        <v>3.5695416561248918</v>
      </c>
      <c r="K244" s="29">
        <f t="shared" si="127"/>
        <v>1.747505824780774</v>
      </c>
      <c r="L244" s="29">
        <f t="shared" si="127"/>
        <v>0.90341990886253598</v>
      </c>
      <c r="M244" s="29">
        <f t="shared" si="127"/>
        <v>0.47536488813071281</v>
      </c>
      <c r="N244" s="29">
        <f t="shared" si="127"/>
        <v>0.24518227539197068</v>
      </c>
      <c r="O244" s="29">
        <f t="shared" si="127"/>
        <v>0.12864885322047467</v>
      </c>
      <c r="P244" s="29">
        <f t="shared" si="127"/>
        <v>6.5514149769317381E-2</v>
      </c>
      <c r="Q244" s="29">
        <f t="shared" si="127"/>
        <v>7.0432631996768288E-2</v>
      </c>
      <c r="S244">
        <f t="shared" si="113"/>
        <v>48.636285828127505</v>
      </c>
      <c r="T244">
        <f t="shared" si="106"/>
        <v>-4.1101535868049051E-2</v>
      </c>
    </row>
    <row r="245" spans="2:20" x14ac:dyDescent="0.35">
      <c r="B245" s="36">
        <v>4</v>
      </c>
      <c r="C245" s="29">
        <f t="shared" ref="C245:Q245" si="128">C$10/(C$6+C$10)*(1-EXP(-(C$6+C$10)))*C163</f>
        <v>0</v>
      </c>
      <c r="D245" s="29">
        <f t="shared" si="128"/>
        <v>0.60446243555631218</v>
      </c>
      <c r="E245" s="29">
        <f t="shared" si="128"/>
        <v>1.985176730660887</v>
      </c>
      <c r="F245" s="29">
        <f t="shared" si="128"/>
        <v>4.8412246694153032</v>
      </c>
      <c r="G245" s="29">
        <f t="shared" si="128"/>
        <v>11.847355518775876</v>
      </c>
      <c r="H245" s="29">
        <f t="shared" si="128"/>
        <v>14.572394189490391</v>
      </c>
      <c r="I245" s="29">
        <f t="shared" si="128"/>
        <v>7.5443862203389829</v>
      </c>
      <c r="J245" s="29">
        <f t="shared" si="128"/>
        <v>3.5578221115417925</v>
      </c>
      <c r="K245" s="29">
        <f t="shared" si="128"/>
        <v>1.7354350463351711</v>
      </c>
      <c r="L245" s="29">
        <f t="shared" si="128"/>
        <v>0.89630718624794059</v>
      </c>
      <c r="M245" s="29">
        <f t="shared" si="128"/>
        <v>0.47177050943810128</v>
      </c>
      <c r="N245" s="29">
        <f t="shared" si="128"/>
        <v>0.24386919464453427</v>
      </c>
      <c r="O245" s="29">
        <f t="shared" si="128"/>
        <v>0.12751885420220732</v>
      </c>
      <c r="P245" s="29">
        <f t="shared" si="128"/>
        <v>6.541164324400113E-2</v>
      </c>
      <c r="Q245" s="29">
        <f t="shared" si="128"/>
        <v>7.0428657083368013E-2</v>
      </c>
      <c r="S245">
        <f t="shared" si="113"/>
        <v>48.563562966974864</v>
      </c>
      <c r="T245">
        <f t="shared" si="106"/>
        <v>-4.2535318046913954E-2</v>
      </c>
    </row>
    <row r="246" spans="2:20" x14ac:dyDescent="0.35">
      <c r="B246" s="36">
        <v>4.0999999999999996</v>
      </c>
      <c r="C246" s="29">
        <f t="shared" ref="C246:Q246" si="129">C$10/(C$6+C$10)*(1-EXP(-(C$6+C$10)))*C164</f>
        <v>0</v>
      </c>
      <c r="D246" s="29">
        <f t="shared" si="129"/>
        <v>0.60556348590853704</v>
      </c>
      <c r="E246" s="29">
        <f t="shared" si="129"/>
        <v>2.0257736930026273</v>
      </c>
      <c r="F246" s="29">
        <f t="shared" si="129"/>
        <v>4.8417220715670757</v>
      </c>
      <c r="G246" s="29">
        <f t="shared" si="129"/>
        <v>11.8785903582672</v>
      </c>
      <c r="H246" s="29">
        <f t="shared" si="129"/>
        <v>14.545542606503654</v>
      </c>
      <c r="I246" s="29">
        <f t="shared" si="129"/>
        <v>7.5135395122954103</v>
      </c>
      <c r="J246" s="29">
        <f t="shared" si="129"/>
        <v>3.5487251838391685</v>
      </c>
      <c r="K246" s="29">
        <f t="shared" si="129"/>
        <v>1.7234476459763344</v>
      </c>
      <c r="L246" s="29">
        <f t="shared" si="129"/>
        <v>0.88915410807947726</v>
      </c>
      <c r="M246" s="29">
        <f t="shared" si="129"/>
        <v>0.46818267299601812</v>
      </c>
      <c r="N246" s="29">
        <f t="shared" si="129"/>
        <v>0.24256314613017479</v>
      </c>
      <c r="O246" s="29">
        <f t="shared" si="129"/>
        <v>0.12639878059238568</v>
      </c>
      <c r="P246" s="29">
        <f t="shared" si="129"/>
        <v>6.5268709993362553E-2</v>
      </c>
      <c r="Q246" s="29">
        <f t="shared" si="129"/>
        <v>7.0421610308824184E-2</v>
      </c>
      <c r="S246">
        <f t="shared" si="113"/>
        <v>48.544893585460244</v>
      </c>
      <c r="T246">
        <f t="shared" si="106"/>
        <v>-4.290339798878956E-2</v>
      </c>
    </row>
    <row r="247" spans="2:20" x14ac:dyDescent="0.35">
      <c r="B247" s="36">
        <v>4.2</v>
      </c>
      <c r="C247" s="29">
        <f t="shared" ref="C247:Q247" si="130">C$10/(C$6+C$10)*(1-EXP(-(C$6+C$10)))*C165</f>
        <v>0</v>
      </c>
      <c r="D247" s="29">
        <f t="shared" si="130"/>
        <v>0.60653577772929568</v>
      </c>
      <c r="E247" s="29">
        <f t="shared" si="130"/>
        <v>2.0681940324974559</v>
      </c>
      <c r="F247" s="29">
        <f t="shared" si="130"/>
        <v>4.8567101744320711</v>
      </c>
      <c r="G247" s="29">
        <f t="shared" si="130"/>
        <v>11.923754882542344</v>
      </c>
      <c r="H247" s="29">
        <f t="shared" si="130"/>
        <v>14.535964304172362</v>
      </c>
      <c r="I247" s="29">
        <f t="shared" si="130"/>
        <v>7.4896971299607698</v>
      </c>
      <c r="J247" s="29">
        <f t="shared" si="130"/>
        <v>3.5422809401266062</v>
      </c>
      <c r="K247" s="29">
        <f t="shared" si="130"/>
        <v>1.7115430477757612</v>
      </c>
      <c r="L247" s="29">
        <f t="shared" si="130"/>
        <v>0.88196009887474547</v>
      </c>
      <c r="M247" s="29">
        <f t="shared" si="130"/>
        <v>0.46460344985182983</v>
      </c>
      <c r="N247" s="29">
        <f t="shared" si="130"/>
        <v>0.24126409218782591</v>
      </c>
      <c r="O247" s="29">
        <f t="shared" si="130"/>
        <v>0.12528854521350211</v>
      </c>
      <c r="P247" s="29">
        <f t="shared" si="130"/>
        <v>6.5073258316751453E-2</v>
      </c>
      <c r="Q247" s="29">
        <f t="shared" si="130"/>
        <v>7.0402447706432683E-2</v>
      </c>
      <c r="S247">
        <f t="shared" si="113"/>
        <v>48.583272181387748</v>
      </c>
      <c r="T247">
        <f t="shared" si="106"/>
        <v>-4.2146737070633225E-2</v>
      </c>
    </row>
    <row r="248" spans="2:20" x14ac:dyDescent="0.35">
      <c r="B248" s="36">
        <v>4.3</v>
      </c>
      <c r="C248" s="29">
        <f t="shared" ref="C248:Q248" si="131">C$10/(C$6+C$10)*(1-EXP(-(C$6+C$10)))*C166</f>
        <v>0</v>
      </c>
      <c r="D248" s="29">
        <f t="shared" si="131"/>
        <v>0.60739190598162363</v>
      </c>
      <c r="E248" s="29">
        <f t="shared" si="131"/>
        <v>2.1121698869063517</v>
      </c>
      <c r="F248" s="29">
        <f t="shared" si="131"/>
        <v>4.8865472142472095</v>
      </c>
      <c r="G248" s="29">
        <f t="shared" si="131"/>
        <v>11.982761954699397</v>
      </c>
      <c r="H248" s="29">
        <f t="shared" si="131"/>
        <v>14.543892810486808</v>
      </c>
      <c r="I248" s="29">
        <f t="shared" si="131"/>
        <v>7.4729067654240131</v>
      </c>
      <c r="J248" s="29">
        <f t="shared" si="131"/>
        <v>3.538414029740482</v>
      </c>
      <c r="K248" s="29">
        <f t="shared" si="131"/>
        <v>1.6997206797831368</v>
      </c>
      <c r="L248" s="29">
        <f t="shared" si="131"/>
        <v>0.87472895960835351</v>
      </c>
      <c r="M248" s="29">
        <f t="shared" si="131"/>
        <v>0.46103490515276735</v>
      </c>
      <c r="N248" s="29">
        <f t="shared" si="131"/>
        <v>0.23997199535835939</v>
      </c>
      <c r="O248" s="29">
        <f t="shared" si="131"/>
        <v>0.12418806165424014</v>
      </c>
      <c r="P248" s="29">
        <f t="shared" si="131"/>
        <v>6.4819522665842677E-2</v>
      </c>
      <c r="Q248" s="29">
        <f t="shared" si="131"/>
        <v>7.0365648502712458E-2</v>
      </c>
      <c r="S248">
        <f t="shared" si="113"/>
        <v>48.678914340211293</v>
      </c>
      <c r="T248">
        <f t="shared" si="106"/>
        <v>-4.0261084874117795E-2</v>
      </c>
    </row>
    <row r="249" spans="2:20" x14ac:dyDescent="0.35">
      <c r="B249" s="36">
        <v>4.4000000000000004</v>
      </c>
      <c r="C249" s="29">
        <f t="shared" ref="C249:Q249" si="132">C$10/(C$6+C$10)*(1-EXP(-(C$6+C$10)))*C167</f>
        <v>0</v>
      </c>
      <c r="D249" s="29">
        <f t="shared" si="132"/>
        <v>0.60814438855699615</v>
      </c>
      <c r="E249" s="29">
        <f t="shared" si="132"/>
        <v>2.1574827494963276</v>
      </c>
      <c r="F249" s="29">
        <f t="shared" si="132"/>
        <v>4.9312550944151248</v>
      </c>
      <c r="G249" s="29">
        <f t="shared" si="132"/>
        <v>12.055250245645325</v>
      </c>
      <c r="H249" s="29">
        <f t="shared" si="132"/>
        <v>14.569064900424722</v>
      </c>
      <c r="I249" s="29">
        <f t="shared" si="132"/>
        <v>7.4630104275956226</v>
      </c>
      <c r="J249" s="29">
        <f t="shared" si="132"/>
        <v>3.5369997319382591</v>
      </c>
      <c r="K249" s="29">
        <f t="shared" si="132"/>
        <v>1.6879799739988539</v>
      </c>
      <c r="L249" s="29">
        <f t="shared" si="132"/>
        <v>0.86746656764460528</v>
      </c>
      <c r="M249" s="29">
        <f t="shared" si="132"/>
        <v>0.45747902069247948</v>
      </c>
      <c r="N249" s="29">
        <f t="shared" si="132"/>
        <v>0.23868681838336755</v>
      </c>
      <c r="O249" s="29">
        <f t="shared" si="132"/>
        <v>0.12309724426238683</v>
      </c>
      <c r="P249" s="29">
        <f t="shared" si="132"/>
        <v>6.4505258666354856E-2</v>
      </c>
      <c r="Q249" s="29">
        <f t="shared" si="132"/>
        <v>7.0307670247525614E-2</v>
      </c>
      <c r="S249">
        <f t="shared" si="113"/>
        <v>48.830730091967951</v>
      </c>
      <c r="T249">
        <f t="shared" si="106"/>
        <v>-3.7267930921019127E-2</v>
      </c>
    </row>
    <row r="250" spans="2:20" x14ac:dyDescent="0.35">
      <c r="B250" s="36">
        <v>4.5</v>
      </c>
      <c r="C250" s="29">
        <f t="shared" ref="C250:Q250" si="133">C$10/(C$6+C$10)*(1-EXP(-(C$6+C$10)))*C168</f>
        <v>0</v>
      </c>
      <c r="D250" s="29">
        <f t="shared" si="133"/>
        <v>0.60880463578335364</v>
      </c>
      <c r="E250" s="29">
        <f t="shared" si="133"/>
        <v>2.2040086793241693</v>
      </c>
      <c r="F250" s="29">
        <f t="shared" si="133"/>
        <v>4.9904034692493271</v>
      </c>
      <c r="G250" s="29">
        <f t="shared" si="133"/>
        <v>12.140535376931261</v>
      </c>
      <c r="H250" s="29">
        <f t="shared" si="133"/>
        <v>14.610601538962555</v>
      </c>
      <c r="I250" s="29">
        <f t="shared" si="133"/>
        <v>7.4595996555236805</v>
      </c>
      <c r="J250" s="29">
        <f t="shared" si="133"/>
        <v>3.5378585346361819</v>
      </c>
      <c r="K250" s="29">
        <f t="shared" si="133"/>
        <v>1.6763203663467245</v>
      </c>
      <c r="L250" s="29">
        <f t="shared" si="133"/>
        <v>0.86018100818503551</v>
      </c>
      <c r="M250" s="29">
        <f t="shared" si="133"/>
        <v>0.45393755967324273</v>
      </c>
      <c r="N250" s="29">
        <f t="shared" si="133"/>
        <v>0.23740852420407602</v>
      </c>
      <c r="O250" s="29">
        <f t="shared" si="133"/>
        <v>0.12201600813797638</v>
      </c>
      <c r="P250" s="29">
        <f t="shared" si="133"/>
        <v>6.4132701849698506E-2</v>
      </c>
      <c r="Q250" s="29">
        <f t="shared" si="133"/>
        <v>7.0227685420732711E-2</v>
      </c>
      <c r="S250">
        <f t="shared" si="113"/>
        <v>49.036035744228016</v>
      </c>
      <c r="T250">
        <f t="shared" si="106"/>
        <v>-3.322018608858103E-2</v>
      </c>
    </row>
    <row r="251" spans="2:20" x14ac:dyDescent="0.35">
      <c r="B251" s="36">
        <v>4.5999999999999996</v>
      </c>
      <c r="C251" s="29">
        <f t="shared" ref="C251:Q251" si="134">C$10/(C$6+C$10)*(1-EXP(-(C$6+C$10)))*C169</f>
        <v>0</v>
      </c>
      <c r="D251" s="29">
        <f t="shared" si="134"/>
        <v>0.60938275937558883</v>
      </c>
      <c r="E251" s="29">
        <f t="shared" si="134"/>
        <v>2.2517283794017504</v>
      </c>
      <c r="F251" s="29">
        <f t="shared" si="134"/>
        <v>5.0630992346935688</v>
      </c>
      <c r="G251" s="29">
        <f t="shared" si="134"/>
        <v>12.237618616971673</v>
      </c>
      <c r="H251" s="29">
        <f t="shared" si="134"/>
        <v>14.667030816274231</v>
      </c>
      <c r="I251" s="29">
        <f t="shared" si="134"/>
        <v>7.4620293640051143</v>
      </c>
      <c r="J251" s="29">
        <f t="shared" si="134"/>
        <v>3.5407601335056302</v>
      </c>
      <c r="K251" s="29">
        <f t="shared" si="134"/>
        <v>1.6647412966468786</v>
      </c>
      <c r="L251" s="29">
        <f t="shared" si="134"/>
        <v>0.85288228736089522</v>
      </c>
      <c r="M251" s="29">
        <f t="shared" si="134"/>
        <v>0.45041205055014971</v>
      </c>
      <c r="N251" s="29">
        <f t="shared" si="134"/>
        <v>0.23613707596025749</v>
      </c>
      <c r="O251" s="29">
        <f t="shared" si="134"/>
        <v>0.12094426912662923</v>
      </c>
      <c r="P251" s="29">
        <f t="shared" si="134"/>
        <v>6.3708285099385462E-2</v>
      </c>
      <c r="Q251" s="29">
        <f t="shared" si="134"/>
        <v>7.0127499830745663E-2</v>
      </c>
      <c r="S251">
        <f t="shared" si="113"/>
        <v>49.290602068802492</v>
      </c>
      <c r="T251">
        <f t="shared" si="106"/>
        <v>-2.820123257480325E-2</v>
      </c>
    </row>
    <row r="252" spans="2:20" x14ac:dyDescent="0.35">
      <c r="B252" s="36">
        <v>4.7</v>
      </c>
      <c r="C252" s="29">
        <f t="shared" ref="C252:Q252" si="135">C$10/(C$6+C$10)*(1-EXP(-(C$6+C$10)))*C170</f>
        <v>0</v>
      </c>
      <c r="D252" s="29">
        <f t="shared" si="135"/>
        <v>0.60988851880520378</v>
      </c>
      <c r="E252" s="29">
        <f t="shared" si="135"/>
        <v>2.3006520373517336</v>
      </c>
      <c r="F252" s="29">
        <f t="shared" si="135"/>
        <v>5.1483384074141636</v>
      </c>
      <c r="G252" s="29">
        <f t="shared" si="135"/>
        <v>12.345412201625386</v>
      </c>
      <c r="H252" s="29">
        <f t="shared" si="135"/>
        <v>14.736736372728787</v>
      </c>
      <c r="I252" s="29">
        <f t="shared" si="135"/>
        <v>7.4696013910950194</v>
      </c>
      <c r="J252" s="29">
        <f t="shared" si="135"/>
        <v>3.5454631719426626</v>
      </c>
      <c r="K252" s="29">
        <f t="shared" si="135"/>
        <v>1.6532422085888512</v>
      </c>
      <c r="L252" s="29">
        <f t="shared" si="135"/>
        <v>0.84558065995801046</v>
      </c>
      <c r="M252" s="29">
        <f t="shared" si="135"/>
        <v>0.44690391939106766</v>
      </c>
      <c r="N252" s="29">
        <f t="shared" si="135"/>
        <v>0.23487243698910015</v>
      </c>
      <c r="O252" s="29">
        <f t="shared" si="135"/>
        <v>0.11988194381302895</v>
      </c>
      <c r="P252" s="29">
        <f t="shared" si="135"/>
        <v>6.3239513681344006E-2</v>
      </c>
      <c r="Q252" s="29">
        <f t="shared" si="135"/>
        <v>7.0009633002474481E-2</v>
      </c>
      <c r="S252">
        <f t="shared" si="113"/>
        <v>49.589822416386838</v>
      </c>
      <c r="T252">
        <f t="shared" si="106"/>
        <v>-2.2301893699511841E-2</v>
      </c>
    </row>
    <row r="253" spans="2:20" x14ac:dyDescent="0.35">
      <c r="B253" s="36">
        <v>4.8</v>
      </c>
      <c r="C253" s="29">
        <f t="shared" ref="C253:Q253" si="136">C$10/(C$6+C$10)*(1-EXP(-(C$6+C$10)))*C171</f>
        <v>0</v>
      </c>
      <c r="D253" s="29">
        <f t="shared" si="136"/>
        <v>0.61033173072195279</v>
      </c>
      <c r="E253" s="29">
        <f t="shared" si="136"/>
        <v>2.3507891523035607</v>
      </c>
      <c r="F253" s="29">
        <f t="shared" si="136"/>
        <v>5.2451118187616368</v>
      </c>
      <c r="G253" s="29">
        <f t="shared" si="136"/>
        <v>12.462810454054052</v>
      </c>
      <c r="H253" s="29">
        <f t="shared" si="136"/>
        <v>14.818105791647787</v>
      </c>
      <c r="I253" s="29">
        <f t="shared" si="136"/>
        <v>7.4816257223593752</v>
      </c>
      <c r="J253" s="29">
        <f t="shared" si="136"/>
        <v>3.5517278628184896</v>
      </c>
      <c r="K253" s="29">
        <f t="shared" si="136"/>
        <v>1.641822549704854</v>
      </c>
      <c r="L253" s="29">
        <f t="shared" si="136"/>
        <v>0.83828607057471327</v>
      </c>
      <c r="M253" s="29">
        <f t="shared" si="136"/>
        <v>0.4434145472179884</v>
      </c>
      <c r="N253" s="29">
        <f t="shared" si="136"/>
        <v>0.23361457082412862</v>
      </c>
      <c r="O253" s="29">
        <f t="shared" si="136"/>
        <v>0.11882894951446002</v>
      </c>
      <c r="P253" s="29">
        <f t="shared" si="136"/>
        <v>6.2733814604729196E-2</v>
      </c>
      <c r="Q253" s="29">
        <f t="shared" si="136"/>
        <v>6.9876609759623287E-2</v>
      </c>
      <c r="S253">
        <f t="shared" si="113"/>
        <v>49.92907964486735</v>
      </c>
      <c r="T253">
        <f t="shared" si="106"/>
        <v>-1.5613199655619827E-2</v>
      </c>
    </row>
    <row r="254" spans="2:20" x14ac:dyDescent="0.35">
      <c r="B254" s="36">
        <v>4.9000000000000004</v>
      </c>
      <c r="C254" s="29">
        <f t="shared" ref="C254:Q254" si="137">C$10/(C$6+C$10)*(1-EXP(-(C$6+C$10)))*C172</f>
        <v>0</v>
      </c>
      <c r="D254" s="29">
        <f t="shared" si="137"/>
        <v>0.61072226226702864</v>
      </c>
      <c r="E254" s="29">
        <f t="shared" si="137"/>
        <v>2.4021481321029956</v>
      </c>
      <c r="F254" s="29">
        <f t="shared" si="137"/>
        <v>5.3523756673222476</v>
      </c>
      <c r="G254" s="29">
        <f t="shared" si="137"/>
        <v>12.588680380465354</v>
      </c>
      <c r="H254" s="29">
        <f t="shared" si="137"/>
        <v>14.909517823943176</v>
      </c>
      <c r="I254" s="29">
        <f t="shared" si="137"/>
        <v>7.4974166731072325</v>
      </c>
      <c r="J254" s="29">
        <f t="shared" si="137"/>
        <v>3.5593149738162442</v>
      </c>
      <c r="K254" s="29">
        <f t="shared" si="137"/>
        <v>1.630481771343232</v>
      </c>
      <c r="L254" s="29">
        <f t="shared" si="137"/>
        <v>0.83100814809158463</v>
      </c>
      <c r="M254" s="29">
        <f t="shared" si="137"/>
        <v>0.43994527113908388</v>
      </c>
      <c r="N254" s="29">
        <f t="shared" si="137"/>
        <v>0.23236344119415273</v>
      </c>
      <c r="O254" s="29">
        <f t="shared" si="137"/>
        <v>0.11778520427437428</v>
      </c>
      <c r="P254" s="29">
        <f t="shared" si="137"/>
        <v>6.219848097626899E-2</v>
      </c>
      <c r="Q254" s="29">
        <f t="shared" si="137"/>
        <v>6.9730947371103982E-2</v>
      </c>
      <c r="S254">
        <f t="shared" si="113"/>
        <v>50.303689177414078</v>
      </c>
      <c r="T254">
        <f t="shared" si="106"/>
        <v>-8.2275101587359067E-3</v>
      </c>
    </row>
    <row r="255" spans="2:20" x14ac:dyDescent="0.35">
      <c r="B255" s="36">
        <v>5</v>
      </c>
      <c r="C255" s="29">
        <f t="shared" ref="C255:Q255" si="138">C$10/(C$6+C$10)*(1-EXP(-(C$6+C$10)))*C173</f>
        <v>0</v>
      </c>
      <c r="D255" s="29">
        <f t="shared" si="138"/>
        <v>0.61107002169723224</v>
      </c>
      <c r="E255" s="29">
        <f t="shared" si="138"/>
        <v>2.4547361961492271</v>
      </c>
      <c r="F255" s="29">
        <f t="shared" si="138"/>
        <v>5.4690229742927015</v>
      </c>
      <c r="G255" s="29">
        <f t="shared" si="138"/>
        <v>12.72185249071789</v>
      </c>
      <c r="H255" s="29">
        <f t="shared" si="138"/>
        <v>15.009329825682139</v>
      </c>
      <c r="I255" s="29">
        <f t="shared" si="138"/>
        <v>7.5162890641611044</v>
      </c>
      <c r="J255" s="29">
        <f t="shared" si="138"/>
        <v>3.5679848397328375</v>
      </c>
      <c r="K255" s="29">
        <f t="shared" si="138"/>
        <v>1.6192193286421068</v>
      </c>
      <c r="L255" s="29">
        <f t="shared" si="138"/>
        <v>0.82375620679728701</v>
      </c>
      <c r="M255" s="29">
        <f t="shared" si="138"/>
        <v>0.4364973849527306</v>
      </c>
      <c r="N255" s="29">
        <f t="shared" si="138"/>
        <v>0.23111901202222174</v>
      </c>
      <c r="O255" s="29">
        <f t="shared" si="138"/>
        <v>0.11675062685601394</v>
      </c>
      <c r="P255" s="29">
        <f t="shared" si="138"/>
        <v>6.1640635546831447E-2</v>
      </c>
      <c r="Q255" s="29">
        <f t="shared" si="138"/>
        <v>6.9575150627452328E-2</v>
      </c>
      <c r="S255">
        <f t="shared" si="113"/>
        <v>50.708843757877773</v>
      </c>
      <c r="T255">
        <f t="shared" si="106"/>
        <v>-2.396036332342884E-4</v>
      </c>
    </row>
    <row r="256" spans="2:20" x14ac:dyDescent="0.35">
      <c r="B256" s="36">
        <v>5.0999999999999996</v>
      </c>
      <c r="C256" s="29">
        <f t="shared" ref="C256:Q256" si="139">C$10/(C$6+C$10)*(1-EXP(-(C$6+C$10)))*C174</f>
        <v>0</v>
      </c>
      <c r="D256" s="29">
        <f t="shared" si="139"/>
        <v>0.61138495060464237</v>
      </c>
      <c r="E256" s="29">
        <f t="shared" si="139"/>
        <v>2.5085592749843828</v>
      </c>
      <c r="F256" s="29">
        <f t="shared" si="139"/>
        <v>5.5938573084719883</v>
      </c>
      <c r="G256" s="29">
        <f t="shared" si="139"/>
        <v>12.861112700517868</v>
      </c>
      <c r="H256" s="29">
        <f t="shared" si="139"/>
        <v>15.115867045360098</v>
      </c>
      <c r="I256" s="29">
        <f t="shared" si="139"/>
        <v>7.5375550400009148</v>
      </c>
      <c r="J256" s="29">
        <f t="shared" si="139"/>
        <v>3.5774965389233531</v>
      </c>
      <c r="K256" s="29">
        <f t="shared" si="139"/>
        <v>1.6080346805031922</v>
      </c>
      <c r="L256" s="29">
        <f t="shared" si="139"/>
        <v>0.81653924858231952</v>
      </c>
      <c r="M256" s="29">
        <f t="shared" si="139"/>
        <v>0.43307213979050529</v>
      </c>
      <c r="N256" s="29">
        <f t="shared" si="139"/>
        <v>0.22988124742458424</v>
      </c>
      <c r="O256" s="29">
        <f t="shared" si="139"/>
        <v>0.11572513673609092</v>
      </c>
      <c r="P256" s="29">
        <f t="shared" si="139"/>
        <v>6.1067202334380156E-2</v>
      </c>
      <c r="Q256" s="29">
        <f t="shared" si="139"/>
        <v>6.9411707812242304E-2</v>
      </c>
      <c r="S256">
        <f t="shared" si="113"/>
        <v>51.139564222046559</v>
      </c>
      <c r="T256">
        <f t="shared" si="106"/>
        <v>8.2523522085662885E-3</v>
      </c>
    </row>
    <row r="257" spans="2:20" x14ac:dyDescent="0.35">
      <c r="B257" s="36">
        <v>5.2</v>
      </c>
      <c r="C257" s="29">
        <f t="shared" ref="C257:Q257" si="140">C$10/(C$6+C$10)*(1-EXP(-(C$6+C$10)))*C175</f>
        <v>0</v>
      </c>
      <c r="D257" s="29">
        <f t="shared" si="140"/>
        <v>0.6116770177457207</v>
      </c>
      <c r="E257" s="29">
        <f t="shared" si="140"/>
        <v>2.563621906726774</v>
      </c>
      <c r="F257" s="29">
        <f t="shared" si="140"/>
        <v>5.7255689443720792</v>
      </c>
      <c r="G257" s="29">
        <f t="shared" si="140"/>
        <v>13.005195367239239</v>
      </c>
      <c r="H257" s="29">
        <f t="shared" si="140"/>
        <v>15.227413782730748</v>
      </c>
      <c r="I257" s="29">
        <f t="shared" si="140"/>
        <v>7.5605215232907739</v>
      </c>
      <c r="J257" s="29">
        <f t="shared" si="140"/>
        <v>3.5876072334264379</v>
      </c>
      <c r="K257" s="29">
        <f t="shared" si="140"/>
        <v>1.5969272895658055</v>
      </c>
      <c r="L257" s="29">
        <f t="shared" si="140"/>
        <v>0.80936596614164225</v>
      </c>
      <c r="M257" s="29">
        <f t="shared" si="140"/>
        <v>0.42967074479682776</v>
      </c>
      <c r="N257" s="29">
        <f t="shared" si="140"/>
        <v>0.22865011170965363</v>
      </c>
      <c r="O257" s="29">
        <f t="shared" si="140"/>
        <v>0.11470865409852118</v>
      </c>
      <c r="P257" s="29">
        <f t="shared" si="140"/>
        <v>6.0484886059213823E-2</v>
      </c>
      <c r="Q257" s="29">
        <f t="shared" si="140"/>
        <v>6.924308756322517E-2</v>
      </c>
      <c r="S257">
        <f t="shared" si="113"/>
        <v>51.590656515466662</v>
      </c>
      <c r="T257">
        <f t="shared" si="106"/>
        <v>1.7145952942612095E-2</v>
      </c>
    </row>
    <row r="258" spans="2:20" x14ac:dyDescent="0.35">
      <c r="B258" s="36">
        <v>5.3</v>
      </c>
      <c r="C258" s="29">
        <f t="shared" ref="C258:Q258" si="141">C$10/(C$6+C$10)*(1-EXP(-(C$6+C$10)))*C176</f>
        <v>0</v>
      </c>
      <c r="D258" s="29">
        <f t="shared" si="141"/>
        <v>0.61195621449061099</v>
      </c>
      <c r="E258" s="29">
        <f t="shared" si="141"/>
        <v>2.6199271304621807</v>
      </c>
      <c r="F258" s="29">
        <f t="shared" si="141"/>
        <v>5.8627138056677612</v>
      </c>
      <c r="G258" s="29">
        <f t="shared" si="141"/>
        <v>13.152777533231204</v>
      </c>
      <c r="H258" s="29">
        <f t="shared" si="141"/>
        <v>15.342206473059511</v>
      </c>
      <c r="I258" s="29">
        <f t="shared" si="141"/>
        <v>7.5844883072765104</v>
      </c>
      <c r="J258" s="29">
        <f t="shared" si="141"/>
        <v>3.5980716737357841</v>
      </c>
      <c r="K258" s="29">
        <f t="shared" si="141"/>
        <v>1.5858966221810462</v>
      </c>
      <c r="L258" s="29">
        <f t="shared" si="141"/>
        <v>0.80224474712787763</v>
      </c>
      <c r="M258" s="29">
        <f t="shared" si="141"/>
        <v>0.42629436784296776</v>
      </c>
      <c r="N258" s="29">
        <f t="shared" si="141"/>
        <v>0.22742556937697916</v>
      </c>
      <c r="O258" s="29">
        <f t="shared" si="141"/>
        <v>0.11370109982821469</v>
      </c>
      <c r="P258" s="29">
        <f t="shared" si="141"/>
        <v>5.9900159053456609E-2</v>
      </c>
      <c r="Q258" s="29">
        <f t="shared" si="141"/>
        <v>6.9071736614376392E-2</v>
      </c>
      <c r="S258">
        <f t="shared" si="113"/>
        <v>52.056675439948471</v>
      </c>
      <c r="T258">
        <f t="shared" si="106"/>
        <v>2.6333842670071453E-2</v>
      </c>
    </row>
    <row r="259" spans="2:20" x14ac:dyDescent="0.35">
      <c r="B259" s="36">
        <v>5.4</v>
      </c>
      <c r="C259" s="29">
        <f t="shared" ref="C259:Q259" si="142">C$10/(C$6+C$10)*(1-EXP(-(C$6+C$10)))*C177</f>
        <v>0</v>
      </c>
      <c r="D259" s="29">
        <f t="shared" si="142"/>
        <v>0.61223170285279305</v>
      </c>
      <c r="E259" s="29">
        <f t="shared" si="142"/>
        <v>2.6774788966016154</v>
      </c>
      <c r="F259" s="29">
        <f t="shared" si="142"/>
        <v>6.0038498170192067</v>
      </c>
      <c r="G259" s="29">
        <f t="shared" si="142"/>
        <v>13.302597805717504</v>
      </c>
      <c r="H259" s="29">
        <f t="shared" si="142"/>
        <v>15.458586278316682</v>
      </c>
      <c r="I259" s="29">
        <f t="shared" si="142"/>
        <v>7.6088070036800257</v>
      </c>
      <c r="J259" s="29">
        <f t="shared" si="142"/>
        <v>3.6086629741598388</v>
      </c>
      <c r="K259" s="29">
        <f t="shared" si="142"/>
        <v>1.5749421483861565</v>
      </c>
      <c r="L259" s="29">
        <f t="shared" si="142"/>
        <v>0.79518297688096462</v>
      </c>
      <c r="M259" s="29">
        <f t="shared" si="142"/>
        <v>0.42294402647096363</v>
      </c>
      <c r="N259" s="29">
        <f t="shared" si="142"/>
        <v>0.22620758511616232</v>
      </c>
      <c r="O259" s="29">
        <f t="shared" si="142"/>
        <v>0.11270239550467949</v>
      </c>
      <c r="P259" s="29">
        <f t="shared" si="142"/>
        <v>5.9318749537572789E-2</v>
      </c>
      <c r="Q259" s="29">
        <f t="shared" si="142"/>
        <v>6.8899879504568648E-2</v>
      </c>
      <c r="S259">
        <f t="shared" si="113"/>
        <v>52.532412239748744</v>
      </c>
      <c r="T259">
        <f t="shared" si="106"/>
        <v>3.5713327120664724E-2</v>
      </c>
    </row>
    <row r="260" spans="2:20" x14ac:dyDescent="0.35">
      <c r="B260" s="19"/>
      <c r="L260" s="31"/>
      <c r="M260" s="31"/>
      <c r="N260" s="31"/>
      <c r="O260" s="31"/>
      <c r="P260" s="31"/>
      <c r="Q260" s="31"/>
    </row>
    <row r="261" spans="2:20" x14ac:dyDescent="0.35">
      <c r="C261" s="1" t="s">
        <v>15</v>
      </c>
    </row>
    <row r="262" spans="2:20" x14ac:dyDescent="0.35">
      <c r="C262" s="1" t="s">
        <v>44</v>
      </c>
    </row>
    <row r="263" spans="2:20" x14ac:dyDescent="0.35">
      <c r="C263">
        <v>2.5000000000000001E-2</v>
      </c>
      <c r="D263">
        <v>0.186</v>
      </c>
      <c r="E263">
        <v>0.34300000000000003</v>
      </c>
      <c r="F263">
        <v>0.50800000000000001</v>
      </c>
      <c r="G263">
        <v>0.61799999999999999</v>
      </c>
      <c r="H263">
        <v>0.76500000000000001</v>
      </c>
      <c r="I263">
        <v>0.84399999999999997</v>
      </c>
      <c r="J263">
        <v>0.94299999999999995</v>
      </c>
      <c r="K263">
        <v>1.0620000000000001</v>
      </c>
      <c r="L263">
        <v>1.06</v>
      </c>
      <c r="M263">
        <v>1.101</v>
      </c>
      <c r="N263">
        <v>1.173</v>
      </c>
      <c r="O263">
        <v>1.2430000000000001</v>
      </c>
      <c r="P263">
        <v>1.4059999999999999</v>
      </c>
      <c r="Q263">
        <v>1.502</v>
      </c>
    </row>
    <row r="264" spans="2:20" x14ac:dyDescent="0.35">
      <c r="C264" s="1" t="s">
        <v>17</v>
      </c>
    </row>
    <row r="265" spans="2:20" x14ac:dyDescent="0.35">
      <c r="C265" s="16">
        <v>1.6E-2</v>
      </c>
      <c r="D265" s="16">
        <v>8.5999999999999993E-2</v>
      </c>
      <c r="E265" s="16">
        <v>0.224</v>
      </c>
      <c r="F265" s="16">
        <v>0.38700000000000001</v>
      </c>
      <c r="G265" s="16">
        <v>0.5</v>
      </c>
      <c r="H265" s="16">
        <v>0.60699999999999998</v>
      </c>
      <c r="I265" s="16">
        <v>0.72399999999999998</v>
      </c>
      <c r="J265" s="16">
        <v>0.84199999999999997</v>
      </c>
      <c r="K265" s="16">
        <v>0.96699999999999997</v>
      </c>
      <c r="L265" s="16">
        <v>1.0469999999999999</v>
      </c>
      <c r="M265" s="16">
        <v>1.1539999999999999</v>
      </c>
      <c r="N265" s="16">
        <v>1.2410000000000001</v>
      </c>
      <c r="O265" s="16">
        <v>1.383</v>
      </c>
      <c r="P265" s="16">
        <v>1.49</v>
      </c>
      <c r="Q265" s="16">
        <v>1.756</v>
      </c>
    </row>
  </sheetData>
  <sortState ref="U6:V42">
    <sortCondition ref="U6:U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workbookViewId="0">
      <selection activeCell="L20" sqref="L20"/>
    </sheetView>
  </sheetViews>
  <sheetFormatPr defaultRowHeight="14.5" x14ac:dyDescent="0.35"/>
  <cols>
    <col min="1" max="1" width="11.7265625" bestFit="1" customWidth="1"/>
    <col min="2" max="2" width="10.54296875" customWidth="1"/>
    <col min="3" max="5" width="10.7265625" customWidth="1"/>
    <col min="6" max="7" width="11.36328125" customWidth="1"/>
    <col min="9" max="10" width="11.36328125" customWidth="1"/>
  </cols>
  <sheetData>
    <row r="1" spans="1:14" x14ac:dyDescent="0.35">
      <c r="A1" s="1" t="s">
        <v>60</v>
      </c>
    </row>
    <row r="2" spans="1:14" x14ac:dyDescent="0.35">
      <c r="A2" s="58" t="s">
        <v>61</v>
      </c>
    </row>
    <row r="3" spans="1:14" x14ac:dyDescent="0.35">
      <c r="A3" s="59" t="s">
        <v>62</v>
      </c>
    </row>
    <row r="5" spans="1:14" s="19" customFormat="1" x14ac:dyDescent="0.35">
      <c r="B5" s="39" t="s">
        <v>52</v>
      </c>
      <c r="C5" s="39"/>
      <c r="D5" s="43"/>
      <c r="E5" s="39" t="s">
        <v>56</v>
      </c>
      <c r="F5" s="39"/>
      <c r="G5" s="39"/>
      <c r="I5" s="43"/>
      <c r="J5" s="43"/>
      <c r="K5" s="39" t="s">
        <v>45</v>
      </c>
      <c r="L5" s="39"/>
      <c r="M5" s="39"/>
      <c r="N5" s="57"/>
    </row>
    <row r="6" spans="1:14" s="19" customFormat="1" x14ac:dyDescent="0.35">
      <c r="A6" s="19" t="s">
        <v>46</v>
      </c>
      <c r="B6" s="19" t="s">
        <v>53</v>
      </c>
      <c r="C6" s="19" t="s">
        <v>54</v>
      </c>
      <c r="D6" s="49" t="s">
        <v>57</v>
      </c>
      <c r="E6" s="49" t="s">
        <v>55</v>
      </c>
      <c r="F6" s="49" t="s">
        <v>28</v>
      </c>
      <c r="G6" s="49" t="s">
        <v>58</v>
      </c>
      <c r="H6" s="49" t="s">
        <v>48</v>
      </c>
      <c r="I6" s="19" t="s">
        <v>46</v>
      </c>
      <c r="J6" s="19" t="s">
        <v>47</v>
      </c>
      <c r="K6" s="19" t="s">
        <v>55</v>
      </c>
      <c r="L6" s="19" t="s">
        <v>28</v>
      </c>
      <c r="M6" s="19" t="s">
        <v>58</v>
      </c>
    </row>
    <row r="7" spans="1:14" s="45" customFormat="1" x14ac:dyDescent="0.35">
      <c r="A7" s="46" t="s">
        <v>47</v>
      </c>
      <c r="B7" s="47">
        <v>627.2330583559276</v>
      </c>
      <c r="C7" s="48">
        <v>242.38213566371303</v>
      </c>
      <c r="D7" s="50">
        <v>0.52984182581622274</v>
      </c>
      <c r="E7" s="53">
        <v>325.74600934629512</v>
      </c>
      <c r="F7" s="53">
        <v>96.952001104326087</v>
      </c>
      <c r="G7" s="53">
        <v>50.721007131868411</v>
      </c>
      <c r="H7" s="52">
        <v>0.45490689785717081</v>
      </c>
      <c r="I7" s="46"/>
      <c r="J7" s="46">
        <v>0</v>
      </c>
      <c r="K7" s="46"/>
      <c r="L7" s="46"/>
      <c r="M7" s="46"/>
    </row>
    <row r="8" spans="1:14" x14ac:dyDescent="0.35">
      <c r="A8" s="38">
        <v>1.8</v>
      </c>
      <c r="B8">
        <v>673.13164641605613</v>
      </c>
      <c r="C8" s="40">
        <v>265.18913755774179</v>
      </c>
      <c r="D8" s="54">
        <v>0.43707657755587181</v>
      </c>
      <c r="E8" s="55">
        <v>357.31490397227628</v>
      </c>
      <c r="F8" s="55">
        <v>112.19288220286734</v>
      </c>
      <c r="G8" s="55">
        <v>51.404127122879665</v>
      </c>
      <c r="H8" s="51">
        <v>0.49848084838428275</v>
      </c>
      <c r="I8" s="38">
        <v>1.8</v>
      </c>
      <c r="J8" s="38">
        <v>0</v>
      </c>
      <c r="K8" s="41">
        <f>(E8-E$7)/E$7</f>
        <v>9.6912605896027404E-2</v>
      </c>
      <c r="L8" s="41">
        <f t="shared" ref="L8:M8" si="0">(F8-F$7)/F$7</f>
        <v>0.15720027358838279</v>
      </c>
      <c r="M8" s="41">
        <f t="shared" si="0"/>
        <v>1.3468186647698551E-2</v>
      </c>
      <c r="N8" s="42"/>
    </row>
    <row r="9" spans="1:14" x14ac:dyDescent="0.35">
      <c r="A9" s="38">
        <v>2</v>
      </c>
      <c r="B9">
        <v>663.12745056829181</v>
      </c>
      <c r="C9" s="40">
        <v>261.43084101069724</v>
      </c>
      <c r="D9" s="54">
        <v>0.45077473128960643</v>
      </c>
      <c r="E9" s="55">
        <v>349.54827310323469</v>
      </c>
      <c r="F9" s="55">
        <v>109.62029130687891</v>
      </c>
      <c r="G9" s="55">
        <v>51.393641570420421</v>
      </c>
      <c r="H9" s="51">
        <v>0.49545585401764008</v>
      </c>
      <c r="I9" s="38">
        <v>2</v>
      </c>
      <c r="J9" s="38">
        <v>0</v>
      </c>
      <c r="K9" s="41">
        <f t="shared" ref="K9:K26" si="1">(E9-E$7)/E$7</f>
        <v>7.3070008761445121E-2</v>
      </c>
      <c r="L9" s="41">
        <f t="shared" ref="L9:L26" si="2">(F9-F$7)/F$7</f>
        <v>0.13066558769551331</v>
      </c>
      <c r="M9" s="41">
        <f t="shared" ref="M9:M26" si="3">(G9-G$7)/G$7</f>
        <v>1.3261456674218674E-2</v>
      </c>
      <c r="N9" s="42"/>
    </row>
    <row r="10" spans="1:14" x14ac:dyDescent="0.35">
      <c r="A10" s="38">
        <v>2.2000000000000002</v>
      </c>
      <c r="B10">
        <v>653.5630103319354</v>
      </c>
      <c r="C10" s="40">
        <v>257.76441957334885</v>
      </c>
      <c r="D10" s="54">
        <v>0.46468431584198294</v>
      </c>
      <c r="E10" s="55">
        <v>342.18382857760457</v>
      </c>
      <c r="F10" s="55">
        <v>107.11881461027247</v>
      </c>
      <c r="G10" s="55">
        <v>51.360771835318921</v>
      </c>
      <c r="H10" s="51">
        <v>0.49214636191864036</v>
      </c>
      <c r="I10" s="38">
        <v>2.2000000000000002</v>
      </c>
      <c r="J10" s="38">
        <v>0</v>
      </c>
      <c r="K10" s="41">
        <f t="shared" si="1"/>
        <v>5.0462074007588766E-2</v>
      </c>
      <c r="L10" s="41">
        <f t="shared" si="2"/>
        <v>0.10486440083899132</v>
      </c>
      <c r="M10" s="41">
        <f t="shared" si="3"/>
        <v>1.261340694176675E-2</v>
      </c>
      <c r="N10" s="42"/>
    </row>
    <row r="11" spans="1:14" x14ac:dyDescent="0.35">
      <c r="A11" s="38">
        <v>2.4</v>
      </c>
      <c r="B11">
        <v>644.50460236319395</v>
      </c>
      <c r="C11" s="40">
        <v>254.17448888044564</v>
      </c>
      <c r="D11" s="54">
        <v>0.47887135460545582</v>
      </c>
      <c r="E11" s="55">
        <v>335.20781858484497</v>
      </c>
      <c r="F11" s="55">
        <v>104.63177893270002</v>
      </c>
      <c r="G11" s="55">
        <v>51.286402633040758</v>
      </c>
      <c r="H11" s="51">
        <v>0.48836162717178921</v>
      </c>
      <c r="I11" s="38">
        <v>2.4</v>
      </c>
      <c r="J11" s="38">
        <v>0</v>
      </c>
      <c r="K11" s="41">
        <f t="shared" si="1"/>
        <v>2.9046585275250929E-2</v>
      </c>
      <c r="L11" s="41">
        <f t="shared" si="2"/>
        <v>7.9212164172970848E-2</v>
      </c>
      <c r="M11" s="41">
        <f t="shared" si="3"/>
        <v>1.1147166295463884E-2</v>
      </c>
      <c r="N11" s="42"/>
    </row>
    <row r="12" spans="1:14" x14ac:dyDescent="0.35">
      <c r="A12" s="38">
        <v>2.6</v>
      </c>
      <c r="B12">
        <v>635.99050642264842</v>
      </c>
      <c r="C12" s="40">
        <v>250.64473033481639</v>
      </c>
      <c r="D12" s="54">
        <v>0.49339669623077181</v>
      </c>
      <c r="E12" s="55">
        <v>328.59726472649572</v>
      </c>
      <c r="F12" s="55">
        <v>102.11089836566801</v>
      </c>
      <c r="G12" s="55">
        <v>51.152326734259439</v>
      </c>
      <c r="H12" s="51">
        <v>0.48395606848541789</v>
      </c>
      <c r="I12" s="38">
        <v>2.6</v>
      </c>
      <c r="J12" s="38">
        <v>0</v>
      </c>
      <c r="K12" s="41">
        <f t="shared" si="1"/>
        <v>8.7530017203356625E-3</v>
      </c>
      <c r="L12" s="41">
        <f t="shared" si="2"/>
        <v>5.3210838379608501E-2</v>
      </c>
      <c r="M12" s="41">
        <f t="shared" si="3"/>
        <v>8.5037665216238668E-3</v>
      </c>
      <c r="N12" s="42"/>
    </row>
    <row r="13" spans="1:14" x14ac:dyDescent="0.35">
      <c r="A13" s="38">
        <v>2.8</v>
      </c>
      <c r="B13">
        <v>628.07177469776082</v>
      </c>
      <c r="C13" s="40">
        <v>247.17491459404752</v>
      </c>
      <c r="D13" s="54">
        <v>0.50826495264378135</v>
      </c>
      <c r="E13" s="55">
        <v>322.37102579794555</v>
      </c>
      <c r="F13" s="55">
        <v>99.538859249377126</v>
      </c>
      <c r="G13" s="55">
        <v>50.948037473807446</v>
      </c>
      <c r="H13" s="51">
        <v>0.47883708538262715</v>
      </c>
      <c r="I13" s="38">
        <v>2.8</v>
      </c>
      <c r="J13" s="38">
        <v>0</v>
      </c>
      <c r="K13" s="41">
        <f t="shared" si="1"/>
        <v>-1.0360782485478394E-2</v>
      </c>
      <c r="L13" s="41">
        <f t="shared" si="2"/>
        <v>2.6681843753461332E-2</v>
      </c>
      <c r="M13" s="41">
        <f t="shared" si="3"/>
        <v>4.4760613950110134E-3</v>
      </c>
      <c r="N13" s="42"/>
    </row>
    <row r="14" spans="1:14" x14ac:dyDescent="0.35">
      <c r="A14" s="38">
        <v>3</v>
      </c>
      <c r="B14">
        <v>620.8609272335832</v>
      </c>
      <c r="C14" s="40">
        <v>243.80196499076081</v>
      </c>
      <c r="D14" s="54">
        <v>0.52332092474668324</v>
      </c>
      <c r="E14" s="55">
        <v>316.65263811440093</v>
      </c>
      <c r="F14" s="55">
        <v>96.957818974325505</v>
      </c>
      <c r="G14" s="55">
        <v>50.679037565311965</v>
      </c>
      <c r="H14" s="51">
        <v>0.47298892669527653</v>
      </c>
      <c r="I14" s="38">
        <v>3</v>
      </c>
      <c r="J14" s="38">
        <v>0</v>
      </c>
      <c r="K14" s="41">
        <f t="shared" si="1"/>
        <v>-2.7915526118470986E-2</v>
      </c>
      <c r="L14" s="41">
        <f t="shared" si="2"/>
        <v>6.0007735097270635E-5</v>
      </c>
      <c r="M14" s="41">
        <f t="shared" si="3"/>
        <v>-8.274592507071161E-4</v>
      </c>
      <c r="N14" s="42"/>
    </row>
    <row r="15" spans="1:14" x14ac:dyDescent="0.35">
      <c r="A15" s="38">
        <v>3.2</v>
      </c>
      <c r="B15">
        <v>614.54961417586924</v>
      </c>
      <c r="C15" s="40">
        <v>240.60849363031221</v>
      </c>
      <c r="D15" s="54">
        <v>0.53812976222710651</v>
      </c>
      <c r="E15" s="55">
        <v>311.69745845482458</v>
      </c>
      <c r="F15" s="55">
        <v>94.482602271495608</v>
      </c>
      <c r="G15" s="55">
        <v>50.370767325149131</v>
      </c>
      <c r="H15" s="51">
        <v>0.46651138724175051</v>
      </c>
      <c r="I15" s="38">
        <v>3.2</v>
      </c>
      <c r="J15" s="38">
        <v>0</v>
      </c>
      <c r="K15" s="41">
        <f t="shared" si="1"/>
        <v>-4.3127315418730924E-2</v>
      </c>
      <c r="L15" s="41">
        <f t="shared" si="2"/>
        <v>-2.5470323507539149E-2</v>
      </c>
      <c r="M15" s="41">
        <f t="shared" si="3"/>
        <v>-6.9052218503607267E-3</v>
      </c>
      <c r="N15" s="42"/>
    </row>
    <row r="16" spans="1:14" x14ac:dyDescent="0.35">
      <c r="A16" s="38">
        <v>3.4</v>
      </c>
      <c r="B16">
        <v>609.36922199281219</v>
      </c>
      <c r="C16" s="40">
        <v>237.69628296139092</v>
      </c>
      <c r="D16" s="54">
        <v>0.55215479836520087</v>
      </c>
      <c r="E16" s="55">
        <v>307.80051102790338</v>
      </c>
      <c r="F16" s="55">
        <v>92.248105801734681</v>
      </c>
      <c r="G16" s="55">
        <v>50.060593524403295</v>
      </c>
      <c r="H16" s="51">
        <v>0.45954339660846405</v>
      </c>
      <c r="I16" s="38">
        <v>3.4</v>
      </c>
      <c r="J16" s="38">
        <v>0</v>
      </c>
      <c r="K16" s="41">
        <f t="shared" si="1"/>
        <v>-5.5090462518342577E-2</v>
      </c>
      <c r="L16" s="41">
        <f t="shared" si="2"/>
        <v>-4.851777424923634E-2</v>
      </c>
      <c r="M16" s="41">
        <f t="shared" si="3"/>
        <v>-1.3020514473384214E-2</v>
      </c>
      <c r="N16" s="42"/>
    </row>
    <row r="17" spans="1:14" x14ac:dyDescent="0.35">
      <c r="A17" s="38">
        <v>3.6</v>
      </c>
      <c r="B17">
        <v>605.54811742645302</v>
      </c>
      <c r="C17" s="40">
        <v>235.17095975237385</v>
      </c>
      <c r="D17" s="54">
        <v>0.5647319068126434</v>
      </c>
      <c r="E17" s="55">
        <v>305.25984250906902</v>
      </c>
      <c r="F17" s="55">
        <v>90.396245680860616</v>
      </c>
      <c r="G17" s="55">
        <v>49.791133169980682</v>
      </c>
      <c r="H17" s="51">
        <v>0.45229526971888467</v>
      </c>
      <c r="I17" s="38">
        <v>3.6</v>
      </c>
      <c r="J17" s="38">
        <v>0</v>
      </c>
      <c r="K17" s="41">
        <f t="shared" si="1"/>
        <v>-6.2890000949935215E-2</v>
      </c>
      <c r="L17" s="41">
        <f t="shared" si="2"/>
        <v>-6.7618567422977574E-2</v>
      </c>
      <c r="M17" s="41">
        <f t="shared" si="3"/>
        <v>-1.8333113131412605E-2</v>
      </c>
      <c r="N17" s="42"/>
    </row>
    <row r="18" spans="1:14" x14ac:dyDescent="0.35">
      <c r="A18" s="38">
        <v>3.8</v>
      </c>
      <c r="B18">
        <v>603.28808254920489</v>
      </c>
      <c r="C18" s="40">
        <v>233.13613168697114</v>
      </c>
      <c r="D18" s="54">
        <v>0.57515954665500302</v>
      </c>
      <c r="E18" s="55">
        <v>304.34088940987891</v>
      </c>
      <c r="F18" s="55">
        <v>89.064262281660902</v>
      </c>
      <c r="G18" s="55">
        <v>49.608194038317954</v>
      </c>
      <c r="H18" s="51">
        <v>0.44504743731898311</v>
      </c>
      <c r="I18" s="38">
        <v>3.8</v>
      </c>
      <c r="J18" s="38">
        <v>0</v>
      </c>
      <c r="K18" s="41">
        <f t="shared" si="1"/>
        <v>-6.5711073419968707E-2</v>
      </c>
      <c r="L18" s="41">
        <f t="shared" si="2"/>
        <v>-8.1357153362698637E-2</v>
      </c>
      <c r="M18" s="41">
        <f t="shared" si="3"/>
        <v>-2.193988559133456E-2</v>
      </c>
      <c r="N18" s="42"/>
    </row>
    <row r="19" spans="1:14" x14ac:dyDescent="0.35">
      <c r="A19" s="38">
        <v>4</v>
      </c>
      <c r="B19">
        <v>602.75868462252288</v>
      </c>
      <c r="C19" s="40">
        <v>231.69019754146473</v>
      </c>
      <c r="D19" s="54">
        <v>0.5827348073618126</v>
      </c>
      <c r="E19" s="55">
        <v>305.26957309455099</v>
      </c>
      <c r="F19" s="55">
        <v>88.380511790802473</v>
      </c>
      <c r="G19" s="55">
        <v>49.556224398088787</v>
      </c>
      <c r="H19" s="51">
        <v>0.43813482860598957</v>
      </c>
      <c r="I19" s="38">
        <v>4</v>
      </c>
      <c r="J19" s="38">
        <v>0</v>
      </c>
      <c r="K19" s="41">
        <f t="shared" si="1"/>
        <v>-6.2860129254802249E-2</v>
      </c>
      <c r="L19" s="41">
        <f t="shared" si="2"/>
        <v>-8.8409617294027631E-2</v>
      </c>
      <c r="M19" s="41">
        <f t="shared" si="3"/>
        <v>-2.2964503262944521E-2</v>
      </c>
      <c r="N19" s="42"/>
    </row>
    <row r="20" spans="1:14" x14ac:dyDescent="0.35">
      <c r="A20" s="38">
        <v>4.2</v>
      </c>
      <c r="B20">
        <v>604.05940233092508</v>
      </c>
      <c r="C20" s="40">
        <v>230.9117406670004</v>
      </c>
      <c r="D20" s="54">
        <v>0.58687966167912797</v>
      </c>
      <c r="E20" s="55">
        <v>308.19346131984264</v>
      </c>
      <c r="F20" s="55">
        <v>88.449107135610689</v>
      </c>
      <c r="G20" s="55">
        <v>49.671718733630996</v>
      </c>
      <c r="H20" s="51">
        <v>0.43190326394909434</v>
      </c>
      <c r="I20" s="38">
        <v>4.2</v>
      </c>
      <c r="J20" s="38">
        <v>0</v>
      </c>
      <c r="K20" s="41">
        <f t="shared" si="1"/>
        <v>-5.3884153674443526E-2</v>
      </c>
      <c r="L20" s="41">
        <f t="shared" si="2"/>
        <v>-8.7702098686604529E-2</v>
      </c>
      <c r="M20" s="41">
        <f t="shared" si="3"/>
        <v>-2.0687451956728577E-2</v>
      </c>
      <c r="N20" s="42"/>
    </row>
    <row r="21" spans="1:14" x14ac:dyDescent="0.35">
      <c r="A21" s="38">
        <v>4.4000000000000004</v>
      </c>
      <c r="B21">
        <v>607.13785891048178</v>
      </c>
      <c r="C21" s="40">
        <v>230.81389342381723</v>
      </c>
      <c r="D21" s="54">
        <v>0.58739686127876767</v>
      </c>
      <c r="E21" s="55">
        <v>313.08893581944744</v>
      </c>
      <c r="F21" s="55">
        <v>89.297879685699172</v>
      </c>
      <c r="G21" s="55">
        <v>49.965049788268445</v>
      </c>
      <c r="H21" s="51">
        <v>0.42657247505121232</v>
      </c>
      <c r="I21" s="38">
        <v>4.4000000000000004</v>
      </c>
      <c r="J21" s="38">
        <v>0</v>
      </c>
      <c r="K21" s="41">
        <f t="shared" si="1"/>
        <v>-3.8855651838215335E-2</v>
      </c>
      <c r="L21" s="41">
        <f t="shared" si="2"/>
        <v>-7.8947534155490273E-2</v>
      </c>
      <c r="M21" s="41">
        <f t="shared" si="3"/>
        <v>-1.4904225809920731E-2</v>
      </c>
      <c r="N21" s="42"/>
    </row>
    <row r="22" spans="1:14" x14ac:dyDescent="0.35">
      <c r="A22" s="38">
        <v>4.5999999999999996</v>
      </c>
      <c r="B22">
        <v>611.82364660883172</v>
      </c>
      <c r="C22" s="40">
        <v>231.34460712340032</v>
      </c>
      <c r="D22" s="54">
        <v>0.58739686127876767</v>
      </c>
      <c r="E22" s="55">
        <v>319.33934995080369</v>
      </c>
      <c r="F22" s="55">
        <v>90.67050736817815</v>
      </c>
      <c r="G22" s="55">
        <v>50.472591621913416</v>
      </c>
      <c r="H22" s="51">
        <v>0.42144110835576815</v>
      </c>
      <c r="I22" s="38">
        <v>4.5999999999999996</v>
      </c>
      <c r="J22" s="38">
        <v>0</v>
      </c>
      <c r="K22" s="41">
        <f t="shared" si="1"/>
        <v>-1.9667652746838776E-2</v>
      </c>
      <c r="L22" s="41">
        <f t="shared" si="2"/>
        <v>-6.4789727541452985E-2</v>
      </c>
      <c r="M22" s="41">
        <f t="shared" si="3"/>
        <v>-4.8976848844729214E-3</v>
      </c>
      <c r="N22" s="42"/>
    </row>
    <row r="23" spans="1:14" x14ac:dyDescent="0.35">
      <c r="A23" s="38">
        <v>4.8</v>
      </c>
      <c r="B23">
        <v>617.89380435057296</v>
      </c>
      <c r="C23" s="40">
        <v>232.41171035971149</v>
      </c>
      <c r="D23" s="54">
        <v>0.57893790072559326</v>
      </c>
      <c r="E23" s="55">
        <v>328.02914132191017</v>
      </c>
      <c r="F23" s="55">
        <v>93.069025447147794</v>
      </c>
      <c r="G23" s="55">
        <v>50.999525165040026</v>
      </c>
      <c r="H23" s="51">
        <v>0.41847480331107517</v>
      </c>
      <c r="I23" s="38">
        <v>4.8</v>
      </c>
      <c r="J23" s="38">
        <v>0</v>
      </c>
      <c r="K23" s="41">
        <f t="shared" si="1"/>
        <v>7.0089330647421372E-3</v>
      </c>
      <c r="L23" s="41">
        <f t="shared" si="2"/>
        <v>-4.0050495223919937E-2</v>
      </c>
      <c r="M23" s="41">
        <f t="shared" si="3"/>
        <v>5.4911771063122236E-3</v>
      </c>
      <c r="N23" s="42"/>
    </row>
    <row r="24" spans="1:14" x14ac:dyDescent="0.35">
      <c r="A24" s="38">
        <v>5</v>
      </c>
      <c r="B24">
        <v>625.11893151052141</v>
      </c>
      <c r="C24" s="40">
        <v>233.9148490615768</v>
      </c>
      <c r="D24" s="54">
        <v>0.5711389157768767</v>
      </c>
      <c r="E24" s="55">
        <v>337.58142808802501</v>
      </c>
      <c r="F24" s="55">
        <v>95.776061057663725</v>
      </c>
      <c r="G24" s="55">
        <v>51.666902765592283</v>
      </c>
      <c r="H24" s="51">
        <v>0.41535860380801565</v>
      </c>
      <c r="I24" s="38">
        <v>5</v>
      </c>
      <c r="J24" s="38">
        <v>0</v>
      </c>
      <c r="K24" s="41">
        <f t="shared" si="1"/>
        <v>3.6333273170348637E-2</v>
      </c>
      <c r="L24" s="41">
        <f t="shared" si="2"/>
        <v>-1.2129095152940481E-2</v>
      </c>
      <c r="M24" s="41">
        <f t="shared" si="3"/>
        <v>1.8648991556194042E-2</v>
      </c>
      <c r="N24" s="42"/>
    </row>
    <row r="25" spans="1:14" x14ac:dyDescent="0.35">
      <c r="A25" s="38">
        <v>5.2</v>
      </c>
      <c r="B25">
        <v>633.25502577268753</v>
      </c>
      <c r="C25" s="40">
        <v>235.74659382370228</v>
      </c>
      <c r="D25" s="54">
        <v>0.56183197548482755</v>
      </c>
      <c r="E25" s="55">
        <v>348.16997254616803</v>
      </c>
      <c r="F25" s="55">
        <v>98.872490071734376</v>
      </c>
      <c r="G25" s="55">
        <v>52.383109184016519</v>
      </c>
      <c r="H25" s="51">
        <v>0.41259530269560074</v>
      </c>
      <c r="I25" s="38">
        <v>5.2</v>
      </c>
      <c r="J25" s="38">
        <v>0</v>
      </c>
      <c r="K25" s="41">
        <f t="shared" si="1"/>
        <v>6.8838796352020268E-2</v>
      </c>
      <c r="L25" s="41">
        <f t="shared" si="2"/>
        <v>1.9808657330772673E-2</v>
      </c>
      <c r="M25" s="41">
        <f t="shared" si="3"/>
        <v>3.2769500176265134E-2</v>
      </c>
      <c r="N25" s="42"/>
    </row>
    <row r="26" spans="1:14" x14ac:dyDescent="0.35">
      <c r="A26" s="38">
        <v>5.4</v>
      </c>
      <c r="B26">
        <v>642.03072682300603</v>
      </c>
      <c r="C26" s="40">
        <v>237.788554548451</v>
      </c>
      <c r="D26" s="54">
        <v>0.55170479987332921</v>
      </c>
      <c r="E26" s="55">
        <v>359.49022960139206</v>
      </c>
      <c r="F26" s="55">
        <v>102.22251394568609</v>
      </c>
      <c r="G26" s="55">
        <v>53.111098894623176</v>
      </c>
      <c r="H26" s="51">
        <v>0.40998491940489928</v>
      </c>
      <c r="I26" s="38">
        <v>5.4</v>
      </c>
      <c r="J26" s="38">
        <v>0</v>
      </c>
      <c r="K26" s="41">
        <f t="shared" si="1"/>
        <v>0.10359058679740883</v>
      </c>
      <c r="L26" s="41">
        <f t="shared" si="2"/>
        <v>5.4362084137785031E-2</v>
      </c>
      <c r="M26" s="41">
        <f t="shared" si="3"/>
        <v>4.7122324612774706E-2</v>
      </c>
      <c r="N26" s="42"/>
    </row>
    <row r="28" spans="1:14" x14ac:dyDescent="0.35">
      <c r="K28" s="56"/>
      <c r="L28" s="56"/>
    </row>
  </sheetData>
  <mergeCells count="3">
    <mergeCell ref="K5:M5"/>
    <mergeCell ref="B5:C5"/>
    <mergeCell ref="E5:G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Mueter</dc:creator>
  <cp:lastModifiedBy>Franz Mueter</cp:lastModifiedBy>
  <dcterms:created xsi:type="dcterms:W3CDTF">2022-02-08T05:06:24Z</dcterms:created>
  <dcterms:modified xsi:type="dcterms:W3CDTF">2022-04-18T15:58:58Z</dcterms:modified>
</cp:coreProperties>
</file>