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een Caballero\Documents\NSS Data Analytics\projects\low-income-and-elderly-assistance-be-the-change\"/>
    </mc:Choice>
  </mc:AlternateContent>
  <xr:revisionPtr revIDLastSave="0" documentId="13_ncr:1_{E76D31CA-51DB-477D-80F0-9DBC8272A8CB}" xr6:coauthVersionLast="45" xr6:coauthVersionMax="45" xr10:uidLastSave="{00000000-0000-0000-0000-000000000000}"/>
  <bookViews>
    <workbookView xWindow="-98" yWindow="-98" windowWidth="22366" windowHeight="14221" activeTab="2" xr2:uid="{4DF593BE-3249-49B8-8541-7BD4DC4F993B}"/>
  </bookViews>
  <sheets>
    <sheet name="Q2c Analysis" sheetId="1" r:id="rId1"/>
    <sheet name="Q1 Analysis" sheetId="2" r:id="rId2"/>
    <sheet name="Sheet3" sheetId="3" r:id="rId3"/>
  </sheets>
  <externalReferences>
    <externalReference r:id="rId4"/>
  </externalReferences>
  <calcPr calcId="191029"/>
  <pivotCaches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9" i="1" l="1"/>
  <c r="N59" i="1"/>
  <c r="M59" i="1"/>
  <c r="L59" i="1"/>
  <c r="K59" i="1"/>
  <c r="J59" i="1"/>
  <c r="O58" i="1"/>
  <c r="N58" i="1"/>
  <c r="M58" i="1"/>
  <c r="L58" i="1"/>
  <c r="K58" i="1"/>
  <c r="J58" i="1"/>
  <c r="C51" i="2" l="1"/>
  <c r="B51" i="2"/>
  <c r="D51" i="2" l="1"/>
  <c r="B3" i="2" l="1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B41" i="2"/>
  <c r="B43" i="2"/>
  <c r="B45" i="2"/>
  <c r="B47" i="2"/>
  <c r="B49" i="2"/>
  <c r="C3" i="2"/>
  <c r="C5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B4" i="2"/>
  <c r="B6" i="2"/>
  <c r="B8" i="2"/>
  <c r="B10" i="2"/>
  <c r="B12" i="2"/>
  <c r="B14" i="2"/>
  <c r="B16" i="2"/>
  <c r="B18" i="2"/>
  <c r="B20" i="2"/>
  <c r="B22" i="2"/>
  <c r="B24" i="2"/>
  <c r="B26" i="2"/>
  <c r="B28" i="2"/>
  <c r="B30" i="2"/>
  <c r="B32" i="2"/>
  <c r="B34" i="2"/>
  <c r="B36" i="2"/>
  <c r="B38" i="2"/>
  <c r="B40" i="2"/>
  <c r="B42" i="2"/>
  <c r="B44" i="2"/>
  <c r="B46" i="2"/>
  <c r="B48" i="2"/>
  <c r="B50" i="2"/>
  <c r="C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B2" i="2"/>
  <c r="D3" i="2" l="1"/>
  <c r="D27" i="2"/>
  <c r="D16" i="2"/>
  <c r="D40" i="2"/>
  <c r="D17" i="2"/>
  <c r="D18" i="2"/>
  <c r="D42" i="2"/>
  <c r="D19" i="2"/>
  <c r="D20" i="2"/>
  <c r="D44" i="2"/>
  <c r="D21" i="2"/>
  <c r="D45" i="2"/>
  <c r="D22" i="2"/>
  <c r="D46" i="2"/>
  <c r="D23" i="2"/>
  <c r="D47" i="2"/>
  <c r="D24" i="2"/>
  <c r="D48" i="2"/>
  <c r="D26" i="2"/>
  <c r="D50" i="2"/>
  <c r="D37" i="2"/>
  <c r="D43" i="2"/>
  <c r="D25" i="2"/>
  <c r="D31" i="2"/>
  <c r="D2" i="2"/>
  <c r="D15" i="2"/>
  <c r="D4" i="2"/>
  <c r="D28" i="2"/>
  <c r="D5" i="2"/>
  <c r="D6" i="2"/>
  <c r="D30" i="2"/>
  <c r="D7" i="2"/>
  <c r="D8" i="2"/>
  <c r="D32" i="2"/>
  <c r="D9" i="2"/>
  <c r="D33" i="2"/>
  <c r="D10" i="2"/>
  <c r="D34" i="2"/>
  <c r="D11" i="2"/>
  <c r="D35" i="2"/>
  <c r="D12" i="2"/>
  <c r="D36" i="2"/>
  <c r="D14" i="2"/>
  <c r="D38" i="2"/>
  <c r="D13" i="2"/>
  <c r="D39" i="2"/>
  <c r="D49" i="2"/>
  <c r="D29" i="2"/>
  <c r="D41" i="2"/>
</calcChain>
</file>

<file path=xl/sharedStrings.xml><?xml version="1.0" encoding="utf-8"?>
<sst xmlns="http://schemas.openxmlformats.org/spreadsheetml/2006/main" count="171" uniqueCount="82">
  <si>
    <t>Active Income by bracket</t>
  </si>
  <si>
    <t>Passive Income by bracket</t>
  </si>
  <si>
    <t>State Name</t>
  </si>
  <si>
    <t>Total Income</t>
  </si>
  <si>
    <t>Total Active Income</t>
  </si>
  <si>
    <t>Total Passive Income</t>
  </si>
  <si>
    <t>% active income</t>
  </si>
  <si>
    <t>% passive income</t>
  </si>
  <si>
    <t>&lt; $1 active income</t>
  </si>
  <si>
    <t>$1 - &lt; $10k</t>
  </si>
  <si>
    <t>$10k &lt; $25k</t>
  </si>
  <si>
    <t>active subtotal</t>
  </si>
  <si>
    <t>25K &lt; $50k</t>
  </si>
  <si>
    <t>$50k &lt; $75k</t>
  </si>
  <si>
    <t>$75k &lt; $100k</t>
  </si>
  <si>
    <t>$100k &lt; $200k</t>
  </si>
  <si>
    <t>$200k &lt; $500k</t>
  </si>
  <si>
    <t>$500k &lt; 1,000,000</t>
  </si>
  <si>
    <t>$1,000,000 or more</t>
  </si>
  <si>
    <t>&lt; $1 passive income</t>
  </si>
  <si>
    <t>passive Subtotal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</si>
  <si>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</si>
  <si>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</si>
  <si>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</si>
  <si>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</si>
  <si>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</si>
  <si>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</si>
  <si>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</si>
  <si>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</si>
  <si>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</si>
  <si>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</si>
  <si>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</si>
  <si>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</si>
  <si>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</si>
  <si>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</si>
  <si>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</si>
  <si>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</si>
  <si>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</si>
  <si>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</si>
  <si>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</si>
  <si>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</si>
  <si>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</si>
  <si>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</si>
  <si>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</si>
  <si>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</si>
  <si>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</si>
  <si>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</si>
  <si>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</si>
  <si>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</si>
  <si>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</si>
  <si>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</si>
  <si>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</si>
  <si>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</si>
  <si>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</si>
  <si>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</si>
  <si>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</si>
  <si>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</si>
  <si>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</si>
  <si>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</si>
  <si>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</si>
  <si>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</si>
  <si>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</si>
  <si>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</si>
  <si>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</si>
  <si>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</si>
  <si>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</si>
  <si>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</si>
  <si>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</si>
  <si>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</si>
  <si>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</si>
  <si>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</si>
  <si>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</si>
  <si>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</si>
  <si>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</t>
  </si>
  <si>
    <t>Top 10 Combined active Income</t>
  </si>
  <si>
    <t>Top 10 Combined passive income</t>
  </si>
  <si>
    <t>&lt;1 Active</t>
  </si>
  <si>
    <t>&lt;1 Passive</t>
  </si>
  <si>
    <t>Grand Total</t>
  </si>
  <si>
    <t>Total Number of Returns</t>
  </si>
  <si>
    <t>Total Number Elderly Returns</t>
  </si>
  <si>
    <t>% Elderly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</si>
</sst>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3" xfId="0" applyFont="1" applyFill="1" applyBorder="1"/>
    <xf numFmtId="10" fontId="4" fillId="2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10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left"/>
    </xf>
    <xf numFmtId="3" fontId="0" fillId="0" borderId="2" xfId="0" applyNumberFormat="1" applyBorder="1" applyAlignment="1">
      <alignment horizontal="left"/>
    </xf>
    <xf numFmtId="37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5" fillId="3" borderId="0" xfId="0" applyFont="1" applyFill="1" applyAlignment="1">
      <alignment horizontal="left"/>
    </xf>
    <xf numFmtId="0" fontId="0" fillId="0" borderId="0" xfId="0" pivotButton="1"/>
    <xf numFmtId="0" fontId="0" fillId="0" borderId="0" xfId="0" pivotButton="1" applyAlignment="1">
      <alignment horizontal="left"/>
    </xf>
    <xf numFmtId="0" fontId="4" fillId="4" borderId="0" xfId="0" applyFont="1" applyFill="1"/>
    <xf numFmtId="9" fontId="4" fillId="4" borderId="0" xfId="0" applyNumberFormat="1" applyFont="1" applyFill="1"/>
    <xf numFmtId="0" fontId="2" fillId="0" borderId="0" xfId="0" applyFont="1"/>
    <xf numFmtId="0" fontId="6" fillId="0" borderId="0" xfId="0" applyFont="1"/>
    <xf numFmtId="3" fontId="6" fillId="0" borderId="0" xfId="0" applyNumberFormat="1" applyFont="1"/>
    <xf numFmtId="9" fontId="6" fillId="0" borderId="0" xfId="0" applyNumberFormat="1" applyFon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'[1]Q2c Analysis'!$I$58</c:f>
              <c:strCache>
                <c:ptCount val="1"/>
                <c:pt idx="0">
                  <c:v>ARKANSAS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'[1]Q2c Analysis'!$J$58:$O$58</c:f>
              <c:numCache>
                <c:formatCode>#,##0</c:formatCode>
                <c:ptCount val="6"/>
                <c:pt idx="0">
                  <c:v>128608</c:v>
                </c:pt>
                <c:pt idx="1">
                  <c:v>27367</c:v>
                </c:pt>
                <c:pt idx="2">
                  <c:v>87540</c:v>
                </c:pt>
                <c:pt idx="3">
                  <c:v>41628</c:v>
                </c:pt>
                <c:pt idx="4">
                  <c:v>895414</c:v>
                </c:pt>
                <c:pt idx="5">
                  <c:v>4694516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B-4C0E-80BE-6F6244819F4F}"/>
            </c:ext>
          </c:extLst>
        </c:ser>
        <c:ser>
          <c:idx val="1"/>
          <c:order val="1"/>
          <c:tx>
            <c:strRef>
              <c:f>'[1]Q2c Analysis'!$I$59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'[1]Q2c Analysis'!$J$59:$O$59</c:f>
              <c:numCache>
                <c:formatCode>#,##0</c:formatCode>
                <c:ptCount val="6"/>
                <c:pt idx="0">
                  <c:v>22084590</c:v>
                </c:pt>
                <c:pt idx="1">
                  <c:v>4283575</c:v>
                </c:pt>
                <c:pt idx="2">
                  <c:v>11376548</c:v>
                </c:pt>
                <c:pt idx="3">
                  <c:v>128608</c:v>
                </c:pt>
                <c:pt idx="4">
                  <c:v>3269745</c:v>
                </c:pt>
                <c:pt idx="5">
                  <c:v>412990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B-4C0E-80BE-6F6244819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239520"/>
        <c:axId val="1286388416"/>
      </c:barChart>
      <c:catAx>
        <c:axId val="135223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388416"/>
        <c:crosses val="autoZero"/>
        <c:auto val="1"/>
        <c:lblAlgn val="ctr"/>
        <c:lblOffset val="100"/>
        <c:noMultiLvlLbl val="0"/>
      </c:catAx>
      <c:valAx>
        <c:axId val="12863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3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'[1]Q1 Analysis'!$D$1</c:f>
              <c:strCache>
                <c:ptCount val="1"/>
                <c:pt idx="0">
                  <c:v>% Elderly Returns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'[1]Q1 Analysis'!$A$2:$A$51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</c:strCache>
            </c:strRef>
          </c:cat>
          <c:val>
            <c:numRef>
              <c:f>'[1]Q1 Analysis'!$D$2:$D$51</c:f>
              <c:numCache>
                <c:formatCode>0%</c:formatCode>
                <c:ptCount val="50"/>
                <c:pt idx="0">
                  <c:v>0.23888440366972477</c:v>
                </c:pt>
                <c:pt idx="1">
                  <c:v>0.20514220051709278</c:v>
                </c:pt>
                <c:pt idx="2">
                  <c:v>0.25607469651991388</c:v>
                </c:pt>
                <c:pt idx="3">
                  <c:v>0.24041980139660918</c:v>
                </c:pt>
                <c:pt idx="4">
                  <c:v>0.21547958875554662</c:v>
                </c:pt>
                <c:pt idx="5">
                  <c:v>0.22228975473115559</c:v>
                </c:pt>
                <c:pt idx="6">
                  <c:v>0.25736518070915515</c:v>
                </c:pt>
                <c:pt idx="7">
                  <c:v>0.2737008426966292</c:v>
                </c:pt>
                <c:pt idx="8">
                  <c:v>0.17385727611940299</c:v>
                </c:pt>
                <c:pt idx="9">
                  <c:v>0.2633949118831328</c:v>
                </c:pt>
                <c:pt idx="10">
                  <c:v>0.20368967414342018</c:v>
                </c:pt>
                <c:pt idx="11">
                  <c:v>0.27603718242444586</c:v>
                </c:pt>
                <c:pt idx="12">
                  <c:v>0.25662723893207162</c:v>
                </c:pt>
                <c:pt idx="13">
                  <c:v>0.23597192828302532</c:v>
                </c:pt>
                <c:pt idx="14">
                  <c:v>0.25416336241078508</c:v>
                </c:pt>
                <c:pt idx="15">
                  <c:v>0.265324168422507</c:v>
                </c:pt>
                <c:pt idx="16">
                  <c:v>0.2637926087022186</c:v>
                </c:pt>
                <c:pt idx="17">
                  <c:v>0.23103918585742014</c:v>
                </c:pt>
                <c:pt idx="18">
                  <c:v>0.22372325075700611</c:v>
                </c:pt>
                <c:pt idx="19">
                  <c:v>0.28432713137800175</c:v>
                </c:pt>
                <c:pt idx="20">
                  <c:v>0.23245584308196987</c:v>
                </c:pt>
                <c:pt idx="21">
                  <c:v>0.24503070435256924</c:v>
                </c:pt>
                <c:pt idx="22">
                  <c:v>0.27521870337718701</c:v>
                </c:pt>
                <c:pt idx="23">
                  <c:v>0.24771959305192789</c:v>
                </c:pt>
                <c:pt idx="24">
                  <c:v>0.21966544201320023</c:v>
                </c:pt>
                <c:pt idx="25">
                  <c:v>0.25923262770363553</c:v>
                </c:pt>
                <c:pt idx="26">
                  <c:v>0.28684988415754575</c:v>
                </c:pt>
                <c:pt idx="27">
                  <c:v>0.24687440855905504</c:v>
                </c:pt>
                <c:pt idx="28">
                  <c:v>0.23023259190429177</c:v>
                </c:pt>
                <c:pt idx="29">
                  <c:v>0.26420361012897409</c:v>
                </c:pt>
                <c:pt idx="30">
                  <c:v>0.24138017542979387</c:v>
                </c:pt>
                <c:pt idx="31">
                  <c:v>0.26692955016081421</c:v>
                </c:pt>
                <c:pt idx="32">
                  <c:v>0.23132601484345752</c:v>
                </c:pt>
                <c:pt idx="33">
                  <c:v>0.23408306108788837</c:v>
                </c:pt>
                <c:pt idx="34">
                  <c:v>0.24079524629310822</c:v>
                </c:pt>
                <c:pt idx="35">
                  <c:v>0.25368308097574283</c:v>
                </c:pt>
                <c:pt idx="36">
                  <c:v>0.24492396778065106</c:v>
                </c:pt>
                <c:pt idx="37">
                  <c:v>0.26685132914858661</c:v>
                </c:pt>
                <c:pt idx="38">
                  <c:v>0.27156194859000626</c:v>
                </c:pt>
                <c:pt idx="39">
                  <c:v>0.24500358910423514</c:v>
                </c:pt>
                <c:pt idx="40">
                  <c:v>0.24854116942400015</c:v>
                </c:pt>
                <c:pt idx="41">
                  <c:v>0.26981989564046455</c:v>
                </c:pt>
                <c:pt idx="42">
                  <c:v>0.23067356265734126</c:v>
                </c:pt>
                <c:pt idx="43">
                  <c:v>0.19413767347427235</c:v>
                </c:pt>
                <c:pt idx="44">
                  <c:v>0.19343249765280074</c:v>
                </c:pt>
                <c:pt idx="45">
                  <c:v>0.29208862701773769</c:v>
                </c:pt>
                <c:pt idx="46">
                  <c:v>0.23531442512025408</c:v>
                </c:pt>
                <c:pt idx="47">
                  <c:v>0.24258257191007371</c:v>
                </c:pt>
                <c:pt idx="48">
                  <c:v>0.28035579205467304</c:v>
                </c:pt>
                <c:pt idx="49">
                  <c:v>0.26271022481435491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A-43BA-88DA-A23AFB464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989952"/>
        <c:axId val="1138116128"/>
      </c:barChart>
      <c:catAx>
        <c:axId val="13269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16128"/>
        <c:crosses val="autoZero"/>
        <c:auto val="1"/>
        <c:lblAlgn val="ctr"/>
        <c:lblOffset val="100"/>
        <c:noMultiLvlLbl val="0"/>
      </c:catAx>
      <c:valAx>
        <c:axId val="11381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89952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60</xdr:row>
      <xdr:rowOff>19050</xdr:rowOff>
    </xdr:from>
    <xdr:to>
      <xdr:col>15</xdr:col>
      <xdr:colOff>19049</xdr:colOff>
      <xdr:row>82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DF846-7367-4128-B1C3-E889C45FD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0</xdr:rowOff>
    </xdr:from>
    <xdr:to>
      <xdr:col>17</xdr:col>
      <xdr:colOff>590550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588D6-F274-474C-9D43-1DEF2A681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Downloads\2016_tax_data_by_state_MP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Data"/>
      <sheetName val="Q2c Analysis"/>
      <sheetName val="Data"/>
      <sheetName val="Q2c formulas"/>
      <sheetName val="Q1 formulas"/>
      <sheetName val="Q1 Analysis"/>
    </sheetNames>
    <sheetDataSet>
      <sheetData sheetId="0"/>
      <sheetData sheetId="1">
        <row r="58">
          <cell r="I58" t="str">
            <v>ARKANSAS</v>
          </cell>
          <cell r="J58">
            <v>128608</v>
          </cell>
          <cell r="K58">
            <v>27367</v>
          </cell>
          <cell r="L58">
            <v>87540</v>
          </cell>
          <cell r="M58">
            <v>41628</v>
          </cell>
          <cell r="N58">
            <v>895414</v>
          </cell>
          <cell r="O58">
            <v>4694516</v>
          </cell>
        </row>
        <row r="59">
          <cell r="I59" t="str">
            <v>UNITED STATES</v>
          </cell>
          <cell r="J59">
            <v>22084590</v>
          </cell>
          <cell r="K59">
            <v>4283575</v>
          </cell>
          <cell r="L59">
            <v>11376548</v>
          </cell>
          <cell r="M59">
            <v>128608</v>
          </cell>
          <cell r="N59">
            <v>3269745</v>
          </cell>
          <cell r="O59">
            <v>412990</v>
          </cell>
        </row>
      </sheetData>
      <sheetData sheetId="2"/>
      <sheetData sheetId="3"/>
      <sheetData sheetId="4">
        <row r="1">
          <cell r="N1">
            <v>2043750</v>
          </cell>
          <cell r="O1">
            <v>488220</v>
          </cell>
          <cell r="P1">
            <v>0.23888440366972477</v>
          </cell>
        </row>
        <row r="2">
          <cell r="N2">
            <v>348100</v>
          </cell>
          <cell r="O2">
            <v>71410</v>
          </cell>
          <cell r="P2">
            <v>0.20514220051709278</v>
          </cell>
        </row>
        <row r="3">
          <cell r="N3">
            <v>2944180</v>
          </cell>
          <cell r="O3">
            <v>753930</v>
          </cell>
          <cell r="P3">
            <v>0.25607469651991388</v>
          </cell>
        </row>
        <row r="4">
          <cell r="N4">
            <v>1221530</v>
          </cell>
          <cell r="O4">
            <v>293680</v>
          </cell>
          <cell r="P4">
            <v>0.24041980139660918</v>
          </cell>
        </row>
        <row r="5">
          <cell r="N5">
            <v>17817140</v>
          </cell>
          <cell r="O5">
            <v>3839230</v>
          </cell>
          <cell r="P5">
            <v>0.21547958875554662</v>
          </cell>
        </row>
        <row r="6">
          <cell r="N6">
            <v>2648930</v>
          </cell>
          <cell r="O6">
            <v>588830</v>
          </cell>
          <cell r="P6">
            <v>0.22228975473115559</v>
          </cell>
        </row>
        <row r="7">
          <cell r="N7">
            <v>1754200</v>
          </cell>
          <cell r="O7">
            <v>451470</v>
          </cell>
          <cell r="P7">
            <v>0.25736518070915515</v>
          </cell>
        </row>
        <row r="8">
          <cell r="N8">
            <v>455680</v>
          </cell>
          <cell r="O8">
            <v>124720</v>
          </cell>
          <cell r="P8">
            <v>0.2737008426966292</v>
          </cell>
        </row>
        <row r="9">
          <cell r="N9">
            <v>343040</v>
          </cell>
          <cell r="O9">
            <v>59640</v>
          </cell>
          <cell r="P9">
            <v>0.17385727611940299</v>
          </cell>
        </row>
        <row r="10">
          <cell r="N10">
            <v>9668410</v>
          </cell>
          <cell r="O10">
            <v>2546610</v>
          </cell>
          <cell r="P10">
            <v>0.2633949118831328</v>
          </cell>
        </row>
        <row r="11">
          <cell r="N11">
            <v>4435080</v>
          </cell>
          <cell r="O11">
            <v>903380</v>
          </cell>
          <cell r="P11">
            <v>0.20368967414342018</v>
          </cell>
        </row>
        <row r="12">
          <cell r="N12">
            <v>685270</v>
          </cell>
          <cell r="O12">
            <v>189160</v>
          </cell>
          <cell r="P12">
            <v>0.27603718242444586</v>
          </cell>
        </row>
        <row r="13">
          <cell r="N13">
            <v>739750</v>
          </cell>
          <cell r="O13">
            <v>189840</v>
          </cell>
          <cell r="P13">
            <v>0.25662723893207162</v>
          </cell>
        </row>
        <row r="14">
          <cell r="N14">
            <v>6100090</v>
          </cell>
          <cell r="O14">
            <v>1439450</v>
          </cell>
          <cell r="P14">
            <v>0.23597192828302532</v>
          </cell>
        </row>
        <row r="15">
          <cell r="N15">
            <v>3102060</v>
          </cell>
          <cell r="O15">
            <v>788430</v>
          </cell>
          <cell r="P15">
            <v>0.25416336241078508</v>
          </cell>
        </row>
        <row r="16">
          <cell r="N16">
            <v>1447550</v>
          </cell>
          <cell r="O16">
            <v>384070</v>
          </cell>
          <cell r="P16">
            <v>0.265324168422507</v>
          </cell>
        </row>
        <row r="17">
          <cell r="N17">
            <v>1324260</v>
          </cell>
          <cell r="O17">
            <v>349330</v>
          </cell>
          <cell r="P17">
            <v>0.2637926087022186</v>
          </cell>
        </row>
        <row r="18">
          <cell r="N18">
            <v>1906300</v>
          </cell>
          <cell r="O18">
            <v>440430</v>
          </cell>
          <cell r="P18">
            <v>0.23103918585742014</v>
          </cell>
        </row>
        <row r="19">
          <cell r="N19">
            <v>1968280</v>
          </cell>
          <cell r="O19">
            <v>440350</v>
          </cell>
          <cell r="P19">
            <v>0.22372325075700611</v>
          </cell>
        </row>
        <row r="20">
          <cell r="N20">
            <v>650870</v>
          </cell>
          <cell r="O20">
            <v>185060</v>
          </cell>
          <cell r="P20">
            <v>0.28432713137800175</v>
          </cell>
        </row>
        <row r="21">
          <cell r="N21">
            <v>2950840</v>
          </cell>
          <cell r="O21">
            <v>685940</v>
          </cell>
          <cell r="P21">
            <v>0.23245584308196987</v>
          </cell>
        </row>
        <row r="22">
          <cell r="N22">
            <v>3409940</v>
          </cell>
          <cell r="O22">
            <v>835540</v>
          </cell>
          <cell r="P22">
            <v>0.24503070435256924</v>
          </cell>
        </row>
        <row r="23">
          <cell r="N23">
            <v>4718720</v>
          </cell>
          <cell r="O23">
            <v>1298680</v>
          </cell>
          <cell r="P23">
            <v>0.27521870337718701</v>
          </cell>
        </row>
        <row r="24">
          <cell r="N24">
            <v>2737450</v>
          </cell>
          <cell r="O24">
            <v>678120</v>
          </cell>
          <cell r="P24">
            <v>0.24771959305192789</v>
          </cell>
        </row>
        <row r="25">
          <cell r="N25">
            <v>1230280</v>
          </cell>
          <cell r="O25">
            <v>270250</v>
          </cell>
          <cell r="P25">
            <v>0.21966544201320023</v>
          </cell>
        </row>
        <row r="26">
          <cell r="N26">
            <v>2781440</v>
          </cell>
          <cell r="O26">
            <v>721040</v>
          </cell>
          <cell r="P26">
            <v>0.25923262770363553</v>
          </cell>
        </row>
        <row r="27">
          <cell r="N27">
            <v>500680</v>
          </cell>
          <cell r="O27">
            <v>143620</v>
          </cell>
          <cell r="P27">
            <v>0.28684988415754575</v>
          </cell>
        </row>
        <row r="28">
          <cell r="N28">
            <v>898230</v>
          </cell>
          <cell r="O28">
            <v>221750</v>
          </cell>
          <cell r="P28">
            <v>0.24687440855905504</v>
          </cell>
        </row>
        <row r="29">
          <cell r="N29">
            <v>1377520</v>
          </cell>
          <cell r="O29">
            <v>317150</v>
          </cell>
          <cell r="P29">
            <v>0.23023259190429177</v>
          </cell>
        </row>
        <row r="30">
          <cell r="N30">
            <v>698590</v>
          </cell>
          <cell r="O30">
            <v>184570</v>
          </cell>
          <cell r="P30">
            <v>0.26420361012897409</v>
          </cell>
        </row>
        <row r="31">
          <cell r="N31">
            <v>4384660</v>
          </cell>
          <cell r="O31">
            <v>1058370</v>
          </cell>
          <cell r="P31">
            <v>0.24138017542979387</v>
          </cell>
        </row>
        <row r="32">
          <cell r="N32">
            <v>907880</v>
          </cell>
          <cell r="O32">
            <v>242340</v>
          </cell>
          <cell r="P32">
            <v>0.26692955016081421</v>
          </cell>
        </row>
        <row r="33">
          <cell r="N33">
            <v>9589410</v>
          </cell>
          <cell r="O33">
            <v>2218280</v>
          </cell>
          <cell r="P33">
            <v>0.23132601484345752</v>
          </cell>
        </row>
        <row r="34">
          <cell r="N34">
            <v>4511860</v>
          </cell>
          <cell r="O34">
            <v>1056150</v>
          </cell>
          <cell r="P34">
            <v>0.23408306108788837</v>
          </cell>
        </row>
        <row r="35">
          <cell r="N35">
            <v>360140</v>
          </cell>
          <cell r="O35">
            <v>86720</v>
          </cell>
          <cell r="P35">
            <v>0.24079524629310822</v>
          </cell>
        </row>
        <row r="36">
          <cell r="N36">
            <v>5572780</v>
          </cell>
          <cell r="O36">
            <v>1413720</v>
          </cell>
          <cell r="P36">
            <v>0.25368308097574283</v>
          </cell>
        </row>
        <row r="37">
          <cell r="N37">
            <v>1616420</v>
          </cell>
          <cell r="O37">
            <v>395900</v>
          </cell>
          <cell r="P37">
            <v>0.24492396778065106</v>
          </cell>
        </row>
        <row r="38">
          <cell r="N38">
            <v>1898960</v>
          </cell>
          <cell r="O38">
            <v>506740</v>
          </cell>
          <cell r="P38">
            <v>0.26685132914858661</v>
          </cell>
        </row>
        <row r="39">
          <cell r="N39">
            <v>6188680</v>
          </cell>
          <cell r="O39">
            <v>1680610</v>
          </cell>
          <cell r="P39">
            <v>0.27156194859000626</v>
          </cell>
        </row>
        <row r="40">
          <cell r="N40">
            <v>529380</v>
          </cell>
          <cell r="O40">
            <v>129700</v>
          </cell>
          <cell r="P40">
            <v>0.24500358910423514</v>
          </cell>
        </row>
        <row r="41">
          <cell r="N41">
            <v>2203820</v>
          </cell>
          <cell r="O41">
            <v>547740</v>
          </cell>
          <cell r="P41">
            <v>0.24854116942400015</v>
          </cell>
        </row>
        <row r="42">
          <cell r="N42">
            <v>415870</v>
          </cell>
          <cell r="O42">
            <v>112210</v>
          </cell>
          <cell r="P42">
            <v>0.26981989564046455</v>
          </cell>
        </row>
        <row r="43">
          <cell r="N43">
            <v>2991110</v>
          </cell>
          <cell r="O43">
            <v>689970</v>
          </cell>
          <cell r="P43">
            <v>0.23067356265734126</v>
          </cell>
        </row>
        <row r="44">
          <cell r="N44">
            <v>12116350</v>
          </cell>
          <cell r="O44">
            <v>2352240</v>
          </cell>
          <cell r="P44">
            <v>0.19413767347427235</v>
          </cell>
        </row>
        <row r="45">
          <cell r="N45">
            <v>1288770</v>
          </cell>
          <cell r="O45">
            <v>249290</v>
          </cell>
          <cell r="P45">
            <v>0.19343249765280074</v>
          </cell>
        </row>
        <row r="46">
          <cell r="N46">
            <v>325860</v>
          </cell>
          <cell r="O46">
            <v>95180</v>
          </cell>
          <cell r="P46">
            <v>0.29208862701773769</v>
          </cell>
        </row>
        <row r="47">
          <cell r="N47">
            <v>3910470</v>
          </cell>
          <cell r="O47">
            <v>920190</v>
          </cell>
          <cell r="P47">
            <v>0.23531442512025408</v>
          </cell>
        </row>
        <row r="48">
          <cell r="N48">
            <v>3489080</v>
          </cell>
          <cell r="O48">
            <v>846390</v>
          </cell>
          <cell r="P48">
            <v>0.24258257191007371</v>
          </cell>
        </row>
        <row r="49">
          <cell r="N49">
            <v>766740</v>
          </cell>
          <cell r="O49">
            <v>214960</v>
          </cell>
          <cell r="P49">
            <v>0.28035579205467304</v>
          </cell>
        </row>
        <row r="50">
          <cell r="N50">
            <v>2842790</v>
          </cell>
          <cell r="O50">
            <v>746830</v>
          </cell>
          <cell r="P50">
            <v>0.26271022481435491</v>
          </cell>
        </row>
      </sheetData>
      <sheetData sheetId="5">
        <row r="1">
          <cell r="D1" t="str">
            <v>% Elderly Returns</v>
          </cell>
        </row>
        <row r="2">
          <cell r="A2" t="str">
            <v>ALABAMA</v>
          </cell>
          <cell r="D2">
            <v>0.23888440366972477</v>
          </cell>
        </row>
        <row r="3">
          <cell r="A3" t="str">
            <v>ALASKA</v>
          </cell>
          <cell r="D3">
            <v>0.20514220051709278</v>
          </cell>
        </row>
        <row r="4">
          <cell r="A4" t="str">
            <v>ARIZONA</v>
          </cell>
          <cell r="D4">
            <v>0.25607469651991388</v>
          </cell>
        </row>
        <row r="5">
          <cell r="A5" t="str">
            <v>ARKANSAS</v>
          </cell>
          <cell r="D5">
            <v>0.24041980139660918</v>
          </cell>
        </row>
        <row r="6">
          <cell r="A6" t="str">
            <v>CALIFORNIA</v>
          </cell>
          <cell r="D6">
            <v>0.21547958875554662</v>
          </cell>
        </row>
        <row r="7">
          <cell r="A7" t="str">
            <v>COLORADO</v>
          </cell>
          <cell r="D7">
            <v>0.22228975473115559</v>
          </cell>
        </row>
        <row r="8">
          <cell r="A8" t="str">
            <v>CONNECTICUT</v>
          </cell>
          <cell r="D8">
            <v>0.25736518070915515</v>
          </cell>
        </row>
        <row r="9">
          <cell r="A9" t="str">
            <v>DELAWARE</v>
          </cell>
          <cell r="D9">
            <v>0.2737008426966292</v>
          </cell>
        </row>
        <row r="10">
          <cell r="A10" t="str">
            <v>DISTRICT OF COLUMBIA</v>
          </cell>
          <cell r="D10">
            <v>0.17385727611940299</v>
          </cell>
        </row>
        <row r="11">
          <cell r="A11" t="str">
            <v>FLORIDA</v>
          </cell>
          <cell r="D11">
            <v>0.2633949118831328</v>
          </cell>
        </row>
        <row r="12">
          <cell r="A12" t="str">
            <v>GEORGIA</v>
          </cell>
          <cell r="D12">
            <v>0.20368967414342018</v>
          </cell>
        </row>
        <row r="13">
          <cell r="A13" t="str">
            <v>HAWAII</v>
          </cell>
          <cell r="D13">
            <v>0.27603718242444586</v>
          </cell>
        </row>
        <row r="14">
          <cell r="A14" t="str">
            <v>IDAHO</v>
          </cell>
          <cell r="D14">
            <v>0.25662723893207162</v>
          </cell>
        </row>
        <row r="15">
          <cell r="A15" t="str">
            <v>ILLINOIS</v>
          </cell>
          <cell r="D15">
            <v>0.23597192828302532</v>
          </cell>
        </row>
        <row r="16">
          <cell r="A16" t="str">
            <v>INDIANA</v>
          </cell>
          <cell r="D16">
            <v>0.25416336241078508</v>
          </cell>
        </row>
        <row r="17">
          <cell r="A17" t="str">
            <v>IOWA</v>
          </cell>
          <cell r="D17">
            <v>0.265324168422507</v>
          </cell>
        </row>
        <row r="18">
          <cell r="A18" t="str">
            <v>KANSAS</v>
          </cell>
          <cell r="D18">
            <v>0.2637926087022186</v>
          </cell>
        </row>
        <row r="19">
          <cell r="A19" t="str">
            <v>KENTUCKY</v>
          </cell>
          <cell r="D19">
            <v>0.23103918585742014</v>
          </cell>
        </row>
        <row r="20">
          <cell r="A20" t="str">
            <v>LOUISIANA</v>
          </cell>
          <cell r="D20">
            <v>0.22372325075700611</v>
          </cell>
        </row>
        <row r="21">
          <cell r="A21" t="str">
            <v>MAINE</v>
          </cell>
          <cell r="D21">
            <v>0.28432713137800175</v>
          </cell>
        </row>
        <row r="22">
          <cell r="A22" t="str">
            <v>MARYLAND</v>
          </cell>
          <cell r="D22">
            <v>0.23245584308196987</v>
          </cell>
        </row>
        <row r="23">
          <cell r="A23" t="str">
            <v>MASSACHUSETTS</v>
          </cell>
          <cell r="D23">
            <v>0.24503070435256924</v>
          </cell>
        </row>
        <row r="24">
          <cell r="A24" t="str">
            <v>MICHIGAN</v>
          </cell>
          <cell r="D24">
            <v>0.27521870337718701</v>
          </cell>
        </row>
        <row r="25">
          <cell r="A25" t="str">
            <v>MINNESOTA</v>
          </cell>
          <cell r="D25">
            <v>0.24771959305192789</v>
          </cell>
        </row>
        <row r="26">
          <cell r="A26" t="str">
            <v>MISSISSIPPI</v>
          </cell>
          <cell r="D26">
            <v>0.21966544201320023</v>
          </cell>
        </row>
        <row r="27">
          <cell r="A27" t="str">
            <v>MISSOURI</v>
          </cell>
          <cell r="D27">
            <v>0.25923262770363553</v>
          </cell>
        </row>
        <row r="28">
          <cell r="A28" t="str">
            <v>MONTANA</v>
          </cell>
          <cell r="D28">
            <v>0.28684988415754575</v>
          </cell>
        </row>
        <row r="29">
          <cell r="A29" t="str">
            <v>NEBRASKA</v>
          </cell>
          <cell r="D29">
            <v>0.24687440855905504</v>
          </cell>
        </row>
        <row r="30">
          <cell r="A30" t="str">
            <v>NEVADA</v>
          </cell>
          <cell r="D30">
            <v>0.23023259190429177</v>
          </cell>
        </row>
        <row r="31">
          <cell r="A31" t="str">
            <v>NEW HAMPSHIRE</v>
          </cell>
          <cell r="D31">
            <v>0.26420361012897409</v>
          </cell>
        </row>
        <row r="32">
          <cell r="A32" t="str">
            <v>NEW JERSEY</v>
          </cell>
          <cell r="D32">
            <v>0.24138017542979387</v>
          </cell>
        </row>
        <row r="33">
          <cell r="A33" t="str">
            <v>NEW MEXICO</v>
          </cell>
          <cell r="D33">
            <v>0.26692955016081421</v>
          </cell>
        </row>
        <row r="34">
          <cell r="A34" t="str">
            <v>NEW YORK</v>
          </cell>
          <cell r="D34">
            <v>0.23132601484345752</v>
          </cell>
        </row>
        <row r="35">
          <cell r="A35" t="str">
            <v>NORTH CAROLINA</v>
          </cell>
          <cell r="D35">
            <v>0.23408306108788837</v>
          </cell>
        </row>
        <row r="36">
          <cell r="A36" t="str">
            <v>NORTH DAKOTA</v>
          </cell>
          <cell r="D36">
            <v>0.24079524629310822</v>
          </cell>
        </row>
        <row r="37">
          <cell r="A37" t="str">
            <v>OHIO</v>
          </cell>
          <cell r="D37">
            <v>0.25368308097574283</v>
          </cell>
        </row>
        <row r="38">
          <cell r="A38" t="str">
            <v>OKLAHOMA</v>
          </cell>
          <cell r="D38">
            <v>0.24492396778065106</v>
          </cell>
        </row>
        <row r="39">
          <cell r="A39" t="str">
            <v>OREGON</v>
          </cell>
          <cell r="D39">
            <v>0.26685132914858661</v>
          </cell>
        </row>
        <row r="40">
          <cell r="A40" t="str">
            <v>PENNSYLVANIA</v>
          </cell>
          <cell r="D40">
            <v>0.27156194859000626</v>
          </cell>
        </row>
        <row r="41">
          <cell r="A41" t="str">
            <v>RHODE ISLAND</v>
          </cell>
          <cell r="D41">
            <v>0.24500358910423514</v>
          </cell>
        </row>
        <row r="42">
          <cell r="A42" t="str">
            <v>SOUTH CAROLINA</v>
          </cell>
          <cell r="D42">
            <v>0.24854116942400015</v>
          </cell>
        </row>
        <row r="43">
          <cell r="A43" t="str">
            <v>SOUTH DAKOTA</v>
          </cell>
          <cell r="D43">
            <v>0.26981989564046455</v>
          </cell>
        </row>
        <row r="44">
          <cell r="A44" t="str">
            <v>TENNESSEE</v>
          </cell>
          <cell r="D44">
            <v>0.23067356265734126</v>
          </cell>
        </row>
        <row r="45">
          <cell r="A45" t="str">
            <v>TEXAS</v>
          </cell>
          <cell r="D45">
            <v>0.19413767347427235</v>
          </cell>
        </row>
        <row r="46">
          <cell r="A46" t="str">
            <v>UTAH</v>
          </cell>
          <cell r="D46">
            <v>0.19343249765280074</v>
          </cell>
        </row>
        <row r="47">
          <cell r="A47" t="str">
            <v>VERMONT</v>
          </cell>
          <cell r="D47">
            <v>0.29208862701773769</v>
          </cell>
        </row>
        <row r="48">
          <cell r="A48" t="str">
            <v>VIRGINIA</v>
          </cell>
          <cell r="D48">
            <v>0.23531442512025408</v>
          </cell>
        </row>
        <row r="49">
          <cell r="A49" t="str">
            <v>WASHINGTON</v>
          </cell>
          <cell r="D49">
            <v>0.24258257191007371</v>
          </cell>
        </row>
        <row r="50">
          <cell r="A50" t="str">
            <v>WEST VIRGINIA</v>
          </cell>
          <cell r="D50">
            <v>0.28035579205467304</v>
          </cell>
        </row>
        <row r="51">
          <cell r="A51" t="str">
            <v>WISCONSIN</v>
          </cell>
          <cell r="D51">
            <v>0.26271022481435491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vmware-host\Shared%20Folders\Downloads\2016_tax_data_by_state_MPK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Koivula" refreshedDate="44037.480991666664" createdVersion="6" refreshedVersion="6" minRefreshableVersion="3" recordCount="52" xr:uid="{A8935D32-BAC1-40AA-BAA9-69E230CBAA1B}">
  <cacheSource type="worksheet">
    <worksheetSource ref="A2:U54" sheet="Q2c Analysis" r:id="rId2"/>
  </cacheSource>
  <cacheFields count="21">
    <cacheField name="State Nam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UNITED STATES"/>
      </sharedItems>
    </cacheField>
    <cacheField name="Total Income" numFmtId="0">
      <sharedItems containsSemiMixedTypes="0" containsString="0" containsNumber="1" containsInteger="1" minValue="19013934" maxValue="10352297061"/>
    </cacheField>
    <cacheField name="Total Active Income" numFmtId="0">
      <sharedItems containsSemiMixedTypes="0" containsString="0" containsNumber="1" containsInteger="1" minValue="12251792" maxValue="7525679130"/>
    </cacheField>
    <cacheField name="Total Passive Income" numFmtId="0">
      <sharedItems containsSemiMixedTypes="0" containsString="0" containsNumber="1" containsInteger="1" minValue="1078040" maxValue="870571116"/>
    </cacheField>
    <cacheField name="% active income" numFmtId="10">
      <sharedItems containsSemiMixedTypes="0" containsString="0" containsNumber="1" minValue="0.64435860564152581" maxValue="0.77149823334629575"/>
    </cacheField>
    <cacheField name="% passive income" numFmtId="10">
      <sharedItems containsSemiMixedTypes="0" containsString="0" containsNumber="1" minValue="3.4549790707983745E-2" maxValue="0.15994191417725548"/>
    </cacheField>
    <cacheField name="&lt; $1 active income" numFmtId="3">
      <sharedItems containsSemiMixedTypes="0" containsString="0" containsNumber="1" containsInteger="1" minValue="-18834" maxValue="11026870"/>
    </cacheField>
    <cacheField name="$1 - &lt; $10k" numFmtId="3">
      <sharedItems containsSemiMixedTypes="0" containsString="0" containsNumber="1" containsInteger="1" minValue="165629" maxValue="103406861"/>
    </cacheField>
    <cacheField name="$10k &lt; $25k" numFmtId="3">
      <sharedItems containsSemiMixedTypes="0" containsString="0" containsNumber="1" containsInteger="1" minValue="721039" maxValue="477770767"/>
    </cacheField>
    <cacheField name="subtotal" numFmtId="3">
      <sharedItems containsSemiMixedTypes="0" containsString="0" containsNumber="1" containsInteger="1" minValue="885608" maxValue="592204498" count="52">
        <n v="9287254"/>
        <n v="1060618"/>
        <n v="12072836"/>
        <n v="5631558"/>
        <n v="71199893"/>
        <n v="9137403"/>
        <n v="5558067"/>
        <n v="1608096"/>
        <n v="1104779"/>
        <n v="44730013"/>
        <n v="20477291"/>
        <n v="2264694"/>
        <n v="2887471"/>
        <n v="22653505"/>
        <n v="11393455"/>
        <n v="4843005"/>
        <n v="4762245"/>
        <n v="7910458"/>
        <n v="9206451"/>
        <n v="2390164"/>
        <n v="9603527"/>
        <n v="10470529"/>
        <n v="17263408"/>
        <n v="8596858"/>
        <n v="6344287"/>
        <n v="10726106"/>
        <n v="1915066"/>
        <n v="3270391"/>
        <n v="5712132"/>
        <n v="2125261"/>
        <n v="14713952"/>
        <n v="3979166"/>
        <n v="37294503"/>
        <n v="18836762"/>
        <n v="1178667"/>
        <n v="20650313"/>
        <n v="6633190"/>
        <n v="6811197"/>
        <n v="20410411"/>
        <n v="1991903"/>
        <n v="9630992"/>
        <n v="1486163"/>
        <n v="12903478"/>
        <n v="53370873"/>
        <n v="4771043"/>
        <n v="1086971"/>
        <n v="13901340"/>
        <n v="10929837"/>
        <n v="3047704"/>
        <n v="9404520"/>
        <n v="885608"/>
        <n v="592204498"/>
      </sharedItems>
    </cacheField>
    <cacheField name="25K &lt; $50k" numFmtId="3">
      <sharedItems containsSemiMixedTypes="0" containsString="0" containsNumber="1" containsInteger="1" minValue="1841048" maxValue="1102366406"/>
    </cacheField>
    <cacheField name="$50k &lt; $75k" numFmtId="3">
      <sharedItems containsSemiMixedTypes="0" containsString="0" containsNumber="1" containsInteger="1" minValue="1975589" maxValue="996951183"/>
    </cacheField>
    <cacheField name="$75k &lt; $100k" numFmtId="3">
      <sharedItems containsSemiMixedTypes="0" containsString="0" containsNumber="1" containsInteger="1" minValue="1978131" maxValue="878541759"/>
    </cacheField>
    <cacheField name="$100k &lt; $200k" numFmtId="3">
      <sharedItems containsSemiMixedTypes="0" containsString="0" containsNumber="1" containsInteger="1" minValue="3758126" maxValue="1973433172"/>
    </cacheField>
    <cacheField name="$200k &lt; $500k" numFmtId="3">
      <sharedItems containsSemiMixedTypes="0" containsString="0" containsNumber="1" containsInteger="1" minValue="1085399" maxValue="1177965438"/>
    </cacheField>
    <cacheField name="$500k &lt; 1,000,000" numFmtId="3">
      <sharedItems containsSemiMixedTypes="0" containsString="0" containsNumber="1" containsInteger="1" minValue="291630" maxValue="360154643"/>
    </cacheField>
    <cacheField name="$1,000,000 or more" numFmtId="3">
      <sharedItems containsSemiMixedTypes="0" containsString="0" containsNumber="1" containsInteger="1" minValue="281813" maxValue="444062031"/>
    </cacheField>
    <cacheField name="&lt; $1 passive income" numFmtId="3">
      <sharedItems containsSemiMixedTypes="0" containsString="0" containsNumber="1" containsInteger="1" minValue="24924" maxValue="22084590"/>
    </cacheField>
    <cacheField name="$1 - &lt; $10k2" numFmtId="3">
      <sharedItems containsSemiMixedTypes="0" containsString="0" containsNumber="1" containsInteger="1" minValue="7705" maxValue="4283575"/>
    </cacheField>
    <cacheField name="$10k &lt; $25k2" numFmtId="3">
      <sharedItems containsSemiMixedTypes="0" containsString="0" containsNumber="1" containsInteger="1" minValue="15990" maxValue="11376548"/>
    </cacheField>
    <cacheField name="Subtotal2" numFmtId="3">
      <sharedItems containsSemiMixedTypes="0" containsString="0" containsNumber="1" containsInteger="1" minValue="66901" maxValue="37744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115159283"/>
    <n v="84442131"/>
    <n v="5874803"/>
    <n v="0.73326377865690606"/>
    <n v="5.101458472956974E-2"/>
    <n v="51265"/>
    <n v="1436928"/>
    <n v="7799061"/>
    <x v="0"/>
    <n v="14940071"/>
    <n v="12704885"/>
    <n v="11135016"/>
    <n v="22167146"/>
    <n v="9326552"/>
    <n v="2724486"/>
    <n v="2156721"/>
    <n v="153888"/>
    <n v="45670"/>
    <n v="120603"/>
    <n v="320161"/>
  </r>
  <r>
    <x v="1"/>
    <n v="23873852"/>
    <n v="17708097"/>
    <n v="1078040"/>
    <n v="0.74173606337175924"/>
    <n v="4.5155679108675045E-2"/>
    <n v="9470"/>
    <n v="172286"/>
    <n v="878862"/>
    <x v="1"/>
    <n v="2498886"/>
    <n v="2551066"/>
    <n v="2382432"/>
    <n v="5810270"/>
    <n v="2493201"/>
    <n v="528849"/>
    <n v="382775"/>
    <n v="24924"/>
    <n v="14426"/>
    <n v="27551"/>
    <n v="66901"/>
  </r>
  <r>
    <x v="2"/>
    <n v="180329540"/>
    <n v="130577139"/>
    <n v="12689345"/>
    <n v="0.72410287854114197"/>
    <n v="7.0367533793964099E-2"/>
    <n v="154777"/>
    <n v="1784008"/>
    <n v="10134051"/>
    <x v="2"/>
    <n v="22913589"/>
    <n v="18581155"/>
    <n v="16004552"/>
    <n v="33335672"/>
    <n v="17787191"/>
    <n v="4934573"/>
    <n v="4947571"/>
    <n v="408510"/>
    <n v="73326"/>
    <n v="225935"/>
    <n v="707771"/>
  </r>
  <r>
    <x v="3"/>
    <n v="68776120"/>
    <n v="48666947"/>
    <n v="7110342"/>
    <n v="0.70761402358841996"/>
    <n v="0.1033838780088205"/>
    <n v="41628"/>
    <n v="895414"/>
    <n v="4694516"/>
    <x v="3"/>
    <n v="9301826"/>
    <n v="7785925"/>
    <n v="6392819"/>
    <n v="11367917"/>
    <n v="5304917"/>
    <n v="1588770"/>
    <n v="1293215"/>
    <n v="128608"/>
    <n v="27367"/>
    <n v="87540"/>
    <n v="243515"/>
  </r>
  <r>
    <x v="4"/>
    <n v="1435515407"/>
    <n v="1036618503"/>
    <n v="150762387"/>
    <n v="0.72212286816647175"/>
    <n v="0.10502317583276206"/>
    <n v="1415825"/>
    <n v="11197036"/>
    <n v="58587032"/>
    <x v="4"/>
    <n v="133004742"/>
    <n v="118371476"/>
    <n v="103006711"/>
    <n v="263009908"/>
    <n v="200726306"/>
    <n v="61534595"/>
    <n v="85764872"/>
    <n v="3269745"/>
    <n v="453393"/>
    <n v="1201393"/>
    <n v="4924531"/>
  </r>
  <r>
    <x v="5"/>
    <n v="197869518"/>
    <n v="140955410"/>
    <n v="19637326"/>
    <n v="0.71236545893845049"/>
    <n v="9.9243815816036904E-2"/>
    <n v="137155"/>
    <n v="1582748"/>
    <n v="7417500"/>
    <x v="5"/>
    <n v="20169949"/>
    <n v="18862759"/>
    <n v="16770036"/>
    <n v="40162688"/>
    <n v="23726316"/>
    <n v="6163152"/>
    <n v="5963107"/>
    <n v="412990"/>
    <n v="83566"/>
    <n v="228348"/>
    <n v="724904"/>
  </r>
  <r>
    <x v="6"/>
    <n v="165627386"/>
    <n v="117644546"/>
    <n v="16753174"/>
    <n v="0.71029646027257831"/>
    <n v="0.10114978207770543"/>
    <n v="89329"/>
    <n v="1054015"/>
    <n v="4414723"/>
    <x v="6"/>
    <n v="11427957"/>
    <n v="11954321"/>
    <n v="11126994"/>
    <n v="30240494"/>
    <n v="22344812"/>
    <n v="9072806"/>
    <n v="15919095"/>
    <n v="328938"/>
    <n v="65274"/>
    <n v="155699"/>
    <n v="549911"/>
  </r>
  <r>
    <x v="7"/>
    <n v="29717560"/>
    <n v="21161100"/>
    <n v="1661164"/>
    <n v="0.71207393877559266"/>
    <n v="5.5898398118822676E-2"/>
    <n v="19106"/>
    <n v="281719"/>
    <n v="1307271"/>
    <x v="7"/>
    <n v="3211925"/>
    <n v="2966587"/>
    <n v="2687194"/>
    <n v="6253637"/>
    <n v="3038533"/>
    <n v="745697"/>
    <n v="649431"/>
    <n v="30627"/>
    <n v="10111"/>
    <n v="30570"/>
    <n v="71308"/>
  </r>
  <r>
    <x v="8"/>
    <n v="32506851"/>
    <n v="23898829"/>
    <n v="3091753"/>
    <n v="0.7351936058032813"/>
    <n v="9.5110812179254156E-2"/>
    <n v="12274"/>
    <n v="182199"/>
    <n v="910306"/>
    <x v="8"/>
    <n v="2607394"/>
    <n v="3010642"/>
    <n v="2542623"/>
    <n v="5735227"/>
    <n v="5398901"/>
    <n v="1575009"/>
    <n v="1924254"/>
    <n v="75310"/>
    <n v="7705"/>
    <n v="15990"/>
    <n v="99005"/>
  </r>
  <r>
    <x v="9"/>
    <n v="607857060"/>
    <n v="400652199"/>
    <n v="69157324"/>
    <n v="0.65912239137273487"/>
    <n v="0.1137723464131518"/>
    <n v="708933"/>
    <n v="6853449"/>
    <n v="37167631"/>
    <x v="9"/>
    <n v="72383945"/>
    <n v="55471576"/>
    <n v="44110779"/>
    <n v="89340498"/>
    <n v="51051447"/>
    <n v="17210835"/>
    <n v="26353106"/>
    <n v="1814465"/>
    <n v="281884"/>
    <n v="847498"/>
    <n v="2943847"/>
  </r>
  <r>
    <x v="10"/>
    <n v="273433834"/>
    <n v="206830025"/>
    <n v="16517672"/>
    <n v="0.75641708992018886"/>
    <n v="6.0408296070631848E-2"/>
    <n v="171429"/>
    <n v="3322576"/>
    <n v="16983286"/>
    <x v="10"/>
    <n v="32799104"/>
    <n v="27777279"/>
    <n v="23318116"/>
    <n v="52269652"/>
    <n v="31455896"/>
    <n v="8958235"/>
    <n v="9774452"/>
    <n v="432978"/>
    <n v="91426"/>
    <n v="240492"/>
    <n v="764896"/>
  </r>
  <r>
    <x v="11"/>
    <n v="43446563"/>
    <n v="31460717"/>
    <n v="3317403"/>
    <n v="0.72412441462860944"/>
    <n v="7.6355936371767769E-2"/>
    <n v="16472"/>
    <n v="379958"/>
    <n v="1868264"/>
    <x v="11"/>
    <n v="5601903"/>
    <n v="4916123"/>
    <n v="4307284"/>
    <n v="9192142"/>
    <n v="3692747"/>
    <n v="887797"/>
    <n v="598027"/>
    <n v="94804"/>
    <n v="18539"/>
    <n v="46978"/>
    <n v="160321"/>
  </r>
  <r>
    <x v="12"/>
    <n v="42473884"/>
    <n v="30024790"/>
    <n v="3456864"/>
    <n v="0.70690003297084858"/>
    <n v="8.1387988911021183E-2"/>
    <n v="53224"/>
    <n v="483533"/>
    <n v="2350714"/>
    <x v="12"/>
    <n v="5624785"/>
    <n v="5214452"/>
    <n v="4430144"/>
    <n v="7523821"/>
    <n v="2913754"/>
    <n v="799243"/>
    <n v="631120"/>
    <n v="206848"/>
    <n v="23466"/>
    <n v="75268"/>
    <n v="305582"/>
  </r>
  <r>
    <x v="13"/>
    <n v="443395239"/>
    <n v="319890850"/>
    <n v="37999226"/>
    <n v="0.72145756621441759"/>
    <n v="8.570057289225877E-2"/>
    <n v="390164"/>
    <n v="4021763"/>
    <n v="18241578"/>
    <x v="13"/>
    <n v="42423270"/>
    <n v="41275466"/>
    <n v="37369745"/>
    <n v="87268509"/>
    <n v="52766565"/>
    <n v="16742623"/>
    <n v="19391167"/>
    <n v="866349"/>
    <n v="185333"/>
    <n v="470465"/>
    <n v="1522147"/>
  </r>
  <r>
    <x v="14"/>
    <n v="179781810"/>
    <n v="134375269"/>
    <n v="9229066"/>
    <n v="0.74743528836426776"/>
    <n v="5.1334815240763235E-2"/>
    <n v="100682"/>
    <n v="2096125"/>
    <n v="9196648"/>
    <x v="14"/>
    <n v="23361870"/>
    <n v="21644910"/>
    <n v="19645216"/>
    <n v="36343180"/>
    <n v="14359008"/>
    <n v="4124649"/>
    <n v="3502981"/>
    <n v="192492"/>
    <n v="84316"/>
    <n v="215043"/>
    <n v="491851"/>
  </r>
  <r>
    <x v="15"/>
    <n v="89918002"/>
    <n v="65389436"/>
    <n v="4559864"/>
    <n v="0.72721184351938783"/>
    <n v="5.0711358110470471E-2"/>
    <n v="115905"/>
    <n v="906740"/>
    <n v="3820360"/>
    <x v="15"/>
    <n v="10956776"/>
    <n v="10522513"/>
    <n v="9997690"/>
    <n v="18709227"/>
    <n v="7022939"/>
    <n v="1961753"/>
    <n v="1375533"/>
    <n v="119211"/>
    <n v="45581"/>
    <n v="150577"/>
    <n v="315369"/>
  </r>
  <r>
    <x v="16"/>
    <n v="83847454"/>
    <n v="61143354"/>
    <n v="5718604"/>
    <n v="0.72922135477124927"/>
    <n v="6.8202476368572865E-2"/>
    <n v="100413"/>
    <n v="854629"/>
    <n v="3807203"/>
    <x v="16"/>
    <n v="9876893"/>
    <n v="9194062"/>
    <n v="8410425"/>
    <n v="16852588"/>
    <n v="7797430"/>
    <n v="2341614"/>
    <n v="1908097"/>
    <n v="197224"/>
    <n v="45171"/>
    <n v="122025"/>
    <n v="364420"/>
  </r>
  <r>
    <x v="17"/>
    <n v="105194178"/>
    <n v="78638713"/>
    <n v="6193545"/>
    <n v="0.74755765475918257"/>
    <n v="5.8877260298568997E-2"/>
    <n v="59287"/>
    <n v="1423334"/>
    <n v="6427837"/>
    <x v="17"/>
    <n v="14593056"/>
    <n v="12684849"/>
    <n v="11055776"/>
    <n v="19716220"/>
    <n v="8283215"/>
    <n v="2398757"/>
    <n v="1996382"/>
    <n v="172300"/>
    <n v="45672"/>
    <n v="135054"/>
    <n v="353026"/>
  </r>
  <r>
    <x v="18"/>
    <n v="113685452"/>
    <n v="84454460"/>
    <n v="6450477"/>
    <n v="0.74287834119707774"/>
    <n v="5.6739687326044147E-2"/>
    <n v="13913"/>
    <n v="1429452"/>
    <n v="7763086"/>
    <x v="18"/>
    <n v="14243354"/>
    <n v="12140352"/>
    <n v="10584114"/>
    <n v="22976730"/>
    <n v="9998232"/>
    <n v="2899934"/>
    <n v="2405293"/>
    <n v="263390"/>
    <n v="46456"/>
    <n v="116798"/>
    <n v="426644"/>
  </r>
  <r>
    <x v="19"/>
    <n v="37750199"/>
    <n v="27355826"/>
    <n v="2748523"/>
    <n v="0.72465382235468478"/>
    <n v="7.2808172481421893E-2"/>
    <n v="2023"/>
    <n v="420265"/>
    <n v="1967876"/>
    <x v="19"/>
    <n v="5015157"/>
    <n v="4546942"/>
    <n v="3950188"/>
    <n v="7046914"/>
    <n v="3071155"/>
    <n v="762041"/>
    <n v="573265"/>
    <n v="40076"/>
    <n v="20377"/>
    <n v="67151"/>
    <n v="127604"/>
  </r>
  <r>
    <x v="20"/>
    <n v="227592515"/>
    <n v="169815343"/>
    <n v="12827375"/>
    <n v="0.74613764428940033"/>
    <n v="5.636114614753477E-2"/>
    <n v="113047"/>
    <n v="1800276"/>
    <n v="7690204"/>
    <x v="20"/>
    <n v="20153901"/>
    <n v="20614014"/>
    <n v="19422264"/>
    <n v="52793321"/>
    <n v="32697849"/>
    <n v="7511619"/>
    <n v="7018848"/>
    <n v="227228"/>
    <n v="68397"/>
    <n v="164183"/>
    <n v="459808"/>
  </r>
  <r>
    <x v="21"/>
    <n v="305953118"/>
    <n v="219942509"/>
    <n v="31317314"/>
    <n v="0.71887650773998646"/>
    <n v="0.10235984586370517"/>
    <n v="157279"/>
    <n v="2063638"/>
    <n v="8249612"/>
    <x v="21"/>
    <n v="23520414"/>
    <n v="24132805"/>
    <n v="21636219"/>
    <n v="60880196"/>
    <n v="46105556"/>
    <n v="14505137"/>
    <n v="18691653"/>
    <n v="320785"/>
    <n v="109179"/>
    <n v="275274"/>
    <n v="705238"/>
  </r>
  <r>
    <x v="22"/>
    <n v="290697720"/>
    <n v="209033835"/>
    <n v="17812780"/>
    <n v="0.71907627964883936"/>
    <n v="6.1275953591930478E-2"/>
    <n v="193061"/>
    <n v="3171556"/>
    <n v="13898791"/>
    <x v="22"/>
    <n v="30654378"/>
    <n v="29663776"/>
    <n v="27471369"/>
    <n v="59185404"/>
    <n v="28099207"/>
    <n v="8265008"/>
    <n v="8431285"/>
    <n v="377037"/>
    <n v="123522"/>
    <n v="364328"/>
    <n v="864887"/>
  </r>
  <r>
    <x v="23"/>
    <n v="199087585"/>
    <n v="146473157"/>
    <n v="13133211"/>
    <n v="0.73572220487781792"/>
    <n v="6.5967001407948159E-2"/>
    <n v="213688"/>
    <n v="1679229"/>
    <n v="6703941"/>
    <x v="23"/>
    <n v="19941110"/>
    <n v="19611246"/>
    <n v="18781960"/>
    <n v="43574384"/>
    <n v="22660763"/>
    <n v="6731414"/>
    <n v="6575422"/>
    <n v="262577"/>
    <n v="80734"/>
    <n v="230212"/>
    <n v="573523"/>
  </r>
  <r>
    <x v="24"/>
    <n v="60339774"/>
    <n v="45545527"/>
    <n v="2900604"/>
    <n v="0.75481765974131754"/>
    <n v="4.807117772764611E-2"/>
    <n v="-18834"/>
    <n v="960368"/>
    <n v="5402753"/>
    <x v="24"/>
    <n v="9496522"/>
    <n v="7198859"/>
    <n v="5884756"/>
    <n v="10552156"/>
    <n v="4090981"/>
    <n v="1175661"/>
    <n v="802305"/>
    <n v="121134"/>
    <n v="23635"/>
    <n v="60352"/>
    <n v="205121"/>
  </r>
  <r>
    <x v="25"/>
    <n v="167536109"/>
    <n v="121860097"/>
    <n v="10860882"/>
    <n v="0.72736616438907509"/>
    <n v="6.4827111390058603E-2"/>
    <n v="94176"/>
    <n v="1868753"/>
    <n v="8763177"/>
    <x v="25"/>
    <n v="20496714"/>
    <n v="18519397"/>
    <n v="16339567"/>
    <n v="31888950"/>
    <n v="14796006"/>
    <n v="4447231"/>
    <n v="4646126"/>
    <n v="235149"/>
    <n v="91448"/>
    <n v="253042"/>
    <n v="579639"/>
  </r>
  <r>
    <x v="26"/>
    <n v="28567418"/>
    <n v="19145924"/>
    <n v="2554411"/>
    <n v="0.67020141617278817"/>
    <n v="8.9416936455370244E-2"/>
    <n v="38428"/>
    <n v="341368"/>
    <n v="1535270"/>
    <x v="26"/>
    <n v="3519364"/>
    <n v="3195698"/>
    <n v="2842507"/>
    <n v="4903180"/>
    <n v="1921765"/>
    <n v="537451"/>
    <n v="310893"/>
    <n v="95386"/>
    <n v="33666"/>
    <n v="82698"/>
    <n v="211750"/>
  </r>
  <r>
    <x v="27"/>
    <n v="56270983"/>
    <n v="41139433"/>
    <n v="4013558"/>
    <n v="0.73109497660632661"/>
    <n v="7.1325535578434809E-2"/>
    <n v="93939"/>
    <n v="576822"/>
    <n v="2599630"/>
    <x v="27"/>
    <n v="7149647"/>
    <n v="6456989"/>
    <n v="6028221"/>
    <n v="11324798"/>
    <n v="4486754"/>
    <n v="1350416"/>
    <n v="1072217"/>
    <n v="136422"/>
    <n v="32116"/>
    <n v="92610"/>
    <n v="261148"/>
  </r>
  <r>
    <x v="28"/>
    <n v="90072116"/>
    <n v="60180724"/>
    <n v="12582621"/>
    <n v="0.66813933848295515"/>
    <n v="0.13969496397753106"/>
    <n v="22657"/>
    <n v="816205"/>
    <n v="4873270"/>
    <x v="28"/>
    <n v="11806240"/>
    <n v="9338033"/>
    <n v="7482117"/>
    <n v="14293977"/>
    <n v="6322938"/>
    <n v="1962730"/>
    <n v="3262557"/>
    <n v="445726"/>
    <n v="27708"/>
    <n v="80360"/>
    <n v="553794"/>
  </r>
  <r>
    <x v="29"/>
    <n v="52454950"/>
    <n v="39465006"/>
    <n v="4057914"/>
    <n v="0.75235999653035601"/>
    <n v="7.7359982232372726E-2"/>
    <n v="10634"/>
    <n v="420434"/>
    <n v="1694193"/>
    <x v="29"/>
    <n v="5020207"/>
    <n v="5021897"/>
    <n v="4840955"/>
    <n v="12125035"/>
    <n v="6623786"/>
    <n v="1659106"/>
    <n v="2048759"/>
    <n v="57016"/>
    <n v="21752"/>
    <n v="57391"/>
    <n v="136159"/>
  </r>
  <r>
    <x v="30"/>
    <n v="376249157"/>
    <n v="282742423"/>
    <n v="25086054"/>
    <n v="0.75147656211227076"/>
    <n v="6.6674047059725378E-2"/>
    <n v="318143"/>
    <n v="2711319"/>
    <n v="11684490"/>
    <x v="30"/>
    <n v="28123193"/>
    <n v="29028179"/>
    <n v="26793073"/>
    <n v="77928945"/>
    <n v="62976631"/>
    <n v="20298212"/>
    <n v="22880238"/>
    <n v="553576"/>
    <n v="155104"/>
    <n v="355138"/>
    <n v="1063818"/>
  </r>
  <r>
    <x v="31"/>
    <n v="47187910"/>
    <n v="33563801"/>
    <n v="2906193"/>
    <n v="0.71127966888128757"/>
    <n v="6.1587660907211191E-2"/>
    <n v="30207"/>
    <n v="645320"/>
    <n v="3303639"/>
    <x v="31"/>
    <n v="6764608"/>
    <n v="5265027"/>
    <n v="4357917"/>
    <n v="8409482"/>
    <n v="3488054"/>
    <n v="761896"/>
    <n v="537651"/>
    <n v="123005"/>
    <n v="24562"/>
    <n v="73207"/>
    <n v="220774"/>
  </r>
  <r>
    <x v="32"/>
    <n v="780727302"/>
    <n v="549083280"/>
    <n v="89666727"/>
    <n v="0.70329714177204472"/>
    <n v="0.11485025151586155"/>
    <n v="549688"/>
    <n v="6753929"/>
    <n v="29990886"/>
    <x v="32"/>
    <n v="66900657"/>
    <n v="65348829"/>
    <n v="56286319"/>
    <n v="133385263"/>
    <n v="90971811"/>
    <n v="34882085"/>
    <n v="64013813"/>
    <n v="3207015"/>
    <n v="304266"/>
    <n v="731271"/>
    <n v="4242552"/>
  </r>
  <r>
    <x v="33"/>
    <n v="275085327"/>
    <n v="203498958"/>
    <n v="17833967"/>
    <n v="0.73976667610482916"/>
    <n v="6.4830673429557367E-2"/>
    <n v="112353"/>
    <n v="3158520"/>
    <n v="15565889"/>
    <x v="33"/>
    <n v="34755489"/>
    <n v="28549708"/>
    <n v="24589426"/>
    <n v="51176878"/>
    <n v="29336431"/>
    <n v="8451695"/>
    <n v="7802569"/>
    <n v="423129"/>
    <n v="118530"/>
    <n v="319637"/>
    <n v="861296"/>
  </r>
  <r>
    <x v="34"/>
    <n v="24404940"/>
    <n v="17204749"/>
    <n v="1619301"/>
    <n v="0.70496993641451278"/>
    <n v="6.6351361650551083E-2"/>
    <n v="55441"/>
    <n v="208633"/>
    <n v="914593"/>
    <x v="34"/>
    <n v="2807596"/>
    <n v="2613617"/>
    <n v="2670885"/>
    <n v="5273293"/>
    <n v="1762246"/>
    <n v="575536"/>
    <n v="322909"/>
    <n v="79836"/>
    <n v="11973"/>
    <n v="35195"/>
    <n v="127004"/>
  </r>
  <r>
    <x v="35"/>
    <n v="330267248"/>
    <n v="244334121"/>
    <n v="17939339"/>
    <n v="0.73980729993547534"/>
    <n v="5.4317644600351045E-2"/>
    <n v="139784"/>
    <n v="3699714"/>
    <n v="16810815"/>
    <x v="35"/>
    <n v="42860029"/>
    <n v="39043383"/>
    <n v="33567974"/>
    <n v="61774744"/>
    <n v="28947464"/>
    <n v="9113106"/>
    <n v="8377108"/>
    <n v="360696"/>
    <n v="137653"/>
    <n v="387825"/>
    <n v="886174"/>
  </r>
  <r>
    <x v="36"/>
    <n v="93518255"/>
    <n v="68158703"/>
    <n v="6127927"/>
    <n v="0.72882778875632359"/>
    <n v="6.55265327609032E-2"/>
    <n v="82257"/>
    <n v="1106796"/>
    <n v="5444137"/>
    <x v="36"/>
    <n v="12684521"/>
    <n v="10867746"/>
    <n v="9388543"/>
    <n v="17207116"/>
    <n v="7499229"/>
    <n v="2200925"/>
    <n v="1677433"/>
    <n v="232123"/>
    <n v="39556"/>
    <n v="115618"/>
    <n v="387297"/>
  </r>
  <r>
    <x v="37"/>
    <n v="125735128"/>
    <n v="87979412"/>
    <n v="10106352"/>
    <n v="0.69972022456604177"/>
    <n v="8.0378110403641539E-2"/>
    <n v="68745"/>
    <n v="1154790"/>
    <n v="5587662"/>
    <x v="37"/>
    <n v="13821541"/>
    <n v="12829593"/>
    <n v="11522515"/>
    <n v="24381493"/>
    <n v="12448102"/>
    <n v="3232686"/>
    <n v="2932285"/>
    <n v="224901"/>
    <n v="66079"/>
    <n v="196353"/>
    <n v="487333"/>
  </r>
  <r>
    <x v="38"/>
    <n v="410643599"/>
    <n v="300506392"/>
    <n v="29354032"/>
    <n v="0.73179368369991327"/>
    <n v="7.1482989315998086E-2"/>
    <n v="172055"/>
    <n v="3922075"/>
    <n v="16316281"/>
    <x v="38"/>
    <n v="43573118"/>
    <n v="41869051"/>
    <n v="38133372"/>
    <n v="82682313"/>
    <n v="45798451"/>
    <n v="13943438"/>
    <n v="14096238"/>
    <n v="520259"/>
    <n v="226557"/>
    <n v="576187"/>
    <n v="1323003"/>
  </r>
  <r>
    <x v="39"/>
    <n v="34469358"/>
    <n v="25744774"/>
    <n v="2250836"/>
    <n v="0.74688870039296928"/>
    <n v="6.529962060796142E-2"/>
    <n v="24996"/>
    <n v="345377"/>
    <n v="1621530"/>
    <x v="39"/>
    <n v="3937778"/>
    <n v="3679490"/>
    <n v="3192400"/>
    <n v="7445578"/>
    <n v="3590953"/>
    <n v="974583"/>
    <n v="932089"/>
    <n v="27417"/>
    <n v="13222"/>
    <n v="38762"/>
    <n v="79401"/>
  </r>
  <r>
    <x v="40"/>
    <n v="126275302"/>
    <n v="90308432"/>
    <n v="8149199"/>
    <n v="0.71517098410899071"/>
    <n v="6.4535177274808661E-2"/>
    <n v="65413"/>
    <n v="1586996"/>
    <n v="7978583"/>
    <x v="40"/>
    <n v="16566389"/>
    <n v="13190818"/>
    <n v="11312304"/>
    <n v="22646710"/>
    <n v="10955453"/>
    <n v="3139943"/>
    <n v="2865823"/>
    <n v="163976"/>
    <n v="50223"/>
    <n v="137062"/>
    <n v="351261"/>
  </r>
  <r>
    <x v="41"/>
    <n v="26192527"/>
    <n v="17201645"/>
    <n v="2033943"/>
    <n v="0.6567386567932143"/>
    <n v="7.7653561261958423E-2"/>
    <n v="49199"/>
    <n v="286588"/>
    <n v="1150376"/>
    <x v="41"/>
    <n v="3251865"/>
    <n v="2810765"/>
    <n v="2655792"/>
    <n v="4261208"/>
    <n v="1656054"/>
    <n v="590862"/>
    <n v="488936"/>
    <n v="76230"/>
    <n v="18470"/>
    <n v="53752"/>
    <n v="148452"/>
  </r>
  <r>
    <x v="42"/>
    <n v="177700325"/>
    <n v="135037657"/>
    <n v="12069677"/>
    <n v="0.7599178954793695"/>
    <n v="6.7921524622985355E-2"/>
    <n v="24964"/>
    <n v="2165270"/>
    <n v="10713244"/>
    <x v="42"/>
    <n v="23712619"/>
    <n v="19878503"/>
    <n v="16645058"/>
    <n v="31449887"/>
    <n v="16914996"/>
    <n v="5711793"/>
    <n v="7821323"/>
    <n v="250416"/>
    <n v="66961"/>
    <n v="186189"/>
    <n v="503566"/>
  </r>
  <r>
    <x v="43"/>
    <n v="789369188"/>
    <n v="608996934"/>
    <n v="58803280"/>
    <n v="0.77149823334629575"/>
    <n v="7.4494014833525524E-2"/>
    <n v="200923"/>
    <n v="8487418"/>
    <n v="44682532"/>
    <x v="43"/>
    <n v="95652655"/>
    <n v="80642714"/>
    <n v="68116477"/>
    <n v="156475924"/>
    <n v="95892259"/>
    <n v="27880100"/>
    <n v="30965932"/>
    <n v="2357644"/>
    <n v="252100"/>
    <n v="631392"/>
    <n v="3241136"/>
  </r>
  <r>
    <x v="44"/>
    <n v="84915734"/>
    <n v="62418735"/>
    <n v="6546299"/>
    <n v="0.73506677808378829"/>
    <n v="7.7091708351717247E-2"/>
    <n v="82501"/>
    <n v="850336"/>
    <n v="3838206"/>
    <x v="44"/>
    <n v="9820824"/>
    <n v="9990629"/>
    <n v="9140390"/>
    <n v="17266355"/>
    <n v="7224259"/>
    <n v="2053627"/>
    <n v="2151608"/>
    <n v="204555"/>
    <n v="26036"/>
    <n v="70536"/>
    <n v="301127"/>
  </r>
  <r>
    <x v="45"/>
    <n v="19707314"/>
    <n v="14113956"/>
    <n v="1818666"/>
    <n v="0.71617857207735158"/>
    <n v="9.2283808945247431E-2"/>
    <n v="11632"/>
    <n v="203536"/>
    <n v="871803"/>
    <x v="45"/>
    <n v="2553016"/>
    <n v="2249574"/>
    <n v="2035499"/>
    <n v="3871089"/>
    <n v="1639014"/>
    <n v="396980"/>
    <n v="281813"/>
    <n v="29465"/>
    <n v="15330"/>
    <n v="41488"/>
    <n v="86283"/>
  </r>
  <r>
    <x v="46"/>
    <n v="296315366"/>
    <n v="219350472"/>
    <n v="19148588"/>
    <n v="0.74026019966848433"/>
    <n v="6.4622325390982255E-2"/>
    <n v="212053"/>
    <n v="2430672"/>
    <n v="11258615"/>
    <x v="46"/>
    <n v="27220066"/>
    <n v="26201135"/>
    <n v="24868919"/>
    <n v="64997664"/>
    <n v="43545969"/>
    <n v="9530331"/>
    <n v="9085048"/>
    <n v="474161"/>
    <n v="97372"/>
    <n v="258653"/>
    <n v="830186"/>
  </r>
  <r>
    <x v="47"/>
    <n v="280686722"/>
    <n v="198657999"/>
    <n v="32356315"/>
    <n v="0.7077570238609292"/>
    <n v="0.11527554552438002"/>
    <n v="166918"/>
    <n v="1862389"/>
    <n v="8900530"/>
    <x v="47"/>
    <n v="25323475"/>
    <n v="25269773"/>
    <n v="23865125"/>
    <n v="59114678"/>
    <n v="35489519"/>
    <n v="9389423"/>
    <n v="9276169"/>
    <n v="428894"/>
    <n v="104814"/>
    <n v="293463"/>
    <n v="827171"/>
  </r>
  <r>
    <x v="48"/>
    <n v="38851697"/>
    <n v="29029855"/>
    <n v="1342318"/>
    <n v="0.74719657676729023"/>
    <n v="3.4549790707983745E-2"/>
    <n v="-12185"/>
    <n v="520423"/>
    <n v="2539466"/>
    <x v="48"/>
    <n v="5297456"/>
    <n v="5130815"/>
    <n v="4547743"/>
    <n v="7446996"/>
    <n v="2527502"/>
    <n v="690189"/>
    <n v="341450"/>
    <n v="35089"/>
    <n v="17772"/>
    <n v="56325"/>
    <n v="109186"/>
  </r>
  <r>
    <x v="49"/>
    <n v="180805209"/>
    <n v="131342527"/>
    <n v="11679386"/>
    <n v="0.72643110077652684"/>
    <n v="6.4596512813964335E-2"/>
    <n v="127431"/>
    <n v="1789236"/>
    <n v="7487853"/>
    <x v="49"/>
    <n v="20852814"/>
    <n v="20150793"/>
    <n v="19190840"/>
    <n v="37297568"/>
    <n v="15207170"/>
    <n v="4820323"/>
    <n v="4418499"/>
    <n v="306487"/>
    <n v="98861"/>
    <n v="286448"/>
    <n v="691796"/>
  </r>
  <r>
    <x v="50"/>
    <n v="19013934"/>
    <n v="12251792"/>
    <n v="3041125"/>
    <n v="0.64435860564152581"/>
    <n v="0.15994191417725548"/>
    <n v="-1060"/>
    <n v="165629"/>
    <n v="721039"/>
    <x v="50"/>
    <n v="1841048"/>
    <n v="1975589"/>
    <n v="1978131"/>
    <n v="3758126"/>
    <n v="1085399"/>
    <n v="291630"/>
    <n v="436261"/>
    <n v="125802"/>
    <n v="10680"/>
    <n v="31778"/>
    <n v="168260"/>
  </r>
  <r>
    <x v="51"/>
    <n v="10352297061"/>
    <n v="7525679130"/>
    <n v="870571116"/>
    <n v="0.72695741685691573"/>
    <n v="8.409448752003891E-2"/>
    <n v="11026870"/>
    <n v="103406861"/>
    <n v="477770767"/>
    <x v="51"/>
    <n v="1102366406"/>
    <n v="996951183"/>
    <n v="878541759"/>
    <n v="1973433172"/>
    <n v="1177965438"/>
    <n v="360154643"/>
    <n v="444062031"/>
    <n v="22084590"/>
    <n v="4283575"/>
    <n v="11376548"/>
    <n v="377447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2BA99-64D4-4248-B5E7-545382EFE37B}" name="PivotTable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D56:E67" firstHeaderRow="1" firstDataRow="1" firstDataCol="1"/>
  <pivotFields count="21">
    <pivotField axis="axisRow" showAll="0" measureFilter="1" sortType="descending">
      <items count="53">
        <item x="50"/>
        <item x="49"/>
        <item x="48"/>
        <item x="47"/>
        <item x="46"/>
        <item x="45"/>
        <item x="44"/>
        <item x="51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0" showAll="0"/>
    <pivotField numFmtId="10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1">
    <field x="0"/>
  </rowFields>
  <rowItems count="11">
    <i>
      <x v="7"/>
    </i>
    <i>
      <x v="8"/>
    </i>
    <i>
      <x v="13"/>
    </i>
    <i>
      <x v="16"/>
    </i>
    <i>
      <x v="19"/>
    </i>
    <i>
      <x v="21"/>
    </i>
    <i>
      <x v="29"/>
    </i>
    <i>
      <x v="38"/>
    </i>
    <i>
      <x v="42"/>
    </i>
    <i>
      <x v="47"/>
    </i>
    <i t="grand">
      <x/>
    </i>
  </rowItems>
  <colItems count="1">
    <i/>
  </colItems>
  <dataFields count="1">
    <dataField name="Top 10 Combined passive income" fld="20" baseField="0" baseItem="0" numFmtId="3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60EAC-4845-40F3-976B-FA398D117B33}" name="PivotTable6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56:B67" firstHeaderRow="1" firstDataRow="1" firstDataCol="1"/>
  <pivotFields count="21">
    <pivotField axis="axisRow" showAll="0" measureFilter="1" sortType="descending">
      <items count="53">
        <item x="50"/>
        <item x="49"/>
        <item x="48"/>
        <item x="47"/>
        <item x="46"/>
        <item x="45"/>
        <item x="44"/>
        <item x="51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0" showAll="0"/>
    <pivotField numFmtId="10" showAll="0"/>
    <pivotField numFmtId="3" showAll="0"/>
    <pivotField numFmtId="3" showAll="0"/>
    <pivotField numFmtId="3" showAll="0"/>
    <pivotField dataField="1" numFmtId="3" showAll="0">
      <items count="53">
        <item x="50"/>
        <item x="1"/>
        <item x="45"/>
        <item x="8"/>
        <item x="34"/>
        <item x="41"/>
        <item x="7"/>
        <item x="26"/>
        <item x="39"/>
        <item x="29"/>
        <item x="11"/>
        <item x="19"/>
        <item x="12"/>
        <item x="48"/>
        <item x="27"/>
        <item x="31"/>
        <item x="16"/>
        <item x="44"/>
        <item x="15"/>
        <item x="6"/>
        <item x="3"/>
        <item x="28"/>
        <item x="24"/>
        <item x="36"/>
        <item x="37"/>
        <item x="17"/>
        <item x="23"/>
        <item x="5"/>
        <item x="18"/>
        <item x="0"/>
        <item x="49"/>
        <item x="20"/>
        <item x="40"/>
        <item x="21"/>
        <item x="25"/>
        <item x="47"/>
        <item x="14"/>
        <item x="2"/>
        <item x="42"/>
        <item x="46"/>
        <item x="30"/>
        <item x="22"/>
        <item x="33"/>
        <item x="38"/>
        <item x="10"/>
        <item x="35"/>
        <item x="13"/>
        <item x="32"/>
        <item x="9"/>
        <item x="43"/>
        <item x="4"/>
        <item x="51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</pivotFields>
  <rowFields count="1">
    <field x="0"/>
  </rowFields>
  <rowItems count="11">
    <i>
      <x v="7"/>
    </i>
    <i>
      <x v="8"/>
    </i>
    <i>
      <x v="13"/>
    </i>
    <i>
      <x v="16"/>
    </i>
    <i>
      <x v="18"/>
    </i>
    <i>
      <x v="19"/>
    </i>
    <i>
      <x v="38"/>
    </i>
    <i>
      <x v="41"/>
    </i>
    <i>
      <x v="42"/>
    </i>
    <i>
      <x v="47"/>
    </i>
    <i t="grand">
      <x/>
    </i>
  </rowItems>
  <colItems count="1">
    <i/>
  </colItems>
  <dataFields count="1">
    <dataField name="Top 10 Combined active Income" fld="9" baseField="0" baseItem="0" numFmtId="3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02BA-9D46-49A5-BBA9-52A5AC082177}">
  <dimension ref="A1:AB109"/>
  <sheetViews>
    <sheetView topLeftCell="A52" workbookViewId="0">
      <selection activeCell="B83" sqref="B83"/>
    </sheetView>
  </sheetViews>
  <sheetFormatPr defaultRowHeight="14.25" x14ac:dyDescent="0.45"/>
  <cols>
    <col min="1" max="1" width="17.3984375" bestFit="1" customWidth="1"/>
    <col min="2" max="2" width="30.1328125" customWidth="1"/>
    <col min="3" max="3" width="22.73046875" bestFit="1" customWidth="1"/>
    <col min="4" max="4" width="20.59765625" customWidth="1"/>
    <col min="5" max="5" width="32.1328125" style="15" bestFit="1" customWidth="1"/>
    <col min="6" max="6" width="17.265625" style="15" bestFit="1" customWidth="1"/>
    <col min="7" max="7" width="18.265625" style="19" bestFit="1" customWidth="1"/>
    <col min="8" max="8" width="11.73046875" style="19" customWidth="1"/>
    <col min="9" max="9" width="20.59765625" style="19" customWidth="1"/>
    <col min="10" max="10" width="14.265625" style="19" customWidth="1"/>
    <col min="11" max="11" width="14.59765625" style="19" customWidth="1"/>
    <col min="12" max="12" width="14.265625" style="19" customWidth="1"/>
    <col min="13" max="14" width="15.59765625" style="19" customWidth="1"/>
    <col min="15" max="15" width="14.59765625" style="19" customWidth="1"/>
    <col min="16" max="16" width="16.73046875" style="19" bestFit="1" customWidth="1"/>
    <col min="17" max="17" width="17.3984375" style="19" bestFit="1" customWidth="1"/>
    <col min="18" max="18" width="20.59765625" style="19" customWidth="1"/>
    <col min="19" max="19" width="12.265625" style="19" customWidth="1"/>
    <col min="20" max="20" width="12.59765625" style="19" customWidth="1"/>
    <col min="21" max="21" width="16" style="19" bestFit="1" customWidth="1"/>
    <col min="22" max="22" width="11.59765625" style="19" customWidth="1"/>
    <col min="23" max="23" width="12.1328125" style="19" customWidth="1"/>
    <col min="24" max="24" width="13" style="19" customWidth="1"/>
    <col min="25" max="25" width="13.1328125" style="19" customWidth="1"/>
    <col min="26" max="26" width="14.3984375" style="19" customWidth="1"/>
    <col min="27" max="27" width="17" style="19" customWidth="1"/>
    <col min="28" max="28" width="19.265625" style="19" customWidth="1"/>
  </cols>
  <sheetData>
    <row r="1" spans="1:28" x14ac:dyDescent="0.45">
      <c r="A1" s="1"/>
      <c r="B1" s="1"/>
      <c r="C1" s="1"/>
      <c r="D1" s="1"/>
      <c r="E1" s="2"/>
      <c r="F1" s="2"/>
      <c r="G1" s="3" t="s">
        <v>0</v>
      </c>
      <c r="H1" s="4"/>
      <c r="I1" s="4"/>
      <c r="J1" s="4"/>
      <c r="K1" s="4"/>
      <c r="L1" s="4"/>
      <c r="M1" s="4"/>
      <c r="N1" s="4"/>
      <c r="O1" s="4"/>
      <c r="P1" s="4"/>
      <c r="Q1" s="5"/>
      <c r="R1" s="6"/>
      <c r="S1" s="7"/>
      <c r="T1" s="7"/>
      <c r="U1" s="7"/>
      <c r="V1" s="7"/>
      <c r="W1" s="8" t="s">
        <v>1</v>
      </c>
      <c r="X1" s="7"/>
      <c r="Y1" s="7"/>
      <c r="Z1" s="7"/>
      <c r="AA1" s="7"/>
      <c r="AB1" s="7"/>
    </row>
    <row r="2" spans="1:28" x14ac:dyDescent="0.45">
      <c r="A2" s="9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0" t="s">
        <v>7</v>
      </c>
      <c r="G2" s="11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3" t="s">
        <v>18</v>
      </c>
      <c r="R2" s="11" t="s">
        <v>19</v>
      </c>
      <c r="S2" s="12" t="s">
        <v>9</v>
      </c>
      <c r="T2" s="12" t="s">
        <v>10</v>
      </c>
      <c r="U2" s="12" t="s">
        <v>20</v>
      </c>
      <c r="V2" s="12" t="s">
        <v>12</v>
      </c>
      <c r="W2" s="12" t="s">
        <v>13</v>
      </c>
      <c r="X2" s="12" t="s">
        <v>14</v>
      </c>
      <c r="Y2" s="12" t="s">
        <v>15</v>
      </c>
      <c r="Z2" s="12" t="s">
        <v>16</v>
      </c>
      <c r="AA2" s="12" t="s">
        <v>17</v>
      </c>
      <c r="AB2" s="12" t="s">
        <v>18</v>
      </c>
    </row>
    <row r="3" spans="1:28" x14ac:dyDescent="0.45">
      <c r="A3" t="s">
        <v>21</v>
      </c>
      <c r="B3" s="14">
        <v>115159283</v>
      </c>
      <c r="C3" s="14">
        <v>84442131</v>
      </c>
      <c r="D3" s="14">
        <v>5874803</v>
      </c>
      <c r="E3" s="15">
        <v>0.73326377865690606</v>
      </c>
      <c r="F3" s="15">
        <v>5.101458472956974E-2</v>
      </c>
      <c r="G3" s="16">
        <v>51265</v>
      </c>
      <c r="H3" s="14">
        <v>1436928</v>
      </c>
      <c r="I3" s="14">
        <v>7799061</v>
      </c>
      <c r="J3" s="14">
        <v>9287254</v>
      </c>
      <c r="K3" s="14">
        <v>14940071</v>
      </c>
      <c r="L3" s="14">
        <v>12704885</v>
      </c>
      <c r="M3" s="14">
        <v>11135016</v>
      </c>
      <c r="N3" s="14">
        <v>22167146</v>
      </c>
      <c r="O3" s="14">
        <v>9326552</v>
      </c>
      <c r="P3" s="14">
        <v>2724486</v>
      </c>
      <c r="Q3" s="17">
        <v>2156721</v>
      </c>
      <c r="R3" s="16">
        <v>153888</v>
      </c>
      <c r="S3" s="14">
        <v>45670</v>
      </c>
      <c r="T3" s="14">
        <v>120603</v>
      </c>
      <c r="U3" s="14">
        <v>320161</v>
      </c>
      <c r="V3" s="14">
        <v>219771</v>
      </c>
      <c r="W3" s="14">
        <v>286423</v>
      </c>
      <c r="X3" s="14">
        <v>317588</v>
      </c>
      <c r="Y3" s="14">
        <v>979811</v>
      </c>
      <c r="Z3" s="14">
        <v>1112865</v>
      </c>
      <c r="AA3" s="14">
        <v>698869</v>
      </c>
      <c r="AB3" s="14">
        <v>2731220</v>
      </c>
    </row>
    <row r="4" spans="1:28" x14ac:dyDescent="0.45">
      <c r="A4" t="s">
        <v>22</v>
      </c>
      <c r="B4" s="14">
        <v>23873852</v>
      </c>
      <c r="C4" s="14">
        <v>17708097</v>
      </c>
      <c r="D4" s="14">
        <v>1078040</v>
      </c>
      <c r="E4" s="15">
        <v>0.74173606337175924</v>
      </c>
      <c r="F4" s="15">
        <v>4.5155679108675045E-2</v>
      </c>
      <c r="G4" s="16">
        <v>9470</v>
      </c>
      <c r="H4" s="14">
        <v>172286</v>
      </c>
      <c r="I4" s="14">
        <v>878862</v>
      </c>
      <c r="J4" s="14">
        <v>1060618</v>
      </c>
      <c r="K4" s="14">
        <v>2498886</v>
      </c>
      <c r="L4" s="14">
        <v>2551066</v>
      </c>
      <c r="M4" s="14">
        <v>2382432</v>
      </c>
      <c r="N4" s="14">
        <v>5810270</v>
      </c>
      <c r="O4" s="14">
        <v>2493201</v>
      </c>
      <c r="P4" s="14">
        <v>528849</v>
      </c>
      <c r="Q4" s="17">
        <v>382775</v>
      </c>
      <c r="R4" s="16">
        <v>24924</v>
      </c>
      <c r="S4" s="14">
        <v>14426</v>
      </c>
      <c r="T4" s="14">
        <v>27551</v>
      </c>
      <c r="U4" s="14">
        <v>66901</v>
      </c>
      <c r="V4" s="14">
        <v>49615</v>
      </c>
      <c r="W4" s="14">
        <v>61981</v>
      </c>
      <c r="X4" s="14">
        <v>74459</v>
      </c>
      <c r="Y4" s="14">
        <v>241624</v>
      </c>
      <c r="Z4" s="14">
        <v>292122</v>
      </c>
      <c r="AA4" s="14">
        <v>131225</v>
      </c>
      <c r="AB4" s="14">
        <v>311875</v>
      </c>
    </row>
    <row r="5" spans="1:28" x14ac:dyDescent="0.45">
      <c r="A5" t="s">
        <v>23</v>
      </c>
      <c r="B5" s="14">
        <v>180329540</v>
      </c>
      <c r="C5" s="14">
        <v>130577139</v>
      </c>
      <c r="D5" s="14">
        <v>12689345</v>
      </c>
      <c r="E5" s="15">
        <v>0.72410287854114197</v>
      </c>
      <c r="F5" s="15">
        <v>7.0367533793964099E-2</v>
      </c>
      <c r="G5" s="16">
        <v>154777</v>
      </c>
      <c r="H5" s="14">
        <v>1784008</v>
      </c>
      <c r="I5" s="14">
        <v>10134051</v>
      </c>
      <c r="J5" s="14">
        <v>12072836</v>
      </c>
      <c r="K5" s="14">
        <v>22913589</v>
      </c>
      <c r="L5" s="14">
        <v>18581155</v>
      </c>
      <c r="M5" s="14">
        <v>16004552</v>
      </c>
      <c r="N5" s="14">
        <v>33335672</v>
      </c>
      <c r="O5" s="14">
        <v>17787191</v>
      </c>
      <c r="P5" s="14">
        <v>4934573</v>
      </c>
      <c r="Q5" s="17">
        <v>4947571</v>
      </c>
      <c r="R5" s="16">
        <v>408510</v>
      </c>
      <c r="S5" s="14">
        <v>73326</v>
      </c>
      <c r="T5" s="14">
        <v>225935</v>
      </c>
      <c r="U5" s="14">
        <v>707771</v>
      </c>
      <c r="V5" s="14">
        <v>429587</v>
      </c>
      <c r="W5" s="14">
        <v>570530</v>
      </c>
      <c r="X5" s="14">
        <v>648637</v>
      </c>
      <c r="Y5" s="14">
        <v>2093266</v>
      </c>
      <c r="Z5" s="14">
        <v>2465476</v>
      </c>
      <c r="AA5" s="14">
        <v>1403521</v>
      </c>
      <c r="AB5" s="14">
        <v>5990360</v>
      </c>
    </row>
    <row r="6" spans="1:28" x14ac:dyDescent="0.45">
      <c r="A6" t="s">
        <v>24</v>
      </c>
      <c r="B6" s="14">
        <v>68776120</v>
      </c>
      <c r="C6" s="14">
        <v>48666947</v>
      </c>
      <c r="D6" s="14">
        <v>7110342</v>
      </c>
      <c r="E6" s="15">
        <v>0.70761402358841996</v>
      </c>
      <c r="F6" s="15">
        <v>0.1033838780088205</v>
      </c>
      <c r="G6" s="16">
        <v>41628</v>
      </c>
      <c r="H6" s="14">
        <v>895414</v>
      </c>
      <c r="I6" s="14">
        <v>4694516</v>
      </c>
      <c r="J6" s="14">
        <v>5631558</v>
      </c>
      <c r="K6" s="14">
        <v>9301826</v>
      </c>
      <c r="L6" s="14">
        <v>7785925</v>
      </c>
      <c r="M6" s="14">
        <v>6392819</v>
      </c>
      <c r="N6" s="14">
        <v>11367917</v>
      </c>
      <c r="O6" s="14">
        <v>5304917</v>
      </c>
      <c r="P6" s="14">
        <v>1588770</v>
      </c>
      <c r="Q6" s="17">
        <v>1293215</v>
      </c>
      <c r="R6" s="16">
        <v>128608</v>
      </c>
      <c r="S6" s="14">
        <v>27367</v>
      </c>
      <c r="T6" s="14">
        <v>87540</v>
      </c>
      <c r="U6" s="14">
        <v>243515</v>
      </c>
      <c r="V6" s="14">
        <v>157714</v>
      </c>
      <c r="W6" s="14">
        <v>197615</v>
      </c>
      <c r="X6" s="14">
        <v>213594</v>
      </c>
      <c r="Y6" s="14">
        <v>590729</v>
      </c>
      <c r="Z6" s="14">
        <v>658284</v>
      </c>
      <c r="AA6" s="14">
        <v>376454</v>
      </c>
      <c r="AB6" s="14">
        <v>5180763</v>
      </c>
    </row>
    <row r="7" spans="1:28" x14ac:dyDescent="0.45">
      <c r="A7" t="s">
        <v>25</v>
      </c>
      <c r="B7" s="14">
        <v>1435515407</v>
      </c>
      <c r="C7" s="14">
        <v>1036618503</v>
      </c>
      <c r="D7" s="14">
        <v>150762387</v>
      </c>
      <c r="E7" s="15">
        <v>0.72212286816647175</v>
      </c>
      <c r="F7" s="15">
        <v>0.10502317583276206</v>
      </c>
      <c r="G7" s="16">
        <v>1415825</v>
      </c>
      <c r="H7" s="14">
        <v>11197036</v>
      </c>
      <c r="I7" s="14">
        <v>58587032</v>
      </c>
      <c r="J7" s="14">
        <v>71199893</v>
      </c>
      <c r="K7" s="14">
        <v>133004742</v>
      </c>
      <c r="L7" s="14">
        <v>118371476</v>
      </c>
      <c r="M7" s="14">
        <v>103006711</v>
      </c>
      <c r="N7" s="14">
        <v>263009908</v>
      </c>
      <c r="O7" s="14">
        <v>200726306</v>
      </c>
      <c r="P7" s="14">
        <v>61534595</v>
      </c>
      <c r="Q7" s="17">
        <v>85764872</v>
      </c>
      <c r="R7" s="16">
        <v>3269745</v>
      </c>
      <c r="S7" s="14">
        <v>453393</v>
      </c>
      <c r="T7" s="14">
        <v>1201393</v>
      </c>
      <c r="U7" s="14">
        <v>4924531</v>
      </c>
      <c r="V7" s="14">
        <v>2279155</v>
      </c>
      <c r="W7" s="14">
        <v>3055985</v>
      </c>
      <c r="X7" s="14">
        <v>3387116</v>
      </c>
      <c r="Y7" s="14">
        <v>12827589</v>
      </c>
      <c r="Z7" s="14">
        <v>21407033</v>
      </c>
      <c r="AA7" s="14">
        <v>14554791</v>
      </c>
      <c r="AB7" s="14">
        <v>101966129</v>
      </c>
    </row>
    <row r="8" spans="1:28" x14ac:dyDescent="0.45">
      <c r="A8" t="s">
        <v>26</v>
      </c>
      <c r="B8" s="14">
        <v>197869518</v>
      </c>
      <c r="C8" s="14">
        <v>140955410</v>
      </c>
      <c r="D8" s="14">
        <v>19637326</v>
      </c>
      <c r="E8" s="15">
        <v>0.71236545893845049</v>
      </c>
      <c r="F8" s="15">
        <v>9.9243815816036904E-2</v>
      </c>
      <c r="G8" s="16">
        <v>137155</v>
      </c>
      <c r="H8" s="14">
        <v>1582748</v>
      </c>
      <c r="I8" s="14">
        <v>7417500</v>
      </c>
      <c r="J8" s="14">
        <v>9137403</v>
      </c>
      <c r="K8" s="14">
        <v>20169949</v>
      </c>
      <c r="L8" s="14">
        <v>18862759</v>
      </c>
      <c r="M8" s="14">
        <v>16770036</v>
      </c>
      <c r="N8" s="14">
        <v>40162688</v>
      </c>
      <c r="O8" s="14">
        <v>23726316</v>
      </c>
      <c r="P8" s="14">
        <v>6163152</v>
      </c>
      <c r="Q8" s="17">
        <v>5963107</v>
      </c>
      <c r="R8" s="16">
        <v>412990</v>
      </c>
      <c r="S8" s="14">
        <v>83566</v>
      </c>
      <c r="T8" s="14">
        <v>228348</v>
      </c>
      <c r="U8" s="14">
        <v>724904</v>
      </c>
      <c r="V8" s="14">
        <v>455461</v>
      </c>
      <c r="W8" s="14">
        <v>599818</v>
      </c>
      <c r="X8" s="14">
        <v>685661</v>
      </c>
      <c r="Y8" s="14">
        <v>2527315</v>
      </c>
      <c r="Z8" s="14">
        <v>3519344</v>
      </c>
      <c r="AA8" s="14">
        <v>2047531</v>
      </c>
      <c r="AB8" s="14">
        <v>10996447</v>
      </c>
    </row>
    <row r="9" spans="1:28" x14ac:dyDescent="0.45">
      <c r="A9" t="s">
        <v>27</v>
      </c>
      <c r="B9" s="14">
        <v>165627386</v>
      </c>
      <c r="C9" s="14">
        <v>117644546</v>
      </c>
      <c r="D9" s="14">
        <v>16753174</v>
      </c>
      <c r="E9" s="15">
        <v>0.71029646027257831</v>
      </c>
      <c r="F9" s="15">
        <v>0.10114978207770543</v>
      </c>
      <c r="G9" s="16">
        <v>89329</v>
      </c>
      <c r="H9" s="14">
        <v>1054015</v>
      </c>
      <c r="I9" s="14">
        <v>4414723</v>
      </c>
      <c r="J9" s="14">
        <v>5558067</v>
      </c>
      <c r="K9" s="14">
        <v>11427957</v>
      </c>
      <c r="L9" s="14">
        <v>11954321</v>
      </c>
      <c r="M9" s="14">
        <v>11126994</v>
      </c>
      <c r="N9" s="14">
        <v>30240494</v>
      </c>
      <c r="O9" s="14">
        <v>22344812</v>
      </c>
      <c r="P9" s="14">
        <v>9072806</v>
      </c>
      <c r="Q9" s="17">
        <v>15919095</v>
      </c>
      <c r="R9" s="16">
        <v>328938</v>
      </c>
      <c r="S9" s="14">
        <v>65274</v>
      </c>
      <c r="T9" s="14">
        <v>155699</v>
      </c>
      <c r="U9" s="14">
        <v>549911</v>
      </c>
      <c r="V9" s="14">
        <v>283001</v>
      </c>
      <c r="W9" s="14">
        <v>376879</v>
      </c>
      <c r="X9" s="14">
        <v>438844</v>
      </c>
      <c r="Y9" s="14">
        <v>1532941</v>
      </c>
      <c r="Z9" s="14">
        <v>2166933</v>
      </c>
      <c r="AA9" s="14">
        <v>1629205</v>
      </c>
      <c r="AB9" s="14">
        <v>12115903</v>
      </c>
    </row>
    <row r="10" spans="1:28" x14ac:dyDescent="0.45">
      <c r="A10" t="s">
        <v>28</v>
      </c>
      <c r="B10" s="14">
        <v>29717560</v>
      </c>
      <c r="C10" s="14">
        <v>21161100</v>
      </c>
      <c r="D10" s="14">
        <v>1661164</v>
      </c>
      <c r="E10" s="15">
        <v>0.71207393877559266</v>
      </c>
      <c r="F10" s="15">
        <v>5.5898398118822676E-2</v>
      </c>
      <c r="G10" s="16">
        <v>19106</v>
      </c>
      <c r="H10" s="14">
        <v>281719</v>
      </c>
      <c r="I10" s="14">
        <v>1307271</v>
      </c>
      <c r="J10" s="14">
        <v>1608096</v>
      </c>
      <c r="K10" s="14">
        <v>3211925</v>
      </c>
      <c r="L10" s="14">
        <v>2966587</v>
      </c>
      <c r="M10" s="14">
        <v>2687194</v>
      </c>
      <c r="N10" s="14">
        <v>6253637</v>
      </c>
      <c r="O10" s="14">
        <v>3038533</v>
      </c>
      <c r="P10" s="14">
        <v>745697</v>
      </c>
      <c r="Q10" s="17">
        <v>649431</v>
      </c>
      <c r="R10" s="16">
        <v>30627</v>
      </c>
      <c r="S10" s="14">
        <v>10111</v>
      </c>
      <c r="T10" s="14">
        <v>30570</v>
      </c>
      <c r="U10" s="14">
        <v>71308</v>
      </c>
      <c r="V10" s="14">
        <v>66217</v>
      </c>
      <c r="W10" s="14">
        <v>89247</v>
      </c>
      <c r="X10" s="14">
        <v>102538</v>
      </c>
      <c r="Y10" s="14">
        <v>321006</v>
      </c>
      <c r="Z10" s="14">
        <v>368539</v>
      </c>
      <c r="AA10" s="14">
        <v>196911</v>
      </c>
      <c r="AB10" s="14">
        <v>639080</v>
      </c>
    </row>
    <row r="11" spans="1:28" x14ac:dyDescent="0.45">
      <c r="A11" t="s">
        <v>29</v>
      </c>
      <c r="B11" s="14">
        <v>32506851</v>
      </c>
      <c r="C11" s="14">
        <v>23898829</v>
      </c>
      <c r="D11" s="14">
        <v>3091753</v>
      </c>
      <c r="E11" s="15">
        <v>0.7351936058032813</v>
      </c>
      <c r="F11" s="15">
        <v>9.5110812179254156E-2</v>
      </c>
      <c r="G11" s="16">
        <v>12274</v>
      </c>
      <c r="H11" s="14">
        <v>182199</v>
      </c>
      <c r="I11" s="14">
        <v>910306</v>
      </c>
      <c r="J11" s="14">
        <v>1104779</v>
      </c>
      <c r="K11" s="14">
        <v>2607394</v>
      </c>
      <c r="L11" s="14">
        <v>3010642</v>
      </c>
      <c r="M11" s="14">
        <v>2542623</v>
      </c>
      <c r="N11" s="14">
        <v>5735227</v>
      </c>
      <c r="O11" s="14">
        <v>5398901</v>
      </c>
      <c r="P11" s="14">
        <v>1575009</v>
      </c>
      <c r="Q11" s="17">
        <v>1924254</v>
      </c>
      <c r="R11" s="16">
        <v>75310</v>
      </c>
      <c r="S11" s="14">
        <v>7705</v>
      </c>
      <c r="T11" s="14">
        <v>15990</v>
      </c>
      <c r="U11" s="14">
        <v>99005</v>
      </c>
      <c r="V11" s="14">
        <v>37618</v>
      </c>
      <c r="W11" s="14">
        <v>51827</v>
      </c>
      <c r="X11" s="14">
        <v>62651</v>
      </c>
      <c r="Y11" s="14">
        <v>270876</v>
      </c>
      <c r="Z11" s="14">
        <v>534477</v>
      </c>
      <c r="AA11" s="14">
        <v>369164</v>
      </c>
      <c r="AB11" s="14">
        <v>1893713</v>
      </c>
    </row>
    <row r="12" spans="1:28" x14ac:dyDescent="0.45">
      <c r="A12" t="s">
        <v>30</v>
      </c>
      <c r="B12" s="14">
        <v>607857060</v>
      </c>
      <c r="C12" s="14">
        <v>400652199</v>
      </c>
      <c r="D12" s="14">
        <v>69157324</v>
      </c>
      <c r="E12" s="15">
        <v>0.65912239137273487</v>
      </c>
      <c r="F12" s="15">
        <v>0.1137723464131518</v>
      </c>
      <c r="G12" s="16">
        <v>708933</v>
      </c>
      <c r="H12" s="14">
        <v>6853449</v>
      </c>
      <c r="I12" s="14">
        <v>37167631</v>
      </c>
      <c r="J12" s="14">
        <v>44730013</v>
      </c>
      <c r="K12" s="14">
        <v>72383945</v>
      </c>
      <c r="L12" s="14">
        <v>55471576</v>
      </c>
      <c r="M12" s="14">
        <v>44110779</v>
      </c>
      <c r="N12" s="14">
        <v>89340498</v>
      </c>
      <c r="O12" s="14">
        <v>51051447</v>
      </c>
      <c r="P12" s="14">
        <v>17210835</v>
      </c>
      <c r="Q12" s="17">
        <v>26353106</v>
      </c>
      <c r="R12" s="16">
        <v>1814465</v>
      </c>
      <c r="S12" s="14">
        <v>281884</v>
      </c>
      <c r="T12" s="14">
        <v>847498</v>
      </c>
      <c r="U12" s="14">
        <v>2943847</v>
      </c>
      <c r="V12" s="14">
        <v>1630597</v>
      </c>
      <c r="W12" s="14">
        <v>2104649</v>
      </c>
      <c r="X12" s="14">
        <v>2360333</v>
      </c>
      <c r="Y12" s="14">
        <v>7615030</v>
      </c>
      <c r="Z12" s="14">
        <v>10342142</v>
      </c>
      <c r="AA12" s="14">
        <v>7036833</v>
      </c>
      <c r="AB12" s="14">
        <v>43329200</v>
      </c>
    </row>
    <row r="13" spans="1:28" x14ac:dyDescent="0.45">
      <c r="A13" t="s">
        <v>31</v>
      </c>
      <c r="B13" s="14">
        <v>273433834</v>
      </c>
      <c r="C13" s="14">
        <v>206830025</v>
      </c>
      <c r="D13" s="14">
        <v>16517672</v>
      </c>
      <c r="E13" s="15">
        <v>0.75641708992018886</v>
      </c>
      <c r="F13" s="15">
        <v>6.0408296070631848E-2</v>
      </c>
      <c r="G13" s="16">
        <v>171429</v>
      </c>
      <c r="H13" s="14">
        <v>3322576</v>
      </c>
      <c r="I13" s="14">
        <v>16983286</v>
      </c>
      <c r="J13" s="14">
        <v>20477291</v>
      </c>
      <c r="K13" s="14">
        <v>32799104</v>
      </c>
      <c r="L13" s="14">
        <v>27777279</v>
      </c>
      <c r="M13" s="14">
        <v>23318116</v>
      </c>
      <c r="N13" s="14">
        <v>52269652</v>
      </c>
      <c r="O13" s="14">
        <v>31455896</v>
      </c>
      <c r="P13" s="14">
        <v>8958235</v>
      </c>
      <c r="Q13" s="17">
        <v>9774452</v>
      </c>
      <c r="R13" s="16">
        <v>432978</v>
      </c>
      <c r="S13" s="14">
        <v>91426</v>
      </c>
      <c r="T13" s="14">
        <v>240492</v>
      </c>
      <c r="U13" s="14">
        <v>764896</v>
      </c>
      <c r="V13" s="14">
        <v>458790</v>
      </c>
      <c r="W13" s="14">
        <v>612535</v>
      </c>
      <c r="X13" s="14">
        <v>694583</v>
      </c>
      <c r="Y13" s="14">
        <v>2394875</v>
      </c>
      <c r="Z13" s="14">
        <v>3177271</v>
      </c>
      <c r="AA13" s="14">
        <v>1911409</v>
      </c>
      <c r="AB13" s="14">
        <v>8134186</v>
      </c>
    </row>
    <row r="14" spans="1:28" x14ac:dyDescent="0.45">
      <c r="A14" t="s">
        <v>32</v>
      </c>
      <c r="B14" s="14">
        <v>43446563</v>
      </c>
      <c r="C14" s="14">
        <v>31460717</v>
      </c>
      <c r="D14" s="14">
        <v>3317403</v>
      </c>
      <c r="E14" s="15">
        <v>0.72412441462860944</v>
      </c>
      <c r="F14" s="15">
        <v>7.6355936371767769E-2</v>
      </c>
      <c r="G14" s="16">
        <v>16472</v>
      </c>
      <c r="H14" s="14">
        <v>379958</v>
      </c>
      <c r="I14" s="14">
        <v>1868264</v>
      </c>
      <c r="J14" s="14">
        <v>2264694</v>
      </c>
      <c r="K14" s="14">
        <v>5601903</v>
      </c>
      <c r="L14" s="14">
        <v>4916123</v>
      </c>
      <c r="M14" s="14">
        <v>4307284</v>
      </c>
      <c r="N14" s="14">
        <v>9192142</v>
      </c>
      <c r="O14" s="14">
        <v>3692747</v>
      </c>
      <c r="P14" s="14">
        <v>887797</v>
      </c>
      <c r="Q14" s="17">
        <v>598027</v>
      </c>
      <c r="R14" s="16">
        <v>94804</v>
      </c>
      <c r="S14" s="14">
        <v>18539</v>
      </c>
      <c r="T14" s="14">
        <v>46978</v>
      </c>
      <c r="U14" s="14">
        <v>160321</v>
      </c>
      <c r="V14" s="14">
        <v>94595</v>
      </c>
      <c r="W14" s="14">
        <v>129582</v>
      </c>
      <c r="X14" s="14">
        <v>154844</v>
      </c>
      <c r="Y14" s="14">
        <v>512111</v>
      </c>
      <c r="Z14" s="14">
        <v>686983</v>
      </c>
      <c r="AA14" s="14">
        <v>343557</v>
      </c>
      <c r="AB14" s="14">
        <v>1572967</v>
      </c>
    </row>
    <row r="15" spans="1:28" x14ac:dyDescent="0.45">
      <c r="A15" t="s">
        <v>33</v>
      </c>
      <c r="B15" s="14">
        <v>42473884</v>
      </c>
      <c r="C15" s="14">
        <v>30024790</v>
      </c>
      <c r="D15" s="14">
        <v>3456864</v>
      </c>
      <c r="E15" s="15">
        <v>0.70690003297084858</v>
      </c>
      <c r="F15" s="15">
        <v>8.1387988911021183E-2</v>
      </c>
      <c r="G15" s="16">
        <v>53224</v>
      </c>
      <c r="H15" s="14">
        <v>483533</v>
      </c>
      <c r="I15" s="14">
        <v>2350714</v>
      </c>
      <c r="J15" s="14">
        <v>2887471</v>
      </c>
      <c r="K15" s="14">
        <v>5624785</v>
      </c>
      <c r="L15" s="14">
        <v>5214452</v>
      </c>
      <c r="M15" s="14">
        <v>4430144</v>
      </c>
      <c r="N15" s="14">
        <v>7523821</v>
      </c>
      <c r="O15" s="14">
        <v>2913754</v>
      </c>
      <c r="P15" s="14">
        <v>799243</v>
      </c>
      <c r="Q15" s="17">
        <v>631120</v>
      </c>
      <c r="R15" s="16">
        <v>206848</v>
      </c>
      <c r="S15" s="14">
        <v>23466</v>
      </c>
      <c r="T15" s="14">
        <v>75268</v>
      </c>
      <c r="U15" s="14">
        <v>305582</v>
      </c>
      <c r="V15" s="14">
        <v>148624</v>
      </c>
      <c r="W15" s="14">
        <v>176462</v>
      </c>
      <c r="X15" s="14">
        <v>191337</v>
      </c>
      <c r="Y15" s="14">
        <v>578341</v>
      </c>
      <c r="Z15" s="14">
        <v>622343</v>
      </c>
      <c r="AA15" s="14">
        <v>346256</v>
      </c>
      <c r="AB15" s="14">
        <v>1520159</v>
      </c>
    </row>
    <row r="16" spans="1:28" x14ac:dyDescent="0.45">
      <c r="A16" t="s">
        <v>34</v>
      </c>
      <c r="B16" s="14">
        <v>443395239</v>
      </c>
      <c r="C16" s="14">
        <v>319890850</v>
      </c>
      <c r="D16" s="14">
        <v>37999226</v>
      </c>
      <c r="E16" s="15">
        <v>0.72145756621441759</v>
      </c>
      <c r="F16" s="15">
        <v>8.570057289225877E-2</v>
      </c>
      <c r="G16" s="16">
        <v>390164</v>
      </c>
      <c r="H16" s="14">
        <v>4021763</v>
      </c>
      <c r="I16" s="14">
        <v>18241578</v>
      </c>
      <c r="J16" s="14">
        <v>22653505</v>
      </c>
      <c r="K16" s="14">
        <v>42423270</v>
      </c>
      <c r="L16" s="14">
        <v>41275466</v>
      </c>
      <c r="M16" s="14">
        <v>37369745</v>
      </c>
      <c r="N16" s="14">
        <v>87268509</v>
      </c>
      <c r="O16" s="14">
        <v>52766565</v>
      </c>
      <c r="P16" s="14">
        <v>16742623</v>
      </c>
      <c r="Q16" s="17">
        <v>19391167</v>
      </c>
      <c r="R16" s="16">
        <v>866349</v>
      </c>
      <c r="S16" s="14">
        <v>185333</v>
      </c>
      <c r="T16" s="14">
        <v>470465</v>
      </c>
      <c r="U16" s="14">
        <v>1522147</v>
      </c>
      <c r="V16" s="14">
        <v>877210</v>
      </c>
      <c r="W16" s="14">
        <v>1184955</v>
      </c>
      <c r="X16" s="14">
        <v>1288029</v>
      </c>
      <c r="Y16" s="14">
        <v>4332133</v>
      </c>
      <c r="Z16" s="14">
        <v>5556430</v>
      </c>
      <c r="AA16" s="14">
        <v>3665113</v>
      </c>
      <c r="AB16" s="14">
        <v>23812776</v>
      </c>
    </row>
    <row r="17" spans="1:28" x14ac:dyDescent="0.45">
      <c r="A17" t="s">
        <v>35</v>
      </c>
      <c r="B17" s="14">
        <v>179781810</v>
      </c>
      <c r="C17" s="14">
        <v>134375269</v>
      </c>
      <c r="D17" s="14">
        <v>9229066</v>
      </c>
      <c r="E17" s="15">
        <v>0.74743528836426776</v>
      </c>
      <c r="F17" s="15">
        <v>5.1334815240763235E-2</v>
      </c>
      <c r="G17" s="16">
        <v>100682</v>
      </c>
      <c r="H17" s="14">
        <v>2096125</v>
      </c>
      <c r="I17" s="14">
        <v>9196648</v>
      </c>
      <c r="J17" s="14">
        <v>11393455</v>
      </c>
      <c r="K17" s="14">
        <v>23361870</v>
      </c>
      <c r="L17" s="14">
        <v>21644910</v>
      </c>
      <c r="M17" s="14">
        <v>19645216</v>
      </c>
      <c r="N17" s="14">
        <v>36343180</v>
      </c>
      <c r="O17" s="14">
        <v>14359008</v>
      </c>
      <c r="P17" s="14">
        <v>4124649</v>
      </c>
      <c r="Q17" s="17">
        <v>3502981</v>
      </c>
      <c r="R17" s="16">
        <v>192492</v>
      </c>
      <c r="S17" s="14">
        <v>84316</v>
      </c>
      <c r="T17" s="14">
        <v>215043</v>
      </c>
      <c r="U17" s="14">
        <v>491851</v>
      </c>
      <c r="V17" s="14">
        <v>396152</v>
      </c>
      <c r="W17" s="14">
        <v>504146</v>
      </c>
      <c r="X17" s="14">
        <v>549487</v>
      </c>
      <c r="Y17" s="14">
        <v>1536708</v>
      </c>
      <c r="Z17" s="14">
        <v>1619505</v>
      </c>
      <c r="AA17" s="14">
        <v>1006060</v>
      </c>
      <c r="AB17" s="14">
        <v>4166832</v>
      </c>
    </row>
    <row r="18" spans="1:28" x14ac:dyDescent="0.45">
      <c r="A18" t="s">
        <v>36</v>
      </c>
      <c r="B18" s="14">
        <v>89918002</v>
      </c>
      <c r="C18" s="14">
        <v>65389436</v>
      </c>
      <c r="D18" s="14">
        <v>4559864</v>
      </c>
      <c r="E18" s="15">
        <v>0.72721184351938783</v>
      </c>
      <c r="F18" s="15">
        <v>5.0711358110470471E-2</v>
      </c>
      <c r="G18" s="16">
        <v>115905</v>
      </c>
      <c r="H18" s="14">
        <v>906740</v>
      </c>
      <c r="I18" s="14">
        <v>3820360</v>
      </c>
      <c r="J18" s="14">
        <v>4843005</v>
      </c>
      <c r="K18" s="14">
        <v>10956776</v>
      </c>
      <c r="L18" s="14">
        <v>10522513</v>
      </c>
      <c r="M18" s="14">
        <v>9997690</v>
      </c>
      <c r="N18" s="14">
        <v>18709227</v>
      </c>
      <c r="O18" s="14">
        <v>7022939</v>
      </c>
      <c r="P18" s="14">
        <v>1961753</v>
      </c>
      <c r="Q18" s="17">
        <v>1375533</v>
      </c>
      <c r="R18" s="16">
        <v>119211</v>
      </c>
      <c r="S18" s="14">
        <v>45581</v>
      </c>
      <c r="T18" s="14">
        <v>150577</v>
      </c>
      <c r="U18" s="14">
        <v>315369</v>
      </c>
      <c r="V18" s="14">
        <v>290734</v>
      </c>
      <c r="W18" s="14">
        <v>371601</v>
      </c>
      <c r="X18" s="14">
        <v>402600</v>
      </c>
      <c r="Y18" s="14">
        <v>1085044</v>
      </c>
      <c r="Z18" s="14">
        <v>1028897</v>
      </c>
      <c r="AA18" s="14">
        <v>533168</v>
      </c>
      <c r="AB18" s="14">
        <v>1355848</v>
      </c>
    </row>
    <row r="19" spans="1:28" x14ac:dyDescent="0.45">
      <c r="A19" t="s">
        <v>37</v>
      </c>
      <c r="B19" s="14">
        <v>83847454</v>
      </c>
      <c r="C19" s="14">
        <v>61143354</v>
      </c>
      <c r="D19" s="14">
        <v>5718604</v>
      </c>
      <c r="E19" s="15">
        <v>0.72922135477124927</v>
      </c>
      <c r="F19" s="15">
        <v>6.8202476368572865E-2</v>
      </c>
      <c r="G19" s="16">
        <v>100413</v>
      </c>
      <c r="H19" s="14">
        <v>854629</v>
      </c>
      <c r="I19" s="14">
        <v>3807203</v>
      </c>
      <c r="J19" s="14">
        <v>4762245</v>
      </c>
      <c r="K19" s="14">
        <v>9876893</v>
      </c>
      <c r="L19" s="14">
        <v>9194062</v>
      </c>
      <c r="M19" s="14">
        <v>8410425</v>
      </c>
      <c r="N19" s="14">
        <v>16852588</v>
      </c>
      <c r="O19" s="14">
        <v>7797430</v>
      </c>
      <c r="P19" s="14">
        <v>2341614</v>
      </c>
      <c r="Q19" s="17">
        <v>1908097</v>
      </c>
      <c r="R19" s="16">
        <v>197224</v>
      </c>
      <c r="S19" s="14">
        <v>45171</v>
      </c>
      <c r="T19" s="14">
        <v>122025</v>
      </c>
      <c r="U19" s="14">
        <v>364420</v>
      </c>
      <c r="V19" s="14">
        <v>229241</v>
      </c>
      <c r="W19" s="14">
        <v>300565</v>
      </c>
      <c r="X19" s="14">
        <v>320866</v>
      </c>
      <c r="Y19" s="14">
        <v>910543</v>
      </c>
      <c r="Z19" s="14">
        <v>990845</v>
      </c>
      <c r="AA19" s="14">
        <v>569812</v>
      </c>
      <c r="AB19" s="14">
        <v>2706364</v>
      </c>
    </row>
    <row r="20" spans="1:28" x14ac:dyDescent="0.45">
      <c r="A20" t="s">
        <v>38</v>
      </c>
      <c r="B20" s="14">
        <v>105194178</v>
      </c>
      <c r="C20" s="14">
        <v>78638713</v>
      </c>
      <c r="D20" s="14">
        <v>6193545</v>
      </c>
      <c r="E20" s="15">
        <v>0.74755765475918257</v>
      </c>
      <c r="F20" s="15">
        <v>5.8877260298568997E-2</v>
      </c>
      <c r="G20" s="16">
        <v>59287</v>
      </c>
      <c r="H20" s="14">
        <v>1423334</v>
      </c>
      <c r="I20" s="14">
        <v>6427837</v>
      </c>
      <c r="J20" s="14">
        <v>7910458</v>
      </c>
      <c r="K20" s="14">
        <v>14593056</v>
      </c>
      <c r="L20" s="14">
        <v>12684849</v>
      </c>
      <c r="M20" s="14">
        <v>11055776</v>
      </c>
      <c r="N20" s="14">
        <v>19716220</v>
      </c>
      <c r="O20" s="14">
        <v>8283215</v>
      </c>
      <c r="P20" s="14">
        <v>2398757</v>
      </c>
      <c r="Q20" s="17">
        <v>1996382</v>
      </c>
      <c r="R20" s="16">
        <v>172300</v>
      </c>
      <c r="S20" s="14">
        <v>45672</v>
      </c>
      <c r="T20" s="14">
        <v>135054</v>
      </c>
      <c r="U20" s="14">
        <v>353026</v>
      </c>
      <c r="V20" s="14">
        <v>244019</v>
      </c>
      <c r="W20" s="14">
        <v>310555</v>
      </c>
      <c r="X20" s="14">
        <v>332711</v>
      </c>
      <c r="Y20" s="14">
        <v>971227</v>
      </c>
      <c r="Z20" s="14">
        <v>1059834</v>
      </c>
      <c r="AA20" s="14">
        <v>575803</v>
      </c>
      <c r="AB20" s="14">
        <v>2969469</v>
      </c>
    </row>
    <row r="21" spans="1:28" x14ac:dyDescent="0.45">
      <c r="A21" t="s">
        <v>39</v>
      </c>
      <c r="B21" s="14">
        <v>113685452</v>
      </c>
      <c r="C21" s="14">
        <v>84454460</v>
      </c>
      <c r="D21" s="14">
        <v>6450477</v>
      </c>
      <c r="E21" s="15">
        <v>0.74287834119707774</v>
      </c>
      <c r="F21" s="15">
        <v>5.6739687326044147E-2</v>
      </c>
      <c r="G21" s="16">
        <v>13913</v>
      </c>
      <c r="H21" s="14">
        <v>1429452</v>
      </c>
      <c r="I21" s="14">
        <v>7763086</v>
      </c>
      <c r="J21" s="14">
        <v>9206451</v>
      </c>
      <c r="K21" s="14">
        <v>14243354</v>
      </c>
      <c r="L21" s="14">
        <v>12140352</v>
      </c>
      <c r="M21" s="14">
        <v>10584114</v>
      </c>
      <c r="N21" s="14">
        <v>22976730</v>
      </c>
      <c r="O21" s="14">
        <v>9998232</v>
      </c>
      <c r="P21" s="14">
        <v>2899934</v>
      </c>
      <c r="Q21" s="17">
        <v>2405293</v>
      </c>
      <c r="R21" s="16">
        <v>263390</v>
      </c>
      <c r="S21" s="14">
        <v>46456</v>
      </c>
      <c r="T21" s="14">
        <v>116798</v>
      </c>
      <c r="U21" s="14">
        <v>426644</v>
      </c>
      <c r="V21" s="14">
        <v>226596</v>
      </c>
      <c r="W21" s="14">
        <v>293769</v>
      </c>
      <c r="X21" s="14">
        <v>316643</v>
      </c>
      <c r="Y21" s="14">
        <v>974998</v>
      </c>
      <c r="Z21" s="14">
        <v>1263655</v>
      </c>
      <c r="AA21" s="14">
        <v>844059</v>
      </c>
      <c r="AB21" s="14">
        <v>2955091</v>
      </c>
    </row>
    <row r="22" spans="1:28" x14ac:dyDescent="0.45">
      <c r="A22" t="s">
        <v>40</v>
      </c>
      <c r="B22" s="14">
        <v>37750199</v>
      </c>
      <c r="C22" s="14">
        <v>27355826</v>
      </c>
      <c r="D22" s="14">
        <v>2748523</v>
      </c>
      <c r="E22" s="15">
        <v>0.72465382235468478</v>
      </c>
      <c r="F22" s="15">
        <v>7.2808172481421893E-2</v>
      </c>
      <c r="G22" s="16">
        <v>2023</v>
      </c>
      <c r="H22" s="14">
        <v>420265</v>
      </c>
      <c r="I22" s="14">
        <v>1967876</v>
      </c>
      <c r="J22" s="14">
        <v>2390164</v>
      </c>
      <c r="K22" s="14">
        <v>5015157</v>
      </c>
      <c r="L22" s="14">
        <v>4546942</v>
      </c>
      <c r="M22" s="14">
        <v>3950188</v>
      </c>
      <c r="N22" s="14">
        <v>7046914</v>
      </c>
      <c r="O22" s="14">
        <v>3071155</v>
      </c>
      <c r="P22" s="14">
        <v>762041</v>
      </c>
      <c r="Q22" s="17">
        <v>573265</v>
      </c>
      <c r="R22" s="16">
        <v>40076</v>
      </c>
      <c r="S22" s="14">
        <v>20377</v>
      </c>
      <c r="T22" s="14">
        <v>67151</v>
      </c>
      <c r="U22" s="14">
        <v>127604</v>
      </c>
      <c r="V22" s="14">
        <v>135372</v>
      </c>
      <c r="W22" s="14">
        <v>171787</v>
      </c>
      <c r="X22" s="14">
        <v>181542</v>
      </c>
      <c r="Y22" s="14">
        <v>523121</v>
      </c>
      <c r="Z22" s="14">
        <v>578215</v>
      </c>
      <c r="AA22" s="14">
        <v>272954</v>
      </c>
      <c r="AB22" s="14">
        <v>1023674</v>
      </c>
    </row>
    <row r="23" spans="1:28" x14ac:dyDescent="0.45">
      <c r="A23" t="s">
        <v>41</v>
      </c>
      <c r="B23" s="14">
        <v>227592515</v>
      </c>
      <c r="C23" s="14">
        <v>169815343</v>
      </c>
      <c r="D23" s="14">
        <v>12827375</v>
      </c>
      <c r="E23" s="15">
        <v>0.74613764428940033</v>
      </c>
      <c r="F23" s="15">
        <v>5.636114614753477E-2</v>
      </c>
      <c r="G23" s="16">
        <v>113047</v>
      </c>
      <c r="H23" s="14">
        <v>1800276</v>
      </c>
      <c r="I23" s="14">
        <v>7690204</v>
      </c>
      <c r="J23" s="14">
        <v>9603527</v>
      </c>
      <c r="K23" s="14">
        <v>20153901</v>
      </c>
      <c r="L23" s="14">
        <v>20614014</v>
      </c>
      <c r="M23" s="14">
        <v>19422264</v>
      </c>
      <c r="N23" s="14">
        <v>52793321</v>
      </c>
      <c r="O23" s="14">
        <v>32697849</v>
      </c>
      <c r="P23" s="14">
        <v>7511619</v>
      </c>
      <c r="Q23" s="17">
        <v>7018848</v>
      </c>
      <c r="R23" s="16">
        <v>227228</v>
      </c>
      <c r="S23" s="14">
        <v>68397</v>
      </c>
      <c r="T23" s="14">
        <v>164183</v>
      </c>
      <c r="U23" s="14">
        <v>459808</v>
      </c>
      <c r="V23" s="14">
        <v>313427</v>
      </c>
      <c r="W23" s="14">
        <v>451225</v>
      </c>
      <c r="X23" s="14">
        <v>547885</v>
      </c>
      <c r="Y23" s="14">
        <v>2058510</v>
      </c>
      <c r="Z23" s="14">
        <v>2737126</v>
      </c>
      <c r="AA23" s="14">
        <v>1510416</v>
      </c>
      <c r="AB23" s="14">
        <v>6138170</v>
      </c>
    </row>
    <row r="24" spans="1:28" x14ac:dyDescent="0.45">
      <c r="A24" t="s">
        <v>42</v>
      </c>
      <c r="B24" s="14">
        <v>305953118</v>
      </c>
      <c r="C24" s="14">
        <v>219942509</v>
      </c>
      <c r="D24" s="14">
        <v>31317314</v>
      </c>
      <c r="E24" s="15">
        <v>0.71887650773998646</v>
      </c>
      <c r="F24" s="15">
        <v>0.10235984586370517</v>
      </c>
      <c r="G24" s="16">
        <v>157279</v>
      </c>
      <c r="H24" s="14">
        <v>2063638</v>
      </c>
      <c r="I24" s="14">
        <v>8249612</v>
      </c>
      <c r="J24" s="14">
        <v>10470529</v>
      </c>
      <c r="K24" s="14">
        <v>23520414</v>
      </c>
      <c r="L24" s="14">
        <v>24132805</v>
      </c>
      <c r="M24" s="14">
        <v>21636219</v>
      </c>
      <c r="N24" s="14">
        <v>60880196</v>
      </c>
      <c r="O24" s="14">
        <v>46105556</v>
      </c>
      <c r="P24" s="14">
        <v>14505137</v>
      </c>
      <c r="Q24" s="17">
        <v>18691653</v>
      </c>
      <c r="R24" s="16">
        <v>320785</v>
      </c>
      <c r="S24" s="14">
        <v>109179</v>
      </c>
      <c r="T24" s="14">
        <v>275274</v>
      </c>
      <c r="U24" s="14">
        <v>705238</v>
      </c>
      <c r="V24" s="14">
        <v>517983</v>
      </c>
      <c r="W24" s="14">
        <v>710652</v>
      </c>
      <c r="X24" s="14">
        <v>818713</v>
      </c>
      <c r="Y24" s="14">
        <v>2959285</v>
      </c>
      <c r="Z24" s="14">
        <v>4785761</v>
      </c>
      <c r="AA24" s="14">
        <v>3148826</v>
      </c>
      <c r="AB24" s="14">
        <v>20571420</v>
      </c>
    </row>
    <row r="25" spans="1:28" x14ac:dyDescent="0.45">
      <c r="A25" t="s">
        <v>43</v>
      </c>
      <c r="B25" s="14">
        <v>290697720</v>
      </c>
      <c r="C25" s="14">
        <v>209033835</v>
      </c>
      <c r="D25" s="14">
        <v>17812780</v>
      </c>
      <c r="E25" s="15">
        <v>0.71907627964883936</v>
      </c>
      <c r="F25" s="15">
        <v>6.1275953591930478E-2</v>
      </c>
      <c r="G25" s="16">
        <v>193061</v>
      </c>
      <c r="H25" s="14">
        <v>3171556</v>
      </c>
      <c r="I25" s="14">
        <v>13898791</v>
      </c>
      <c r="J25" s="14">
        <v>17263408</v>
      </c>
      <c r="K25" s="14">
        <v>30654378</v>
      </c>
      <c r="L25" s="14">
        <v>29663776</v>
      </c>
      <c r="M25" s="14">
        <v>27471369</v>
      </c>
      <c r="N25" s="14">
        <v>59185404</v>
      </c>
      <c r="O25" s="14">
        <v>28099207</v>
      </c>
      <c r="P25" s="14">
        <v>8265008</v>
      </c>
      <c r="Q25" s="17">
        <v>8431285</v>
      </c>
      <c r="R25" s="16">
        <v>377037</v>
      </c>
      <c r="S25" s="14">
        <v>123522</v>
      </c>
      <c r="T25" s="14">
        <v>364328</v>
      </c>
      <c r="U25" s="14">
        <v>864887</v>
      </c>
      <c r="V25" s="14">
        <v>656838</v>
      </c>
      <c r="W25" s="14">
        <v>842655</v>
      </c>
      <c r="X25" s="14">
        <v>939539</v>
      </c>
      <c r="Y25" s="14">
        <v>2657493</v>
      </c>
      <c r="Z25" s="14">
        <v>2871035</v>
      </c>
      <c r="AA25" s="14">
        <v>1650343</v>
      </c>
      <c r="AB25" s="14">
        <v>9573418</v>
      </c>
    </row>
    <row r="26" spans="1:28" x14ac:dyDescent="0.45">
      <c r="A26" t="s">
        <v>44</v>
      </c>
      <c r="B26" s="14">
        <v>199087585</v>
      </c>
      <c r="C26" s="14">
        <v>146473157</v>
      </c>
      <c r="D26" s="14">
        <v>13133211</v>
      </c>
      <c r="E26" s="15">
        <v>0.73572220487781792</v>
      </c>
      <c r="F26" s="15">
        <v>6.5967001407948159E-2</v>
      </c>
      <c r="G26" s="16">
        <v>213688</v>
      </c>
      <c r="H26" s="14">
        <v>1679229</v>
      </c>
      <c r="I26" s="14">
        <v>6703941</v>
      </c>
      <c r="J26" s="14">
        <v>8596858</v>
      </c>
      <c r="K26" s="14">
        <v>19941110</v>
      </c>
      <c r="L26" s="14">
        <v>19611246</v>
      </c>
      <c r="M26" s="14">
        <v>18781960</v>
      </c>
      <c r="N26" s="14">
        <v>43574384</v>
      </c>
      <c r="O26" s="14">
        <v>22660763</v>
      </c>
      <c r="P26" s="14">
        <v>6731414</v>
      </c>
      <c r="Q26" s="17">
        <v>6575422</v>
      </c>
      <c r="R26" s="16">
        <v>262577</v>
      </c>
      <c r="S26" s="14">
        <v>80734</v>
      </c>
      <c r="T26" s="14">
        <v>230212</v>
      </c>
      <c r="U26" s="14">
        <v>573523</v>
      </c>
      <c r="V26" s="14">
        <v>445103</v>
      </c>
      <c r="W26" s="14">
        <v>585466</v>
      </c>
      <c r="X26" s="14">
        <v>660023</v>
      </c>
      <c r="Y26" s="14">
        <v>2016350</v>
      </c>
      <c r="Z26" s="14">
        <v>2314767</v>
      </c>
      <c r="AA26" s="14">
        <v>1289960</v>
      </c>
      <c r="AB26" s="14">
        <v>6737680</v>
      </c>
    </row>
    <row r="27" spans="1:28" x14ac:dyDescent="0.45">
      <c r="A27" t="s">
        <v>45</v>
      </c>
      <c r="B27" s="14">
        <v>60339774</v>
      </c>
      <c r="C27" s="14">
        <v>45545527</v>
      </c>
      <c r="D27" s="14">
        <v>2900604</v>
      </c>
      <c r="E27" s="15">
        <v>0.75481765974131754</v>
      </c>
      <c r="F27" s="15">
        <v>4.807117772764611E-2</v>
      </c>
      <c r="G27" s="16">
        <v>-18834</v>
      </c>
      <c r="H27" s="14">
        <v>960368</v>
      </c>
      <c r="I27" s="14">
        <v>5402753</v>
      </c>
      <c r="J27" s="14">
        <v>6344287</v>
      </c>
      <c r="K27" s="14">
        <v>9496522</v>
      </c>
      <c r="L27" s="14">
        <v>7198859</v>
      </c>
      <c r="M27" s="14">
        <v>5884756</v>
      </c>
      <c r="N27" s="14">
        <v>10552156</v>
      </c>
      <c r="O27" s="14">
        <v>4090981</v>
      </c>
      <c r="P27" s="14">
        <v>1175661</v>
      </c>
      <c r="Q27" s="17">
        <v>802305</v>
      </c>
      <c r="R27" s="16">
        <v>121134</v>
      </c>
      <c r="S27" s="14">
        <v>23635</v>
      </c>
      <c r="T27" s="14">
        <v>60352</v>
      </c>
      <c r="U27" s="14">
        <v>205121</v>
      </c>
      <c r="V27" s="14">
        <v>113651</v>
      </c>
      <c r="W27" s="14">
        <v>145388</v>
      </c>
      <c r="X27" s="14">
        <v>160528</v>
      </c>
      <c r="Y27" s="14">
        <v>468234</v>
      </c>
      <c r="Z27" s="14">
        <v>535215</v>
      </c>
      <c r="AA27" s="14">
        <v>323298</v>
      </c>
      <c r="AB27" s="14">
        <v>1323526</v>
      </c>
    </row>
    <row r="28" spans="1:28" x14ac:dyDescent="0.45">
      <c r="A28" t="s">
        <v>46</v>
      </c>
      <c r="B28" s="14">
        <v>167536109</v>
      </c>
      <c r="C28" s="14">
        <v>121860097</v>
      </c>
      <c r="D28" s="14">
        <v>10860882</v>
      </c>
      <c r="E28" s="15">
        <v>0.72736616438907509</v>
      </c>
      <c r="F28" s="15">
        <v>6.4827111390058603E-2</v>
      </c>
      <c r="G28" s="16">
        <v>94176</v>
      </c>
      <c r="H28" s="14">
        <v>1868753</v>
      </c>
      <c r="I28" s="14">
        <v>8763177</v>
      </c>
      <c r="J28" s="14">
        <v>10726106</v>
      </c>
      <c r="K28" s="14">
        <v>20496714</v>
      </c>
      <c r="L28" s="14">
        <v>18519397</v>
      </c>
      <c r="M28" s="14">
        <v>16339567</v>
      </c>
      <c r="N28" s="14">
        <v>31888950</v>
      </c>
      <c r="O28" s="14">
        <v>14796006</v>
      </c>
      <c r="P28" s="14">
        <v>4447231</v>
      </c>
      <c r="Q28" s="17">
        <v>4646126</v>
      </c>
      <c r="R28" s="16">
        <v>235149</v>
      </c>
      <c r="S28" s="14">
        <v>91448</v>
      </c>
      <c r="T28" s="14">
        <v>253042</v>
      </c>
      <c r="U28" s="14">
        <v>579639</v>
      </c>
      <c r="V28" s="14">
        <v>469302</v>
      </c>
      <c r="W28" s="14">
        <v>596985</v>
      </c>
      <c r="X28" s="14">
        <v>632053</v>
      </c>
      <c r="Y28" s="14">
        <v>1709958</v>
      </c>
      <c r="Z28" s="14">
        <v>1862585</v>
      </c>
      <c r="AA28" s="14">
        <v>1029922</v>
      </c>
      <c r="AB28" s="14">
        <v>5335268</v>
      </c>
    </row>
    <row r="29" spans="1:28" x14ac:dyDescent="0.45">
      <c r="A29" t="s">
        <v>47</v>
      </c>
      <c r="B29" s="14">
        <v>28567418</v>
      </c>
      <c r="C29" s="14">
        <v>19145924</v>
      </c>
      <c r="D29" s="14">
        <v>2554411</v>
      </c>
      <c r="E29" s="15">
        <v>0.67020141617278817</v>
      </c>
      <c r="F29" s="15">
        <v>8.9416936455370244E-2</v>
      </c>
      <c r="G29" s="16">
        <v>38428</v>
      </c>
      <c r="H29" s="14">
        <v>341368</v>
      </c>
      <c r="I29" s="14">
        <v>1535270</v>
      </c>
      <c r="J29" s="14">
        <v>1915066</v>
      </c>
      <c r="K29" s="14">
        <v>3519364</v>
      </c>
      <c r="L29" s="14">
        <v>3195698</v>
      </c>
      <c r="M29" s="14">
        <v>2842507</v>
      </c>
      <c r="N29" s="14">
        <v>4903180</v>
      </c>
      <c r="O29" s="14">
        <v>1921765</v>
      </c>
      <c r="P29" s="14">
        <v>537451</v>
      </c>
      <c r="Q29" s="17">
        <v>310893</v>
      </c>
      <c r="R29" s="16">
        <v>95386</v>
      </c>
      <c r="S29" s="14">
        <v>33666</v>
      </c>
      <c r="T29" s="14">
        <v>82698</v>
      </c>
      <c r="U29" s="14">
        <v>211750</v>
      </c>
      <c r="V29" s="14">
        <v>134951</v>
      </c>
      <c r="W29" s="14">
        <v>170681</v>
      </c>
      <c r="X29" s="14">
        <v>178228</v>
      </c>
      <c r="Y29" s="14">
        <v>515060</v>
      </c>
      <c r="Z29" s="14">
        <v>559535</v>
      </c>
      <c r="AA29" s="14">
        <v>270852</v>
      </c>
      <c r="AB29" s="14">
        <v>818915</v>
      </c>
    </row>
    <row r="30" spans="1:28" x14ac:dyDescent="0.45">
      <c r="A30" t="s">
        <v>48</v>
      </c>
      <c r="B30" s="14">
        <v>56270983</v>
      </c>
      <c r="C30" s="14">
        <v>41139433</v>
      </c>
      <c r="D30" s="14">
        <v>4013558</v>
      </c>
      <c r="E30" s="15">
        <v>0.73109497660632661</v>
      </c>
      <c r="F30" s="15">
        <v>7.1325535578434809E-2</v>
      </c>
      <c r="G30" s="16">
        <v>93939</v>
      </c>
      <c r="H30" s="14">
        <v>576822</v>
      </c>
      <c r="I30" s="14">
        <v>2599630</v>
      </c>
      <c r="J30" s="14">
        <v>3270391</v>
      </c>
      <c r="K30" s="14">
        <v>7149647</v>
      </c>
      <c r="L30" s="14">
        <v>6456989</v>
      </c>
      <c r="M30" s="14">
        <v>6028221</v>
      </c>
      <c r="N30" s="14">
        <v>11324798</v>
      </c>
      <c r="O30" s="14">
        <v>4486754</v>
      </c>
      <c r="P30" s="14">
        <v>1350416</v>
      </c>
      <c r="Q30" s="17">
        <v>1072217</v>
      </c>
      <c r="R30" s="16">
        <v>136422</v>
      </c>
      <c r="S30" s="14">
        <v>32116</v>
      </c>
      <c r="T30" s="14">
        <v>92610</v>
      </c>
      <c r="U30" s="14">
        <v>261148</v>
      </c>
      <c r="V30" s="14">
        <v>173560</v>
      </c>
      <c r="W30" s="14">
        <v>226690</v>
      </c>
      <c r="X30" s="14">
        <v>244804</v>
      </c>
      <c r="Y30" s="14">
        <v>677578</v>
      </c>
      <c r="Z30" s="14">
        <v>701385</v>
      </c>
      <c r="AA30" s="14">
        <v>424591</v>
      </c>
      <c r="AB30" s="14">
        <v>1778936</v>
      </c>
    </row>
    <row r="31" spans="1:28" x14ac:dyDescent="0.45">
      <c r="A31" t="s">
        <v>49</v>
      </c>
      <c r="B31" s="14">
        <v>90072116</v>
      </c>
      <c r="C31" s="14">
        <v>60180724</v>
      </c>
      <c r="D31" s="14">
        <v>12582621</v>
      </c>
      <c r="E31" s="15">
        <v>0.66813933848295515</v>
      </c>
      <c r="F31" s="15">
        <v>0.13969496397753106</v>
      </c>
      <c r="G31" s="16">
        <v>22657</v>
      </c>
      <c r="H31" s="14">
        <v>816205</v>
      </c>
      <c r="I31" s="14">
        <v>4873270</v>
      </c>
      <c r="J31" s="14">
        <v>5712132</v>
      </c>
      <c r="K31" s="14">
        <v>11806240</v>
      </c>
      <c r="L31" s="14">
        <v>9338033</v>
      </c>
      <c r="M31" s="14">
        <v>7482117</v>
      </c>
      <c r="N31" s="14">
        <v>14293977</v>
      </c>
      <c r="O31" s="14">
        <v>6322938</v>
      </c>
      <c r="P31" s="14">
        <v>1962730</v>
      </c>
      <c r="Q31" s="17">
        <v>3262557</v>
      </c>
      <c r="R31" s="16">
        <v>445726</v>
      </c>
      <c r="S31" s="14">
        <v>27708</v>
      </c>
      <c r="T31" s="14">
        <v>80360</v>
      </c>
      <c r="U31" s="14">
        <v>553794</v>
      </c>
      <c r="V31" s="14">
        <v>148175</v>
      </c>
      <c r="W31" s="14">
        <v>198497</v>
      </c>
      <c r="X31" s="14">
        <v>233809</v>
      </c>
      <c r="Y31" s="14">
        <v>783719</v>
      </c>
      <c r="Z31" s="14">
        <v>1151850</v>
      </c>
      <c r="AA31" s="14">
        <v>802793</v>
      </c>
      <c r="AB31" s="14">
        <v>9756218</v>
      </c>
    </row>
    <row r="32" spans="1:28" x14ac:dyDescent="0.45">
      <c r="A32" t="s">
        <v>50</v>
      </c>
      <c r="B32" s="14">
        <v>52454950</v>
      </c>
      <c r="C32" s="14">
        <v>39465006</v>
      </c>
      <c r="D32" s="14">
        <v>4057914</v>
      </c>
      <c r="E32" s="15">
        <v>0.75235999653035601</v>
      </c>
      <c r="F32" s="15">
        <v>7.7359982232372726E-2</v>
      </c>
      <c r="G32" s="16">
        <v>10634</v>
      </c>
      <c r="H32" s="14">
        <v>420434</v>
      </c>
      <c r="I32" s="14">
        <v>1694193</v>
      </c>
      <c r="J32" s="14">
        <v>2125261</v>
      </c>
      <c r="K32" s="14">
        <v>5020207</v>
      </c>
      <c r="L32" s="14">
        <v>5021897</v>
      </c>
      <c r="M32" s="14">
        <v>4840955</v>
      </c>
      <c r="N32" s="14">
        <v>12125035</v>
      </c>
      <c r="O32" s="14">
        <v>6623786</v>
      </c>
      <c r="P32" s="14">
        <v>1659106</v>
      </c>
      <c r="Q32" s="17">
        <v>2048759</v>
      </c>
      <c r="R32" s="16">
        <v>57016</v>
      </c>
      <c r="S32" s="14">
        <v>21752</v>
      </c>
      <c r="T32" s="14">
        <v>57391</v>
      </c>
      <c r="U32" s="14">
        <v>136159</v>
      </c>
      <c r="V32" s="14">
        <v>117131</v>
      </c>
      <c r="W32" s="14">
        <v>162993</v>
      </c>
      <c r="X32" s="14">
        <v>183925</v>
      </c>
      <c r="Y32" s="14">
        <v>618890</v>
      </c>
      <c r="Z32" s="14">
        <v>783417</v>
      </c>
      <c r="AA32" s="14">
        <v>459478</v>
      </c>
      <c r="AB32" s="14">
        <v>2009497</v>
      </c>
    </row>
    <row r="33" spans="1:28" x14ac:dyDescent="0.45">
      <c r="A33" t="s">
        <v>51</v>
      </c>
      <c r="B33" s="14">
        <v>376249157</v>
      </c>
      <c r="C33" s="14">
        <v>282742423</v>
      </c>
      <c r="D33" s="14">
        <v>25086054</v>
      </c>
      <c r="E33" s="15">
        <v>0.75147656211227076</v>
      </c>
      <c r="F33" s="15">
        <v>6.6674047059725378E-2</v>
      </c>
      <c r="G33" s="16">
        <v>318143</v>
      </c>
      <c r="H33" s="14">
        <v>2711319</v>
      </c>
      <c r="I33" s="14">
        <v>11684490</v>
      </c>
      <c r="J33" s="14">
        <v>14713952</v>
      </c>
      <c r="K33" s="14">
        <v>28123193</v>
      </c>
      <c r="L33" s="14">
        <v>29028179</v>
      </c>
      <c r="M33" s="14">
        <v>26793073</v>
      </c>
      <c r="N33" s="14">
        <v>77928945</v>
      </c>
      <c r="O33" s="14">
        <v>62976631</v>
      </c>
      <c r="P33" s="14">
        <v>20298212</v>
      </c>
      <c r="Q33" s="17">
        <v>22880238</v>
      </c>
      <c r="R33" s="16">
        <v>553576</v>
      </c>
      <c r="S33" s="14">
        <v>155104</v>
      </c>
      <c r="T33" s="14">
        <v>355138</v>
      </c>
      <c r="U33" s="14">
        <v>1063818</v>
      </c>
      <c r="V33" s="14">
        <v>637811</v>
      </c>
      <c r="W33" s="14">
        <v>849325</v>
      </c>
      <c r="X33" s="14">
        <v>981711</v>
      </c>
      <c r="Y33" s="14">
        <v>3283291</v>
      </c>
      <c r="Z33" s="14">
        <v>4530936</v>
      </c>
      <c r="AA33" s="14">
        <v>2926242</v>
      </c>
      <c r="AB33" s="14">
        <v>14262629</v>
      </c>
    </row>
    <row r="34" spans="1:28" x14ac:dyDescent="0.45">
      <c r="A34" t="s">
        <v>52</v>
      </c>
      <c r="B34" s="14">
        <v>47187910</v>
      </c>
      <c r="C34" s="14">
        <v>33563801</v>
      </c>
      <c r="D34" s="14">
        <v>2906193</v>
      </c>
      <c r="E34" s="15">
        <v>0.71127966888128757</v>
      </c>
      <c r="F34" s="15">
        <v>6.1587660907211191E-2</v>
      </c>
      <c r="G34" s="16">
        <v>30207</v>
      </c>
      <c r="H34" s="14">
        <v>645320</v>
      </c>
      <c r="I34" s="14">
        <v>3303639</v>
      </c>
      <c r="J34" s="14">
        <v>3979166</v>
      </c>
      <c r="K34" s="14">
        <v>6764608</v>
      </c>
      <c r="L34" s="14">
        <v>5265027</v>
      </c>
      <c r="M34" s="14">
        <v>4357917</v>
      </c>
      <c r="N34" s="14">
        <v>8409482</v>
      </c>
      <c r="O34" s="14">
        <v>3488054</v>
      </c>
      <c r="P34" s="14">
        <v>761896</v>
      </c>
      <c r="Q34" s="17">
        <v>537651</v>
      </c>
      <c r="R34" s="16">
        <v>123005</v>
      </c>
      <c r="S34" s="14">
        <v>24562</v>
      </c>
      <c r="T34" s="14">
        <v>73207</v>
      </c>
      <c r="U34" s="14">
        <v>220774</v>
      </c>
      <c r="V34" s="14">
        <v>129359</v>
      </c>
      <c r="W34" s="14">
        <v>169786</v>
      </c>
      <c r="X34" s="14">
        <v>181177</v>
      </c>
      <c r="Y34" s="14">
        <v>538923</v>
      </c>
      <c r="Z34" s="14">
        <v>578339</v>
      </c>
      <c r="AA34" s="14">
        <v>325827</v>
      </c>
      <c r="AB34" s="14">
        <v>1147588</v>
      </c>
    </row>
    <row r="35" spans="1:28" x14ac:dyDescent="0.45">
      <c r="A35" t="s">
        <v>53</v>
      </c>
      <c r="B35" s="14">
        <v>780727302</v>
      </c>
      <c r="C35" s="14">
        <v>549083280</v>
      </c>
      <c r="D35" s="14">
        <v>89666727</v>
      </c>
      <c r="E35" s="15">
        <v>0.70329714177204472</v>
      </c>
      <c r="F35" s="15">
        <v>0.11485025151586155</v>
      </c>
      <c r="G35" s="16">
        <v>549688</v>
      </c>
      <c r="H35" s="14">
        <v>6753929</v>
      </c>
      <c r="I35" s="14">
        <v>29990886</v>
      </c>
      <c r="J35" s="14">
        <v>37294503</v>
      </c>
      <c r="K35" s="14">
        <v>66900657</v>
      </c>
      <c r="L35" s="14">
        <v>65348829</v>
      </c>
      <c r="M35" s="14">
        <v>56286319</v>
      </c>
      <c r="N35" s="14">
        <v>133385263</v>
      </c>
      <c r="O35" s="14">
        <v>90971811</v>
      </c>
      <c r="P35" s="14">
        <v>34882085</v>
      </c>
      <c r="Q35" s="17">
        <v>64013813</v>
      </c>
      <c r="R35" s="16">
        <v>3207015</v>
      </c>
      <c r="S35" s="14">
        <v>304266</v>
      </c>
      <c r="T35" s="14">
        <v>731271</v>
      </c>
      <c r="U35" s="14">
        <v>4242552</v>
      </c>
      <c r="V35" s="14">
        <v>1317540</v>
      </c>
      <c r="W35" s="14">
        <v>1738739</v>
      </c>
      <c r="X35" s="14">
        <v>1878995</v>
      </c>
      <c r="Y35" s="14">
        <v>6233306</v>
      </c>
      <c r="Z35" s="14">
        <v>8894707</v>
      </c>
      <c r="AA35" s="14">
        <v>6918231</v>
      </c>
      <c r="AB35" s="14">
        <v>70388623</v>
      </c>
    </row>
    <row r="36" spans="1:28" x14ac:dyDescent="0.45">
      <c r="A36" t="s">
        <v>54</v>
      </c>
      <c r="B36" s="14">
        <v>275085327</v>
      </c>
      <c r="C36" s="14">
        <v>203498958</v>
      </c>
      <c r="D36" s="14">
        <v>17833967</v>
      </c>
      <c r="E36" s="15">
        <v>0.73976667610482916</v>
      </c>
      <c r="F36" s="15">
        <v>6.4830673429557367E-2</v>
      </c>
      <c r="G36" s="16">
        <v>112353</v>
      </c>
      <c r="H36" s="14">
        <v>3158520</v>
      </c>
      <c r="I36" s="14">
        <v>15565889</v>
      </c>
      <c r="J36" s="14">
        <v>18836762</v>
      </c>
      <c r="K36" s="14">
        <v>34755489</v>
      </c>
      <c r="L36" s="14">
        <v>28549708</v>
      </c>
      <c r="M36" s="14">
        <v>24589426</v>
      </c>
      <c r="N36" s="14">
        <v>51176878</v>
      </c>
      <c r="O36" s="14">
        <v>29336431</v>
      </c>
      <c r="P36" s="14">
        <v>8451695</v>
      </c>
      <c r="Q36" s="17">
        <v>7802569</v>
      </c>
      <c r="R36" s="16">
        <v>423129</v>
      </c>
      <c r="S36" s="14">
        <v>118530</v>
      </c>
      <c r="T36" s="14">
        <v>319637</v>
      </c>
      <c r="U36" s="14">
        <v>861296</v>
      </c>
      <c r="V36" s="14">
        <v>601716</v>
      </c>
      <c r="W36" s="14">
        <v>811612</v>
      </c>
      <c r="X36" s="14">
        <v>913188</v>
      </c>
      <c r="Y36" s="14">
        <v>2950114</v>
      </c>
      <c r="Z36" s="14">
        <v>3516978</v>
      </c>
      <c r="AA36" s="14">
        <v>2054848</v>
      </c>
      <c r="AB36" s="14">
        <v>8060931</v>
      </c>
    </row>
    <row r="37" spans="1:28" x14ac:dyDescent="0.45">
      <c r="A37" t="s">
        <v>55</v>
      </c>
      <c r="B37" s="14">
        <v>24404940</v>
      </c>
      <c r="C37" s="14">
        <v>17204749</v>
      </c>
      <c r="D37" s="14">
        <v>1619301</v>
      </c>
      <c r="E37" s="15">
        <v>0.70496993641451278</v>
      </c>
      <c r="F37" s="15">
        <v>6.6351361650551083E-2</v>
      </c>
      <c r="G37" s="16">
        <v>55441</v>
      </c>
      <c r="H37" s="14">
        <v>208633</v>
      </c>
      <c r="I37" s="14">
        <v>914593</v>
      </c>
      <c r="J37" s="14">
        <v>1178667</v>
      </c>
      <c r="K37" s="14">
        <v>2807596</v>
      </c>
      <c r="L37" s="14">
        <v>2613617</v>
      </c>
      <c r="M37" s="14">
        <v>2670885</v>
      </c>
      <c r="N37" s="14">
        <v>5273293</v>
      </c>
      <c r="O37" s="14">
        <v>1762246</v>
      </c>
      <c r="P37" s="14">
        <v>575536</v>
      </c>
      <c r="Q37" s="17">
        <v>322909</v>
      </c>
      <c r="R37" s="16">
        <v>79836</v>
      </c>
      <c r="S37" s="14">
        <v>11973</v>
      </c>
      <c r="T37" s="14">
        <v>35195</v>
      </c>
      <c r="U37" s="14">
        <v>127004</v>
      </c>
      <c r="V37" s="14">
        <v>68953</v>
      </c>
      <c r="W37" s="14">
        <v>91173</v>
      </c>
      <c r="X37" s="14">
        <v>98626</v>
      </c>
      <c r="Y37" s="14">
        <v>289915</v>
      </c>
      <c r="Z37" s="14">
        <v>312852</v>
      </c>
      <c r="AA37" s="14">
        <v>170286</v>
      </c>
      <c r="AB37" s="14">
        <v>690360</v>
      </c>
    </row>
    <row r="38" spans="1:28" x14ac:dyDescent="0.45">
      <c r="A38" t="s">
        <v>56</v>
      </c>
      <c r="B38" s="14">
        <v>330267248</v>
      </c>
      <c r="C38" s="14">
        <v>244334121</v>
      </c>
      <c r="D38" s="14">
        <v>17939339</v>
      </c>
      <c r="E38" s="15">
        <v>0.73980729993547534</v>
      </c>
      <c r="F38" s="15">
        <v>5.4317644600351045E-2</v>
      </c>
      <c r="G38" s="16">
        <v>139784</v>
      </c>
      <c r="H38" s="14">
        <v>3699714</v>
      </c>
      <c r="I38" s="14">
        <v>16810815</v>
      </c>
      <c r="J38" s="14">
        <v>20650313</v>
      </c>
      <c r="K38" s="14">
        <v>42860029</v>
      </c>
      <c r="L38" s="14">
        <v>39043383</v>
      </c>
      <c r="M38" s="14">
        <v>33567974</v>
      </c>
      <c r="N38" s="14">
        <v>61774744</v>
      </c>
      <c r="O38" s="14">
        <v>28947464</v>
      </c>
      <c r="P38" s="14">
        <v>9113106</v>
      </c>
      <c r="Q38" s="17">
        <v>8377108</v>
      </c>
      <c r="R38" s="16">
        <v>360696</v>
      </c>
      <c r="S38" s="14">
        <v>137653</v>
      </c>
      <c r="T38" s="14">
        <v>387825</v>
      </c>
      <c r="U38" s="14">
        <v>886174</v>
      </c>
      <c r="V38" s="14">
        <v>783250</v>
      </c>
      <c r="W38" s="14">
        <v>1025927</v>
      </c>
      <c r="X38" s="14">
        <v>1097889</v>
      </c>
      <c r="Y38" s="14">
        <v>3057829</v>
      </c>
      <c r="Z38" s="14">
        <v>3307618</v>
      </c>
      <c r="AA38" s="14">
        <v>2001579</v>
      </c>
      <c r="AB38" s="14">
        <v>7770120</v>
      </c>
    </row>
    <row r="39" spans="1:28" x14ac:dyDescent="0.45">
      <c r="A39" t="s">
        <v>57</v>
      </c>
      <c r="B39" s="14">
        <v>93518255</v>
      </c>
      <c r="C39" s="14">
        <v>68158703</v>
      </c>
      <c r="D39" s="14">
        <v>6127927</v>
      </c>
      <c r="E39" s="15">
        <v>0.72882778875632359</v>
      </c>
      <c r="F39" s="15">
        <v>6.55265327609032E-2</v>
      </c>
      <c r="G39" s="16">
        <v>82257</v>
      </c>
      <c r="H39" s="14">
        <v>1106796</v>
      </c>
      <c r="I39" s="14">
        <v>5444137</v>
      </c>
      <c r="J39" s="14">
        <v>6633190</v>
      </c>
      <c r="K39" s="14">
        <v>12684521</v>
      </c>
      <c r="L39" s="14">
        <v>10867746</v>
      </c>
      <c r="M39" s="14">
        <v>9388543</v>
      </c>
      <c r="N39" s="14">
        <v>17207116</v>
      </c>
      <c r="O39" s="14">
        <v>7499229</v>
      </c>
      <c r="P39" s="14">
        <v>2200925</v>
      </c>
      <c r="Q39" s="17">
        <v>1677433</v>
      </c>
      <c r="R39" s="16">
        <v>232123</v>
      </c>
      <c r="S39" s="14">
        <v>39556</v>
      </c>
      <c r="T39" s="14">
        <v>115618</v>
      </c>
      <c r="U39" s="14">
        <v>387297</v>
      </c>
      <c r="V39" s="14">
        <v>213579</v>
      </c>
      <c r="W39" s="14">
        <v>264752</v>
      </c>
      <c r="X39" s="14">
        <v>281087</v>
      </c>
      <c r="Y39" s="14">
        <v>861838</v>
      </c>
      <c r="Z39" s="14">
        <v>1013275</v>
      </c>
      <c r="AA39" s="14">
        <v>683208</v>
      </c>
      <c r="AB39" s="14">
        <v>3163195</v>
      </c>
    </row>
    <row r="40" spans="1:28" x14ac:dyDescent="0.45">
      <c r="A40" t="s">
        <v>58</v>
      </c>
      <c r="B40" s="14">
        <v>125735128</v>
      </c>
      <c r="C40" s="14">
        <v>87979412</v>
      </c>
      <c r="D40" s="14">
        <v>10106352</v>
      </c>
      <c r="E40" s="15">
        <v>0.69972022456604177</v>
      </c>
      <c r="F40" s="15">
        <v>8.0378110403641539E-2</v>
      </c>
      <c r="G40" s="16">
        <v>68745</v>
      </c>
      <c r="H40" s="14">
        <v>1154790</v>
      </c>
      <c r="I40" s="14">
        <v>5587662</v>
      </c>
      <c r="J40" s="14">
        <v>6811197</v>
      </c>
      <c r="K40" s="14">
        <v>13821541</v>
      </c>
      <c r="L40" s="14">
        <v>12829593</v>
      </c>
      <c r="M40" s="14">
        <v>11522515</v>
      </c>
      <c r="N40" s="14">
        <v>24381493</v>
      </c>
      <c r="O40" s="14">
        <v>12448102</v>
      </c>
      <c r="P40" s="14">
        <v>3232686</v>
      </c>
      <c r="Q40" s="17">
        <v>2932285</v>
      </c>
      <c r="R40" s="16">
        <v>224901</v>
      </c>
      <c r="S40" s="14">
        <v>66079</v>
      </c>
      <c r="T40" s="14">
        <v>196353</v>
      </c>
      <c r="U40" s="14">
        <v>487333</v>
      </c>
      <c r="V40" s="14">
        <v>371857</v>
      </c>
      <c r="W40" s="14">
        <v>471572</v>
      </c>
      <c r="X40" s="14">
        <v>534987</v>
      </c>
      <c r="Y40" s="14">
        <v>1788076</v>
      </c>
      <c r="Z40" s="14">
        <v>2224157</v>
      </c>
      <c r="AA40" s="14">
        <v>1116984</v>
      </c>
      <c r="AB40" s="14">
        <v>4165714</v>
      </c>
    </row>
    <row r="41" spans="1:28" x14ac:dyDescent="0.45">
      <c r="A41" t="s">
        <v>59</v>
      </c>
      <c r="B41" s="14">
        <v>410643599</v>
      </c>
      <c r="C41" s="14">
        <v>300506392</v>
      </c>
      <c r="D41" s="14">
        <v>29354032</v>
      </c>
      <c r="E41" s="15">
        <v>0.73179368369991327</v>
      </c>
      <c r="F41" s="15">
        <v>7.1482989315998086E-2</v>
      </c>
      <c r="G41" s="16">
        <v>172055</v>
      </c>
      <c r="H41" s="14">
        <v>3922075</v>
      </c>
      <c r="I41" s="14">
        <v>16316281</v>
      </c>
      <c r="J41" s="14">
        <v>20410411</v>
      </c>
      <c r="K41" s="14">
        <v>43573118</v>
      </c>
      <c r="L41" s="14">
        <v>41869051</v>
      </c>
      <c r="M41" s="14">
        <v>38133372</v>
      </c>
      <c r="N41" s="14">
        <v>82682313</v>
      </c>
      <c r="O41" s="14">
        <v>45798451</v>
      </c>
      <c r="P41" s="14">
        <v>13943438</v>
      </c>
      <c r="Q41" s="17">
        <v>14096238</v>
      </c>
      <c r="R41" s="16">
        <v>520259</v>
      </c>
      <c r="S41" s="14">
        <v>226557</v>
      </c>
      <c r="T41" s="14">
        <v>576187</v>
      </c>
      <c r="U41" s="14">
        <v>1323003</v>
      </c>
      <c r="V41" s="14">
        <v>1025898</v>
      </c>
      <c r="W41" s="14">
        <v>1289909</v>
      </c>
      <c r="X41" s="14">
        <v>1398370</v>
      </c>
      <c r="Y41" s="14">
        <v>4127874</v>
      </c>
      <c r="Z41" s="14">
        <v>4838200</v>
      </c>
      <c r="AA41" s="14">
        <v>2865245</v>
      </c>
      <c r="AB41" s="14">
        <v>15983091</v>
      </c>
    </row>
    <row r="42" spans="1:28" x14ac:dyDescent="0.45">
      <c r="A42" t="s">
        <v>60</v>
      </c>
      <c r="B42" s="14">
        <v>34469358</v>
      </c>
      <c r="C42" s="14">
        <v>25744774</v>
      </c>
      <c r="D42" s="14">
        <v>2250836</v>
      </c>
      <c r="E42" s="15">
        <v>0.74688870039296928</v>
      </c>
      <c r="F42" s="15">
        <v>6.529962060796142E-2</v>
      </c>
      <c r="G42" s="16">
        <v>24996</v>
      </c>
      <c r="H42" s="14">
        <v>345377</v>
      </c>
      <c r="I42" s="14">
        <v>1621530</v>
      </c>
      <c r="J42" s="14">
        <v>1991903</v>
      </c>
      <c r="K42" s="14">
        <v>3937778</v>
      </c>
      <c r="L42" s="14">
        <v>3679490</v>
      </c>
      <c r="M42" s="14">
        <v>3192400</v>
      </c>
      <c r="N42" s="14">
        <v>7445578</v>
      </c>
      <c r="O42" s="14">
        <v>3590953</v>
      </c>
      <c r="P42" s="14">
        <v>974583</v>
      </c>
      <c r="Q42" s="17">
        <v>932089</v>
      </c>
      <c r="R42" s="16">
        <v>27417</v>
      </c>
      <c r="S42" s="14">
        <v>13222</v>
      </c>
      <c r="T42" s="14">
        <v>38762</v>
      </c>
      <c r="U42" s="14">
        <v>79401</v>
      </c>
      <c r="V42" s="14">
        <v>74175</v>
      </c>
      <c r="W42" s="14">
        <v>98072</v>
      </c>
      <c r="X42" s="14">
        <v>106726</v>
      </c>
      <c r="Y42" s="14">
        <v>358485</v>
      </c>
      <c r="Z42" s="14">
        <v>429182</v>
      </c>
      <c r="AA42" s="14">
        <v>254593</v>
      </c>
      <c r="AB42" s="14">
        <v>1130963</v>
      </c>
    </row>
    <row r="43" spans="1:28" x14ac:dyDescent="0.45">
      <c r="A43" t="s">
        <v>61</v>
      </c>
      <c r="B43" s="14">
        <v>126275302</v>
      </c>
      <c r="C43" s="14">
        <v>90308432</v>
      </c>
      <c r="D43" s="14">
        <v>8149199</v>
      </c>
      <c r="E43" s="15">
        <v>0.71517098410899071</v>
      </c>
      <c r="F43" s="15">
        <v>6.4535177274808661E-2</v>
      </c>
      <c r="G43" s="16">
        <v>65413</v>
      </c>
      <c r="H43" s="14">
        <v>1586996</v>
      </c>
      <c r="I43" s="14">
        <v>7978583</v>
      </c>
      <c r="J43" s="14">
        <v>9630992</v>
      </c>
      <c r="K43" s="14">
        <v>16566389</v>
      </c>
      <c r="L43" s="14">
        <v>13190818</v>
      </c>
      <c r="M43" s="14">
        <v>11312304</v>
      </c>
      <c r="N43" s="14">
        <v>22646710</v>
      </c>
      <c r="O43" s="14">
        <v>10955453</v>
      </c>
      <c r="P43" s="14">
        <v>3139943</v>
      </c>
      <c r="Q43" s="17">
        <v>2865823</v>
      </c>
      <c r="R43" s="16">
        <v>163976</v>
      </c>
      <c r="S43" s="14">
        <v>50223</v>
      </c>
      <c r="T43" s="14">
        <v>137062</v>
      </c>
      <c r="U43" s="14">
        <v>351261</v>
      </c>
      <c r="V43" s="14">
        <v>291186</v>
      </c>
      <c r="W43" s="14">
        <v>370980</v>
      </c>
      <c r="X43" s="14">
        <v>426471</v>
      </c>
      <c r="Y43" s="14">
        <v>1391782</v>
      </c>
      <c r="Z43" s="14">
        <v>1681578</v>
      </c>
      <c r="AA43" s="14">
        <v>990898</v>
      </c>
      <c r="AB43" s="14">
        <v>3424323</v>
      </c>
    </row>
    <row r="44" spans="1:28" x14ac:dyDescent="0.45">
      <c r="A44" t="s">
        <v>62</v>
      </c>
      <c r="B44" s="14">
        <v>26192527</v>
      </c>
      <c r="C44" s="14">
        <v>17201645</v>
      </c>
      <c r="D44" s="14">
        <v>2033943</v>
      </c>
      <c r="E44" s="15">
        <v>0.6567386567932143</v>
      </c>
      <c r="F44" s="15">
        <v>7.7653561261958423E-2</v>
      </c>
      <c r="G44" s="16">
        <v>49199</v>
      </c>
      <c r="H44" s="14">
        <v>286588</v>
      </c>
      <c r="I44" s="14">
        <v>1150376</v>
      </c>
      <c r="J44" s="14">
        <v>1486163</v>
      </c>
      <c r="K44" s="14">
        <v>3251865</v>
      </c>
      <c r="L44" s="14">
        <v>2810765</v>
      </c>
      <c r="M44" s="14">
        <v>2655792</v>
      </c>
      <c r="N44" s="14">
        <v>4261208</v>
      </c>
      <c r="O44" s="14">
        <v>1656054</v>
      </c>
      <c r="P44" s="14">
        <v>590862</v>
      </c>
      <c r="Q44" s="17">
        <v>488936</v>
      </c>
      <c r="R44" s="16">
        <v>76230</v>
      </c>
      <c r="S44" s="14">
        <v>18470</v>
      </c>
      <c r="T44" s="14">
        <v>53752</v>
      </c>
      <c r="U44" s="14">
        <v>148452</v>
      </c>
      <c r="V44" s="14">
        <v>105568</v>
      </c>
      <c r="W44" s="14">
        <v>130771</v>
      </c>
      <c r="X44" s="14">
        <v>145433</v>
      </c>
      <c r="Y44" s="14">
        <v>392926</v>
      </c>
      <c r="Z44" s="14">
        <v>437964</v>
      </c>
      <c r="AA44" s="14">
        <v>225304</v>
      </c>
      <c r="AB44" s="14">
        <v>742814</v>
      </c>
    </row>
    <row r="45" spans="1:28" x14ac:dyDescent="0.45">
      <c r="A45" t="s">
        <v>63</v>
      </c>
      <c r="B45" s="14">
        <v>177700325</v>
      </c>
      <c r="C45" s="14">
        <v>135037657</v>
      </c>
      <c r="D45" s="14">
        <v>12069677</v>
      </c>
      <c r="E45" s="15">
        <v>0.7599178954793695</v>
      </c>
      <c r="F45" s="15">
        <v>6.7921524622985355E-2</v>
      </c>
      <c r="G45" s="16">
        <v>24964</v>
      </c>
      <c r="H45" s="14">
        <v>2165270</v>
      </c>
      <c r="I45" s="14">
        <v>10713244</v>
      </c>
      <c r="J45" s="14">
        <v>12903478</v>
      </c>
      <c r="K45" s="14">
        <v>23712619</v>
      </c>
      <c r="L45" s="14">
        <v>19878503</v>
      </c>
      <c r="M45" s="14">
        <v>16645058</v>
      </c>
      <c r="N45" s="14">
        <v>31449887</v>
      </c>
      <c r="O45" s="14">
        <v>16914996</v>
      </c>
      <c r="P45" s="14">
        <v>5711793</v>
      </c>
      <c r="Q45" s="17">
        <v>7821323</v>
      </c>
      <c r="R45" s="16">
        <v>250416</v>
      </c>
      <c r="S45" s="14">
        <v>66961</v>
      </c>
      <c r="T45" s="14">
        <v>186189</v>
      </c>
      <c r="U45" s="14">
        <v>503566</v>
      </c>
      <c r="V45" s="14">
        <v>339858</v>
      </c>
      <c r="W45" s="14">
        <v>431298</v>
      </c>
      <c r="X45" s="14">
        <v>484868</v>
      </c>
      <c r="Y45" s="14">
        <v>1541297</v>
      </c>
      <c r="Z45" s="14">
        <v>1909881</v>
      </c>
      <c r="AA45" s="14">
        <v>1280026</v>
      </c>
      <c r="AB45" s="14">
        <v>6844657</v>
      </c>
    </row>
    <row r="46" spans="1:28" x14ac:dyDescent="0.45">
      <c r="A46" t="s">
        <v>64</v>
      </c>
      <c r="B46" s="14">
        <v>789369188</v>
      </c>
      <c r="C46" s="14">
        <v>608996934</v>
      </c>
      <c r="D46" s="14">
        <v>58803280</v>
      </c>
      <c r="E46" s="15">
        <v>0.77149823334629575</v>
      </c>
      <c r="F46" s="15">
        <v>7.4494014833525524E-2</v>
      </c>
      <c r="G46" s="16">
        <v>200923</v>
      </c>
      <c r="H46" s="14">
        <v>8487418</v>
      </c>
      <c r="I46" s="14">
        <v>44682532</v>
      </c>
      <c r="J46" s="14">
        <v>53370873</v>
      </c>
      <c r="K46" s="14">
        <v>95652655</v>
      </c>
      <c r="L46" s="14">
        <v>80642714</v>
      </c>
      <c r="M46" s="14">
        <v>68116477</v>
      </c>
      <c r="N46" s="14">
        <v>156475924</v>
      </c>
      <c r="O46" s="14">
        <v>95892259</v>
      </c>
      <c r="P46" s="14">
        <v>27880100</v>
      </c>
      <c r="Q46" s="17">
        <v>30965932</v>
      </c>
      <c r="R46" s="16">
        <v>2357644</v>
      </c>
      <c r="S46" s="14">
        <v>252100</v>
      </c>
      <c r="T46" s="14">
        <v>631392</v>
      </c>
      <c r="U46" s="14">
        <v>3241136</v>
      </c>
      <c r="V46" s="14">
        <v>1250589</v>
      </c>
      <c r="W46" s="14">
        <v>1633873</v>
      </c>
      <c r="X46" s="14">
        <v>1849976</v>
      </c>
      <c r="Y46" s="14">
        <v>6481661</v>
      </c>
      <c r="Z46" s="14">
        <v>9288431</v>
      </c>
      <c r="AA46" s="14">
        <v>6306083</v>
      </c>
      <c r="AB46" s="14">
        <v>35288860</v>
      </c>
    </row>
    <row r="47" spans="1:28" x14ac:dyDescent="0.45">
      <c r="A47" t="s">
        <v>65</v>
      </c>
      <c r="B47" s="14">
        <v>84915734</v>
      </c>
      <c r="C47" s="14">
        <v>62418735</v>
      </c>
      <c r="D47" s="14">
        <v>6546299</v>
      </c>
      <c r="E47" s="15">
        <v>0.73506677808378829</v>
      </c>
      <c r="F47" s="15">
        <v>7.7091708351717247E-2</v>
      </c>
      <c r="G47" s="16">
        <v>82501</v>
      </c>
      <c r="H47" s="14">
        <v>850336</v>
      </c>
      <c r="I47" s="14">
        <v>3838206</v>
      </c>
      <c r="J47" s="14">
        <v>4771043</v>
      </c>
      <c r="K47" s="14">
        <v>9820824</v>
      </c>
      <c r="L47" s="14">
        <v>9990629</v>
      </c>
      <c r="M47" s="14">
        <v>9140390</v>
      </c>
      <c r="N47" s="14">
        <v>17266355</v>
      </c>
      <c r="O47" s="14">
        <v>7224259</v>
      </c>
      <c r="P47" s="14">
        <v>2053627</v>
      </c>
      <c r="Q47" s="17">
        <v>2151608</v>
      </c>
      <c r="R47" s="16">
        <v>204555</v>
      </c>
      <c r="S47" s="14">
        <v>26036</v>
      </c>
      <c r="T47" s="14">
        <v>70536</v>
      </c>
      <c r="U47" s="14">
        <v>301127</v>
      </c>
      <c r="V47" s="14">
        <v>150942</v>
      </c>
      <c r="W47" s="14">
        <v>196134</v>
      </c>
      <c r="X47" s="14">
        <v>225277</v>
      </c>
      <c r="Y47" s="14">
        <v>799463</v>
      </c>
      <c r="Z47" s="14">
        <v>1069913</v>
      </c>
      <c r="AA47" s="14">
        <v>682634</v>
      </c>
      <c r="AB47" s="14">
        <v>3843715</v>
      </c>
    </row>
    <row r="48" spans="1:28" x14ac:dyDescent="0.45">
      <c r="A48" t="s">
        <v>66</v>
      </c>
      <c r="B48" s="14">
        <v>19707314</v>
      </c>
      <c r="C48" s="14">
        <v>14113956</v>
      </c>
      <c r="D48" s="14">
        <v>1818666</v>
      </c>
      <c r="E48" s="15">
        <v>0.71617857207735158</v>
      </c>
      <c r="F48" s="15">
        <v>9.2283808945247431E-2</v>
      </c>
      <c r="G48" s="16">
        <v>11632</v>
      </c>
      <c r="H48" s="14">
        <v>203536</v>
      </c>
      <c r="I48" s="14">
        <v>871803</v>
      </c>
      <c r="J48" s="14">
        <v>1086971</v>
      </c>
      <c r="K48" s="14">
        <v>2553016</v>
      </c>
      <c r="L48" s="14">
        <v>2249574</v>
      </c>
      <c r="M48" s="14">
        <v>2035499</v>
      </c>
      <c r="N48" s="14">
        <v>3871089</v>
      </c>
      <c r="O48" s="14">
        <v>1639014</v>
      </c>
      <c r="P48" s="14">
        <v>396980</v>
      </c>
      <c r="Q48" s="17">
        <v>281813</v>
      </c>
      <c r="R48" s="16">
        <v>29465</v>
      </c>
      <c r="S48" s="14">
        <v>15330</v>
      </c>
      <c r="T48" s="14">
        <v>41488</v>
      </c>
      <c r="U48" s="14">
        <v>86283</v>
      </c>
      <c r="V48" s="14">
        <v>83281</v>
      </c>
      <c r="W48" s="14">
        <v>103979</v>
      </c>
      <c r="X48" s="14">
        <v>116389</v>
      </c>
      <c r="Y48" s="14">
        <v>346579</v>
      </c>
      <c r="Z48" s="14">
        <v>398250</v>
      </c>
      <c r="AA48" s="14">
        <v>193603</v>
      </c>
      <c r="AB48" s="14">
        <v>649719</v>
      </c>
    </row>
    <row r="49" spans="1:28" x14ac:dyDescent="0.45">
      <c r="A49" t="s">
        <v>67</v>
      </c>
      <c r="B49" s="14">
        <v>296315366</v>
      </c>
      <c r="C49" s="14">
        <v>219350472</v>
      </c>
      <c r="D49" s="14">
        <v>19148588</v>
      </c>
      <c r="E49" s="15">
        <v>0.74026019966848433</v>
      </c>
      <c r="F49" s="15">
        <v>6.4622325390982255E-2</v>
      </c>
      <c r="G49" s="16">
        <v>212053</v>
      </c>
      <c r="H49" s="14">
        <v>2430672</v>
      </c>
      <c r="I49" s="14">
        <v>11258615</v>
      </c>
      <c r="J49" s="14">
        <v>13901340</v>
      </c>
      <c r="K49" s="14">
        <v>27220066</v>
      </c>
      <c r="L49" s="14">
        <v>26201135</v>
      </c>
      <c r="M49" s="14">
        <v>24868919</v>
      </c>
      <c r="N49" s="14">
        <v>64997664</v>
      </c>
      <c r="O49" s="14">
        <v>43545969</v>
      </c>
      <c r="P49" s="14">
        <v>9530331</v>
      </c>
      <c r="Q49" s="17">
        <v>9085048</v>
      </c>
      <c r="R49" s="16">
        <v>474161</v>
      </c>
      <c r="S49" s="14">
        <v>97372</v>
      </c>
      <c r="T49" s="14">
        <v>258653</v>
      </c>
      <c r="U49" s="14">
        <v>830186</v>
      </c>
      <c r="V49" s="14">
        <v>512935</v>
      </c>
      <c r="W49" s="14">
        <v>728550</v>
      </c>
      <c r="X49" s="14">
        <v>869793</v>
      </c>
      <c r="Y49" s="14">
        <v>3235031</v>
      </c>
      <c r="Z49" s="14">
        <v>4113250</v>
      </c>
      <c r="AA49" s="14">
        <v>2090577</v>
      </c>
      <c r="AB49" s="14">
        <v>8766059</v>
      </c>
    </row>
    <row r="50" spans="1:28" x14ac:dyDescent="0.45">
      <c r="A50" t="s">
        <v>68</v>
      </c>
      <c r="B50" s="14">
        <v>280686722</v>
      </c>
      <c r="C50" s="14">
        <v>198657999</v>
      </c>
      <c r="D50" s="14">
        <v>32356315</v>
      </c>
      <c r="E50" s="15">
        <v>0.7077570238609292</v>
      </c>
      <c r="F50" s="15">
        <v>0.11527554552438002</v>
      </c>
      <c r="G50" s="16">
        <v>166918</v>
      </c>
      <c r="H50" s="14">
        <v>1862389</v>
      </c>
      <c r="I50" s="14">
        <v>8900530</v>
      </c>
      <c r="J50" s="14">
        <v>10929837</v>
      </c>
      <c r="K50" s="14">
        <v>25323475</v>
      </c>
      <c r="L50" s="14">
        <v>25269773</v>
      </c>
      <c r="M50" s="14">
        <v>23865125</v>
      </c>
      <c r="N50" s="14">
        <v>59114678</v>
      </c>
      <c r="O50" s="14">
        <v>35489519</v>
      </c>
      <c r="P50" s="14">
        <v>9389423</v>
      </c>
      <c r="Q50" s="17">
        <v>9276169</v>
      </c>
      <c r="R50" s="16">
        <v>428894</v>
      </c>
      <c r="S50" s="14">
        <v>104814</v>
      </c>
      <c r="T50" s="14">
        <v>293463</v>
      </c>
      <c r="U50" s="14">
        <v>827171</v>
      </c>
      <c r="V50" s="14">
        <v>583596</v>
      </c>
      <c r="W50" s="14">
        <v>805597</v>
      </c>
      <c r="X50" s="14">
        <v>925379</v>
      </c>
      <c r="Y50" s="14">
        <v>3286111</v>
      </c>
      <c r="Z50" s="14">
        <v>4699252</v>
      </c>
      <c r="AA50" s="14">
        <v>2844148</v>
      </c>
      <c r="AB50" s="14">
        <v>20987015</v>
      </c>
    </row>
    <row r="51" spans="1:28" x14ac:dyDescent="0.45">
      <c r="A51" t="s">
        <v>69</v>
      </c>
      <c r="B51" s="14">
        <v>38851697</v>
      </c>
      <c r="C51" s="14">
        <v>29029855</v>
      </c>
      <c r="D51" s="14">
        <v>1342318</v>
      </c>
      <c r="E51" s="15">
        <v>0.74719657676729023</v>
      </c>
      <c r="F51" s="15">
        <v>3.4549790707983745E-2</v>
      </c>
      <c r="G51" s="16">
        <v>-12185</v>
      </c>
      <c r="H51" s="14">
        <v>520423</v>
      </c>
      <c r="I51" s="14">
        <v>2539466</v>
      </c>
      <c r="J51" s="14">
        <v>3047704</v>
      </c>
      <c r="K51" s="14">
        <v>5297456</v>
      </c>
      <c r="L51" s="14">
        <v>5130815</v>
      </c>
      <c r="M51" s="14">
        <v>4547743</v>
      </c>
      <c r="N51" s="14">
        <v>7446996</v>
      </c>
      <c r="O51" s="14">
        <v>2527502</v>
      </c>
      <c r="P51" s="14">
        <v>690189</v>
      </c>
      <c r="Q51" s="17">
        <v>341450</v>
      </c>
      <c r="R51" s="16">
        <v>35089</v>
      </c>
      <c r="S51" s="14">
        <v>17772</v>
      </c>
      <c r="T51" s="14">
        <v>56325</v>
      </c>
      <c r="U51" s="14">
        <v>109186</v>
      </c>
      <c r="V51" s="14">
        <v>96733</v>
      </c>
      <c r="W51" s="14">
        <v>116129</v>
      </c>
      <c r="X51" s="14">
        <v>123127</v>
      </c>
      <c r="Y51" s="14">
        <v>323530</v>
      </c>
      <c r="Z51" s="14">
        <v>306362</v>
      </c>
      <c r="AA51" s="14">
        <v>163451</v>
      </c>
      <c r="AB51" s="14">
        <v>333828</v>
      </c>
    </row>
    <row r="52" spans="1:28" x14ac:dyDescent="0.45">
      <c r="A52" t="s">
        <v>70</v>
      </c>
      <c r="B52" s="14">
        <v>180805209</v>
      </c>
      <c r="C52" s="14">
        <v>131342527</v>
      </c>
      <c r="D52" s="14">
        <v>11679386</v>
      </c>
      <c r="E52" s="15">
        <v>0.72643110077652684</v>
      </c>
      <c r="F52" s="15">
        <v>6.4596512813964335E-2</v>
      </c>
      <c r="G52" s="16">
        <v>127431</v>
      </c>
      <c r="H52" s="14">
        <v>1789236</v>
      </c>
      <c r="I52" s="14">
        <v>7487853</v>
      </c>
      <c r="J52" s="14">
        <v>9404520</v>
      </c>
      <c r="K52" s="14">
        <v>20852814</v>
      </c>
      <c r="L52" s="14">
        <v>20150793</v>
      </c>
      <c r="M52" s="14">
        <v>19190840</v>
      </c>
      <c r="N52" s="14">
        <v>37297568</v>
      </c>
      <c r="O52" s="14">
        <v>15207170</v>
      </c>
      <c r="P52" s="14">
        <v>4820323</v>
      </c>
      <c r="Q52" s="17">
        <v>4418499</v>
      </c>
      <c r="R52" s="16">
        <v>306487</v>
      </c>
      <c r="S52" s="14">
        <v>98861</v>
      </c>
      <c r="T52" s="14">
        <v>286448</v>
      </c>
      <c r="U52" s="14">
        <v>691796</v>
      </c>
      <c r="V52" s="14">
        <v>535615</v>
      </c>
      <c r="W52" s="14">
        <v>679502</v>
      </c>
      <c r="X52" s="14">
        <v>737465</v>
      </c>
      <c r="Y52" s="14">
        <v>2047841</v>
      </c>
      <c r="Z52" s="14">
        <v>2032204</v>
      </c>
      <c r="AA52" s="14">
        <v>1180372</v>
      </c>
      <c r="AB52" s="14">
        <v>5057956</v>
      </c>
    </row>
    <row r="53" spans="1:28" x14ac:dyDescent="0.45">
      <c r="A53" t="s">
        <v>71</v>
      </c>
      <c r="B53" s="18">
        <v>19013934</v>
      </c>
      <c r="C53" s="18">
        <v>12251792</v>
      </c>
      <c r="D53" s="18">
        <v>3041125</v>
      </c>
      <c r="E53" s="15">
        <v>0.64435860564152581</v>
      </c>
      <c r="F53" s="15">
        <v>0.15994191417725548</v>
      </c>
      <c r="G53" s="16">
        <v>-1060</v>
      </c>
      <c r="H53" s="14">
        <v>165629</v>
      </c>
      <c r="I53" s="14">
        <v>721039</v>
      </c>
      <c r="J53" s="14">
        <v>885608</v>
      </c>
      <c r="K53" s="14">
        <v>1841048</v>
      </c>
      <c r="L53" s="14">
        <v>1975589</v>
      </c>
      <c r="M53" s="14">
        <v>1978131</v>
      </c>
      <c r="N53" s="14">
        <v>3758126</v>
      </c>
      <c r="O53" s="14">
        <v>1085399</v>
      </c>
      <c r="P53" s="14">
        <v>291630</v>
      </c>
      <c r="Q53" s="14">
        <v>436261</v>
      </c>
      <c r="R53" s="16">
        <v>125802</v>
      </c>
      <c r="S53" s="14">
        <v>10680</v>
      </c>
      <c r="T53" s="14">
        <v>31778</v>
      </c>
      <c r="U53" s="14">
        <v>168260</v>
      </c>
      <c r="V53" s="14">
        <v>60575</v>
      </c>
      <c r="W53" s="14">
        <v>72324</v>
      </c>
      <c r="X53" s="14">
        <v>82048</v>
      </c>
      <c r="Y53" s="14">
        <v>254688</v>
      </c>
      <c r="Z53" s="14">
        <v>325780</v>
      </c>
      <c r="AA53" s="14">
        <v>245350</v>
      </c>
      <c r="AB53" s="14">
        <v>2186186</v>
      </c>
    </row>
    <row r="54" spans="1:28" x14ac:dyDescent="0.45">
      <c r="A54" t="s">
        <v>72</v>
      </c>
      <c r="B54" s="14">
        <v>10352297061</v>
      </c>
      <c r="C54" s="14">
        <v>7525679130</v>
      </c>
      <c r="D54" s="14">
        <v>870571116</v>
      </c>
      <c r="E54" s="15">
        <v>0.72695741685691573</v>
      </c>
      <c r="F54" s="15">
        <v>8.409448752003891E-2</v>
      </c>
      <c r="G54" s="16">
        <v>11026870</v>
      </c>
      <c r="H54" s="14">
        <v>103406861</v>
      </c>
      <c r="I54" s="14">
        <v>477770767</v>
      </c>
      <c r="J54" s="14">
        <v>592204498</v>
      </c>
      <c r="K54" s="14">
        <v>1102366406</v>
      </c>
      <c r="L54" s="14">
        <v>996951183</v>
      </c>
      <c r="M54" s="14">
        <v>878541759</v>
      </c>
      <c r="N54" s="14">
        <v>1973433172</v>
      </c>
      <c r="O54" s="14">
        <v>1177965438</v>
      </c>
      <c r="P54" s="14">
        <v>360154643</v>
      </c>
      <c r="Q54" s="17">
        <v>444062031</v>
      </c>
      <c r="R54" s="16">
        <v>22084590</v>
      </c>
      <c r="S54" s="14">
        <v>4283575</v>
      </c>
      <c r="T54" s="14">
        <v>11376548</v>
      </c>
      <c r="U54" s="14">
        <v>37744713</v>
      </c>
      <c r="V54" s="14">
        <v>21457491</v>
      </c>
      <c r="W54" s="14">
        <v>28008643</v>
      </c>
      <c r="X54" s="14">
        <v>31119246</v>
      </c>
      <c r="Y54" s="14">
        <v>101831379</v>
      </c>
      <c r="Z54" s="14">
        <v>134934700</v>
      </c>
      <c r="AA54" s="14">
        <v>85894918</v>
      </c>
      <c r="AB54" s="14">
        <v>525337113</v>
      </c>
    </row>
    <row r="56" spans="1:28" x14ac:dyDescent="0.45">
      <c r="A56" s="22" t="s">
        <v>73</v>
      </c>
      <c r="B56" s="22" t="s">
        <v>74</v>
      </c>
      <c r="C56" s="22"/>
      <c r="D56" s="22" t="s">
        <v>73</v>
      </c>
      <c r="E56" s="22" t="s">
        <v>75</v>
      </c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x14ac:dyDescent="0.45">
      <c r="A57" s="19" t="s">
        <v>72</v>
      </c>
      <c r="B57" s="20">
        <v>592204498</v>
      </c>
      <c r="D57" s="19" t="s">
        <v>72</v>
      </c>
      <c r="E57" s="20">
        <v>37744713</v>
      </c>
      <c r="F57"/>
      <c r="I57" s="21" t="s">
        <v>73</v>
      </c>
      <c r="J57" s="21" t="s">
        <v>76</v>
      </c>
      <c r="K57" s="21" t="s">
        <v>9</v>
      </c>
      <c r="L57" s="21" t="s">
        <v>10</v>
      </c>
      <c r="M57" s="21" t="s">
        <v>77</v>
      </c>
      <c r="N57" s="21" t="s">
        <v>9</v>
      </c>
      <c r="O57" s="21" t="s">
        <v>10</v>
      </c>
    </row>
    <row r="58" spans="1:28" x14ac:dyDescent="0.45">
      <c r="A58" s="19" t="s">
        <v>64</v>
      </c>
      <c r="B58" s="20">
        <v>53370873</v>
      </c>
      <c r="D58" s="19" t="s">
        <v>64</v>
      </c>
      <c r="E58" s="20">
        <v>3241136</v>
      </c>
      <c r="F58"/>
      <c r="I58" s="19" t="s">
        <v>24</v>
      </c>
      <c r="J58" s="14">
        <f>VLOOKUP($I58,$A$3:$U$54,18, FALSE)</f>
        <v>128608</v>
      </c>
      <c r="K58" s="14">
        <f>VLOOKUP($I58,$A$3:$U$54,19, FALSE)</f>
        <v>27367</v>
      </c>
      <c r="L58" s="14">
        <f>VLOOKUP($I58,$A$3:$U$54,20, FALSE)</f>
        <v>87540</v>
      </c>
      <c r="M58" s="14">
        <f>VLOOKUP($I58,$A$3:$U$54,7, FALSE)</f>
        <v>41628</v>
      </c>
      <c r="N58" s="14">
        <f>VLOOKUP($I58,$A$3:$U$54,8, FALSE)</f>
        <v>895414</v>
      </c>
      <c r="O58" s="14">
        <f>VLOOKUP($I58,$A$3:$U$54,9, FALSE)</f>
        <v>4694516</v>
      </c>
    </row>
    <row r="59" spans="1:28" x14ac:dyDescent="0.45">
      <c r="A59" s="19" t="s">
        <v>59</v>
      </c>
      <c r="B59" s="20">
        <v>20410411</v>
      </c>
      <c r="D59" s="19" t="s">
        <v>59</v>
      </c>
      <c r="E59" s="20">
        <v>1323003</v>
      </c>
      <c r="F59"/>
      <c r="I59" s="19" t="s">
        <v>72</v>
      </c>
      <c r="J59" s="14">
        <f>R54</f>
        <v>22084590</v>
      </c>
      <c r="K59" s="14">
        <f>S54</f>
        <v>4283575</v>
      </c>
      <c r="L59" s="14">
        <f t="shared" ref="L59" si="0">T54</f>
        <v>11376548</v>
      </c>
      <c r="M59" s="14">
        <f>R6</f>
        <v>128608</v>
      </c>
      <c r="N59" s="14">
        <f>R7</f>
        <v>3269745</v>
      </c>
      <c r="O59" s="14">
        <f>R8</f>
        <v>412990</v>
      </c>
    </row>
    <row r="60" spans="1:28" x14ac:dyDescent="0.45">
      <c r="A60" s="19" t="s">
        <v>56</v>
      </c>
      <c r="B60" s="20">
        <v>20650313</v>
      </c>
      <c r="D60" s="19" t="s">
        <v>56</v>
      </c>
      <c r="E60" s="20">
        <v>886174</v>
      </c>
      <c r="F60"/>
    </row>
    <row r="61" spans="1:28" x14ac:dyDescent="0.45">
      <c r="A61" s="19" t="s">
        <v>54</v>
      </c>
      <c r="B61" s="20">
        <v>18836762</v>
      </c>
      <c r="D61" s="19" t="s">
        <v>53</v>
      </c>
      <c r="E61" s="20">
        <v>4242552</v>
      </c>
      <c r="F61"/>
    </row>
    <row r="62" spans="1:28" x14ac:dyDescent="0.45">
      <c r="A62" s="19" t="s">
        <v>53</v>
      </c>
      <c r="B62" s="20">
        <v>37294503</v>
      </c>
      <c r="D62" s="19" t="s">
        <v>51</v>
      </c>
      <c r="E62" s="20">
        <v>1063818</v>
      </c>
      <c r="F62"/>
    </row>
    <row r="63" spans="1:28" x14ac:dyDescent="0.45">
      <c r="A63" s="19" t="s">
        <v>34</v>
      </c>
      <c r="B63" s="20">
        <v>22653505</v>
      </c>
      <c r="D63" s="19" t="s">
        <v>43</v>
      </c>
      <c r="E63" s="20">
        <v>864887</v>
      </c>
      <c r="F63"/>
    </row>
    <row r="64" spans="1:28" x14ac:dyDescent="0.45">
      <c r="A64" s="19" t="s">
        <v>31</v>
      </c>
      <c r="B64" s="20">
        <v>20477291</v>
      </c>
      <c r="D64" s="19" t="s">
        <v>34</v>
      </c>
      <c r="E64" s="20">
        <v>1522147</v>
      </c>
      <c r="F64"/>
    </row>
    <row r="65" spans="1:6" x14ac:dyDescent="0.45">
      <c r="A65" s="19" t="s">
        <v>30</v>
      </c>
      <c r="B65" s="20">
        <v>44730013</v>
      </c>
      <c r="D65" s="19" t="s">
        <v>30</v>
      </c>
      <c r="E65" s="20">
        <v>2943847</v>
      </c>
      <c r="F65"/>
    </row>
    <row r="66" spans="1:6" x14ac:dyDescent="0.45">
      <c r="A66" s="19" t="s">
        <v>25</v>
      </c>
      <c r="B66" s="20">
        <v>71199893</v>
      </c>
      <c r="D66" s="19" t="s">
        <v>25</v>
      </c>
      <c r="E66" s="20">
        <v>4924531</v>
      </c>
      <c r="F66"/>
    </row>
    <row r="67" spans="1:6" x14ac:dyDescent="0.45">
      <c r="A67" s="19" t="s">
        <v>78</v>
      </c>
      <c r="B67" s="20">
        <v>901828062</v>
      </c>
      <c r="D67" s="19" t="s">
        <v>78</v>
      </c>
      <c r="E67" s="20">
        <v>58756808</v>
      </c>
      <c r="F67"/>
    </row>
    <row r="68" spans="1:6" x14ac:dyDescent="0.45">
      <c r="E68"/>
      <c r="F68"/>
    </row>
    <row r="69" spans="1:6" x14ac:dyDescent="0.45">
      <c r="E69"/>
      <c r="F69"/>
    </row>
    <row r="70" spans="1:6" x14ac:dyDescent="0.45">
      <c r="E70"/>
      <c r="F70"/>
    </row>
    <row r="71" spans="1:6" x14ac:dyDescent="0.45">
      <c r="E71"/>
      <c r="F71"/>
    </row>
    <row r="72" spans="1:6" x14ac:dyDescent="0.45">
      <c r="E72"/>
      <c r="F72"/>
    </row>
    <row r="73" spans="1:6" x14ac:dyDescent="0.45">
      <c r="E73"/>
      <c r="F73"/>
    </row>
    <row r="74" spans="1:6" x14ac:dyDescent="0.45">
      <c r="E74"/>
      <c r="F74"/>
    </row>
    <row r="75" spans="1:6" x14ac:dyDescent="0.45">
      <c r="E75"/>
    </row>
    <row r="76" spans="1:6" x14ac:dyDescent="0.45">
      <c r="E76"/>
    </row>
    <row r="77" spans="1:6" x14ac:dyDescent="0.45">
      <c r="E77"/>
    </row>
    <row r="78" spans="1:6" x14ac:dyDescent="0.45">
      <c r="E78"/>
    </row>
    <row r="79" spans="1:6" x14ac:dyDescent="0.45">
      <c r="E79"/>
    </row>
    <row r="80" spans="1:6" x14ac:dyDescent="0.45">
      <c r="E80"/>
    </row>
    <row r="81" spans="5:5" x14ac:dyDescent="0.45">
      <c r="E81"/>
    </row>
    <row r="82" spans="5:5" x14ac:dyDescent="0.45">
      <c r="E82"/>
    </row>
    <row r="83" spans="5:5" x14ac:dyDescent="0.45">
      <c r="E83"/>
    </row>
    <row r="84" spans="5:5" x14ac:dyDescent="0.45">
      <c r="E84"/>
    </row>
    <row r="85" spans="5:5" x14ac:dyDescent="0.45">
      <c r="E85"/>
    </row>
    <row r="86" spans="5:5" x14ac:dyDescent="0.45">
      <c r="E86"/>
    </row>
    <row r="87" spans="5:5" x14ac:dyDescent="0.45">
      <c r="E87"/>
    </row>
    <row r="88" spans="5:5" x14ac:dyDescent="0.45">
      <c r="E88"/>
    </row>
    <row r="89" spans="5:5" x14ac:dyDescent="0.45">
      <c r="E89"/>
    </row>
    <row r="90" spans="5:5" x14ac:dyDescent="0.45">
      <c r="E90"/>
    </row>
    <row r="91" spans="5:5" x14ac:dyDescent="0.45">
      <c r="E91"/>
    </row>
    <row r="92" spans="5:5" x14ac:dyDescent="0.45">
      <c r="E92"/>
    </row>
    <row r="93" spans="5:5" x14ac:dyDescent="0.45">
      <c r="E93"/>
    </row>
    <row r="94" spans="5:5" x14ac:dyDescent="0.45">
      <c r="E94"/>
    </row>
    <row r="95" spans="5:5" x14ac:dyDescent="0.45">
      <c r="E95"/>
    </row>
    <row r="96" spans="5:5" x14ac:dyDescent="0.45">
      <c r="E96"/>
    </row>
    <row r="97" spans="5:5" x14ac:dyDescent="0.45">
      <c r="E97"/>
    </row>
    <row r="98" spans="5:5" x14ac:dyDescent="0.45">
      <c r="E98"/>
    </row>
    <row r="99" spans="5:5" x14ac:dyDescent="0.45">
      <c r="E99"/>
    </row>
    <row r="100" spans="5:5" x14ac:dyDescent="0.45">
      <c r="E100"/>
    </row>
    <row r="101" spans="5:5" x14ac:dyDescent="0.45">
      <c r="E101"/>
    </row>
    <row r="102" spans="5:5" x14ac:dyDescent="0.45">
      <c r="E102"/>
    </row>
    <row r="103" spans="5:5" x14ac:dyDescent="0.45">
      <c r="E103"/>
    </row>
    <row r="104" spans="5:5" x14ac:dyDescent="0.45">
      <c r="E104"/>
    </row>
    <row r="105" spans="5:5" x14ac:dyDescent="0.45">
      <c r="E105"/>
    </row>
    <row r="106" spans="5:5" x14ac:dyDescent="0.45">
      <c r="E106"/>
    </row>
    <row r="107" spans="5:5" x14ac:dyDescent="0.45">
      <c r="E107"/>
    </row>
    <row r="108" spans="5:5" x14ac:dyDescent="0.45">
      <c r="E108"/>
    </row>
    <row r="109" spans="5:5" x14ac:dyDescent="0.45">
      <c r="E109"/>
    </row>
  </sheetData>
  <mergeCells count="1">
    <mergeCell ref="G1:Q1"/>
  </mergeCells>
  <dataValidations count="1">
    <dataValidation type="list" allowBlank="1" showInputMessage="1" showErrorMessage="1" sqref="I58" xr:uid="{0C0675C0-1CC6-4E42-B5A1-364E86D41369}">
      <formula1>$A$3:$A$53</formula1>
    </dataValidation>
  </dataValidation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750A-6623-462D-9731-523C1218E93B}">
  <dimension ref="A1:E51"/>
  <sheetViews>
    <sheetView workbookViewId="0">
      <selection sqref="A1:XFD1048576"/>
    </sheetView>
  </sheetViews>
  <sheetFormatPr defaultRowHeight="14.25" x14ac:dyDescent="0.45"/>
  <cols>
    <col min="1" max="1" width="24.265625" customWidth="1"/>
    <col min="2" max="2" width="21" bestFit="1" customWidth="1"/>
    <col min="3" max="3" width="28.1328125" bestFit="1" customWidth="1"/>
    <col min="4" max="4" width="16.86328125" style="30" bestFit="1" customWidth="1"/>
  </cols>
  <sheetData>
    <row r="1" spans="1:5" x14ac:dyDescent="0.45">
      <c r="A1" s="24" t="s">
        <v>73</v>
      </c>
      <c r="B1" s="24" t="s">
        <v>79</v>
      </c>
      <c r="C1" s="24" t="s">
        <v>80</v>
      </c>
      <c r="D1" s="25" t="s">
        <v>81</v>
      </c>
      <c r="E1" s="26"/>
    </row>
    <row r="2" spans="1:5" x14ac:dyDescent="0.45">
      <c r="A2" s="27" t="s">
        <v>21</v>
      </c>
      <c r="B2" s="28">
        <f ca="1">'[1]Q1 formulas'!N1</f>
        <v>2043750</v>
      </c>
      <c r="C2" s="28">
        <f ca="1">'[1]Q1 formulas'!O1</f>
        <v>488220</v>
      </c>
      <c r="D2" s="29">
        <f ca="1">'[1]Q1 formulas'!P1</f>
        <v>0.23888440366972477</v>
      </c>
    </row>
    <row r="3" spans="1:5" x14ac:dyDescent="0.45">
      <c r="A3" s="27" t="s">
        <v>22</v>
      </c>
      <c r="B3" s="28">
        <f ca="1">'[1]Q1 formulas'!N2</f>
        <v>348100</v>
      </c>
      <c r="C3" s="28">
        <f ca="1">'[1]Q1 formulas'!O2</f>
        <v>71410</v>
      </c>
      <c r="D3" s="29">
        <f ca="1">'[1]Q1 formulas'!P2</f>
        <v>0.20514220051709278</v>
      </c>
    </row>
    <row r="4" spans="1:5" x14ac:dyDescent="0.45">
      <c r="A4" s="27" t="s">
        <v>23</v>
      </c>
      <c r="B4" s="28">
        <f ca="1">'[1]Q1 formulas'!N3</f>
        <v>2944180</v>
      </c>
      <c r="C4" s="28">
        <f ca="1">'[1]Q1 formulas'!O3</f>
        <v>753930</v>
      </c>
      <c r="D4" s="29">
        <f ca="1">'[1]Q1 formulas'!P3</f>
        <v>0.25607469651991388</v>
      </c>
    </row>
    <row r="5" spans="1:5" x14ac:dyDescent="0.45">
      <c r="A5" s="27" t="s">
        <v>24</v>
      </c>
      <c r="B5" s="28">
        <f ca="1">'[1]Q1 formulas'!N4</f>
        <v>1221530</v>
      </c>
      <c r="C5" s="28">
        <f ca="1">'[1]Q1 formulas'!O4</f>
        <v>293680</v>
      </c>
      <c r="D5" s="29">
        <f ca="1">'[1]Q1 formulas'!P4</f>
        <v>0.24041980139660918</v>
      </c>
    </row>
    <row r="6" spans="1:5" x14ac:dyDescent="0.45">
      <c r="A6" s="27" t="s">
        <v>25</v>
      </c>
      <c r="B6" s="28">
        <f ca="1">'[1]Q1 formulas'!N5</f>
        <v>17817140</v>
      </c>
      <c r="C6" s="28">
        <f ca="1">'[1]Q1 formulas'!O5</f>
        <v>3839230</v>
      </c>
      <c r="D6" s="29">
        <f ca="1">'[1]Q1 formulas'!P5</f>
        <v>0.21547958875554662</v>
      </c>
    </row>
    <row r="7" spans="1:5" x14ac:dyDescent="0.45">
      <c r="A7" s="27" t="s">
        <v>26</v>
      </c>
      <c r="B7" s="28">
        <f ca="1">'[1]Q1 formulas'!N6</f>
        <v>2648930</v>
      </c>
      <c r="C7" s="28">
        <f ca="1">'[1]Q1 formulas'!O6</f>
        <v>588830</v>
      </c>
      <c r="D7" s="29">
        <f ca="1">'[1]Q1 formulas'!P6</f>
        <v>0.22228975473115559</v>
      </c>
    </row>
    <row r="8" spans="1:5" x14ac:dyDescent="0.45">
      <c r="A8" s="27" t="s">
        <v>27</v>
      </c>
      <c r="B8" s="28">
        <f ca="1">'[1]Q1 formulas'!N7</f>
        <v>1754200</v>
      </c>
      <c r="C8" s="28">
        <f ca="1">'[1]Q1 formulas'!O7</f>
        <v>451470</v>
      </c>
      <c r="D8" s="29">
        <f ca="1">'[1]Q1 formulas'!P7</f>
        <v>0.25736518070915515</v>
      </c>
    </row>
    <row r="9" spans="1:5" x14ac:dyDescent="0.45">
      <c r="A9" s="27" t="s">
        <v>28</v>
      </c>
      <c r="B9" s="28">
        <f ca="1">'[1]Q1 formulas'!N8</f>
        <v>455680</v>
      </c>
      <c r="C9" s="28">
        <f ca="1">'[1]Q1 formulas'!O8</f>
        <v>124720</v>
      </c>
      <c r="D9" s="29">
        <f ca="1">'[1]Q1 formulas'!P8</f>
        <v>0.2737008426966292</v>
      </c>
    </row>
    <row r="10" spans="1:5" x14ac:dyDescent="0.45">
      <c r="A10" s="27" t="s">
        <v>29</v>
      </c>
      <c r="B10" s="28">
        <f ca="1">'[1]Q1 formulas'!N9</f>
        <v>343040</v>
      </c>
      <c r="C10" s="28">
        <f ca="1">'[1]Q1 formulas'!O9</f>
        <v>59640</v>
      </c>
      <c r="D10" s="29">
        <f ca="1">'[1]Q1 formulas'!P9</f>
        <v>0.17385727611940299</v>
      </c>
    </row>
    <row r="11" spans="1:5" x14ac:dyDescent="0.45">
      <c r="A11" s="27" t="s">
        <v>30</v>
      </c>
      <c r="B11" s="28">
        <f ca="1">'[1]Q1 formulas'!N10</f>
        <v>9668410</v>
      </c>
      <c r="C11" s="28">
        <f ca="1">'[1]Q1 formulas'!O10</f>
        <v>2546610</v>
      </c>
      <c r="D11" s="29">
        <f ca="1">'[1]Q1 formulas'!P10</f>
        <v>0.2633949118831328</v>
      </c>
    </row>
    <row r="12" spans="1:5" x14ac:dyDescent="0.45">
      <c r="A12" s="27" t="s">
        <v>31</v>
      </c>
      <c r="B12" s="28">
        <f ca="1">'[1]Q1 formulas'!N11</f>
        <v>4435080</v>
      </c>
      <c r="C12" s="28">
        <f ca="1">'[1]Q1 formulas'!O11</f>
        <v>903380</v>
      </c>
      <c r="D12" s="29">
        <f ca="1">'[1]Q1 formulas'!P11</f>
        <v>0.20368967414342018</v>
      </c>
    </row>
    <row r="13" spans="1:5" x14ac:dyDescent="0.45">
      <c r="A13" s="27" t="s">
        <v>32</v>
      </c>
      <c r="B13" s="28">
        <f ca="1">'[1]Q1 formulas'!N12</f>
        <v>685270</v>
      </c>
      <c r="C13" s="28">
        <f ca="1">'[1]Q1 formulas'!O12</f>
        <v>189160</v>
      </c>
      <c r="D13" s="29">
        <f ca="1">'[1]Q1 formulas'!P12</f>
        <v>0.27603718242444586</v>
      </c>
    </row>
    <row r="14" spans="1:5" x14ac:dyDescent="0.45">
      <c r="A14" s="27" t="s">
        <v>33</v>
      </c>
      <c r="B14" s="28">
        <f ca="1">'[1]Q1 formulas'!N13</f>
        <v>739750</v>
      </c>
      <c r="C14" s="28">
        <f ca="1">'[1]Q1 formulas'!O13</f>
        <v>189840</v>
      </c>
      <c r="D14" s="29">
        <f ca="1">'[1]Q1 formulas'!P13</f>
        <v>0.25662723893207162</v>
      </c>
    </row>
    <row r="15" spans="1:5" x14ac:dyDescent="0.45">
      <c r="A15" s="27" t="s">
        <v>34</v>
      </c>
      <c r="B15" s="28">
        <f ca="1">'[1]Q1 formulas'!N14</f>
        <v>6100090</v>
      </c>
      <c r="C15" s="28">
        <f ca="1">'[1]Q1 formulas'!O14</f>
        <v>1439450</v>
      </c>
      <c r="D15" s="29">
        <f ca="1">'[1]Q1 formulas'!P14</f>
        <v>0.23597192828302532</v>
      </c>
    </row>
    <row r="16" spans="1:5" x14ac:dyDescent="0.45">
      <c r="A16" s="27" t="s">
        <v>35</v>
      </c>
      <c r="B16" s="28">
        <f ca="1">'[1]Q1 formulas'!N15</f>
        <v>3102060</v>
      </c>
      <c r="C16" s="28">
        <f ca="1">'[1]Q1 formulas'!O15</f>
        <v>788430</v>
      </c>
      <c r="D16" s="29">
        <f ca="1">'[1]Q1 formulas'!P15</f>
        <v>0.25416336241078508</v>
      </c>
    </row>
    <row r="17" spans="1:4" x14ac:dyDescent="0.45">
      <c r="A17" s="27" t="s">
        <v>36</v>
      </c>
      <c r="B17" s="28">
        <f ca="1">'[1]Q1 formulas'!N16</f>
        <v>1447550</v>
      </c>
      <c r="C17" s="28">
        <f ca="1">'[1]Q1 formulas'!O16</f>
        <v>384070</v>
      </c>
      <c r="D17" s="29">
        <f ca="1">'[1]Q1 formulas'!P16</f>
        <v>0.265324168422507</v>
      </c>
    </row>
    <row r="18" spans="1:4" x14ac:dyDescent="0.45">
      <c r="A18" s="27" t="s">
        <v>37</v>
      </c>
      <c r="B18" s="28">
        <f ca="1">'[1]Q1 formulas'!N17</f>
        <v>1324260</v>
      </c>
      <c r="C18" s="28">
        <f ca="1">'[1]Q1 formulas'!O17</f>
        <v>349330</v>
      </c>
      <c r="D18" s="29">
        <f ca="1">'[1]Q1 formulas'!P17</f>
        <v>0.2637926087022186</v>
      </c>
    </row>
    <row r="19" spans="1:4" x14ac:dyDescent="0.45">
      <c r="A19" s="27" t="s">
        <v>38</v>
      </c>
      <c r="B19" s="28">
        <f ca="1">'[1]Q1 formulas'!N18</f>
        <v>1906300</v>
      </c>
      <c r="C19" s="28">
        <f ca="1">'[1]Q1 formulas'!O18</f>
        <v>440430</v>
      </c>
      <c r="D19" s="29">
        <f ca="1">'[1]Q1 formulas'!P18</f>
        <v>0.23103918585742014</v>
      </c>
    </row>
    <row r="20" spans="1:4" x14ac:dyDescent="0.45">
      <c r="A20" s="27" t="s">
        <v>39</v>
      </c>
      <c r="B20" s="28">
        <f ca="1">'[1]Q1 formulas'!N19</f>
        <v>1968280</v>
      </c>
      <c r="C20" s="28">
        <f ca="1">'[1]Q1 formulas'!O19</f>
        <v>440350</v>
      </c>
      <c r="D20" s="29">
        <f ca="1">'[1]Q1 formulas'!P19</f>
        <v>0.22372325075700611</v>
      </c>
    </row>
    <row r="21" spans="1:4" x14ac:dyDescent="0.45">
      <c r="A21" s="27" t="s">
        <v>40</v>
      </c>
      <c r="B21" s="28">
        <f ca="1">'[1]Q1 formulas'!N20</f>
        <v>650870</v>
      </c>
      <c r="C21" s="28">
        <f ca="1">'[1]Q1 formulas'!O20</f>
        <v>185060</v>
      </c>
      <c r="D21" s="29">
        <f ca="1">'[1]Q1 formulas'!P20</f>
        <v>0.28432713137800175</v>
      </c>
    </row>
    <row r="22" spans="1:4" x14ac:dyDescent="0.45">
      <c r="A22" s="27" t="s">
        <v>41</v>
      </c>
      <c r="B22" s="28">
        <f ca="1">'[1]Q1 formulas'!N21</f>
        <v>2950840</v>
      </c>
      <c r="C22" s="28">
        <f ca="1">'[1]Q1 formulas'!O21</f>
        <v>685940</v>
      </c>
      <c r="D22" s="29">
        <f ca="1">'[1]Q1 formulas'!P21</f>
        <v>0.23245584308196987</v>
      </c>
    </row>
    <row r="23" spans="1:4" x14ac:dyDescent="0.45">
      <c r="A23" s="27" t="s">
        <v>42</v>
      </c>
      <c r="B23" s="28">
        <f ca="1">'[1]Q1 formulas'!N22</f>
        <v>3409940</v>
      </c>
      <c r="C23" s="28">
        <f ca="1">'[1]Q1 formulas'!O22</f>
        <v>835540</v>
      </c>
      <c r="D23" s="29">
        <f ca="1">'[1]Q1 formulas'!P22</f>
        <v>0.24503070435256924</v>
      </c>
    </row>
    <row r="24" spans="1:4" x14ac:dyDescent="0.45">
      <c r="A24" s="27" t="s">
        <v>43</v>
      </c>
      <c r="B24" s="28">
        <f ca="1">'[1]Q1 formulas'!N23</f>
        <v>4718720</v>
      </c>
      <c r="C24" s="28">
        <f ca="1">'[1]Q1 formulas'!O23</f>
        <v>1298680</v>
      </c>
      <c r="D24" s="29">
        <f ca="1">'[1]Q1 formulas'!P23</f>
        <v>0.27521870337718701</v>
      </c>
    </row>
    <row r="25" spans="1:4" x14ac:dyDescent="0.45">
      <c r="A25" s="27" t="s">
        <v>44</v>
      </c>
      <c r="B25" s="28">
        <f ca="1">'[1]Q1 formulas'!N24</f>
        <v>2737450</v>
      </c>
      <c r="C25" s="28">
        <f ca="1">'[1]Q1 formulas'!O24</f>
        <v>678120</v>
      </c>
      <c r="D25" s="29">
        <f ca="1">'[1]Q1 formulas'!P24</f>
        <v>0.24771959305192789</v>
      </c>
    </row>
    <row r="26" spans="1:4" x14ac:dyDescent="0.45">
      <c r="A26" s="27" t="s">
        <v>45</v>
      </c>
      <c r="B26" s="28">
        <f ca="1">'[1]Q1 formulas'!N25</f>
        <v>1230280</v>
      </c>
      <c r="C26" s="28">
        <f ca="1">'[1]Q1 formulas'!O25</f>
        <v>270250</v>
      </c>
      <c r="D26" s="29">
        <f ca="1">'[1]Q1 formulas'!P25</f>
        <v>0.21966544201320023</v>
      </c>
    </row>
    <row r="27" spans="1:4" x14ac:dyDescent="0.45">
      <c r="A27" s="27" t="s">
        <v>46</v>
      </c>
      <c r="B27" s="28">
        <f ca="1">'[1]Q1 formulas'!N26</f>
        <v>2781440</v>
      </c>
      <c r="C27" s="28">
        <f ca="1">'[1]Q1 formulas'!O26</f>
        <v>721040</v>
      </c>
      <c r="D27" s="29">
        <f ca="1">'[1]Q1 formulas'!P26</f>
        <v>0.25923262770363553</v>
      </c>
    </row>
    <row r="28" spans="1:4" x14ac:dyDescent="0.45">
      <c r="A28" s="27" t="s">
        <v>47</v>
      </c>
      <c r="B28" s="28">
        <f ca="1">'[1]Q1 formulas'!N27</f>
        <v>500680</v>
      </c>
      <c r="C28" s="28">
        <f ca="1">'[1]Q1 formulas'!O27</f>
        <v>143620</v>
      </c>
      <c r="D28" s="29">
        <f ca="1">'[1]Q1 formulas'!P27</f>
        <v>0.28684988415754575</v>
      </c>
    </row>
    <row r="29" spans="1:4" x14ac:dyDescent="0.45">
      <c r="A29" s="27" t="s">
        <v>48</v>
      </c>
      <c r="B29" s="28">
        <f ca="1">'[1]Q1 formulas'!N28</f>
        <v>898230</v>
      </c>
      <c r="C29" s="28">
        <f ca="1">'[1]Q1 formulas'!O28</f>
        <v>221750</v>
      </c>
      <c r="D29" s="29">
        <f ca="1">'[1]Q1 formulas'!P28</f>
        <v>0.24687440855905504</v>
      </c>
    </row>
    <row r="30" spans="1:4" x14ac:dyDescent="0.45">
      <c r="A30" s="27" t="s">
        <v>49</v>
      </c>
      <c r="B30" s="28">
        <f ca="1">'[1]Q1 formulas'!N29</f>
        <v>1377520</v>
      </c>
      <c r="C30" s="28">
        <f ca="1">'[1]Q1 formulas'!O29</f>
        <v>317150</v>
      </c>
      <c r="D30" s="29">
        <f ca="1">'[1]Q1 formulas'!P29</f>
        <v>0.23023259190429177</v>
      </c>
    </row>
    <row r="31" spans="1:4" x14ac:dyDescent="0.45">
      <c r="A31" s="27" t="s">
        <v>50</v>
      </c>
      <c r="B31" s="28">
        <f ca="1">'[1]Q1 formulas'!N30</f>
        <v>698590</v>
      </c>
      <c r="C31" s="28">
        <f ca="1">'[1]Q1 formulas'!O30</f>
        <v>184570</v>
      </c>
      <c r="D31" s="29">
        <f ca="1">'[1]Q1 formulas'!P30</f>
        <v>0.26420361012897409</v>
      </c>
    </row>
    <row r="32" spans="1:4" x14ac:dyDescent="0.45">
      <c r="A32" s="27" t="s">
        <v>51</v>
      </c>
      <c r="B32" s="28">
        <f ca="1">'[1]Q1 formulas'!N31</f>
        <v>4384660</v>
      </c>
      <c r="C32" s="28">
        <f ca="1">'[1]Q1 formulas'!O31</f>
        <v>1058370</v>
      </c>
      <c r="D32" s="29">
        <f ca="1">'[1]Q1 formulas'!P31</f>
        <v>0.24138017542979387</v>
      </c>
    </row>
    <row r="33" spans="1:4" x14ac:dyDescent="0.45">
      <c r="A33" s="27" t="s">
        <v>52</v>
      </c>
      <c r="B33" s="28">
        <f ca="1">'[1]Q1 formulas'!N32</f>
        <v>907880</v>
      </c>
      <c r="C33" s="28">
        <f ca="1">'[1]Q1 formulas'!O32</f>
        <v>242340</v>
      </c>
      <c r="D33" s="29">
        <f ca="1">'[1]Q1 formulas'!P32</f>
        <v>0.26692955016081421</v>
      </c>
    </row>
    <row r="34" spans="1:4" x14ac:dyDescent="0.45">
      <c r="A34" s="27" t="s">
        <v>53</v>
      </c>
      <c r="B34" s="28">
        <f ca="1">'[1]Q1 formulas'!N33</f>
        <v>9589410</v>
      </c>
      <c r="C34" s="28">
        <f ca="1">'[1]Q1 formulas'!O33</f>
        <v>2218280</v>
      </c>
      <c r="D34" s="29">
        <f ca="1">'[1]Q1 formulas'!P33</f>
        <v>0.23132601484345752</v>
      </c>
    </row>
    <row r="35" spans="1:4" x14ac:dyDescent="0.45">
      <c r="A35" s="27" t="s">
        <v>54</v>
      </c>
      <c r="B35" s="28">
        <f ca="1">'[1]Q1 formulas'!N34</f>
        <v>4511860</v>
      </c>
      <c r="C35" s="28">
        <f ca="1">'[1]Q1 formulas'!O34</f>
        <v>1056150</v>
      </c>
      <c r="D35" s="29">
        <f ca="1">'[1]Q1 formulas'!P34</f>
        <v>0.23408306108788837</v>
      </c>
    </row>
    <row r="36" spans="1:4" x14ac:dyDescent="0.45">
      <c r="A36" s="27" t="s">
        <v>55</v>
      </c>
      <c r="B36" s="28">
        <f ca="1">'[1]Q1 formulas'!N35</f>
        <v>360140</v>
      </c>
      <c r="C36" s="28">
        <f ca="1">'[1]Q1 formulas'!O35</f>
        <v>86720</v>
      </c>
      <c r="D36" s="29">
        <f ca="1">'[1]Q1 formulas'!P35</f>
        <v>0.24079524629310822</v>
      </c>
    </row>
    <row r="37" spans="1:4" x14ac:dyDescent="0.45">
      <c r="A37" s="27" t="s">
        <v>56</v>
      </c>
      <c r="B37" s="28">
        <f ca="1">'[1]Q1 formulas'!N36</f>
        <v>5572780</v>
      </c>
      <c r="C37" s="28">
        <f ca="1">'[1]Q1 formulas'!O36</f>
        <v>1413720</v>
      </c>
      <c r="D37" s="29">
        <f ca="1">'[1]Q1 formulas'!P36</f>
        <v>0.25368308097574283</v>
      </c>
    </row>
    <row r="38" spans="1:4" x14ac:dyDescent="0.45">
      <c r="A38" s="27" t="s">
        <v>57</v>
      </c>
      <c r="B38" s="28">
        <f ca="1">'[1]Q1 formulas'!N37</f>
        <v>1616420</v>
      </c>
      <c r="C38" s="28">
        <f ca="1">'[1]Q1 formulas'!O37</f>
        <v>395900</v>
      </c>
      <c r="D38" s="29">
        <f ca="1">'[1]Q1 formulas'!P37</f>
        <v>0.24492396778065106</v>
      </c>
    </row>
    <row r="39" spans="1:4" x14ac:dyDescent="0.45">
      <c r="A39" s="27" t="s">
        <v>58</v>
      </c>
      <c r="B39" s="28">
        <f ca="1">'[1]Q1 formulas'!N38</f>
        <v>1898960</v>
      </c>
      <c r="C39" s="28">
        <f ca="1">'[1]Q1 formulas'!O38</f>
        <v>506740</v>
      </c>
      <c r="D39" s="29">
        <f ca="1">'[1]Q1 formulas'!P38</f>
        <v>0.26685132914858661</v>
      </c>
    </row>
    <row r="40" spans="1:4" x14ac:dyDescent="0.45">
      <c r="A40" s="27" t="s">
        <v>59</v>
      </c>
      <c r="B40" s="28">
        <f ca="1">'[1]Q1 formulas'!N39</f>
        <v>6188680</v>
      </c>
      <c r="C40" s="28">
        <f ca="1">'[1]Q1 formulas'!O39</f>
        <v>1680610</v>
      </c>
      <c r="D40" s="29">
        <f ca="1">'[1]Q1 formulas'!P39</f>
        <v>0.27156194859000626</v>
      </c>
    </row>
    <row r="41" spans="1:4" x14ac:dyDescent="0.45">
      <c r="A41" s="27" t="s">
        <v>60</v>
      </c>
      <c r="B41" s="28">
        <f ca="1">'[1]Q1 formulas'!N40</f>
        <v>529380</v>
      </c>
      <c r="C41" s="28">
        <f ca="1">'[1]Q1 formulas'!O40</f>
        <v>129700</v>
      </c>
      <c r="D41" s="29">
        <f ca="1">'[1]Q1 formulas'!P40</f>
        <v>0.24500358910423514</v>
      </c>
    </row>
    <row r="42" spans="1:4" x14ac:dyDescent="0.45">
      <c r="A42" s="27" t="s">
        <v>61</v>
      </c>
      <c r="B42" s="28">
        <f ca="1">'[1]Q1 formulas'!N41</f>
        <v>2203820</v>
      </c>
      <c r="C42" s="28">
        <f ca="1">'[1]Q1 formulas'!O41</f>
        <v>547740</v>
      </c>
      <c r="D42" s="29">
        <f ca="1">'[1]Q1 formulas'!P41</f>
        <v>0.24854116942400015</v>
      </c>
    </row>
    <row r="43" spans="1:4" x14ac:dyDescent="0.45">
      <c r="A43" s="27" t="s">
        <v>62</v>
      </c>
      <c r="B43" s="28">
        <f ca="1">'[1]Q1 formulas'!N42</f>
        <v>415870</v>
      </c>
      <c r="C43" s="28">
        <f ca="1">'[1]Q1 formulas'!O42</f>
        <v>112210</v>
      </c>
      <c r="D43" s="29">
        <f ca="1">'[1]Q1 formulas'!P42</f>
        <v>0.26981989564046455</v>
      </c>
    </row>
    <row r="44" spans="1:4" x14ac:dyDescent="0.45">
      <c r="A44" s="27" t="s">
        <v>63</v>
      </c>
      <c r="B44" s="28">
        <f ca="1">'[1]Q1 formulas'!N43</f>
        <v>2991110</v>
      </c>
      <c r="C44" s="28">
        <f ca="1">'[1]Q1 formulas'!O43</f>
        <v>689970</v>
      </c>
      <c r="D44" s="29">
        <f ca="1">'[1]Q1 formulas'!P43</f>
        <v>0.23067356265734126</v>
      </c>
    </row>
    <row r="45" spans="1:4" x14ac:dyDescent="0.45">
      <c r="A45" s="27" t="s">
        <v>64</v>
      </c>
      <c r="B45" s="28">
        <f ca="1">'[1]Q1 formulas'!N44</f>
        <v>12116350</v>
      </c>
      <c r="C45" s="28">
        <f ca="1">'[1]Q1 formulas'!O44</f>
        <v>2352240</v>
      </c>
      <c r="D45" s="29">
        <f ca="1">'[1]Q1 formulas'!P44</f>
        <v>0.19413767347427235</v>
      </c>
    </row>
    <row r="46" spans="1:4" x14ac:dyDescent="0.45">
      <c r="A46" s="27" t="s">
        <v>65</v>
      </c>
      <c r="B46" s="28">
        <f ca="1">'[1]Q1 formulas'!N45</f>
        <v>1288770</v>
      </c>
      <c r="C46" s="28">
        <f ca="1">'[1]Q1 formulas'!O45</f>
        <v>249290</v>
      </c>
      <c r="D46" s="29">
        <f ca="1">'[1]Q1 formulas'!P45</f>
        <v>0.19343249765280074</v>
      </c>
    </row>
    <row r="47" spans="1:4" x14ac:dyDescent="0.45">
      <c r="A47" s="27" t="s">
        <v>66</v>
      </c>
      <c r="B47" s="28">
        <f ca="1">'[1]Q1 formulas'!N46</f>
        <v>325860</v>
      </c>
      <c r="C47" s="28">
        <f ca="1">'[1]Q1 formulas'!O46</f>
        <v>95180</v>
      </c>
      <c r="D47" s="29">
        <f ca="1">'[1]Q1 formulas'!P46</f>
        <v>0.29208862701773769</v>
      </c>
    </row>
    <row r="48" spans="1:4" x14ac:dyDescent="0.45">
      <c r="A48" s="27" t="s">
        <v>67</v>
      </c>
      <c r="B48" s="28">
        <f ca="1">'[1]Q1 formulas'!N47</f>
        <v>3910470</v>
      </c>
      <c r="C48" s="28">
        <f ca="1">'[1]Q1 formulas'!O47</f>
        <v>920190</v>
      </c>
      <c r="D48" s="29">
        <f ca="1">'[1]Q1 formulas'!P47</f>
        <v>0.23531442512025408</v>
      </c>
    </row>
    <row r="49" spans="1:4" x14ac:dyDescent="0.45">
      <c r="A49" s="27" t="s">
        <v>68</v>
      </c>
      <c r="B49" s="28">
        <f ca="1">'[1]Q1 formulas'!N48</f>
        <v>3489080</v>
      </c>
      <c r="C49" s="28">
        <f ca="1">'[1]Q1 formulas'!O48</f>
        <v>846390</v>
      </c>
      <c r="D49" s="29">
        <f ca="1">'[1]Q1 formulas'!P48</f>
        <v>0.24258257191007371</v>
      </c>
    </row>
    <row r="50" spans="1:4" x14ac:dyDescent="0.45">
      <c r="A50" s="27" t="s">
        <v>69</v>
      </c>
      <c r="B50" s="28">
        <f ca="1">'[1]Q1 formulas'!N49</f>
        <v>766740</v>
      </c>
      <c r="C50" s="28">
        <f ca="1">'[1]Q1 formulas'!O49</f>
        <v>214960</v>
      </c>
      <c r="D50" s="29">
        <f ca="1">'[1]Q1 formulas'!P49</f>
        <v>0.28035579205467304</v>
      </c>
    </row>
    <row r="51" spans="1:4" x14ac:dyDescent="0.45">
      <c r="A51" s="27" t="s">
        <v>70</v>
      </c>
      <c r="B51" s="28">
        <f ca="1">'[1]Q1 formulas'!N50</f>
        <v>2842790</v>
      </c>
      <c r="C51" s="28">
        <f ca="1">'[1]Q1 formulas'!O50</f>
        <v>746830</v>
      </c>
      <c r="D51" s="29">
        <f ca="1">'[1]Q1 formulas'!P50</f>
        <v>0.26271022481435491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3C80-F986-46B5-B86D-1B266359DFF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Q2c Analysis</vt:lpstr>
      <vt:lpstr>Q1 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Caballero</dc:creator>
  <cp:lastModifiedBy>Maureen Caballero</cp:lastModifiedBy>
  <dcterms:created xsi:type="dcterms:W3CDTF">2020-07-25T19:13:37Z</dcterms:created>
  <dcterms:modified xsi:type="dcterms:W3CDTF">2020-07-25T19:17:02Z</dcterms:modified>
</cp:coreProperties>
</file>