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35ff24561ecda1e/Tiedostot/"/>
    </mc:Choice>
  </mc:AlternateContent>
  <xr:revisionPtr revIDLastSave="187" documentId="8_{D3A3F0B7-2D90-4928-AA73-655C06EF0282}" xr6:coauthVersionLast="47" xr6:coauthVersionMax="47" xr10:uidLastSave="{C2276338-B569-49B6-99AA-80A77AC04177}"/>
  <bookViews>
    <workbookView xWindow="-110" yWindow="-110" windowWidth="19420" windowHeight="10300" activeTab="1" xr2:uid="{5DA4693B-16E5-4C96-A01C-901890DC4CF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I2" i="2" s="1"/>
  <c r="G2" i="2"/>
  <c r="G3" i="2"/>
  <c r="G4" i="2"/>
  <c r="G5" i="2"/>
  <c r="G6" i="2"/>
  <c r="G7" i="2"/>
  <c r="G8" i="2"/>
  <c r="G9" i="2"/>
  <c r="H9" i="2" s="1"/>
  <c r="G10" i="2"/>
  <c r="H10" i="2" s="1"/>
  <c r="G11" i="2"/>
  <c r="G12" i="2"/>
  <c r="G13" i="2"/>
  <c r="G14" i="2"/>
  <c r="G15" i="2"/>
  <c r="H15" i="2" s="1"/>
  <c r="G16" i="2"/>
  <c r="G17" i="2"/>
  <c r="H17" i="2" s="1"/>
  <c r="G18" i="2"/>
  <c r="G19" i="2"/>
  <c r="G20" i="2"/>
  <c r="G21" i="2"/>
  <c r="G22" i="2"/>
  <c r="G23" i="2"/>
  <c r="G24" i="2"/>
  <c r="G25" i="2"/>
  <c r="G26" i="2"/>
  <c r="H26" i="2" s="1"/>
  <c r="G27" i="2"/>
  <c r="G28" i="2"/>
  <c r="G29" i="2"/>
  <c r="G30" i="2"/>
  <c r="G31" i="2"/>
  <c r="H31" i="2" s="1"/>
  <c r="G32" i="2"/>
  <c r="G33" i="2"/>
  <c r="H33" i="2" s="1"/>
  <c r="G34" i="2"/>
  <c r="H34" i="2" s="1"/>
  <c r="G35" i="2"/>
  <c r="G36" i="2"/>
  <c r="G37" i="2"/>
  <c r="G38" i="2"/>
  <c r="G39" i="2"/>
  <c r="H39" i="2" s="1"/>
  <c r="G40" i="2"/>
  <c r="G41" i="2"/>
  <c r="H41" i="2" s="1"/>
  <c r="G42" i="2"/>
  <c r="H42" i="2" s="1"/>
  <c r="G43" i="2"/>
  <c r="G44" i="2"/>
  <c r="G45" i="2"/>
  <c r="G46" i="2"/>
  <c r="G47" i="2"/>
  <c r="G48" i="2"/>
  <c r="G49" i="2"/>
  <c r="H49" i="2" s="1"/>
  <c r="G50" i="2"/>
  <c r="H50" i="2" s="1"/>
  <c r="G51" i="2"/>
  <c r="G52" i="2"/>
  <c r="G53" i="2"/>
  <c r="H8" i="2"/>
  <c r="H16" i="2"/>
  <c r="H18" i="2"/>
  <c r="H19" i="2"/>
  <c r="H3" i="2"/>
  <c r="H4" i="2"/>
  <c r="H5" i="2"/>
  <c r="H6" i="2"/>
  <c r="H7" i="2"/>
  <c r="H11" i="2"/>
  <c r="H12" i="2"/>
  <c r="H13" i="2"/>
  <c r="H14" i="2"/>
  <c r="H20" i="2"/>
  <c r="H21" i="2"/>
  <c r="H22" i="2"/>
  <c r="H23" i="2"/>
  <c r="H24" i="2"/>
  <c r="H25" i="2"/>
  <c r="H27" i="2"/>
  <c r="H28" i="2"/>
  <c r="H29" i="2"/>
  <c r="H30" i="2"/>
  <c r="H32" i="2"/>
  <c r="H35" i="2"/>
  <c r="H36" i="2"/>
  <c r="H37" i="2"/>
  <c r="H38" i="2"/>
  <c r="H40" i="2"/>
  <c r="H43" i="2"/>
  <c r="H44" i="2"/>
  <c r="H45" i="2"/>
  <c r="H46" i="2"/>
  <c r="H47" i="2"/>
  <c r="H48" i="2"/>
  <c r="H51" i="2"/>
  <c r="H52" i="2"/>
  <c r="H53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</calcChain>
</file>

<file path=xl/sharedStrings.xml><?xml version="1.0" encoding="utf-8"?>
<sst xmlns="http://schemas.openxmlformats.org/spreadsheetml/2006/main" count="470" uniqueCount="103">
  <si>
    <t>kt</t>
  </si>
  <si>
    <t>on</t>
  </si>
  <si>
    <t>tyyd.</t>
  </si>
  <si>
    <t>oma</t>
  </si>
  <si>
    <t>Kakolanmäki</t>
  </si>
  <si>
    <t>1h, kt, p</t>
  </si>
  <si>
    <t>hyvä</t>
  </si>
  <si>
    <t>Keskusta</t>
  </si>
  <si>
    <t>1h+kk+alkovi+kph</t>
  </si>
  <si>
    <t>ei</t>
  </si>
  <si>
    <t>Uittamo</t>
  </si>
  <si>
    <t>Raunistula</t>
  </si>
  <si>
    <t>1h+kk</t>
  </si>
  <si>
    <t>1h, k, alkovi, p</t>
  </si>
  <si>
    <t>Nummi</t>
  </si>
  <si>
    <t>1h+kt+alk</t>
  </si>
  <si>
    <t>Kupittaa</t>
  </si>
  <si>
    <t>1h, kk</t>
  </si>
  <si>
    <t>Teräsrautela</t>
  </si>
  <si>
    <t>D</t>
  </si>
  <si>
    <t>1h, kk, p</t>
  </si>
  <si>
    <t>1h+kk+kph/wc+parv.</t>
  </si>
  <si>
    <t>Katariina</t>
  </si>
  <si>
    <t>1h+kk+alk</t>
  </si>
  <si>
    <t>vuokra</t>
  </si>
  <si>
    <t>1h+keittokomero...</t>
  </si>
  <si>
    <t>Satama</t>
  </si>
  <si>
    <t>1h, tk</t>
  </si>
  <si>
    <t>1h+k</t>
  </si>
  <si>
    <t>1h, kt</t>
  </si>
  <si>
    <t>1-2 h (lasisein...</t>
  </si>
  <si>
    <t>Suikkila</t>
  </si>
  <si>
    <t>1 h,kt, ransk.p...</t>
  </si>
  <si>
    <t>Kohmo</t>
  </si>
  <si>
    <t>1h, tupak., s, p</t>
  </si>
  <si>
    <t>Hannunniittu</t>
  </si>
  <si>
    <t>1h+pk</t>
  </si>
  <si>
    <t>1h, k, s, terassi</t>
  </si>
  <si>
    <t>Itäinen keskusta</t>
  </si>
  <si>
    <t>Pohjola</t>
  </si>
  <si>
    <t>1h, kt, las. parv</t>
  </si>
  <si>
    <t>F</t>
  </si>
  <si>
    <t>Luolavuori</t>
  </si>
  <si>
    <t>Martti</t>
  </si>
  <si>
    <t>1 h + kk</t>
  </si>
  <si>
    <t>Port arthur</t>
  </si>
  <si>
    <t>Korpolaisranta</t>
  </si>
  <si>
    <t>1h, kt, kph ja ...</t>
  </si>
  <si>
    <t>1h + kk + s</t>
  </si>
  <si>
    <t>Kakola</t>
  </si>
  <si>
    <t>1h + kt + p</t>
  </si>
  <si>
    <t>1h+avokeitti_x0002_...</t>
  </si>
  <si>
    <t>1 h, k, kph, wc</t>
  </si>
  <si>
    <t>Portsa</t>
  </si>
  <si>
    <t>h, kt, alkovi, ...</t>
  </si>
  <si>
    <t>Länsikeskus</t>
  </si>
  <si>
    <t>1h, kt, kph, la...</t>
  </si>
  <si>
    <t>1h+tupak+s</t>
  </si>
  <si>
    <t>h, kt</t>
  </si>
  <si>
    <t>1h+k+kph</t>
  </si>
  <si>
    <t>Fabriikki</t>
  </si>
  <si>
    <t>1h+kt+alkovi</t>
  </si>
  <si>
    <t>Pääskyvuori</t>
  </si>
  <si>
    <t>1h,ikk.kk,kph,p...</t>
  </si>
  <si>
    <t>1 h, kk, kph.</t>
  </si>
  <si>
    <t>1h+kt</t>
  </si>
  <si>
    <t>Majakkaranta</t>
  </si>
  <si>
    <t>1h+kk+alk+s</t>
  </si>
  <si>
    <r>
      <t>G</t>
    </r>
    <r>
      <rPr>
        <vertAlign val="subscript"/>
        <sz val="6"/>
        <color rgb="FFFFFFFF"/>
        <rFont val="Arial"/>
        <family val="2"/>
      </rPr>
      <t>2013</t>
    </r>
  </si>
  <si>
    <r>
      <t>C</t>
    </r>
    <r>
      <rPr>
        <vertAlign val="subscript"/>
        <sz val="6"/>
        <color rgb="FFFFFFFF"/>
        <rFont val="Arial"/>
        <family val="2"/>
      </rPr>
      <t>2013</t>
    </r>
  </si>
  <si>
    <r>
      <t>B</t>
    </r>
    <r>
      <rPr>
        <vertAlign val="subscript"/>
        <sz val="6"/>
        <color rgb="FFFFFFFF"/>
        <rFont val="Arial"/>
        <family val="2"/>
      </rPr>
      <t>2018</t>
    </r>
  </si>
  <si>
    <r>
      <t>D</t>
    </r>
    <r>
      <rPr>
        <vertAlign val="subscript"/>
        <sz val="6"/>
        <color rgb="FFFFFFFF"/>
        <rFont val="Arial"/>
        <family val="2"/>
      </rPr>
      <t>2018</t>
    </r>
  </si>
  <si>
    <r>
      <t>F</t>
    </r>
    <r>
      <rPr>
        <vertAlign val="subscript"/>
        <sz val="6"/>
        <color rgb="FFFFFFFF"/>
        <rFont val="Arial"/>
        <family val="2"/>
      </rPr>
      <t>2013</t>
    </r>
  </si>
  <si>
    <r>
      <t>E</t>
    </r>
    <r>
      <rPr>
        <vertAlign val="subscript"/>
        <sz val="6"/>
        <color rgb="FFFFFFFF"/>
        <rFont val="Arial"/>
        <family val="2"/>
      </rPr>
      <t>2007</t>
    </r>
  </si>
  <si>
    <r>
      <t>E</t>
    </r>
    <r>
      <rPr>
        <vertAlign val="subscript"/>
        <sz val="6"/>
        <color rgb="FFFFFFFF"/>
        <rFont val="Arial"/>
        <family val="2"/>
      </rPr>
      <t>2013</t>
    </r>
  </si>
  <si>
    <r>
      <t>A</t>
    </r>
    <r>
      <rPr>
        <vertAlign val="subscript"/>
        <sz val="6"/>
        <color rgb="FFFFFFFF"/>
        <rFont val="Arial"/>
        <family val="2"/>
      </rPr>
      <t>2018</t>
    </r>
  </si>
  <si>
    <r>
      <t>C</t>
    </r>
    <r>
      <rPr>
        <vertAlign val="subscript"/>
        <sz val="6"/>
        <color rgb="FFFFFFFF"/>
        <rFont val="Arial"/>
        <family val="2"/>
      </rPr>
      <t>2018</t>
    </r>
  </si>
  <si>
    <t>E</t>
  </si>
  <si>
    <r>
      <t>E</t>
    </r>
    <r>
      <rPr>
        <vertAlign val="subscript"/>
        <sz val="6"/>
        <color rgb="FFFFFFFF"/>
        <rFont val="Arial"/>
        <family val="2"/>
      </rPr>
      <t>2018</t>
    </r>
  </si>
  <si>
    <t>C</t>
  </si>
  <si>
    <t>Kaupunginosa ◄</t>
  </si>
  <si>
    <t>Huoneisto</t>
  </si>
  <si>
    <t>Talot. ▲</t>
  </si>
  <si>
    <t>m2 ◄</t>
  </si>
  <si>
    <t>Vh € ◄</t>
  </si>
  <si>
    <t>€/m2 ◄</t>
  </si>
  <si>
    <t>Rv ◄</t>
  </si>
  <si>
    <r>
      <t>F</t>
    </r>
    <r>
      <rPr>
        <vertAlign val="subscript"/>
        <sz val="6"/>
        <color rgb="FFFFFFFF"/>
        <rFont val="Arial"/>
        <family val="2"/>
      </rPr>
      <t>2018</t>
    </r>
  </si>
  <si>
    <t>1h+kt+alkovi+kp...</t>
  </si>
  <si>
    <t>1 h, kk, kh</t>
  </si>
  <si>
    <t>h+k</t>
  </si>
  <si>
    <t>1h, makuualkovi...</t>
  </si>
  <si>
    <t>Neliöt</t>
  </si>
  <si>
    <t>Sijainti</t>
  </si>
  <si>
    <t>Myyntihinta</t>
  </si>
  <si>
    <t>neliöhinta</t>
  </si>
  <si>
    <t>rakennusvuosi</t>
  </si>
  <si>
    <t>Tiedot noudettu ympäristöhallituksen asuntojen hintatiedot -nettisivulta</t>
  </si>
  <si>
    <t>url: https://asuntojen.hintatiedot.fi/haku/</t>
  </si>
  <si>
    <t>Huoneiden määrä + keittiö</t>
  </si>
  <si>
    <t>Ennustettu hinta          (3534,7*Neliöt+8242,7)</t>
  </si>
  <si>
    <t>Neliövirhe                  (Myyntihinta-Ennustettu hinta)^2</t>
  </si>
  <si>
    <t>Neliökeskivirhe: (sum(neliövirhe)/määrä)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</si>
</sst>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6"/>
      <color rgb="FF333333"/>
      <name val="Arial"/>
      <family val="2"/>
    </font>
    <font>
      <sz val="6"/>
      <color rgb="FFFFFFFF"/>
      <name val="Arial"/>
      <family val="2"/>
    </font>
    <font>
      <vertAlign val="subscript"/>
      <sz val="6"/>
      <color rgb="FFFFFFFF"/>
      <name val="Arial"/>
      <family val="2"/>
    </font>
    <font>
      <b/>
      <sz val="6"/>
      <color rgb="FF333333"/>
      <name val="Arial"/>
      <family val="2"/>
    </font>
    <font>
      <u/>
      <sz val="11"/>
      <color theme="10"/>
      <name val="Aptos Narrow"/>
      <family val="2"/>
      <scheme val="minor"/>
    </font>
    <font>
      <sz val="8"/>
      <color rgb="FF333333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 vertical="top" wrapText="1"/>
    </xf>
    <xf numFmtId="2" fontId="0" fillId="0" borderId="0" xfId="0" applyNumberFormat="1"/>
    <xf numFmtId="0" fontId="2" fillId="2" borderId="0" xfId="0" applyFont="1" applyFill="1" applyAlignment="1">
      <alignment vertical="top" wrapText="1"/>
    </xf>
    <xf numFmtId="16" fontId="2" fillId="2" borderId="0" xfId="0" applyNumberFormat="1" applyFont="1" applyFill="1" applyAlignment="1">
      <alignment vertical="top" wrapText="1"/>
    </xf>
    <xf numFmtId="0" fontId="5" fillId="2" borderId="0" xfId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5" fillId="2" borderId="0" xfId="1" applyFill="1" applyAlignment="1">
      <alignment horizontal="right" wrapText="1"/>
    </xf>
    <xf numFmtId="2" fontId="1" fillId="2" borderId="0" xfId="0" applyNumberFormat="1" applyFont="1" applyFill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6" fillId="0" borderId="0" xfId="0" applyFont="1" applyFill="1" applyAlignment="1">
      <alignment horizontal="right" vertical="top" wrapText="1"/>
    </xf>
    <xf numFmtId="0" fontId="7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righ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 vertical="top" wrapText="1"/>
    </xf>
    <xf numFmtId="0" fontId="6" fillId="0" borderId="2" xfId="0" applyNumberFormat="1" applyFont="1" applyFill="1" applyBorder="1" applyAlignment="1">
      <alignment horizontal="right" vertical="top" wrapText="1"/>
    </xf>
  </cellXfs>
  <cellStyles count="2">
    <cellStyle name="Hyperlink" xfId="1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531933508311462E-2"/>
                  <c:y val="-8.9088291046952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Sheet1!$D$2:$D$52</c:f>
              <c:numCache>
                <c:formatCode>General</c:formatCode>
                <c:ptCount val="51"/>
                <c:pt idx="0">
                  <c:v>28</c:v>
                </c:pt>
                <c:pt idx="1">
                  <c:v>39</c:v>
                </c:pt>
                <c:pt idx="2">
                  <c:v>38</c:v>
                </c:pt>
                <c:pt idx="3">
                  <c:v>28</c:v>
                </c:pt>
                <c:pt idx="4">
                  <c:v>33</c:v>
                </c:pt>
                <c:pt idx="5">
                  <c:v>25</c:v>
                </c:pt>
                <c:pt idx="6">
                  <c:v>37</c:v>
                </c:pt>
                <c:pt idx="7">
                  <c:v>31</c:v>
                </c:pt>
                <c:pt idx="8">
                  <c:v>28</c:v>
                </c:pt>
                <c:pt idx="9">
                  <c:v>30</c:v>
                </c:pt>
                <c:pt idx="10">
                  <c:v>24</c:v>
                </c:pt>
                <c:pt idx="11">
                  <c:v>48.5</c:v>
                </c:pt>
                <c:pt idx="12">
                  <c:v>24</c:v>
                </c:pt>
                <c:pt idx="13">
                  <c:v>43</c:v>
                </c:pt>
                <c:pt idx="14">
                  <c:v>32</c:v>
                </c:pt>
                <c:pt idx="15">
                  <c:v>35</c:v>
                </c:pt>
                <c:pt idx="16">
                  <c:v>39</c:v>
                </c:pt>
                <c:pt idx="17">
                  <c:v>24</c:v>
                </c:pt>
                <c:pt idx="18">
                  <c:v>32</c:v>
                </c:pt>
                <c:pt idx="19">
                  <c:v>34</c:v>
                </c:pt>
                <c:pt idx="20">
                  <c:v>26</c:v>
                </c:pt>
                <c:pt idx="21">
                  <c:v>30</c:v>
                </c:pt>
                <c:pt idx="22">
                  <c:v>22</c:v>
                </c:pt>
                <c:pt idx="23">
                  <c:v>29</c:v>
                </c:pt>
                <c:pt idx="24">
                  <c:v>39</c:v>
                </c:pt>
                <c:pt idx="25">
                  <c:v>32</c:v>
                </c:pt>
                <c:pt idx="26">
                  <c:v>34</c:v>
                </c:pt>
                <c:pt idx="27">
                  <c:v>30</c:v>
                </c:pt>
                <c:pt idx="28">
                  <c:v>28</c:v>
                </c:pt>
                <c:pt idx="29">
                  <c:v>31</c:v>
                </c:pt>
                <c:pt idx="30">
                  <c:v>33</c:v>
                </c:pt>
                <c:pt idx="31">
                  <c:v>36</c:v>
                </c:pt>
                <c:pt idx="32">
                  <c:v>29</c:v>
                </c:pt>
                <c:pt idx="33">
                  <c:v>43.6</c:v>
                </c:pt>
                <c:pt idx="34">
                  <c:v>32</c:v>
                </c:pt>
                <c:pt idx="35">
                  <c:v>32</c:v>
                </c:pt>
                <c:pt idx="36">
                  <c:v>32.5</c:v>
                </c:pt>
                <c:pt idx="37">
                  <c:v>28</c:v>
                </c:pt>
                <c:pt idx="38">
                  <c:v>46</c:v>
                </c:pt>
                <c:pt idx="39">
                  <c:v>30</c:v>
                </c:pt>
                <c:pt idx="40">
                  <c:v>45</c:v>
                </c:pt>
                <c:pt idx="41">
                  <c:v>34</c:v>
                </c:pt>
                <c:pt idx="42">
                  <c:v>36</c:v>
                </c:pt>
                <c:pt idx="43">
                  <c:v>33</c:v>
                </c:pt>
                <c:pt idx="44">
                  <c:v>27</c:v>
                </c:pt>
                <c:pt idx="45">
                  <c:v>27.5</c:v>
                </c:pt>
                <c:pt idx="46">
                  <c:v>32</c:v>
                </c:pt>
                <c:pt idx="47">
                  <c:v>30.5</c:v>
                </c:pt>
                <c:pt idx="48">
                  <c:v>26.5</c:v>
                </c:pt>
                <c:pt idx="49">
                  <c:v>36</c:v>
                </c:pt>
                <c:pt idx="50">
                  <c:v>37</c:v>
                </c:pt>
              </c:numCache>
            </c:numRef>
          </c:xVal>
          <c:yVal>
            <c:numRef>
              <c:f>Sheet1!$E$2:$E$52</c:f>
              <c:numCache>
                <c:formatCode>General</c:formatCode>
                <c:ptCount val="51"/>
                <c:pt idx="0">
                  <c:v>110000</c:v>
                </c:pt>
                <c:pt idx="1">
                  <c:v>159000</c:v>
                </c:pt>
                <c:pt idx="2">
                  <c:v>150000</c:v>
                </c:pt>
                <c:pt idx="3">
                  <c:v>128026</c:v>
                </c:pt>
                <c:pt idx="4">
                  <c:v>120000</c:v>
                </c:pt>
                <c:pt idx="5">
                  <c:v>135000</c:v>
                </c:pt>
                <c:pt idx="6">
                  <c:v>93000</c:v>
                </c:pt>
                <c:pt idx="7">
                  <c:v>134000</c:v>
                </c:pt>
                <c:pt idx="8">
                  <c:v>137000</c:v>
                </c:pt>
                <c:pt idx="9">
                  <c:v>92810</c:v>
                </c:pt>
                <c:pt idx="10">
                  <c:v>125500</c:v>
                </c:pt>
                <c:pt idx="11">
                  <c:v>200000</c:v>
                </c:pt>
                <c:pt idx="12">
                  <c:v>143208</c:v>
                </c:pt>
                <c:pt idx="13">
                  <c:v>105000</c:v>
                </c:pt>
                <c:pt idx="14">
                  <c:v>90000</c:v>
                </c:pt>
                <c:pt idx="15">
                  <c:v>84000</c:v>
                </c:pt>
                <c:pt idx="16">
                  <c:v>98000</c:v>
                </c:pt>
                <c:pt idx="17">
                  <c:v>140000</c:v>
                </c:pt>
                <c:pt idx="18">
                  <c:v>110000</c:v>
                </c:pt>
                <c:pt idx="19">
                  <c:v>161000</c:v>
                </c:pt>
                <c:pt idx="20">
                  <c:v>133000</c:v>
                </c:pt>
                <c:pt idx="21">
                  <c:v>150000</c:v>
                </c:pt>
                <c:pt idx="22">
                  <c:v>108000</c:v>
                </c:pt>
                <c:pt idx="23">
                  <c:v>115000</c:v>
                </c:pt>
                <c:pt idx="24">
                  <c:v>217000</c:v>
                </c:pt>
                <c:pt idx="25">
                  <c:v>159000</c:v>
                </c:pt>
                <c:pt idx="26">
                  <c:v>115000</c:v>
                </c:pt>
                <c:pt idx="27">
                  <c:v>94000</c:v>
                </c:pt>
                <c:pt idx="28">
                  <c:v>115000</c:v>
                </c:pt>
                <c:pt idx="29">
                  <c:v>143000</c:v>
                </c:pt>
                <c:pt idx="30">
                  <c:v>179900</c:v>
                </c:pt>
                <c:pt idx="31">
                  <c:v>125000</c:v>
                </c:pt>
                <c:pt idx="32">
                  <c:v>149000</c:v>
                </c:pt>
                <c:pt idx="33">
                  <c:v>172000</c:v>
                </c:pt>
                <c:pt idx="34">
                  <c:v>70000</c:v>
                </c:pt>
                <c:pt idx="35">
                  <c:v>129000</c:v>
                </c:pt>
                <c:pt idx="36">
                  <c:v>157900</c:v>
                </c:pt>
                <c:pt idx="37">
                  <c:v>140500</c:v>
                </c:pt>
                <c:pt idx="38">
                  <c:v>144000</c:v>
                </c:pt>
                <c:pt idx="39">
                  <c:v>145900</c:v>
                </c:pt>
                <c:pt idx="40">
                  <c:v>162000</c:v>
                </c:pt>
                <c:pt idx="41">
                  <c:v>137000</c:v>
                </c:pt>
                <c:pt idx="42">
                  <c:v>198000</c:v>
                </c:pt>
                <c:pt idx="43">
                  <c:v>95500</c:v>
                </c:pt>
                <c:pt idx="44">
                  <c:v>115000</c:v>
                </c:pt>
                <c:pt idx="45">
                  <c:v>118000</c:v>
                </c:pt>
                <c:pt idx="46">
                  <c:v>132000</c:v>
                </c:pt>
                <c:pt idx="47">
                  <c:v>155000</c:v>
                </c:pt>
                <c:pt idx="48">
                  <c:v>155000</c:v>
                </c:pt>
                <c:pt idx="49">
                  <c:v>138000</c:v>
                </c:pt>
                <c:pt idx="50">
                  <c:v>158000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0-4FB6-B75B-8FB371152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916816"/>
        <c:axId val="1389915856"/>
      </c:scatterChart>
      <c:valAx>
        <c:axId val="138991681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89915856"/>
        <c:crosses val="autoZero"/>
        <c:crossBetween val="midCat"/>
      </c:valAx>
      <c:valAx>
        <c:axId val="13899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8991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Asunnon</a:t>
            </a:r>
            <a:r>
              <a:rPr lang="fi-FI" baseline="0"/>
              <a:t> m</a:t>
            </a:r>
            <a:r>
              <a:rPr lang="fi-FI"/>
              <a:t>yyntihinta neliömäärän funktiona</a:t>
            </a:r>
          </a:p>
        </c:rich>
      </c:tx>
      <c:layout>
        <c:manualLayout>
          <c:xMode val="edge"/>
          <c:yMode val="edge"/>
          <c:x val="0.2647926694675533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hinta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688767702623745E-2"/>
                  <c:y val="-6.59948235637212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Sheet2!$C$2:$C$53</c:f>
              <c:numCache>
                <c:formatCode>General</c:formatCode>
                <c:ptCount val="52"/>
                <c:pt idx="0">
                  <c:v>28</c:v>
                </c:pt>
                <c:pt idx="1">
                  <c:v>39</c:v>
                </c:pt>
                <c:pt idx="2">
                  <c:v>33</c:v>
                </c:pt>
                <c:pt idx="3">
                  <c:v>25</c:v>
                </c:pt>
                <c:pt idx="4">
                  <c:v>31</c:v>
                </c:pt>
                <c:pt idx="5">
                  <c:v>32</c:v>
                </c:pt>
                <c:pt idx="6">
                  <c:v>26</c:v>
                </c:pt>
                <c:pt idx="7">
                  <c:v>22</c:v>
                </c:pt>
                <c:pt idx="8">
                  <c:v>32.5</c:v>
                </c:pt>
                <c:pt idx="9">
                  <c:v>45</c:v>
                </c:pt>
                <c:pt idx="10">
                  <c:v>34</c:v>
                </c:pt>
                <c:pt idx="11">
                  <c:v>27</c:v>
                </c:pt>
                <c:pt idx="12">
                  <c:v>27.5</c:v>
                </c:pt>
                <c:pt idx="13">
                  <c:v>30.5</c:v>
                </c:pt>
                <c:pt idx="14">
                  <c:v>37</c:v>
                </c:pt>
                <c:pt idx="15">
                  <c:v>59</c:v>
                </c:pt>
                <c:pt idx="16">
                  <c:v>59</c:v>
                </c:pt>
                <c:pt idx="17">
                  <c:v>39</c:v>
                </c:pt>
                <c:pt idx="18">
                  <c:v>66</c:v>
                </c:pt>
                <c:pt idx="19">
                  <c:v>50</c:v>
                </c:pt>
                <c:pt idx="20">
                  <c:v>38</c:v>
                </c:pt>
                <c:pt idx="21">
                  <c:v>45</c:v>
                </c:pt>
                <c:pt idx="22">
                  <c:v>53</c:v>
                </c:pt>
                <c:pt idx="23">
                  <c:v>45</c:v>
                </c:pt>
                <c:pt idx="24">
                  <c:v>97</c:v>
                </c:pt>
                <c:pt idx="25">
                  <c:v>73.5</c:v>
                </c:pt>
                <c:pt idx="26">
                  <c:v>77</c:v>
                </c:pt>
                <c:pt idx="27">
                  <c:v>84</c:v>
                </c:pt>
                <c:pt idx="28">
                  <c:v>96</c:v>
                </c:pt>
                <c:pt idx="29">
                  <c:v>77.5</c:v>
                </c:pt>
                <c:pt idx="30">
                  <c:v>72</c:v>
                </c:pt>
                <c:pt idx="31">
                  <c:v>70</c:v>
                </c:pt>
                <c:pt idx="32">
                  <c:v>68</c:v>
                </c:pt>
                <c:pt idx="33">
                  <c:v>61</c:v>
                </c:pt>
                <c:pt idx="34">
                  <c:v>68</c:v>
                </c:pt>
                <c:pt idx="35">
                  <c:v>69</c:v>
                </c:pt>
                <c:pt idx="36">
                  <c:v>70</c:v>
                </c:pt>
                <c:pt idx="37">
                  <c:v>82</c:v>
                </c:pt>
                <c:pt idx="38">
                  <c:v>73</c:v>
                </c:pt>
                <c:pt idx="39">
                  <c:v>74</c:v>
                </c:pt>
                <c:pt idx="40">
                  <c:v>83</c:v>
                </c:pt>
                <c:pt idx="41">
                  <c:v>109</c:v>
                </c:pt>
                <c:pt idx="42">
                  <c:v>73</c:v>
                </c:pt>
                <c:pt idx="43">
                  <c:v>79</c:v>
                </c:pt>
                <c:pt idx="44">
                  <c:v>71</c:v>
                </c:pt>
                <c:pt idx="45">
                  <c:v>54</c:v>
                </c:pt>
                <c:pt idx="46">
                  <c:v>107</c:v>
                </c:pt>
                <c:pt idx="47">
                  <c:v>69</c:v>
                </c:pt>
                <c:pt idx="48">
                  <c:v>79</c:v>
                </c:pt>
                <c:pt idx="49">
                  <c:v>90</c:v>
                </c:pt>
                <c:pt idx="50">
                  <c:v>69</c:v>
                </c:pt>
                <c:pt idx="51">
                  <c:v>73</c:v>
                </c:pt>
              </c:numCache>
            </c:numRef>
          </c:xVal>
          <c:yVal>
            <c:numRef>
              <c:f>Sheet2!$D$2:$D$53</c:f>
              <c:numCache>
                <c:formatCode>General</c:formatCode>
                <c:ptCount val="52"/>
                <c:pt idx="0">
                  <c:v>110000</c:v>
                </c:pt>
                <c:pt idx="1">
                  <c:v>159000</c:v>
                </c:pt>
                <c:pt idx="2">
                  <c:v>120000</c:v>
                </c:pt>
                <c:pt idx="3">
                  <c:v>135000</c:v>
                </c:pt>
                <c:pt idx="4">
                  <c:v>134000</c:v>
                </c:pt>
                <c:pt idx="5">
                  <c:v>110000</c:v>
                </c:pt>
                <c:pt idx="6">
                  <c:v>133000</c:v>
                </c:pt>
                <c:pt idx="7">
                  <c:v>108000</c:v>
                </c:pt>
                <c:pt idx="8">
                  <c:v>157900</c:v>
                </c:pt>
                <c:pt idx="9">
                  <c:v>162000</c:v>
                </c:pt>
                <c:pt idx="10">
                  <c:v>137000</c:v>
                </c:pt>
                <c:pt idx="11">
                  <c:v>115000</c:v>
                </c:pt>
                <c:pt idx="12">
                  <c:v>118000</c:v>
                </c:pt>
                <c:pt idx="13">
                  <c:v>155000</c:v>
                </c:pt>
                <c:pt idx="14">
                  <c:v>158000</c:v>
                </c:pt>
                <c:pt idx="15">
                  <c:v>165000</c:v>
                </c:pt>
                <c:pt idx="16">
                  <c:v>205000</c:v>
                </c:pt>
                <c:pt idx="17">
                  <c:v>208000</c:v>
                </c:pt>
                <c:pt idx="18">
                  <c:v>245000</c:v>
                </c:pt>
                <c:pt idx="19">
                  <c:v>146500</c:v>
                </c:pt>
                <c:pt idx="20">
                  <c:v>127500</c:v>
                </c:pt>
                <c:pt idx="21">
                  <c:v>136000</c:v>
                </c:pt>
                <c:pt idx="22">
                  <c:v>163000</c:v>
                </c:pt>
                <c:pt idx="23">
                  <c:v>169000</c:v>
                </c:pt>
                <c:pt idx="24">
                  <c:v>399000</c:v>
                </c:pt>
                <c:pt idx="25">
                  <c:v>195000</c:v>
                </c:pt>
                <c:pt idx="26">
                  <c:v>248000</c:v>
                </c:pt>
                <c:pt idx="27">
                  <c:v>295000</c:v>
                </c:pt>
                <c:pt idx="28">
                  <c:v>272000</c:v>
                </c:pt>
                <c:pt idx="29">
                  <c:v>215000</c:v>
                </c:pt>
                <c:pt idx="30">
                  <c:v>244000</c:v>
                </c:pt>
                <c:pt idx="31">
                  <c:v>234000</c:v>
                </c:pt>
                <c:pt idx="32">
                  <c:v>248300</c:v>
                </c:pt>
                <c:pt idx="33">
                  <c:v>228000</c:v>
                </c:pt>
                <c:pt idx="34">
                  <c:v>202000</c:v>
                </c:pt>
                <c:pt idx="35">
                  <c:v>265000</c:v>
                </c:pt>
                <c:pt idx="36">
                  <c:v>235000</c:v>
                </c:pt>
                <c:pt idx="37">
                  <c:v>288963</c:v>
                </c:pt>
                <c:pt idx="38">
                  <c:v>210000</c:v>
                </c:pt>
                <c:pt idx="39">
                  <c:v>200000</c:v>
                </c:pt>
                <c:pt idx="40">
                  <c:v>368000</c:v>
                </c:pt>
                <c:pt idx="41">
                  <c:v>749400</c:v>
                </c:pt>
                <c:pt idx="42">
                  <c:v>348000</c:v>
                </c:pt>
                <c:pt idx="43">
                  <c:v>258500</c:v>
                </c:pt>
                <c:pt idx="44">
                  <c:v>270000</c:v>
                </c:pt>
                <c:pt idx="45">
                  <c:v>185000</c:v>
                </c:pt>
                <c:pt idx="46">
                  <c:v>270000</c:v>
                </c:pt>
                <c:pt idx="47">
                  <c:v>275000</c:v>
                </c:pt>
                <c:pt idx="48">
                  <c:v>292000</c:v>
                </c:pt>
                <c:pt idx="49">
                  <c:v>320000</c:v>
                </c:pt>
                <c:pt idx="50">
                  <c:v>230000</c:v>
                </c:pt>
                <c:pt idx="51">
                  <c:v>234000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0-4DE1-8724-B05AABDF9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62800"/>
        <c:axId val="1461461840"/>
      </c:scatterChart>
      <c:valAx>
        <c:axId val="1461462800"/>
        <c:scaling>
          <c:orientation val="minMax"/>
          <c:max val="11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61461840"/>
        <c:crosses val="autoZero"/>
        <c:crossBetween val="midCat"/>
      </c:valAx>
      <c:valAx>
        <c:axId val="1461461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6146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18</xdr:row>
      <xdr:rowOff>161925</xdr:rowOff>
    </xdr:from>
    <xdr:to>
      <xdr:col>17</xdr:col>
      <xdr:colOff>180975</xdr:colOff>
      <xdr:row>33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C8595D-49E7-3875-FE66-4F04EDE17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5</xdr:row>
      <xdr:rowOff>44450</xdr:rowOff>
    </xdr:from>
    <xdr:to>
      <xdr:col>21</xdr:col>
      <xdr:colOff>104775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EDCEF2-AE83-D620-D493-322AC2290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6D4BB4-77E4-40F9-BBAA-B062FE29016A}" name="Table1" displayName="Table1" ref="A1:H53" totalsRowShown="0" headerRowDxfId="15" dataDxfId="14">
  <autoFilter ref="A1:H53" xr:uid="{706D4BB4-77E4-40F9-BBAA-B062FE29016A}"/>
  <tableColumns count="8">
    <tableColumn id="2" xr3:uid="{E4122084-F6F8-45F5-8DE7-41FB25F0047A}" name="Sijainti" dataDxfId="13" totalsRowDxfId="6"/>
    <tableColumn id="3" xr3:uid="{99AC9A93-3F6C-4B4C-A693-E9937D47D2AC}" name="Huoneiden määrä + keittiö" dataDxfId="12" totalsRowDxfId="5"/>
    <tableColumn id="5" xr3:uid="{6606AEF2-1422-40BA-9083-A580D9685870}" name="Neliöt" dataDxfId="11" totalsRowDxfId="4"/>
    <tableColumn id="6" xr3:uid="{479FD4C2-6165-4F14-8916-7C4805A59DB6}" name="Myyntihinta" dataDxfId="10" totalsRowDxfId="3"/>
    <tableColumn id="7" xr3:uid="{2294855B-740C-46CA-97BF-2614CC335E2A}" name="neliöhinta" dataDxfId="9" totalsRowDxfId="2"/>
    <tableColumn id="8" xr3:uid="{E618C972-6F06-4C7F-AB81-8388DEF674A9}" name="rakennusvuosi" dataDxfId="8" totalsRowDxfId="1"/>
    <tableColumn id="9" xr3:uid="{467EA9D6-3CBE-4A93-A4CC-F59D126C4D6A}" name="Ennustettu hinta          (3534,7*Neliöt+8242,7)" dataDxfId="0">
      <calculatedColumnFormula>3534.7*Table1[[#This Row],[Neliöt]]+8242.7</calculatedColumnFormula>
    </tableColumn>
    <tableColumn id="10" xr3:uid="{80B66BAD-2718-49A2-A710-9F8463050D4D}" name="Neliövirhe                  (Myyntihinta-Ennustettu hinta)^2" dataDxfId="7">
      <calculatedColumnFormula>(Table1[[#This Row],[Myyntihinta]]-Table1[[#This Row],[Ennustettu hinta          (3534,7*Neliöt+8242,7)]])^2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suntojen.hintatiedot.fi/haku/?c=Turku&amp;renderType=renderTypeTable&amp;cr=1&amp;h=1&amp;r=1&amp;r=2&amp;search=1&amp;sf=3&amp;so=a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asuntojen.hintatiedot.fi/haku/?c=Turku&amp;renderType=renderTypeTable&amp;cr=1&amp;h=1&amp;r=1&amp;r=2&amp;search=1&amp;sf=11&amp;so=d" TargetMode="External"/><Relationship Id="rId1" Type="http://schemas.openxmlformats.org/officeDocument/2006/relationships/hyperlink" Target="https://asuntojen.hintatiedot.fi/haku/?c=Turku&amp;renderType=renderTypeTable&amp;cr=1&amp;h=1&amp;r=1&amp;r=2&amp;search=1&amp;sf=1&amp;so=a" TargetMode="External"/><Relationship Id="rId6" Type="http://schemas.openxmlformats.org/officeDocument/2006/relationships/hyperlink" Target="https://asuntojen.hintatiedot.fi/haku/?c=Turku&amp;renderType=renderTypeTable&amp;cr=1&amp;h=1&amp;r=1&amp;r=2&amp;search=1&amp;sf=6&amp;so=a" TargetMode="External"/><Relationship Id="rId5" Type="http://schemas.openxmlformats.org/officeDocument/2006/relationships/hyperlink" Target="https://asuntojen.hintatiedot.fi/haku/?c=Turku&amp;renderType=renderTypeTable&amp;cr=1&amp;h=1&amp;r=1&amp;r=2&amp;search=1&amp;sf=5&amp;so=a" TargetMode="External"/><Relationship Id="rId4" Type="http://schemas.openxmlformats.org/officeDocument/2006/relationships/hyperlink" Target="https://asuntojen.hintatiedot.fi/haku/?c=Turku&amp;renderType=renderTypeTable&amp;cr=1&amp;h=1&amp;r=1&amp;r=2&amp;search=1&amp;sf=4&amp;so=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7753-D44A-4008-B2F9-E484AB4E2D50}">
  <dimension ref="A1:L120"/>
  <sheetViews>
    <sheetView topLeftCell="G1" zoomScale="112" workbookViewId="0">
      <selection activeCell="H2" sqref="H2:H52"/>
    </sheetView>
  </sheetViews>
  <sheetFormatPr defaultRowHeight="14.5" x14ac:dyDescent="0.35"/>
  <cols>
    <col min="1" max="1" width="16.7265625" style="4" customWidth="1"/>
    <col min="2" max="10" width="8.7265625" style="4"/>
  </cols>
  <sheetData>
    <row r="1" spans="1:12" x14ac:dyDescent="0.35">
      <c r="A1" s="7" t="s">
        <v>80</v>
      </c>
      <c r="B1" s="8" t="s">
        <v>81</v>
      </c>
      <c r="C1" s="9" t="s">
        <v>82</v>
      </c>
      <c r="D1" s="9" t="s">
        <v>83</v>
      </c>
      <c r="E1" s="9" t="s">
        <v>84</v>
      </c>
      <c r="F1" s="9" t="s">
        <v>85</v>
      </c>
      <c r="G1" s="9" t="s">
        <v>86</v>
      </c>
    </row>
    <row r="2" spans="1:12" ht="16" x14ac:dyDescent="0.35">
      <c r="A2" s="2" t="s">
        <v>7</v>
      </c>
      <c r="B2" s="2" t="s">
        <v>8</v>
      </c>
      <c r="C2" s="2" t="s">
        <v>0</v>
      </c>
      <c r="D2" s="3">
        <v>28</v>
      </c>
      <c r="E2" s="3">
        <v>110000</v>
      </c>
      <c r="F2" s="3">
        <v>3929</v>
      </c>
      <c r="G2" s="3">
        <v>1962</v>
      </c>
      <c r="H2" s="10">
        <f>1615.2*D2 + 81566</f>
        <v>126791.6</v>
      </c>
      <c r="I2" s="2"/>
      <c r="J2" s="2"/>
      <c r="K2" s="2"/>
      <c r="L2" s="2"/>
    </row>
    <row r="3" spans="1:12" x14ac:dyDescent="0.35">
      <c r="A3" s="2" t="s">
        <v>7</v>
      </c>
      <c r="B3" s="2" t="s">
        <v>13</v>
      </c>
      <c r="C3" s="2" t="s">
        <v>0</v>
      </c>
      <c r="D3" s="3">
        <v>39</v>
      </c>
      <c r="E3" s="3">
        <v>159000</v>
      </c>
      <c r="F3" s="3">
        <v>4077</v>
      </c>
      <c r="G3" s="3">
        <v>1961</v>
      </c>
      <c r="H3" s="10">
        <f t="shared" ref="H3:H52" si="0">1615.2*D3 + 81566</f>
        <v>144558.79999999999</v>
      </c>
      <c r="I3" s="2"/>
      <c r="J3" s="2"/>
      <c r="K3" s="2"/>
      <c r="L3" s="2"/>
    </row>
    <row r="4" spans="1:12" x14ac:dyDescent="0.35">
      <c r="A4" s="2" t="s">
        <v>14</v>
      </c>
      <c r="B4" s="2" t="s">
        <v>15</v>
      </c>
      <c r="C4" s="2" t="s">
        <v>0</v>
      </c>
      <c r="D4" s="3">
        <v>38</v>
      </c>
      <c r="E4" s="3">
        <v>150000</v>
      </c>
      <c r="F4" s="3">
        <v>3947</v>
      </c>
      <c r="G4" s="3">
        <v>2018</v>
      </c>
      <c r="H4" s="10">
        <f t="shared" si="0"/>
        <v>142943.6</v>
      </c>
      <c r="I4" s="2"/>
      <c r="J4" s="2"/>
      <c r="K4" s="2"/>
      <c r="L4" s="2"/>
    </row>
    <row r="5" spans="1:12" x14ac:dyDescent="0.35">
      <c r="A5" s="2" t="s">
        <v>16</v>
      </c>
      <c r="B5" s="2" t="s">
        <v>17</v>
      </c>
      <c r="C5" s="2" t="s">
        <v>0</v>
      </c>
      <c r="D5" s="3">
        <v>28</v>
      </c>
      <c r="E5" s="3">
        <v>128026</v>
      </c>
      <c r="F5" s="3">
        <v>4572</v>
      </c>
      <c r="G5" s="3">
        <v>1961</v>
      </c>
      <c r="H5" s="10">
        <f t="shared" si="0"/>
        <v>126791.6</v>
      </c>
      <c r="I5" s="2"/>
      <c r="J5" s="2"/>
      <c r="K5" s="2"/>
      <c r="L5" s="2"/>
    </row>
    <row r="6" spans="1:12" x14ac:dyDescent="0.35">
      <c r="A6" s="2" t="s">
        <v>7</v>
      </c>
      <c r="B6" s="2" t="s">
        <v>20</v>
      </c>
      <c r="C6" s="2" t="s">
        <v>0</v>
      </c>
      <c r="D6" s="3">
        <v>33</v>
      </c>
      <c r="E6" s="3">
        <v>120000</v>
      </c>
      <c r="F6" s="3">
        <v>3636</v>
      </c>
      <c r="G6" s="3">
        <v>1962</v>
      </c>
      <c r="H6" s="10">
        <f t="shared" si="0"/>
        <v>134867.6</v>
      </c>
      <c r="I6" s="2"/>
      <c r="J6" s="2"/>
      <c r="K6" s="2"/>
      <c r="L6" s="2"/>
    </row>
    <row r="7" spans="1:12" ht="16" x14ac:dyDescent="0.35">
      <c r="A7" s="2" t="s">
        <v>7</v>
      </c>
      <c r="B7" s="2" t="s">
        <v>21</v>
      </c>
      <c r="C7" s="2" t="s">
        <v>0</v>
      </c>
      <c r="D7" s="3">
        <v>25</v>
      </c>
      <c r="E7" s="3">
        <v>135000</v>
      </c>
      <c r="F7" s="3">
        <v>5400</v>
      </c>
      <c r="G7" s="3">
        <v>1961</v>
      </c>
      <c r="H7" s="10">
        <f t="shared" si="0"/>
        <v>121946</v>
      </c>
      <c r="I7" s="2"/>
      <c r="J7" s="2"/>
      <c r="K7" s="2"/>
      <c r="L7" s="2"/>
    </row>
    <row r="8" spans="1:12" x14ac:dyDescent="0.35">
      <c r="A8" s="2" t="s">
        <v>22</v>
      </c>
      <c r="B8" s="2" t="s">
        <v>23</v>
      </c>
      <c r="C8" s="2" t="s">
        <v>0</v>
      </c>
      <c r="D8" s="3">
        <v>37</v>
      </c>
      <c r="E8" s="3">
        <v>93000</v>
      </c>
      <c r="F8" s="3">
        <v>2514</v>
      </c>
      <c r="G8" s="3">
        <v>1988</v>
      </c>
      <c r="H8" s="10">
        <f t="shared" si="0"/>
        <v>141328.4</v>
      </c>
      <c r="I8" s="2"/>
      <c r="J8" s="2"/>
      <c r="K8" s="2"/>
      <c r="L8" s="2"/>
    </row>
    <row r="9" spans="1:12" ht="16" x14ac:dyDescent="0.35">
      <c r="A9" s="2" t="s">
        <v>7</v>
      </c>
      <c r="B9" s="2" t="s">
        <v>25</v>
      </c>
      <c r="C9" s="2" t="s">
        <v>0</v>
      </c>
      <c r="D9" s="3">
        <v>31</v>
      </c>
      <c r="E9" s="3">
        <v>134000</v>
      </c>
      <c r="F9" s="3">
        <v>4323</v>
      </c>
      <c r="G9" s="3">
        <v>1954</v>
      </c>
      <c r="H9" s="10">
        <f t="shared" si="0"/>
        <v>131637.20000000001</v>
      </c>
      <c r="I9" s="2"/>
      <c r="J9" s="2"/>
      <c r="K9" s="2"/>
      <c r="L9" s="2"/>
    </row>
    <row r="10" spans="1:12" x14ac:dyDescent="0.35">
      <c r="A10" s="2" t="s">
        <v>26</v>
      </c>
      <c r="B10" s="2" t="s">
        <v>27</v>
      </c>
      <c r="C10" s="2" t="s">
        <v>0</v>
      </c>
      <c r="D10" s="3">
        <v>28</v>
      </c>
      <c r="E10" s="3">
        <v>137000</v>
      </c>
      <c r="F10" s="3">
        <v>4893</v>
      </c>
      <c r="G10" s="3">
        <v>2020</v>
      </c>
      <c r="H10" s="10">
        <f t="shared" si="0"/>
        <v>126791.6</v>
      </c>
      <c r="I10" s="2"/>
      <c r="J10" s="2"/>
      <c r="K10" s="2"/>
      <c r="L10" s="2"/>
    </row>
    <row r="11" spans="1:12" x14ac:dyDescent="0.35">
      <c r="A11" s="2" t="s">
        <v>10</v>
      </c>
      <c r="B11" s="2" t="s">
        <v>28</v>
      </c>
      <c r="C11" s="2" t="s">
        <v>0</v>
      </c>
      <c r="D11" s="3">
        <v>30</v>
      </c>
      <c r="E11" s="3">
        <v>92810</v>
      </c>
      <c r="F11" s="3">
        <v>3094</v>
      </c>
      <c r="G11" s="3">
        <v>1974</v>
      </c>
      <c r="H11" s="10">
        <f t="shared" si="0"/>
        <v>130022</v>
      </c>
      <c r="I11" s="2"/>
      <c r="J11" s="2"/>
      <c r="K11" s="2"/>
      <c r="L11" s="2"/>
    </row>
    <row r="12" spans="1:12" x14ac:dyDescent="0.35">
      <c r="A12" s="2" t="s">
        <v>11</v>
      </c>
      <c r="B12" s="2" t="s">
        <v>29</v>
      </c>
      <c r="C12" s="2" t="s">
        <v>0</v>
      </c>
      <c r="D12" s="3">
        <v>24</v>
      </c>
      <c r="E12" s="3">
        <v>125500</v>
      </c>
      <c r="F12" s="3">
        <v>5229</v>
      </c>
      <c r="G12" s="3">
        <v>2016</v>
      </c>
      <c r="H12" s="10">
        <f t="shared" si="0"/>
        <v>120330.8</v>
      </c>
      <c r="I12" s="2"/>
      <c r="J12" s="2"/>
      <c r="K12" s="2"/>
      <c r="L12" s="2"/>
    </row>
    <row r="13" spans="1:12" x14ac:dyDescent="0.35">
      <c r="A13" s="2" t="s">
        <v>26</v>
      </c>
      <c r="B13" s="2" t="s">
        <v>30</v>
      </c>
      <c r="C13" s="2" t="s">
        <v>0</v>
      </c>
      <c r="D13" s="3">
        <v>48.5</v>
      </c>
      <c r="E13" s="3">
        <v>200000</v>
      </c>
      <c r="F13" s="3">
        <v>4124</v>
      </c>
      <c r="G13" s="3">
        <v>2019</v>
      </c>
      <c r="H13" s="10">
        <f t="shared" si="0"/>
        <v>159903.20000000001</v>
      </c>
      <c r="I13" s="2"/>
      <c r="J13" s="2"/>
      <c r="K13" s="2"/>
      <c r="L13" s="2"/>
    </row>
    <row r="14" spans="1:12" x14ac:dyDescent="0.35">
      <c r="A14" s="2" t="s">
        <v>16</v>
      </c>
      <c r="B14" s="2" t="s">
        <v>32</v>
      </c>
      <c r="C14" s="2" t="s">
        <v>0</v>
      </c>
      <c r="D14" s="3">
        <v>24</v>
      </c>
      <c r="E14" s="3">
        <v>143208</v>
      </c>
      <c r="F14" s="3">
        <v>5967</v>
      </c>
      <c r="G14" s="3">
        <v>2024</v>
      </c>
      <c r="H14" s="10">
        <f t="shared" si="0"/>
        <v>120330.8</v>
      </c>
      <c r="I14" s="2"/>
      <c r="J14" s="2"/>
      <c r="K14" s="2"/>
      <c r="L14" s="2"/>
    </row>
    <row r="15" spans="1:12" x14ac:dyDescent="0.35">
      <c r="A15" s="2" t="s">
        <v>33</v>
      </c>
      <c r="B15" s="2" t="s">
        <v>34</v>
      </c>
      <c r="C15" s="2" t="s">
        <v>0</v>
      </c>
      <c r="D15" s="3">
        <v>43</v>
      </c>
      <c r="E15" s="3">
        <v>105000</v>
      </c>
      <c r="F15" s="3">
        <v>2442</v>
      </c>
      <c r="G15" s="3">
        <v>1994</v>
      </c>
      <c r="H15" s="10">
        <f t="shared" si="0"/>
        <v>151019.6</v>
      </c>
      <c r="I15" s="2"/>
      <c r="J15" s="2"/>
      <c r="K15" s="2"/>
      <c r="L15" s="2"/>
    </row>
    <row r="16" spans="1:12" x14ac:dyDescent="0.35">
      <c r="A16" s="2" t="s">
        <v>35</v>
      </c>
      <c r="B16" s="2" t="s">
        <v>36</v>
      </c>
      <c r="C16" s="2" t="s">
        <v>0</v>
      </c>
      <c r="D16" s="3">
        <v>32</v>
      </c>
      <c r="E16" s="3">
        <v>90000</v>
      </c>
      <c r="F16" s="3">
        <v>2813</v>
      </c>
      <c r="G16" s="3">
        <v>1968</v>
      </c>
      <c r="H16" s="10">
        <f t="shared" si="0"/>
        <v>133252.4</v>
      </c>
      <c r="I16" s="2"/>
      <c r="J16" s="2"/>
      <c r="K16" s="2"/>
      <c r="L16" s="2"/>
    </row>
    <row r="17" spans="1:12" x14ac:dyDescent="0.35">
      <c r="A17" s="2" t="s">
        <v>31</v>
      </c>
      <c r="B17" s="2" t="s">
        <v>36</v>
      </c>
      <c r="C17" s="2" t="s">
        <v>0</v>
      </c>
      <c r="D17" s="3">
        <v>35</v>
      </c>
      <c r="E17" s="3">
        <v>84000</v>
      </c>
      <c r="F17" s="3">
        <v>2400</v>
      </c>
      <c r="G17" s="3">
        <v>1970</v>
      </c>
      <c r="H17" s="10">
        <f t="shared" si="0"/>
        <v>138098</v>
      </c>
      <c r="I17" s="2"/>
      <c r="J17" s="2"/>
      <c r="K17" s="2"/>
      <c r="L17" s="2"/>
    </row>
    <row r="18" spans="1:12" x14ac:dyDescent="0.35">
      <c r="A18" s="2" t="s">
        <v>18</v>
      </c>
      <c r="B18" s="2" t="s">
        <v>37</v>
      </c>
      <c r="C18" s="2" t="s">
        <v>0</v>
      </c>
      <c r="D18" s="3">
        <v>39</v>
      </c>
      <c r="E18" s="3">
        <v>98000</v>
      </c>
      <c r="F18" s="3">
        <v>2513</v>
      </c>
      <c r="G18" s="3">
        <v>1987</v>
      </c>
      <c r="H18" s="10">
        <f t="shared" si="0"/>
        <v>144558.79999999999</v>
      </c>
      <c r="I18" s="2"/>
      <c r="J18" s="2"/>
      <c r="K18" s="2"/>
      <c r="L18" s="2"/>
    </row>
    <row r="19" spans="1:12" x14ac:dyDescent="0.35">
      <c r="A19" s="2" t="s">
        <v>16</v>
      </c>
      <c r="B19" s="2" t="s">
        <v>32</v>
      </c>
      <c r="C19" s="2" t="s">
        <v>0</v>
      </c>
      <c r="D19" s="3">
        <v>24</v>
      </c>
      <c r="E19" s="3">
        <v>140000</v>
      </c>
      <c r="F19" s="3">
        <v>5833</v>
      </c>
      <c r="G19" s="3">
        <v>2024</v>
      </c>
      <c r="H19" s="10">
        <f t="shared" si="0"/>
        <v>120330.8</v>
      </c>
      <c r="I19" s="2"/>
      <c r="J19" s="2"/>
      <c r="K19" s="2"/>
      <c r="L19" s="2"/>
    </row>
    <row r="20" spans="1:12" x14ac:dyDescent="0.35">
      <c r="A20" s="2" t="s">
        <v>38</v>
      </c>
      <c r="B20" s="2" t="s">
        <v>12</v>
      </c>
      <c r="C20" s="2" t="s">
        <v>0</v>
      </c>
      <c r="D20" s="3">
        <v>32</v>
      </c>
      <c r="E20" s="3">
        <v>110000</v>
      </c>
      <c r="F20" s="3">
        <v>3438</v>
      </c>
      <c r="G20" s="3">
        <v>1973</v>
      </c>
      <c r="H20" s="10">
        <f t="shared" si="0"/>
        <v>133252.4</v>
      </c>
      <c r="I20" s="2"/>
      <c r="J20" s="2"/>
      <c r="K20" s="2"/>
      <c r="L20" s="2"/>
    </row>
    <row r="21" spans="1:12" x14ac:dyDescent="0.35">
      <c r="A21" s="2" t="s">
        <v>26</v>
      </c>
      <c r="B21" s="2" t="s">
        <v>27</v>
      </c>
      <c r="C21" s="2" t="s">
        <v>0</v>
      </c>
      <c r="D21" s="3">
        <v>34</v>
      </c>
      <c r="E21" s="3">
        <v>161000</v>
      </c>
      <c r="F21" s="3">
        <v>4735</v>
      </c>
      <c r="G21" s="3">
        <v>2020</v>
      </c>
      <c r="H21" s="10">
        <f t="shared" si="0"/>
        <v>136482.79999999999</v>
      </c>
      <c r="I21" s="2"/>
      <c r="J21" s="2"/>
      <c r="K21" s="2"/>
      <c r="L21" s="2"/>
    </row>
    <row r="22" spans="1:12" x14ac:dyDescent="0.35">
      <c r="A22" s="2" t="s">
        <v>7</v>
      </c>
      <c r="B22" s="2" t="s">
        <v>12</v>
      </c>
      <c r="C22" s="2" t="s">
        <v>0</v>
      </c>
      <c r="D22" s="3">
        <v>26</v>
      </c>
      <c r="E22" s="3">
        <v>133000</v>
      </c>
      <c r="F22" s="3">
        <v>5115</v>
      </c>
      <c r="G22" s="3">
        <v>1961</v>
      </c>
      <c r="H22" s="10">
        <f t="shared" si="0"/>
        <v>123561.20000000001</v>
      </c>
      <c r="I22" s="2"/>
      <c r="J22" s="2"/>
      <c r="K22" s="2"/>
      <c r="L22" s="2"/>
    </row>
    <row r="23" spans="1:12" x14ac:dyDescent="0.35">
      <c r="A23" s="2" t="s">
        <v>11</v>
      </c>
      <c r="B23" s="2" t="s">
        <v>40</v>
      </c>
      <c r="C23" s="2" t="s">
        <v>0</v>
      </c>
      <c r="D23" s="3">
        <v>30</v>
      </c>
      <c r="E23" s="3">
        <v>150000</v>
      </c>
      <c r="F23" s="3">
        <v>5000</v>
      </c>
      <c r="G23" s="3">
        <v>2015</v>
      </c>
      <c r="H23" s="10">
        <f t="shared" si="0"/>
        <v>130022</v>
      </c>
      <c r="I23" s="2"/>
      <c r="J23" s="2"/>
      <c r="K23" s="2"/>
      <c r="L23" s="2"/>
    </row>
    <row r="24" spans="1:12" x14ac:dyDescent="0.35">
      <c r="A24" s="2" t="s">
        <v>7</v>
      </c>
      <c r="B24" s="2" t="s">
        <v>29</v>
      </c>
      <c r="C24" s="2" t="s">
        <v>0</v>
      </c>
      <c r="D24" s="3">
        <v>22</v>
      </c>
      <c r="E24" s="3">
        <v>108000</v>
      </c>
      <c r="F24" s="3">
        <v>4909</v>
      </c>
      <c r="G24" s="3">
        <v>1956</v>
      </c>
      <c r="H24" s="10">
        <f t="shared" si="0"/>
        <v>117100.4</v>
      </c>
      <c r="I24" s="2"/>
      <c r="J24" s="2"/>
      <c r="K24" s="2"/>
      <c r="L24" s="2"/>
    </row>
    <row r="25" spans="1:12" x14ac:dyDescent="0.35">
      <c r="A25" s="2" t="s">
        <v>53</v>
      </c>
      <c r="B25" s="2" t="s">
        <v>89</v>
      </c>
      <c r="C25" s="2" t="s">
        <v>0</v>
      </c>
      <c r="D25" s="3">
        <v>29</v>
      </c>
      <c r="E25" s="3">
        <v>115000</v>
      </c>
      <c r="F25" s="3">
        <v>3966</v>
      </c>
      <c r="G25" s="3">
        <v>1952</v>
      </c>
      <c r="H25" s="10">
        <f t="shared" si="0"/>
        <v>128406.8</v>
      </c>
      <c r="I25" s="2"/>
      <c r="J25" s="2"/>
      <c r="K25" s="2"/>
      <c r="L25" s="2"/>
    </row>
    <row r="26" spans="1:12" ht="16" x14ac:dyDescent="0.35">
      <c r="A26" s="2" t="s">
        <v>49</v>
      </c>
      <c r="B26" s="2" t="s">
        <v>88</v>
      </c>
      <c r="C26" s="2" t="s">
        <v>0</v>
      </c>
      <c r="D26" s="3">
        <v>39</v>
      </c>
      <c r="E26" s="3">
        <v>217000</v>
      </c>
      <c r="F26" s="3">
        <v>5564</v>
      </c>
      <c r="G26" s="3">
        <v>2022</v>
      </c>
      <c r="H26" s="10">
        <f t="shared" si="0"/>
        <v>144558.79999999999</v>
      </c>
      <c r="I26" s="2"/>
      <c r="J26" s="2"/>
      <c r="K26" s="2"/>
      <c r="L26" s="2"/>
    </row>
    <row r="27" spans="1:12" x14ac:dyDescent="0.35">
      <c r="A27" s="2" t="s">
        <v>39</v>
      </c>
      <c r="B27" s="2" t="s">
        <v>5</v>
      </c>
      <c r="C27" s="2" t="s">
        <v>0</v>
      </c>
      <c r="D27" s="3">
        <v>32</v>
      </c>
      <c r="E27" s="3">
        <v>159000</v>
      </c>
      <c r="F27" s="3">
        <v>4969</v>
      </c>
      <c r="G27" s="3">
        <v>2019</v>
      </c>
      <c r="H27" s="10">
        <f t="shared" si="0"/>
        <v>133252.4</v>
      </c>
      <c r="I27" s="2"/>
      <c r="J27" s="2"/>
      <c r="K27" s="2"/>
      <c r="L27" s="2"/>
    </row>
    <row r="28" spans="1:12" x14ac:dyDescent="0.35">
      <c r="A28" s="2" t="s">
        <v>14</v>
      </c>
      <c r="B28" s="2" t="s">
        <v>90</v>
      </c>
      <c r="C28" s="2" t="s">
        <v>0</v>
      </c>
      <c r="D28" s="3">
        <v>34</v>
      </c>
      <c r="E28" s="3">
        <v>115000</v>
      </c>
      <c r="F28" s="3">
        <v>3382</v>
      </c>
      <c r="G28" s="3">
        <v>1956</v>
      </c>
      <c r="H28" s="10">
        <f t="shared" si="0"/>
        <v>136482.79999999999</v>
      </c>
      <c r="I28" s="2"/>
      <c r="J28" s="2"/>
      <c r="K28" s="2"/>
      <c r="L28" s="2"/>
    </row>
    <row r="29" spans="1:12" x14ac:dyDescent="0.35">
      <c r="A29" s="2" t="s">
        <v>62</v>
      </c>
      <c r="B29" s="2" t="s">
        <v>12</v>
      </c>
      <c r="C29" s="2" t="s">
        <v>0</v>
      </c>
      <c r="D29" s="3">
        <v>30</v>
      </c>
      <c r="E29" s="3">
        <v>94000</v>
      </c>
      <c r="F29" s="3">
        <v>3133</v>
      </c>
      <c r="G29" s="3">
        <v>1970</v>
      </c>
      <c r="H29" s="10">
        <f t="shared" si="0"/>
        <v>130022</v>
      </c>
      <c r="I29" s="2"/>
      <c r="J29" s="2"/>
      <c r="K29" s="2"/>
      <c r="L29" s="2"/>
    </row>
    <row r="30" spans="1:12" x14ac:dyDescent="0.35">
      <c r="A30" s="2" t="s">
        <v>43</v>
      </c>
      <c r="B30" s="2" t="s">
        <v>44</v>
      </c>
      <c r="C30" s="2" t="s">
        <v>0</v>
      </c>
      <c r="D30" s="3">
        <v>28</v>
      </c>
      <c r="E30" s="3">
        <v>115000</v>
      </c>
      <c r="F30" s="3">
        <v>4107</v>
      </c>
      <c r="G30" s="3">
        <v>1961</v>
      </c>
      <c r="H30" s="10">
        <f t="shared" si="0"/>
        <v>126791.6</v>
      </c>
      <c r="I30" s="2"/>
      <c r="J30" s="2"/>
      <c r="K30" s="2"/>
      <c r="L30" s="2"/>
    </row>
    <row r="31" spans="1:12" x14ac:dyDescent="0.35">
      <c r="A31" s="2" t="s">
        <v>45</v>
      </c>
      <c r="B31" s="2" t="s">
        <v>17</v>
      </c>
      <c r="C31" s="2" t="s">
        <v>0</v>
      </c>
      <c r="D31" s="3">
        <v>31</v>
      </c>
      <c r="E31" s="3">
        <v>143000</v>
      </c>
      <c r="F31" s="3">
        <v>4613</v>
      </c>
      <c r="G31" s="3">
        <v>1952</v>
      </c>
      <c r="H31" s="10">
        <f t="shared" si="0"/>
        <v>131637.20000000001</v>
      </c>
      <c r="I31" s="2"/>
      <c r="J31" s="2"/>
      <c r="K31" s="2"/>
      <c r="L31" s="2"/>
    </row>
    <row r="32" spans="1:12" x14ac:dyDescent="0.35">
      <c r="A32" s="2" t="s">
        <v>46</v>
      </c>
      <c r="B32" s="2" t="s">
        <v>47</v>
      </c>
      <c r="C32" s="2" t="s">
        <v>0</v>
      </c>
      <c r="D32" s="3">
        <v>33</v>
      </c>
      <c r="E32" s="3">
        <v>179900</v>
      </c>
      <c r="F32" s="3">
        <v>5452</v>
      </c>
      <c r="G32" s="3">
        <v>2018</v>
      </c>
      <c r="H32" s="10">
        <f t="shared" si="0"/>
        <v>134867.6</v>
      </c>
      <c r="I32" s="2"/>
      <c r="J32" s="2"/>
      <c r="K32" s="2"/>
      <c r="L32" s="2"/>
    </row>
    <row r="33" spans="1:12" x14ac:dyDescent="0.35">
      <c r="A33" s="2" t="s">
        <v>43</v>
      </c>
      <c r="B33" s="2" t="s">
        <v>48</v>
      </c>
      <c r="C33" s="2" t="s">
        <v>0</v>
      </c>
      <c r="D33" s="3">
        <v>36</v>
      </c>
      <c r="E33" s="3">
        <v>125000</v>
      </c>
      <c r="F33" s="3">
        <v>3472</v>
      </c>
      <c r="G33" s="3">
        <v>1998</v>
      </c>
      <c r="H33" s="10">
        <f t="shared" si="0"/>
        <v>139713.20000000001</v>
      </c>
      <c r="I33" s="2"/>
      <c r="J33" s="2"/>
      <c r="K33" s="2"/>
      <c r="L33" s="2"/>
    </row>
    <row r="34" spans="1:12" x14ac:dyDescent="0.35">
      <c r="A34" s="2" t="s">
        <v>49</v>
      </c>
      <c r="B34" s="2" t="s">
        <v>50</v>
      </c>
      <c r="C34" s="2" t="s">
        <v>0</v>
      </c>
      <c r="D34" s="3">
        <v>29</v>
      </c>
      <c r="E34" s="3">
        <v>149000</v>
      </c>
      <c r="F34" s="3">
        <v>5138</v>
      </c>
      <c r="G34" s="3">
        <v>1879</v>
      </c>
      <c r="H34" s="10">
        <f t="shared" si="0"/>
        <v>128406.8</v>
      </c>
      <c r="I34" s="2"/>
      <c r="J34" s="2"/>
      <c r="K34" s="2"/>
      <c r="L34" s="2"/>
    </row>
    <row r="35" spans="1:12" x14ac:dyDescent="0.35">
      <c r="A35" s="2" t="s">
        <v>43</v>
      </c>
      <c r="B35" s="2" t="s">
        <v>51</v>
      </c>
      <c r="C35" s="2" t="s">
        <v>0</v>
      </c>
      <c r="D35" s="3">
        <v>43.6</v>
      </c>
      <c r="E35" s="3">
        <v>172000</v>
      </c>
      <c r="F35" s="3">
        <v>3945</v>
      </c>
      <c r="G35" s="3">
        <v>1928</v>
      </c>
      <c r="H35" s="10">
        <f t="shared" si="0"/>
        <v>151988.72</v>
      </c>
      <c r="I35" s="2"/>
      <c r="J35" s="2"/>
      <c r="K35" s="2"/>
      <c r="L35" s="2"/>
    </row>
    <row r="36" spans="1:12" x14ac:dyDescent="0.35">
      <c r="A36" s="2" t="s">
        <v>42</v>
      </c>
      <c r="B36" s="2" t="s">
        <v>52</v>
      </c>
      <c r="C36" s="2" t="s">
        <v>0</v>
      </c>
      <c r="D36" s="3">
        <v>32</v>
      </c>
      <c r="E36" s="3">
        <v>70000</v>
      </c>
      <c r="F36" s="3">
        <v>2188</v>
      </c>
      <c r="G36" s="3">
        <v>1950</v>
      </c>
      <c r="H36" s="10">
        <f t="shared" si="0"/>
        <v>133252.4</v>
      </c>
      <c r="I36" s="2"/>
      <c r="J36" s="2"/>
      <c r="K36" s="2"/>
      <c r="L36" s="2"/>
    </row>
    <row r="37" spans="1:12" x14ac:dyDescent="0.35">
      <c r="A37" s="2" t="s">
        <v>53</v>
      </c>
      <c r="B37" s="2" t="s">
        <v>20</v>
      </c>
      <c r="C37" s="2" t="s">
        <v>0</v>
      </c>
      <c r="D37" s="3">
        <v>32</v>
      </c>
      <c r="E37" s="3">
        <v>129000</v>
      </c>
      <c r="F37" s="3">
        <v>4031</v>
      </c>
      <c r="G37" s="3">
        <v>1971</v>
      </c>
      <c r="H37" s="10">
        <f t="shared" si="0"/>
        <v>133252.4</v>
      </c>
      <c r="I37" s="2"/>
      <c r="J37" s="2"/>
      <c r="K37" s="2"/>
      <c r="L37" s="2"/>
    </row>
    <row r="38" spans="1:12" x14ac:dyDescent="0.35">
      <c r="A38" s="2" t="s">
        <v>7</v>
      </c>
      <c r="B38" s="2" t="s">
        <v>54</v>
      </c>
      <c r="C38" s="2" t="s">
        <v>0</v>
      </c>
      <c r="D38" s="3">
        <v>32.5</v>
      </c>
      <c r="E38" s="3">
        <v>157900</v>
      </c>
      <c r="F38" s="3">
        <v>4858</v>
      </c>
      <c r="G38" s="3">
        <v>2017</v>
      </c>
      <c r="H38" s="10">
        <f t="shared" si="0"/>
        <v>134060</v>
      </c>
      <c r="I38" s="2"/>
      <c r="J38" s="2"/>
      <c r="K38" s="2"/>
      <c r="L38" s="2"/>
    </row>
    <row r="39" spans="1:12" x14ac:dyDescent="0.35">
      <c r="A39" s="2" t="s">
        <v>55</v>
      </c>
      <c r="B39" s="2" t="s">
        <v>56</v>
      </c>
      <c r="C39" s="2" t="s">
        <v>0</v>
      </c>
      <c r="D39" s="3">
        <v>28</v>
      </c>
      <c r="E39" s="3">
        <v>140500</v>
      </c>
      <c r="F39" s="3">
        <v>5018</v>
      </c>
      <c r="G39" s="3">
        <v>2023</v>
      </c>
      <c r="H39" s="10">
        <f t="shared" si="0"/>
        <v>126791.6</v>
      </c>
      <c r="I39" s="2"/>
      <c r="J39" s="2"/>
      <c r="K39" s="2"/>
      <c r="L39" s="2"/>
    </row>
    <row r="40" spans="1:12" x14ac:dyDescent="0.35">
      <c r="A40" s="2" t="s">
        <v>55</v>
      </c>
      <c r="B40" s="2" t="s">
        <v>57</v>
      </c>
      <c r="C40" s="2" t="s">
        <v>0</v>
      </c>
      <c r="D40" s="3">
        <v>46</v>
      </c>
      <c r="E40" s="3">
        <v>144000</v>
      </c>
      <c r="F40" s="3">
        <v>3130</v>
      </c>
      <c r="G40" s="3">
        <v>2006</v>
      </c>
      <c r="H40" s="10">
        <f t="shared" si="0"/>
        <v>155865.20000000001</v>
      </c>
      <c r="I40" s="2"/>
      <c r="J40" s="2"/>
      <c r="K40" s="2"/>
      <c r="L40" s="2"/>
    </row>
    <row r="41" spans="1:12" x14ac:dyDescent="0.35">
      <c r="A41" s="2" t="s">
        <v>4</v>
      </c>
      <c r="B41" s="2" t="s">
        <v>58</v>
      </c>
      <c r="C41" s="2" t="s">
        <v>0</v>
      </c>
      <c r="D41" s="3">
        <v>30</v>
      </c>
      <c r="E41" s="3">
        <v>145900</v>
      </c>
      <c r="F41" s="3">
        <v>4863</v>
      </c>
      <c r="G41" s="3">
        <v>2018</v>
      </c>
      <c r="H41" s="10">
        <f t="shared" si="0"/>
        <v>130022</v>
      </c>
      <c r="I41" s="2"/>
      <c r="J41" s="2"/>
      <c r="K41" s="2"/>
      <c r="L41" s="2"/>
    </row>
    <row r="42" spans="1:12" x14ac:dyDescent="0.35">
      <c r="A42" s="2" t="s">
        <v>38</v>
      </c>
      <c r="B42" s="2" t="s">
        <v>59</v>
      </c>
      <c r="C42" s="2" t="s">
        <v>0</v>
      </c>
      <c r="D42" s="3">
        <v>45</v>
      </c>
      <c r="E42" s="3">
        <v>162000</v>
      </c>
      <c r="F42" s="3">
        <v>3600</v>
      </c>
      <c r="G42" s="3">
        <v>1931</v>
      </c>
      <c r="H42" s="10">
        <f t="shared" si="0"/>
        <v>154250</v>
      </c>
      <c r="I42" s="2"/>
      <c r="J42" s="2"/>
      <c r="K42" s="2"/>
      <c r="L42" s="2"/>
    </row>
    <row r="43" spans="1:12" x14ac:dyDescent="0.35">
      <c r="A43" s="2" t="s">
        <v>7</v>
      </c>
      <c r="B43" s="2" t="s">
        <v>12</v>
      </c>
      <c r="C43" s="2" t="s">
        <v>0</v>
      </c>
      <c r="D43" s="3">
        <v>34</v>
      </c>
      <c r="E43" s="3">
        <v>137000</v>
      </c>
      <c r="F43" s="3">
        <v>4029</v>
      </c>
      <c r="G43" s="3">
        <v>1961</v>
      </c>
      <c r="H43" s="10">
        <f t="shared" si="0"/>
        <v>136482.79999999999</v>
      </c>
      <c r="I43" s="2"/>
      <c r="J43" s="2"/>
      <c r="K43" s="2"/>
      <c r="L43" s="2"/>
    </row>
    <row r="44" spans="1:12" x14ac:dyDescent="0.35">
      <c r="A44" s="2" t="s">
        <v>60</v>
      </c>
      <c r="B44" s="2" t="s">
        <v>61</v>
      </c>
      <c r="C44" s="2" t="s">
        <v>0</v>
      </c>
      <c r="D44" s="3">
        <v>36</v>
      </c>
      <c r="E44" s="3">
        <v>198000</v>
      </c>
      <c r="F44" s="3">
        <v>5500</v>
      </c>
      <c r="G44" s="3">
        <v>2019</v>
      </c>
      <c r="H44" s="10">
        <f t="shared" si="0"/>
        <v>139713.20000000001</v>
      </c>
      <c r="I44" s="2"/>
      <c r="J44" s="2"/>
      <c r="K44" s="2"/>
      <c r="L44" s="2"/>
    </row>
    <row r="45" spans="1:12" x14ac:dyDescent="0.35">
      <c r="A45" s="2" t="s">
        <v>62</v>
      </c>
      <c r="B45" s="2" t="s">
        <v>12</v>
      </c>
      <c r="C45" s="2" t="s">
        <v>0</v>
      </c>
      <c r="D45" s="3">
        <v>33</v>
      </c>
      <c r="E45" s="3">
        <v>95500</v>
      </c>
      <c r="F45" s="3">
        <v>2894</v>
      </c>
      <c r="G45" s="3">
        <v>1968</v>
      </c>
      <c r="H45" s="10">
        <f t="shared" si="0"/>
        <v>134867.6</v>
      </c>
      <c r="I45" s="2"/>
      <c r="J45" s="2"/>
      <c r="K45" s="2"/>
      <c r="L45" s="2"/>
    </row>
    <row r="46" spans="1:12" x14ac:dyDescent="0.35">
      <c r="A46" s="2" t="s">
        <v>7</v>
      </c>
      <c r="B46" s="2" t="s">
        <v>63</v>
      </c>
      <c r="C46" s="2" t="s">
        <v>0</v>
      </c>
      <c r="D46" s="3">
        <v>27</v>
      </c>
      <c r="E46" s="3">
        <v>115000</v>
      </c>
      <c r="F46" s="3">
        <v>4259</v>
      </c>
      <c r="G46" s="3">
        <v>1961</v>
      </c>
      <c r="H46" s="10">
        <f t="shared" si="0"/>
        <v>125176.4</v>
      </c>
      <c r="I46" s="2"/>
      <c r="J46" s="2"/>
      <c r="K46" s="2"/>
      <c r="L46" s="2"/>
    </row>
    <row r="47" spans="1:12" x14ac:dyDescent="0.35">
      <c r="A47" s="2" t="s">
        <v>38</v>
      </c>
      <c r="B47" s="2" t="s">
        <v>64</v>
      </c>
      <c r="C47" s="2" t="s">
        <v>0</v>
      </c>
      <c r="D47" s="3">
        <v>27.5</v>
      </c>
      <c r="E47" s="3">
        <v>118000</v>
      </c>
      <c r="F47" s="3">
        <v>4291</v>
      </c>
      <c r="G47" s="3">
        <v>1938</v>
      </c>
      <c r="H47" s="10">
        <f t="shared" si="0"/>
        <v>125984</v>
      </c>
      <c r="I47" s="2"/>
      <c r="J47" s="2"/>
      <c r="K47" s="2"/>
      <c r="L47" s="2"/>
    </row>
    <row r="48" spans="1:12" x14ac:dyDescent="0.35">
      <c r="A48" s="2" t="s">
        <v>55</v>
      </c>
      <c r="B48" s="2" t="s">
        <v>65</v>
      </c>
      <c r="C48" s="2" t="s">
        <v>0</v>
      </c>
      <c r="D48" s="3">
        <v>32</v>
      </c>
      <c r="E48" s="3">
        <v>132000</v>
      </c>
      <c r="F48" s="3">
        <v>4125</v>
      </c>
      <c r="G48" s="3">
        <v>2018</v>
      </c>
      <c r="H48" s="10">
        <f t="shared" si="0"/>
        <v>133252.4</v>
      </c>
      <c r="I48" s="2"/>
      <c r="J48" s="2"/>
      <c r="K48" s="2"/>
      <c r="L48" s="2"/>
    </row>
    <row r="49" spans="1:12" x14ac:dyDescent="0.35">
      <c r="A49" s="2" t="s">
        <v>7</v>
      </c>
      <c r="B49" s="2" t="s">
        <v>29</v>
      </c>
      <c r="C49" s="2" t="s">
        <v>0</v>
      </c>
      <c r="D49" s="3">
        <v>30.5</v>
      </c>
      <c r="E49" s="3">
        <v>155000</v>
      </c>
      <c r="F49" s="3">
        <v>5082</v>
      </c>
      <c r="G49" s="3">
        <v>2020</v>
      </c>
      <c r="H49" s="10">
        <f t="shared" si="0"/>
        <v>130829.6</v>
      </c>
      <c r="I49" s="2"/>
      <c r="J49" s="2"/>
      <c r="K49" s="2"/>
      <c r="L49" s="2"/>
    </row>
    <row r="50" spans="1:12" x14ac:dyDescent="0.35">
      <c r="A50" s="2" t="s">
        <v>11</v>
      </c>
      <c r="B50" s="2" t="s">
        <v>5</v>
      </c>
      <c r="C50" s="2" t="s">
        <v>0</v>
      </c>
      <c r="D50" s="3">
        <v>26.5</v>
      </c>
      <c r="E50" s="3">
        <v>155000</v>
      </c>
      <c r="F50" s="3">
        <v>5849</v>
      </c>
      <c r="G50" s="3">
        <v>2018</v>
      </c>
      <c r="H50" s="10">
        <f t="shared" si="0"/>
        <v>124368.8</v>
      </c>
      <c r="I50" s="2"/>
      <c r="J50" s="2"/>
      <c r="K50" s="2"/>
      <c r="L50" s="2"/>
    </row>
    <row r="51" spans="1:12" x14ac:dyDescent="0.35">
      <c r="A51" s="2" t="s">
        <v>66</v>
      </c>
      <c r="B51" s="2" t="s">
        <v>67</v>
      </c>
      <c r="C51" s="2" t="s">
        <v>0</v>
      </c>
      <c r="D51" s="3">
        <v>36</v>
      </c>
      <c r="E51" s="3">
        <v>138000</v>
      </c>
      <c r="F51" s="3">
        <v>3833</v>
      </c>
      <c r="G51" s="3">
        <v>2003</v>
      </c>
      <c r="H51" s="10">
        <f t="shared" si="0"/>
        <v>139713.20000000001</v>
      </c>
      <c r="I51" s="2"/>
      <c r="J51" s="2"/>
      <c r="K51" s="2"/>
      <c r="L51" s="2"/>
    </row>
    <row r="52" spans="1:12" ht="16" x14ac:dyDescent="0.35">
      <c r="A52" s="2" t="s">
        <v>7</v>
      </c>
      <c r="B52" s="2" t="s">
        <v>91</v>
      </c>
      <c r="C52" s="2" t="s">
        <v>0</v>
      </c>
      <c r="D52" s="3">
        <v>37</v>
      </c>
      <c r="E52" s="3">
        <v>158000</v>
      </c>
      <c r="F52" s="3">
        <v>4270</v>
      </c>
      <c r="G52" s="3">
        <v>1929</v>
      </c>
      <c r="H52" s="10">
        <f t="shared" si="0"/>
        <v>141328.4</v>
      </c>
      <c r="I52" s="2"/>
      <c r="J52" s="2"/>
      <c r="K52" s="2"/>
      <c r="L52" s="2"/>
    </row>
    <row r="53" spans="1:12" x14ac:dyDescent="0.35">
      <c r="A53" s="2"/>
      <c r="B53" s="2"/>
      <c r="C53" s="2"/>
      <c r="D53" s="3"/>
      <c r="E53" s="3"/>
      <c r="F53" s="3"/>
      <c r="G53" s="3"/>
      <c r="H53" s="2"/>
      <c r="I53" s="2"/>
      <c r="J53" s="2"/>
      <c r="K53" s="2"/>
      <c r="L53" s="2"/>
    </row>
    <row r="54" spans="1:12" x14ac:dyDescent="0.35">
      <c r="A54" s="2"/>
      <c r="B54" s="2"/>
      <c r="C54" s="2"/>
      <c r="D54" s="3"/>
      <c r="E54" s="3"/>
      <c r="F54" s="3"/>
      <c r="G54" s="3"/>
      <c r="H54" s="6">
        <v>45810</v>
      </c>
      <c r="I54" s="5" t="s">
        <v>1</v>
      </c>
      <c r="J54" s="5" t="s">
        <v>6</v>
      </c>
      <c r="K54" s="5" t="s">
        <v>3</v>
      </c>
      <c r="L54" s="5" t="s">
        <v>68</v>
      </c>
    </row>
    <row r="55" spans="1:12" x14ac:dyDescent="0.35">
      <c r="A55" s="2"/>
      <c r="B55" s="2"/>
      <c r="C55" s="2"/>
      <c r="D55" s="3"/>
      <c r="E55" s="3"/>
      <c r="F55" s="3"/>
      <c r="G55" s="3"/>
      <c r="H55" s="6">
        <v>45780</v>
      </c>
      <c r="I55" s="5" t="s">
        <v>9</v>
      </c>
      <c r="J55" s="5" t="s">
        <v>2</v>
      </c>
      <c r="K55" s="5" t="s">
        <v>3</v>
      </c>
      <c r="L55" s="5"/>
    </row>
    <row r="56" spans="1:12" x14ac:dyDescent="0.35">
      <c r="A56" s="2"/>
      <c r="B56" s="2"/>
      <c r="C56" s="2"/>
      <c r="D56" s="3"/>
      <c r="E56" s="3"/>
      <c r="F56" s="3"/>
      <c r="G56" s="3"/>
      <c r="H56" s="6">
        <v>45779</v>
      </c>
      <c r="I56" s="5" t="s">
        <v>1</v>
      </c>
      <c r="J56" s="5" t="s">
        <v>6</v>
      </c>
      <c r="K56" s="5" t="s">
        <v>3</v>
      </c>
      <c r="L56" s="5" t="s">
        <v>69</v>
      </c>
    </row>
    <row r="57" spans="1:12" x14ac:dyDescent="0.35">
      <c r="A57" s="2"/>
      <c r="B57" s="2"/>
      <c r="C57" s="2"/>
      <c r="D57" s="3"/>
      <c r="E57" s="3"/>
      <c r="F57" s="3"/>
      <c r="G57" s="3"/>
      <c r="H57" s="6">
        <v>45813</v>
      </c>
      <c r="I57" s="5" t="s">
        <v>1</v>
      </c>
      <c r="J57" s="5" t="s">
        <v>6</v>
      </c>
      <c r="K57" s="5" t="s">
        <v>24</v>
      </c>
      <c r="L57" s="5" t="s">
        <v>70</v>
      </c>
    </row>
    <row r="58" spans="1:12" x14ac:dyDescent="0.35">
      <c r="A58" s="2"/>
      <c r="B58" s="2"/>
      <c r="C58" s="2"/>
      <c r="D58" s="3"/>
      <c r="E58" s="3"/>
      <c r="F58" s="3"/>
      <c r="G58" s="3"/>
      <c r="H58" s="6">
        <v>45718</v>
      </c>
      <c r="I58" s="5" t="s">
        <v>1</v>
      </c>
      <c r="J58" s="5" t="s">
        <v>6</v>
      </c>
      <c r="K58" s="5" t="s">
        <v>3</v>
      </c>
      <c r="L58" s="5" t="s">
        <v>71</v>
      </c>
    </row>
    <row r="59" spans="1:12" x14ac:dyDescent="0.35">
      <c r="A59" s="2"/>
      <c r="B59" s="2"/>
      <c r="C59" s="2"/>
      <c r="D59" s="3"/>
      <c r="E59" s="3"/>
      <c r="F59" s="3"/>
      <c r="G59" s="3"/>
      <c r="H59" s="6">
        <v>45778</v>
      </c>
      <c r="I59" s="5" t="s">
        <v>1</v>
      </c>
      <c r="J59" s="5" t="s">
        <v>6</v>
      </c>
      <c r="K59" s="5" t="s">
        <v>3</v>
      </c>
      <c r="L59" s="5" t="s">
        <v>69</v>
      </c>
    </row>
    <row r="60" spans="1:12" x14ac:dyDescent="0.35">
      <c r="A60" s="2"/>
      <c r="B60" s="2"/>
      <c r="C60" s="2"/>
      <c r="D60" s="3"/>
      <c r="E60" s="3"/>
      <c r="F60" s="3"/>
      <c r="G60" s="3"/>
      <c r="H60" s="6">
        <v>45780</v>
      </c>
      <c r="I60" s="5" t="s">
        <v>9</v>
      </c>
      <c r="J60" s="5" t="s">
        <v>6</v>
      </c>
      <c r="K60" s="5" t="s">
        <v>3</v>
      </c>
      <c r="L60" s="5" t="s">
        <v>72</v>
      </c>
    </row>
    <row r="61" spans="1:12" x14ac:dyDescent="0.35">
      <c r="A61" s="2"/>
      <c r="B61" s="2"/>
      <c r="C61" s="2"/>
      <c r="D61" s="3"/>
      <c r="E61" s="3"/>
      <c r="F61" s="3"/>
      <c r="G61" s="3"/>
      <c r="H61" s="6">
        <v>45903</v>
      </c>
      <c r="I61" s="5" t="s">
        <v>1</v>
      </c>
      <c r="J61" s="5" t="s">
        <v>6</v>
      </c>
      <c r="K61" s="5" t="s">
        <v>3</v>
      </c>
      <c r="L61" s="5" t="s">
        <v>73</v>
      </c>
    </row>
    <row r="62" spans="1:12" x14ac:dyDescent="0.35">
      <c r="A62" s="2"/>
      <c r="B62" s="2"/>
      <c r="C62" s="2"/>
      <c r="D62" s="3"/>
      <c r="E62" s="3"/>
      <c r="F62" s="3"/>
      <c r="G62" s="3"/>
      <c r="H62" s="6">
        <v>45841</v>
      </c>
      <c r="I62" s="5" t="s">
        <v>1</v>
      </c>
      <c r="J62" s="5" t="s">
        <v>2</v>
      </c>
      <c r="K62" s="5" t="s">
        <v>3</v>
      </c>
      <c r="L62" s="5" t="s">
        <v>72</v>
      </c>
    </row>
    <row r="63" spans="1:12" x14ac:dyDescent="0.35">
      <c r="A63" s="2"/>
      <c r="B63" s="2"/>
      <c r="C63" s="2"/>
      <c r="D63" s="3"/>
      <c r="E63" s="3"/>
      <c r="F63" s="3"/>
      <c r="G63" s="3"/>
      <c r="H63" s="6">
        <v>45873</v>
      </c>
      <c r="I63" s="5" t="s">
        <v>1</v>
      </c>
      <c r="J63" s="5" t="s">
        <v>6</v>
      </c>
      <c r="K63" s="5" t="s">
        <v>3</v>
      </c>
      <c r="L63" s="5" t="s">
        <v>70</v>
      </c>
    </row>
    <row r="64" spans="1:12" x14ac:dyDescent="0.35">
      <c r="A64" s="2"/>
      <c r="B64" s="2"/>
      <c r="C64" s="2"/>
      <c r="D64" s="3"/>
      <c r="E64" s="3"/>
      <c r="F64" s="3"/>
      <c r="G64" s="3"/>
      <c r="H64" s="6">
        <v>45813</v>
      </c>
      <c r="I64" s="5" t="s">
        <v>1</v>
      </c>
      <c r="J64" s="5"/>
      <c r="K64" s="5" t="s">
        <v>3</v>
      </c>
      <c r="L64" s="5" t="s">
        <v>70</v>
      </c>
    </row>
    <row r="65" spans="1:12" x14ac:dyDescent="0.35">
      <c r="A65" s="2"/>
      <c r="B65" s="2"/>
      <c r="C65" s="2"/>
      <c r="D65" s="3"/>
      <c r="E65" s="3"/>
      <c r="F65" s="3"/>
      <c r="G65" s="3"/>
      <c r="H65" s="6">
        <v>45877</v>
      </c>
      <c r="I65" s="5" t="s">
        <v>1</v>
      </c>
      <c r="J65" s="5" t="s">
        <v>6</v>
      </c>
      <c r="K65" s="5" t="s">
        <v>3</v>
      </c>
      <c r="L65" s="5" t="s">
        <v>74</v>
      </c>
    </row>
    <row r="66" spans="1:12" x14ac:dyDescent="0.35">
      <c r="A66" s="2"/>
      <c r="B66" s="2"/>
      <c r="C66" s="2"/>
      <c r="D66" s="3"/>
      <c r="E66" s="3"/>
      <c r="F66" s="3"/>
      <c r="G66" s="3"/>
      <c r="H66" s="6">
        <v>45839</v>
      </c>
      <c r="I66" s="5" t="s">
        <v>1</v>
      </c>
      <c r="J66" s="5" t="s">
        <v>6</v>
      </c>
      <c r="K66" s="5" t="s">
        <v>3</v>
      </c>
      <c r="L66" s="5" t="s">
        <v>71</v>
      </c>
    </row>
    <row r="67" spans="1:12" x14ac:dyDescent="0.35">
      <c r="A67" s="2"/>
      <c r="B67" s="2"/>
      <c r="C67" s="2"/>
      <c r="D67" s="3"/>
      <c r="E67" s="3"/>
      <c r="F67" s="3"/>
      <c r="G67" s="3"/>
      <c r="H67" s="6">
        <v>45782</v>
      </c>
      <c r="I67" s="5" t="s">
        <v>1</v>
      </c>
      <c r="J67" s="5" t="s">
        <v>6</v>
      </c>
      <c r="K67" s="5" t="s">
        <v>3</v>
      </c>
      <c r="L67" s="5" t="s">
        <v>68</v>
      </c>
    </row>
    <row r="68" spans="1:12" x14ac:dyDescent="0.35">
      <c r="A68" s="2"/>
      <c r="B68" s="2"/>
      <c r="C68" s="2"/>
      <c r="D68" s="3"/>
      <c r="E68" s="3"/>
      <c r="F68" s="3"/>
      <c r="G68" s="3"/>
      <c r="H68" s="6">
        <v>45751</v>
      </c>
      <c r="I68" s="5" t="s">
        <v>1</v>
      </c>
      <c r="J68" s="5" t="s">
        <v>6</v>
      </c>
      <c r="K68" s="5" t="s">
        <v>3</v>
      </c>
      <c r="L68" s="5" t="s">
        <v>69</v>
      </c>
    </row>
    <row r="69" spans="1:12" x14ac:dyDescent="0.35">
      <c r="A69" s="2"/>
      <c r="B69" s="2"/>
      <c r="C69" s="2"/>
      <c r="D69" s="3"/>
      <c r="E69" s="3"/>
      <c r="F69" s="3"/>
      <c r="G69" s="3"/>
      <c r="H69" s="6">
        <v>45874</v>
      </c>
      <c r="I69" s="5" t="s">
        <v>1</v>
      </c>
      <c r="J69" s="5" t="s">
        <v>2</v>
      </c>
      <c r="K69" s="5" t="s">
        <v>24</v>
      </c>
      <c r="L69" s="5" t="s">
        <v>71</v>
      </c>
    </row>
    <row r="70" spans="1:12" x14ac:dyDescent="0.35">
      <c r="A70" s="2"/>
      <c r="B70" s="2"/>
      <c r="C70" s="2"/>
      <c r="D70" s="3"/>
      <c r="E70" s="3"/>
      <c r="F70" s="3"/>
      <c r="G70" s="3"/>
      <c r="H70" s="6">
        <v>45871</v>
      </c>
      <c r="I70" s="5" t="s">
        <v>1</v>
      </c>
      <c r="J70" s="5" t="s">
        <v>6</v>
      </c>
      <c r="K70" s="5" t="s">
        <v>3</v>
      </c>
      <c r="L70" s="5" t="s">
        <v>75</v>
      </c>
    </row>
    <row r="71" spans="1:12" x14ac:dyDescent="0.35">
      <c r="A71" s="2"/>
      <c r="B71" s="2"/>
      <c r="C71" s="2"/>
      <c r="D71" s="3"/>
      <c r="E71" s="3"/>
      <c r="F71" s="3"/>
      <c r="G71" s="3"/>
      <c r="H71" s="6">
        <v>45844</v>
      </c>
      <c r="I71" s="5" t="s">
        <v>1</v>
      </c>
      <c r="J71" s="5" t="s">
        <v>6</v>
      </c>
      <c r="K71" s="5" t="s">
        <v>3</v>
      </c>
      <c r="L71" s="5" t="s">
        <v>72</v>
      </c>
    </row>
    <row r="72" spans="1:12" x14ac:dyDescent="0.35">
      <c r="A72" s="2"/>
      <c r="B72" s="2"/>
      <c r="C72" s="2"/>
      <c r="D72" s="3"/>
      <c r="E72" s="3"/>
      <c r="F72" s="3"/>
      <c r="G72" s="3"/>
      <c r="H72" s="6">
        <v>45782</v>
      </c>
      <c r="I72" s="5" t="s">
        <v>1</v>
      </c>
      <c r="J72" s="5" t="s">
        <v>6</v>
      </c>
      <c r="K72" s="5" t="s">
        <v>3</v>
      </c>
      <c r="L72" s="5" t="s">
        <v>69</v>
      </c>
    </row>
    <row r="73" spans="1:12" x14ac:dyDescent="0.35">
      <c r="A73" s="2"/>
      <c r="B73" s="2"/>
      <c r="C73" s="2"/>
      <c r="D73" s="3"/>
      <c r="E73" s="3"/>
      <c r="F73" s="3"/>
      <c r="G73" s="3"/>
      <c r="H73" s="6">
        <v>45719</v>
      </c>
      <c r="I73" s="5" t="s">
        <v>1</v>
      </c>
      <c r="J73" s="5" t="s">
        <v>6</v>
      </c>
      <c r="K73" s="5" t="s">
        <v>3</v>
      </c>
      <c r="L73" s="5" t="s">
        <v>72</v>
      </c>
    </row>
    <row r="74" spans="1:12" x14ac:dyDescent="0.35">
      <c r="A74" s="2"/>
      <c r="B74" s="2"/>
      <c r="C74" s="2"/>
      <c r="D74" s="3"/>
      <c r="E74" s="3"/>
      <c r="F74" s="3"/>
      <c r="G74" s="3"/>
      <c r="H74" s="6">
        <v>45875</v>
      </c>
      <c r="I74" s="5" t="s">
        <v>1</v>
      </c>
      <c r="J74" s="5"/>
      <c r="K74" s="5" t="s">
        <v>3</v>
      </c>
      <c r="L74" s="5" t="s">
        <v>72</v>
      </c>
    </row>
    <row r="75" spans="1:12" x14ac:dyDescent="0.35">
      <c r="A75" s="2"/>
      <c r="B75" s="2"/>
      <c r="C75" s="2"/>
      <c r="D75" s="3"/>
      <c r="E75" s="3"/>
      <c r="F75" s="3"/>
      <c r="G75" s="3"/>
      <c r="H75" s="1"/>
      <c r="I75" s="1"/>
      <c r="J75" s="1"/>
      <c r="K75" s="1"/>
      <c r="L75" s="1"/>
    </row>
    <row r="76" spans="1:12" x14ac:dyDescent="0.35">
      <c r="A76" s="2"/>
      <c r="B76" s="2"/>
      <c r="C76" s="2"/>
      <c r="D76" s="3"/>
      <c r="E76" s="3"/>
      <c r="F76" s="3"/>
      <c r="G76" s="3"/>
      <c r="H76" s="6">
        <v>45903</v>
      </c>
      <c r="I76" s="5" t="s">
        <v>1</v>
      </c>
      <c r="J76" s="5" t="s">
        <v>2</v>
      </c>
      <c r="K76" s="5" t="s">
        <v>3</v>
      </c>
      <c r="L76" s="5" t="s">
        <v>72</v>
      </c>
    </row>
    <row r="77" spans="1:12" x14ac:dyDescent="0.35">
      <c r="A77" s="2"/>
      <c r="B77" s="2"/>
      <c r="C77" s="2"/>
      <c r="D77" s="3"/>
      <c r="E77" s="3"/>
      <c r="F77" s="3"/>
      <c r="G77" s="3"/>
      <c r="H77" s="6">
        <v>45872</v>
      </c>
      <c r="I77" s="5" t="s">
        <v>1</v>
      </c>
      <c r="J77" s="5" t="s">
        <v>6</v>
      </c>
      <c r="K77" s="5" t="s">
        <v>3</v>
      </c>
      <c r="L77" s="5" t="s">
        <v>76</v>
      </c>
    </row>
    <row r="78" spans="1:12" x14ac:dyDescent="0.35">
      <c r="A78" s="2"/>
      <c r="B78" s="2"/>
      <c r="C78" s="2"/>
      <c r="D78" s="3"/>
      <c r="E78" s="3"/>
      <c r="F78" s="3"/>
      <c r="G78" s="3"/>
      <c r="H78" s="6">
        <v>45810</v>
      </c>
      <c r="I78" s="5" t="s">
        <v>1</v>
      </c>
      <c r="J78" s="5" t="s">
        <v>2</v>
      </c>
      <c r="K78" s="5" t="s">
        <v>3</v>
      </c>
      <c r="L78" s="5" t="s">
        <v>73</v>
      </c>
    </row>
    <row r="79" spans="1:12" x14ac:dyDescent="0.35">
      <c r="A79" s="2"/>
      <c r="B79" s="2"/>
      <c r="C79" s="2"/>
      <c r="D79" s="3"/>
      <c r="E79" s="3"/>
      <c r="F79" s="3"/>
      <c r="G79" s="3"/>
      <c r="H79" s="6">
        <v>45872</v>
      </c>
      <c r="I79" s="5" t="s">
        <v>1</v>
      </c>
      <c r="J79" s="5" t="s">
        <v>6</v>
      </c>
      <c r="K79" s="5" t="s">
        <v>3</v>
      </c>
      <c r="L79" s="5" t="s">
        <v>77</v>
      </c>
    </row>
    <row r="80" spans="1:12" x14ac:dyDescent="0.35">
      <c r="A80" s="2"/>
      <c r="B80" s="2"/>
      <c r="C80" s="2"/>
      <c r="D80" s="3"/>
      <c r="E80" s="3"/>
      <c r="F80" s="3"/>
      <c r="G80" s="3"/>
      <c r="H80" s="5"/>
      <c r="I80" s="5" t="s">
        <v>1</v>
      </c>
      <c r="J80" s="5" t="s">
        <v>6</v>
      </c>
      <c r="K80" s="5" t="s">
        <v>3</v>
      </c>
      <c r="L80" s="5"/>
    </row>
    <row r="81" spans="1:12" x14ac:dyDescent="0.35">
      <c r="A81" s="2"/>
      <c r="B81" s="2"/>
      <c r="C81" s="2"/>
      <c r="D81" s="3"/>
      <c r="E81" s="3"/>
      <c r="F81" s="3"/>
      <c r="G81" s="3"/>
      <c r="H81" s="6">
        <v>45873</v>
      </c>
      <c r="I81" s="5" t="s">
        <v>1</v>
      </c>
      <c r="J81" s="5" t="s">
        <v>2</v>
      </c>
      <c r="K81" s="5" t="s">
        <v>3</v>
      </c>
      <c r="L81" s="5" t="s">
        <v>78</v>
      </c>
    </row>
    <row r="82" spans="1:12" x14ac:dyDescent="0.35">
      <c r="A82" s="2"/>
      <c r="B82" s="2"/>
      <c r="C82" s="2"/>
      <c r="D82" s="3"/>
      <c r="E82" s="3"/>
      <c r="F82" s="3"/>
      <c r="G82" s="3"/>
      <c r="H82" s="6">
        <v>45872</v>
      </c>
      <c r="I82" s="5" t="s">
        <v>1</v>
      </c>
      <c r="J82" s="5" t="s">
        <v>6</v>
      </c>
      <c r="K82" s="5" t="s">
        <v>3</v>
      </c>
      <c r="L82" s="5" t="s">
        <v>76</v>
      </c>
    </row>
    <row r="83" spans="1:12" x14ac:dyDescent="0.35">
      <c r="A83" s="2"/>
      <c r="B83" s="2"/>
      <c r="C83" s="2"/>
      <c r="D83" s="3"/>
      <c r="E83" s="3"/>
      <c r="F83" s="3"/>
      <c r="G83" s="3"/>
      <c r="H83" s="6">
        <v>45779</v>
      </c>
      <c r="I83" s="5" t="s">
        <v>1</v>
      </c>
      <c r="J83" s="5" t="s">
        <v>6</v>
      </c>
      <c r="K83" s="5" t="s">
        <v>3</v>
      </c>
      <c r="L83" s="5" t="s">
        <v>71</v>
      </c>
    </row>
    <row r="84" spans="1:12" x14ac:dyDescent="0.35">
      <c r="A84" s="2"/>
      <c r="B84" s="2"/>
      <c r="C84" s="2"/>
      <c r="D84" s="3"/>
      <c r="E84" s="3"/>
      <c r="F84" s="3"/>
      <c r="G84" s="3"/>
      <c r="H84" s="6">
        <v>45718</v>
      </c>
      <c r="I84" s="5" t="s">
        <v>9</v>
      </c>
      <c r="J84" s="5" t="s">
        <v>2</v>
      </c>
      <c r="K84" s="5" t="s">
        <v>3</v>
      </c>
      <c r="L84" s="5" t="s">
        <v>71</v>
      </c>
    </row>
    <row r="85" spans="1:12" x14ac:dyDescent="0.35">
      <c r="A85" s="2"/>
      <c r="B85" s="2"/>
      <c r="C85" s="2"/>
      <c r="D85" s="3"/>
      <c r="E85" s="3"/>
      <c r="F85" s="3"/>
      <c r="G85" s="3"/>
      <c r="H85" s="6">
        <v>45781</v>
      </c>
      <c r="I85" s="5" t="s">
        <v>1</v>
      </c>
      <c r="J85" s="5" t="s">
        <v>6</v>
      </c>
      <c r="K85" s="5" t="s">
        <v>3</v>
      </c>
      <c r="L85" s="5" t="s">
        <v>70</v>
      </c>
    </row>
    <row r="86" spans="1:12" x14ac:dyDescent="0.35">
      <c r="A86" s="2"/>
      <c r="B86" s="2"/>
      <c r="C86" s="2"/>
      <c r="D86" s="3"/>
      <c r="E86" s="3"/>
      <c r="F86" s="3"/>
      <c r="G86" s="3"/>
      <c r="H86" s="6">
        <v>45719</v>
      </c>
      <c r="I86" s="5" t="s">
        <v>9</v>
      </c>
      <c r="J86" s="5" t="s">
        <v>2</v>
      </c>
      <c r="K86" s="5" t="s">
        <v>24</v>
      </c>
      <c r="L86" s="5" t="s">
        <v>72</v>
      </c>
    </row>
    <row r="87" spans="1:12" x14ac:dyDescent="0.35">
      <c r="A87" s="2"/>
      <c r="B87" s="2"/>
      <c r="C87" s="2"/>
      <c r="D87" s="3"/>
      <c r="E87" s="3"/>
      <c r="F87" s="3"/>
      <c r="G87" s="3"/>
      <c r="H87" s="6">
        <v>45845</v>
      </c>
      <c r="I87" s="5" t="s">
        <v>1</v>
      </c>
      <c r="J87" s="5" t="s">
        <v>6</v>
      </c>
      <c r="K87" s="5" t="s">
        <v>3</v>
      </c>
      <c r="L87" s="5" t="s">
        <v>72</v>
      </c>
    </row>
    <row r="88" spans="1:12" x14ac:dyDescent="0.35">
      <c r="A88" s="2"/>
      <c r="B88" s="2"/>
      <c r="C88" s="2"/>
      <c r="D88" s="3"/>
      <c r="E88" s="3"/>
      <c r="F88" s="3"/>
      <c r="G88" s="3"/>
      <c r="H88" s="6">
        <v>45719</v>
      </c>
      <c r="I88" s="5" t="s">
        <v>1</v>
      </c>
      <c r="J88" s="5" t="s">
        <v>2</v>
      </c>
      <c r="K88" s="5" t="s">
        <v>3</v>
      </c>
      <c r="L88" s="5" t="s">
        <v>72</v>
      </c>
    </row>
    <row r="89" spans="1:12" x14ac:dyDescent="0.35">
      <c r="A89" s="2"/>
      <c r="B89" s="2"/>
      <c r="C89" s="2"/>
      <c r="D89" s="3"/>
      <c r="E89" s="3"/>
      <c r="F89" s="3"/>
      <c r="G89" s="3"/>
      <c r="H89" s="6">
        <v>45874</v>
      </c>
      <c r="I89" s="5" t="s">
        <v>1</v>
      </c>
      <c r="J89" s="5" t="s">
        <v>6</v>
      </c>
      <c r="K89" s="5" t="s">
        <v>3</v>
      </c>
      <c r="L89" s="5" t="s">
        <v>72</v>
      </c>
    </row>
    <row r="90" spans="1:12" x14ac:dyDescent="0.35">
      <c r="A90" s="2"/>
      <c r="B90" s="2"/>
      <c r="C90" s="2"/>
      <c r="D90" s="3"/>
      <c r="E90" s="3"/>
      <c r="F90" s="3"/>
      <c r="G90" s="3"/>
      <c r="H90" s="6">
        <v>45811</v>
      </c>
      <c r="I90" s="5" t="s">
        <v>1</v>
      </c>
      <c r="J90" s="5"/>
      <c r="K90" s="5" t="s">
        <v>3</v>
      </c>
      <c r="L90" s="5" t="s">
        <v>74</v>
      </c>
    </row>
    <row r="91" spans="1:12" x14ac:dyDescent="0.35">
      <c r="A91" s="2"/>
      <c r="B91" s="2"/>
      <c r="C91" s="2"/>
      <c r="D91" s="3"/>
      <c r="E91" s="3"/>
      <c r="F91" s="3"/>
      <c r="G91" s="3"/>
      <c r="H91" s="6">
        <v>45872</v>
      </c>
      <c r="I91" s="5" t="s">
        <v>1</v>
      </c>
      <c r="J91" s="5" t="s">
        <v>6</v>
      </c>
      <c r="K91" s="5" t="s">
        <v>3</v>
      </c>
      <c r="L91" s="5" t="s">
        <v>79</v>
      </c>
    </row>
    <row r="92" spans="1:12" x14ac:dyDescent="0.35">
      <c r="A92" s="2"/>
      <c r="B92" s="2"/>
      <c r="C92" s="2"/>
      <c r="D92" s="3"/>
      <c r="E92" s="3"/>
      <c r="F92" s="3"/>
      <c r="G92" s="3"/>
      <c r="H92" s="6">
        <v>45781</v>
      </c>
      <c r="I92" s="5" t="s">
        <v>1</v>
      </c>
      <c r="J92" s="5" t="s">
        <v>6</v>
      </c>
      <c r="K92" s="5" t="s">
        <v>3</v>
      </c>
      <c r="L92" s="5" t="s">
        <v>71</v>
      </c>
    </row>
    <row r="93" spans="1:12" x14ac:dyDescent="0.35">
      <c r="A93" s="2"/>
      <c r="B93" s="2"/>
      <c r="C93" s="2"/>
      <c r="D93" s="3"/>
      <c r="E93" s="3"/>
      <c r="F93" s="3"/>
      <c r="G93" s="3"/>
      <c r="H93" s="6">
        <v>45778</v>
      </c>
      <c r="I93" s="5" t="s">
        <v>1</v>
      </c>
      <c r="J93" s="5" t="s">
        <v>6</v>
      </c>
      <c r="K93" s="5" t="s">
        <v>3</v>
      </c>
      <c r="L93" s="5" t="s">
        <v>76</v>
      </c>
    </row>
    <row r="94" spans="1:12" x14ac:dyDescent="0.35">
      <c r="A94" s="2"/>
      <c r="B94" s="2"/>
      <c r="C94" s="2"/>
      <c r="D94" s="3"/>
      <c r="E94" s="3"/>
      <c r="F94" s="3"/>
      <c r="G94" s="3"/>
      <c r="H94" s="6">
        <v>45902</v>
      </c>
      <c r="I94" s="5" t="s">
        <v>1</v>
      </c>
      <c r="J94" s="5" t="s">
        <v>6</v>
      </c>
      <c r="K94" s="5" t="s">
        <v>3</v>
      </c>
      <c r="L94" s="5" t="s">
        <v>72</v>
      </c>
    </row>
    <row r="95" spans="1:12" x14ac:dyDescent="0.35">
      <c r="A95" s="2"/>
      <c r="B95" s="2"/>
      <c r="C95" s="2"/>
      <c r="D95" s="3"/>
      <c r="E95" s="3"/>
      <c r="F95" s="3"/>
      <c r="G95" s="3"/>
      <c r="H95" s="6">
        <v>45778</v>
      </c>
      <c r="I95" s="5" t="s">
        <v>1</v>
      </c>
      <c r="J95" s="5" t="s">
        <v>6</v>
      </c>
      <c r="K95" s="5" t="s">
        <v>3</v>
      </c>
      <c r="L95" s="5" t="s">
        <v>69</v>
      </c>
    </row>
    <row r="96" spans="1:12" x14ac:dyDescent="0.35">
      <c r="A96" s="2"/>
      <c r="B96" s="2"/>
      <c r="C96" s="2"/>
      <c r="D96" s="3"/>
      <c r="E96" s="3"/>
      <c r="F96" s="3"/>
      <c r="G96" s="3"/>
      <c r="H96" s="6">
        <v>45873</v>
      </c>
      <c r="I96" s="5" t="s">
        <v>1</v>
      </c>
      <c r="J96" s="5" t="s">
        <v>6</v>
      </c>
      <c r="K96" s="5" t="s">
        <v>3</v>
      </c>
      <c r="L96" s="5" t="s">
        <v>72</v>
      </c>
    </row>
    <row r="97" spans="1:12" x14ac:dyDescent="0.35">
      <c r="A97" s="2"/>
      <c r="B97" s="2"/>
      <c r="C97" s="2"/>
      <c r="D97" s="3"/>
      <c r="E97" s="3"/>
      <c r="F97" s="3"/>
      <c r="G97" s="3"/>
      <c r="H97" s="6">
        <v>45901</v>
      </c>
      <c r="I97" s="5" t="s">
        <v>1</v>
      </c>
      <c r="J97" s="5" t="s">
        <v>2</v>
      </c>
      <c r="K97" s="5" t="s">
        <v>3</v>
      </c>
      <c r="L97" s="5" t="s">
        <v>74</v>
      </c>
    </row>
    <row r="98" spans="1:12" x14ac:dyDescent="0.35">
      <c r="A98" s="2"/>
      <c r="B98" s="2"/>
      <c r="C98" s="2"/>
      <c r="D98" s="3"/>
      <c r="E98" s="3"/>
      <c r="F98" s="3"/>
      <c r="G98" s="3"/>
      <c r="H98" s="6">
        <v>45841</v>
      </c>
      <c r="I98" s="5" t="s">
        <v>1</v>
      </c>
      <c r="J98" s="5" t="s">
        <v>2</v>
      </c>
      <c r="K98" s="5" t="s">
        <v>3</v>
      </c>
      <c r="L98" s="5"/>
    </row>
    <row r="99" spans="1:12" x14ac:dyDescent="0.35">
      <c r="A99" s="2"/>
      <c r="B99" s="2"/>
      <c r="C99" s="2"/>
      <c r="D99" s="3"/>
      <c r="E99" s="3"/>
      <c r="F99" s="3"/>
      <c r="G99" s="3"/>
      <c r="H99" s="5"/>
      <c r="I99" s="5" t="s">
        <v>1</v>
      </c>
      <c r="J99" s="5" t="s">
        <v>6</v>
      </c>
      <c r="K99" s="5" t="s">
        <v>3</v>
      </c>
      <c r="L99" s="5" t="s">
        <v>78</v>
      </c>
    </row>
    <row r="100" spans="1:12" x14ac:dyDescent="0.35">
      <c r="A100" s="2"/>
      <c r="B100" s="2"/>
      <c r="C100" s="2"/>
      <c r="D100" s="3"/>
      <c r="E100" s="3"/>
      <c r="F100" s="3"/>
      <c r="G100" s="3"/>
      <c r="H100" s="1"/>
      <c r="I100" s="1"/>
      <c r="J100" s="1"/>
      <c r="K100" s="1"/>
      <c r="L100" s="1"/>
    </row>
    <row r="101" spans="1:12" x14ac:dyDescent="0.35">
      <c r="A101" s="2"/>
      <c r="B101" s="2"/>
      <c r="C101" s="2"/>
      <c r="D101" s="3"/>
      <c r="E101" s="3"/>
      <c r="F101" s="3"/>
      <c r="G101" s="3"/>
      <c r="H101" s="6">
        <v>45873</v>
      </c>
      <c r="I101" s="5" t="s">
        <v>1</v>
      </c>
      <c r="J101" s="5" t="s">
        <v>6</v>
      </c>
      <c r="K101" s="5" t="s">
        <v>3</v>
      </c>
      <c r="L101" s="5" t="s">
        <v>76</v>
      </c>
    </row>
    <row r="102" spans="1:12" x14ac:dyDescent="0.35">
      <c r="A102" s="2"/>
      <c r="B102" s="2"/>
      <c r="C102" s="2"/>
      <c r="D102" s="3"/>
      <c r="E102" s="3"/>
      <c r="F102" s="3"/>
      <c r="G102" s="3"/>
      <c r="H102" s="6">
        <v>45870</v>
      </c>
      <c r="I102" s="5" t="s">
        <v>1</v>
      </c>
      <c r="J102" s="5" t="s">
        <v>2</v>
      </c>
      <c r="K102" s="5" t="s">
        <v>3</v>
      </c>
      <c r="L102" s="5" t="s">
        <v>72</v>
      </c>
    </row>
    <row r="103" spans="1:12" x14ac:dyDescent="0.35">
      <c r="A103" s="2"/>
      <c r="B103" s="2"/>
      <c r="C103" s="2"/>
      <c r="D103" s="3"/>
      <c r="E103" s="3"/>
      <c r="F103" s="3"/>
      <c r="G103" s="3"/>
      <c r="H103" s="6">
        <v>45719</v>
      </c>
      <c r="I103" s="5" t="s">
        <v>1</v>
      </c>
      <c r="J103" s="5" t="s">
        <v>6</v>
      </c>
      <c r="K103" s="5" t="s">
        <v>3</v>
      </c>
      <c r="L103" s="5" t="s">
        <v>87</v>
      </c>
    </row>
    <row r="104" spans="1:12" x14ac:dyDescent="0.35">
      <c r="A104" s="2"/>
      <c r="B104" s="2"/>
      <c r="C104" s="2"/>
      <c r="D104" s="3"/>
      <c r="E104" s="3"/>
      <c r="F104" s="3"/>
      <c r="G104" s="3"/>
      <c r="H104" s="6">
        <v>45844</v>
      </c>
      <c r="I104" s="5" t="s">
        <v>1</v>
      </c>
      <c r="J104" s="5" t="s">
        <v>2</v>
      </c>
      <c r="K104" s="5" t="s">
        <v>3</v>
      </c>
      <c r="L104" s="5" t="s">
        <v>41</v>
      </c>
    </row>
    <row r="105" spans="1:12" x14ac:dyDescent="0.35">
      <c r="A105" s="2"/>
      <c r="B105" s="2"/>
      <c r="C105" s="2"/>
      <c r="D105" s="3"/>
      <c r="E105" s="3"/>
      <c r="F105" s="3"/>
      <c r="G105" s="3"/>
      <c r="H105" s="6">
        <v>45750</v>
      </c>
      <c r="I105" s="5" t="s">
        <v>1</v>
      </c>
      <c r="J105" s="5" t="s">
        <v>2</v>
      </c>
      <c r="K105" s="5" t="s">
        <v>3</v>
      </c>
      <c r="L105" s="5" t="s">
        <v>71</v>
      </c>
    </row>
    <row r="106" spans="1:12" x14ac:dyDescent="0.35">
      <c r="A106" s="2"/>
      <c r="B106" s="2"/>
      <c r="C106" s="2"/>
      <c r="D106" s="3"/>
      <c r="E106" s="3"/>
      <c r="F106" s="3"/>
      <c r="G106" s="3"/>
      <c r="H106" s="6">
        <v>45719</v>
      </c>
      <c r="I106" s="5" t="s">
        <v>1</v>
      </c>
      <c r="J106" s="5" t="s">
        <v>6</v>
      </c>
      <c r="K106" s="5" t="s">
        <v>3</v>
      </c>
      <c r="L106" s="5" t="s">
        <v>69</v>
      </c>
    </row>
    <row r="107" spans="1:12" x14ac:dyDescent="0.35">
      <c r="A107" s="2"/>
      <c r="B107" s="2"/>
      <c r="C107" s="2"/>
      <c r="D107" s="3"/>
      <c r="E107" s="3"/>
      <c r="F107" s="3"/>
      <c r="G107" s="3"/>
      <c r="H107" s="6">
        <v>45845</v>
      </c>
      <c r="I107" s="5" t="s">
        <v>1</v>
      </c>
      <c r="J107" s="5" t="s">
        <v>6</v>
      </c>
      <c r="K107" s="5" t="s">
        <v>3</v>
      </c>
      <c r="L107" s="5" t="s">
        <v>68</v>
      </c>
    </row>
    <row r="108" spans="1:12" x14ac:dyDescent="0.35">
      <c r="A108" s="2"/>
      <c r="B108" s="2"/>
      <c r="C108" s="2"/>
      <c r="D108" s="3"/>
      <c r="E108" s="3"/>
      <c r="F108" s="3"/>
      <c r="G108" s="3"/>
      <c r="H108" s="5"/>
      <c r="I108" s="5" t="s">
        <v>1</v>
      </c>
      <c r="J108" s="5" t="s">
        <v>2</v>
      </c>
      <c r="K108" s="5" t="s">
        <v>3</v>
      </c>
      <c r="L108" s="5" t="s">
        <v>71</v>
      </c>
    </row>
    <row r="109" spans="1:12" x14ac:dyDescent="0.35">
      <c r="A109" s="2"/>
      <c r="B109" s="2"/>
      <c r="C109" s="2"/>
      <c r="D109" s="3"/>
      <c r="E109" s="3"/>
      <c r="F109" s="3"/>
      <c r="G109" s="3"/>
      <c r="H109" s="6">
        <v>45809</v>
      </c>
      <c r="I109" s="5" t="s">
        <v>1</v>
      </c>
      <c r="J109" s="5"/>
      <c r="K109" s="5" t="s">
        <v>3</v>
      </c>
      <c r="L109" s="5" t="s">
        <v>76</v>
      </c>
    </row>
    <row r="110" spans="1:12" x14ac:dyDescent="0.35">
      <c r="A110" s="2"/>
      <c r="B110" s="2"/>
      <c r="C110" s="2"/>
      <c r="D110" s="3"/>
      <c r="E110" s="3"/>
      <c r="F110" s="3"/>
      <c r="G110" s="3"/>
      <c r="H110" s="6">
        <v>45814</v>
      </c>
      <c r="I110" s="5" t="s">
        <v>1</v>
      </c>
      <c r="J110" s="5" t="s">
        <v>6</v>
      </c>
      <c r="K110" s="5" t="s">
        <v>3</v>
      </c>
      <c r="L110" s="5" t="s">
        <v>76</v>
      </c>
    </row>
    <row r="111" spans="1:12" x14ac:dyDescent="0.35">
      <c r="A111" s="2"/>
      <c r="B111" s="2"/>
      <c r="C111" s="2"/>
      <c r="D111" s="3"/>
      <c r="E111" s="3"/>
      <c r="F111" s="3"/>
      <c r="G111" s="3"/>
      <c r="H111" s="6">
        <v>45876</v>
      </c>
      <c r="I111" s="5" t="s">
        <v>1</v>
      </c>
      <c r="J111" s="5" t="s">
        <v>6</v>
      </c>
      <c r="K111" s="5" t="s">
        <v>3</v>
      </c>
      <c r="L111" s="5" t="s">
        <v>69</v>
      </c>
    </row>
    <row r="112" spans="1:12" x14ac:dyDescent="0.35">
      <c r="A112" s="2"/>
      <c r="B112" s="2"/>
      <c r="C112" s="2"/>
      <c r="D112" s="3"/>
      <c r="E112" s="3"/>
      <c r="F112" s="3"/>
      <c r="G112" s="3"/>
      <c r="H112" s="6">
        <v>45778</v>
      </c>
      <c r="I112" s="5" t="s">
        <v>1</v>
      </c>
      <c r="J112" s="5" t="s">
        <v>2</v>
      </c>
      <c r="K112" s="5" t="s">
        <v>3</v>
      </c>
      <c r="L112" s="5" t="s">
        <v>74</v>
      </c>
    </row>
    <row r="113" spans="1:12" x14ac:dyDescent="0.35">
      <c r="A113" s="2"/>
      <c r="B113" s="2"/>
      <c r="C113" s="2"/>
      <c r="D113" s="3"/>
      <c r="E113" s="3"/>
      <c r="F113" s="3"/>
      <c r="G113" s="3"/>
      <c r="H113" s="6">
        <v>45718</v>
      </c>
      <c r="I113" s="5" t="s">
        <v>9</v>
      </c>
      <c r="J113" s="5" t="s">
        <v>2</v>
      </c>
      <c r="K113" s="5" t="s">
        <v>3</v>
      </c>
      <c r="L113" s="5" t="s">
        <v>70</v>
      </c>
    </row>
    <row r="114" spans="1:12" x14ac:dyDescent="0.35">
      <c r="A114" s="2"/>
      <c r="B114" s="2"/>
      <c r="C114" s="2"/>
      <c r="D114" s="3"/>
      <c r="E114" s="3"/>
      <c r="F114" s="3"/>
      <c r="G114" s="3"/>
      <c r="H114" s="6">
        <v>45811</v>
      </c>
      <c r="I114" s="5" t="s">
        <v>9</v>
      </c>
      <c r="J114" s="5"/>
      <c r="K114" s="5" t="s">
        <v>3</v>
      </c>
      <c r="L114" s="5" t="s">
        <v>76</v>
      </c>
    </row>
    <row r="115" spans="1:12" x14ac:dyDescent="0.35">
      <c r="A115" s="2"/>
      <c r="B115" s="2"/>
      <c r="C115" s="2"/>
      <c r="D115" s="3"/>
      <c r="E115" s="3"/>
      <c r="F115" s="3"/>
      <c r="G115" s="3"/>
      <c r="H115" s="6">
        <v>45842</v>
      </c>
      <c r="I115" s="5" t="s">
        <v>1</v>
      </c>
      <c r="J115" s="5" t="s">
        <v>6</v>
      </c>
      <c r="K115" s="5" t="s">
        <v>3</v>
      </c>
      <c r="L115" s="5" t="s">
        <v>72</v>
      </c>
    </row>
    <row r="116" spans="1:12" x14ac:dyDescent="0.35">
      <c r="A116" s="2"/>
      <c r="B116" s="2"/>
      <c r="C116" s="2"/>
      <c r="D116" s="3"/>
      <c r="E116" s="3"/>
      <c r="F116" s="3"/>
      <c r="G116" s="3"/>
      <c r="H116" s="6">
        <v>45812</v>
      </c>
      <c r="I116" s="5" t="s">
        <v>1</v>
      </c>
      <c r="J116" s="5" t="s">
        <v>6</v>
      </c>
      <c r="K116" s="5" t="s">
        <v>3</v>
      </c>
      <c r="L116" s="5" t="s">
        <v>75</v>
      </c>
    </row>
    <row r="117" spans="1:12" x14ac:dyDescent="0.35">
      <c r="A117" s="2"/>
      <c r="B117" s="2"/>
      <c r="C117" s="2"/>
      <c r="D117" s="3"/>
      <c r="E117" s="3"/>
      <c r="F117" s="3"/>
      <c r="G117" s="3"/>
      <c r="H117" s="6">
        <v>45810</v>
      </c>
      <c r="I117" s="5" t="s">
        <v>1</v>
      </c>
      <c r="J117" s="5"/>
      <c r="K117" s="5" t="s">
        <v>3</v>
      </c>
      <c r="L117" s="5" t="s">
        <v>76</v>
      </c>
    </row>
    <row r="118" spans="1:12" x14ac:dyDescent="0.35">
      <c r="A118" s="2"/>
      <c r="B118" s="2"/>
      <c r="C118" s="2"/>
      <c r="D118" s="3"/>
      <c r="E118" s="3"/>
      <c r="F118" s="3"/>
      <c r="G118" s="3"/>
      <c r="H118" s="6">
        <v>45876</v>
      </c>
      <c r="I118" s="5" t="s">
        <v>1</v>
      </c>
      <c r="J118" s="5" t="s">
        <v>6</v>
      </c>
      <c r="K118" s="5" t="s">
        <v>3</v>
      </c>
      <c r="L118" s="5" t="s">
        <v>19</v>
      </c>
    </row>
    <row r="119" spans="1:12" x14ac:dyDescent="0.35">
      <c r="A119" s="2"/>
      <c r="B119" s="2"/>
      <c r="C119" s="2"/>
      <c r="D119" s="3"/>
      <c r="E119" s="3"/>
      <c r="F119" s="3"/>
      <c r="G119" s="3"/>
      <c r="H119" s="6">
        <v>45779</v>
      </c>
      <c r="I119" s="5" t="s">
        <v>1</v>
      </c>
      <c r="J119" s="5" t="s">
        <v>6</v>
      </c>
      <c r="K119" s="5" t="s">
        <v>3</v>
      </c>
      <c r="L119" s="5" t="s">
        <v>76</v>
      </c>
    </row>
    <row r="120" spans="1:12" x14ac:dyDescent="0.35">
      <c r="A120" s="2"/>
      <c r="B120" s="2"/>
      <c r="C120" s="2"/>
      <c r="D120" s="3"/>
      <c r="E120" s="3"/>
      <c r="F120" s="3"/>
      <c r="G120" s="3"/>
      <c r="H120" s="1"/>
      <c r="I120" s="1"/>
      <c r="J120" s="1"/>
      <c r="K120" s="1"/>
      <c r="L120" s="1"/>
    </row>
  </sheetData>
  <hyperlinks>
    <hyperlink ref="A1" r:id="rId1" display="https://asuntojen.hintatiedot.fi/haku/?c=Turku&amp;renderType=renderTypeTable&amp;cr=1&amp;h=1&amp;r=1&amp;r=2&amp;search=1&amp;sf=1&amp;so=a" xr:uid="{59C30480-BC5F-457E-A226-6D05105D87DC}"/>
    <hyperlink ref="C1" r:id="rId2" display="https://asuntojen.hintatiedot.fi/haku/?c=Turku&amp;renderType=renderTypeTable&amp;cr=1&amp;h=1&amp;r=1&amp;r=2&amp;search=1&amp;sf=11&amp;so=d" xr:uid="{80025955-651A-4F15-A476-7BEE717FF58D}"/>
    <hyperlink ref="D1" r:id="rId3" display="https://asuntojen.hintatiedot.fi/haku/?c=Turku&amp;renderType=renderTypeTable&amp;cr=1&amp;h=1&amp;r=1&amp;r=2&amp;search=1&amp;sf=3&amp;so=a" xr:uid="{A03A32A8-FE97-4330-BD3E-E94A560026DF}"/>
    <hyperlink ref="E1" r:id="rId4" display="https://asuntojen.hintatiedot.fi/haku/?c=Turku&amp;renderType=renderTypeTable&amp;cr=1&amp;h=1&amp;r=1&amp;r=2&amp;search=1&amp;sf=4&amp;so=a" xr:uid="{0F242624-E657-4C4F-A756-8C0BE08D0B8B}"/>
    <hyperlink ref="F1" r:id="rId5" display="https://asuntojen.hintatiedot.fi/haku/?c=Turku&amp;renderType=renderTypeTable&amp;cr=1&amp;h=1&amp;r=1&amp;r=2&amp;search=1&amp;sf=5&amp;so=a" xr:uid="{59269E2A-F3EC-4F00-8E02-2B8A2BFC133A}"/>
    <hyperlink ref="G1" r:id="rId6" display="https://asuntojen.hintatiedot.fi/haku/?c=Turku&amp;renderType=renderTypeTable&amp;cr=1&amp;h=1&amp;r=1&amp;r=2&amp;search=1&amp;sf=6&amp;so=a" xr:uid="{A07A937F-0C88-4BA2-BCF9-DBCE7876170D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C2DB1-5854-4E15-929F-2C2BCF546E61}">
  <dimension ref="A1:I56"/>
  <sheetViews>
    <sheetView tabSelected="1" topLeftCell="H2" workbookViewId="0">
      <selection activeCell="L8" sqref="L8"/>
    </sheetView>
  </sheetViews>
  <sheetFormatPr defaultRowHeight="14.5" x14ac:dyDescent="0.35"/>
  <cols>
    <col min="1" max="1" width="8.81640625" bestFit="1" customWidth="1"/>
    <col min="2" max="2" width="17" customWidth="1"/>
    <col min="3" max="3" width="5.7265625" bestFit="1" customWidth="1"/>
    <col min="4" max="4" width="10.81640625" bestFit="1" customWidth="1"/>
    <col min="5" max="5" width="9.1796875" hidden="1" customWidth="1"/>
    <col min="6" max="6" width="14.36328125" hidden="1" customWidth="1"/>
    <col min="7" max="7" width="20" customWidth="1"/>
    <col min="8" max="8" width="29.54296875" customWidth="1"/>
    <col min="9" max="9" width="20.453125" customWidth="1"/>
  </cols>
  <sheetData>
    <row r="1" spans="1:9" ht="43.5" x14ac:dyDescent="0.35">
      <c r="A1" s="13" t="s">
        <v>93</v>
      </c>
      <c r="B1" s="13" t="s">
        <v>99</v>
      </c>
      <c r="C1" s="14" t="s">
        <v>92</v>
      </c>
      <c r="D1" s="14" t="s">
        <v>94</v>
      </c>
      <c r="E1" s="14" t="s">
        <v>95</v>
      </c>
      <c r="F1" s="14" t="s">
        <v>96</v>
      </c>
      <c r="G1" s="14" t="s">
        <v>100</v>
      </c>
      <c r="H1" s="14" t="s">
        <v>101</v>
      </c>
      <c r="I1" s="16" t="s">
        <v>102</v>
      </c>
    </row>
    <row r="2" spans="1:9" ht="15" thickBot="1" x14ac:dyDescent="0.4">
      <c r="A2" s="11" t="s">
        <v>7</v>
      </c>
      <c r="B2" s="11">
        <v>1</v>
      </c>
      <c r="C2" s="12">
        <v>28</v>
      </c>
      <c r="D2" s="12">
        <v>110000</v>
      </c>
      <c r="E2" s="12">
        <v>3929</v>
      </c>
      <c r="F2" s="12">
        <v>1962</v>
      </c>
      <c r="G2">
        <f>3534.7*Table1[[#This Row],[Neliöt]]+8242.7</f>
        <v>107214.29999999999</v>
      </c>
      <c r="H2" s="12">
        <f>(Table1[[#This Row],[Myyntihinta]]-Table1[[#This Row],[Ennustettu hinta          (3534,7*Neliöt+8242,7)]])^2</f>
        <v>7760124.4900000645</v>
      </c>
      <c r="I2" s="17">
        <f>SUM(Table1[Neliövirhe                  (Myyntihinta-Ennustettu hinta)^2])/52</f>
        <v>3900308024.1385088</v>
      </c>
    </row>
    <row r="3" spans="1:9" x14ac:dyDescent="0.35">
      <c r="A3" s="11" t="s">
        <v>7</v>
      </c>
      <c r="B3" s="11">
        <v>1</v>
      </c>
      <c r="C3" s="12">
        <v>39</v>
      </c>
      <c r="D3" s="12">
        <v>159000</v>
      </c>
      <c r="E3" s="12">
        <v>4077</v>
      </c>
      <c r="F3" s="12">
        <v>1961</v>
      </c>
      <c r="G3" s="12">
        <f>3534.7*Table1[[#This Row],[Neliöt]]+8242.7</f>
        <v>146096</v>
      </c>
      <c r="H3" s="12">
        <f>(Table1[[#This Row],[Myyntihinta]]-Table1[[#This Row],[Ennustettu hinta          (3534,7*Neliöt+8242,7)]])^2</f>
        <v>166513216</v>
      </c>
    </row>
    <row r="4" spans="1:9" x14ac:dyDescent="0.35">
      <c r="A4" s="11" t="s">
        <v>7</v>
      </c>
      <c r="B4" s="11">
        <v>1</v>
      </c>
      <c r="C4" s="12">
        <v>33</v>
      </c>
      <c r="D4" s="12">
        <v>120000</v>
      </c>
      <c r="E4" s="12">
        <v>3636</v>
      </c>
      <c r="F4" s="12">
        <v>1962</v>
      </c>
      <c r="G4" s="12">
        <f>3534.7*Table1[[#This Row],[Neliöt]]+8242.7</f>
        <v>124887.79999999999</v>
      </c>
      <c r="H4" s="12">
        <f>(Table1[[#This Row],[Myyntihinta]]-Table1[[#This Row],[Ennustettu hinta          (3534,7*Neliöt+8242,7)]])^2</f>
        <v>23890588.839999884</v>
      </c>
    </row>
    <row r="5" spans="1:9" x14ac:dyDescent="0.35">
      <c r="A5" s="11" t="s">
        <v>7</v>
      </c>
      <c r="B5" s="11">
        <v>1</v>
      </c>
      <c r="C5" s="12">
        <v>25</v>
      </c>
      <c r="D5" s="12">
        <v>135000</v>
      </c>
      <c r="E5" s="12">
        <v>5400</v>
      </c>
      <c r="F5" s="12">
        <v>1961</v>
      </c>
      <c r="G5" s="12">
        <f>3534.7*Table1[[#This Row],[Neliöt]]+8242.7</f>
        <v>96610.2</v>
      </c>
      <c r="H5" s="12">
        <f>(Table1[[#This Row],[Myyntihinta]]-Table1[[#This Row],[Ennustettu hinta          (3534,7*Neliöt+8242,7)]])^2</f>
        <v>1473776744.0400002</v>
      </c>
    </row>
    <row r="6" spans="1:9" x14ac:dyDescent="0.35">
      <c r="A6" s="11" t="s">
        <v>7</v>
      </c>
      <c r="B6" s="11">
        <v>1</v>
      </c>
      <c r="C6" s="12">
        <v>31</v>
      </c>
      <c r="D6" s="12">
        <v>134000</v>
      </c>
      <c r="E6" s="12">
        <v>4323</v>
      </c>
      <c r="F6" s="12">
        <v>1954</v>
      </c>
      <c r="G6" s="12">
        <f>3534.7*Table1[[#This Row],[Neliöt]]+8242.7</f>
        <v>117818.4</v>
      </c>
      <c r="H6" s="12">
        <f>(Table1[[#This Row],[Myyntihinta]]-Table1[[#This Row],[Ennustettu hinta          (3534,7*Neliöt+8242,7)]])^2</f>
        <v>261844178.56000018</v>
      </c>
    </row>
    <row r="7" spans="1:9" ht="20" x14ac:dyDescent="0.35">
      <c r="A7" s="11" t="s">
        <v>38</v>
      </c>
      <c r="B7" s="11">
        <v>1</v>
      </c>
      <c r="C7" s="12">
        <v>32</v>
      </c>
      <c r="D7" s="12">
        <v>110000</v>
      </c>
      <c r="E7" s="12">
        <v>3438</v>
      </c>
      <c r="F7" s="12">
        <v>1973</v>
      </c>
      <c r="G7" s="12">
        <f>3534.7*Table1[[#This Row],[Neliöt]]+8242.7</f>
        <v>121353.09999999999</v>
      </c>
      <c r="H7" s="12">
        <f>(Table1[[#This Row],[Myyntihinta]]-Table1[[#This Row],[Ennustettu hinta          (3534,7*Neliöt+8242,7)]])^2</f>
        <v>128892879.60999981</v>
      </c>
    </row>
    <row r="8" spans="1:9" x14ac:dyDescent="0.35">
      <c r="A8" s="11" t="s">
        <v>7</v>
      </c>
      <c r="B8" s="11">
        <v>1</v>
      </c>
      <c r="C8" s="12">
        <v>26</v>
      </c>
      <c r="D8" s="12">
        <v>133000</v>
      </c>
      <c r="E8" s="12">
        <v>5115</v>
      </c>
      <c r="F8" s="12">
        <v>1961</v>
      </c>
      <c r="G8" s="12">
        <f>3534.7*Table1[[#This Row],[Neliöt]]+8242.7</f>
        <v>100144.9</v>
      </c>
      <c r="H8" s="12">
        <f>(Table1[[#This Row],[Myyntihinta]]-Table1[[#This Row],[Ennustettu hinta          (3534,7*Neliöt+8242,7)]])^2</f>
        <v>1079457596.0100005</v>
      </c>
    </row>
    <row r="9" spans="1:9" x14ac:dyDescent="0.35">
      <c r="A9" s="11" t="s">
        <v>7</v>
      </c>
      <c r="B9" s="11">
        <v>1</v>
      </c>
      <c r="C9" s="12">
        <v>22</v>
      </c>
      <c r="D9" s="12">
        <v>108000</v>
      </c>
      <c r="E9" s="12">
        <v>4909</v>
      </c>
      <c r="F9" s="12">
        <v>1956</v>
      </c>
      <c r="G9" s="12">
        <f>3534.7*Table1[[#This Row],[Neliöt]]+8242.7</f>
        <v>86006.099999999991</v>
      </c>
      <c r="H9" s="12">
        <f>(Table1[[#This Row],[Myyntihinta]]-Table1[[#This Row],[Ennustettu hinta          (3534,7*Neliöt+8242,7)]])^2</f>
        <v>483731637.2100004</v>
      </c>
    </row>
    <row r="10" spans="1:9" x14ac:dyDescent="0.35">
      <c r="A10" s="11" t="s">
        <v>7</v>
      </c>
      <c r="B10" s="11">
        <v>1</v>
      </c>
      <c r="C10" s="12">
        <v>32.5</v>
      </c>
      <c r="D10" s="12">
        <v>157900</v>
      </c>
      <c r="E10" s="12">
        <v>4858</v>
      </c>
      <c r="F10" s="12">
        <v>2017</v>
      </c>
      <c r="G10" s="12">
        <f>3534.7*Table1[[#This Row],[Neliöt]]+8242.7</f>
        <v>123120.45</v>
      </c>
      <c r="H10" s="12">
        <f>(Table1[[#This Row],[Myyntihinta]]-Table1[[#This Row],[Ennustettu hinta          (3534,7*Neliöt+8242,7)]])^2</f>
        <v>1209617098.2025001</v>
      </c>
    </row>
    <row r="11" spans="1:9" ht="20" x14ac:dyDescent="0.35">
      <c r="A11" s="11" t="s">
        <v>38</v>
      </c>
      <c r="B11" s="11">
        <v>1</v>
      </c>
      <c r="C11" s="12">
        <v>45</v>
      </c>
      <c r="D11" s="12">
        <v>162000</v>
      </c>
      <c r="E11" s="12">
        <v>3600</v>
      </c>
      <c r="F11" s="12">
        <v>1931</v>
      </c>
      <c r="G11" s="12">
        <f>3534.7*Table1[[#This Row],[Neliöt]]+8242.7</f>
        <v>167304.20000000001</v>
      </c>
      <c r="H11" s="12">
        <f>(Table1[[#This Row],[Myyntihinta]]-Table1[[#This Row],[Ennustettu hinta          (3534,7*Neliöt+8242,7)]])^2</f>
        <v>28134537.640000124</v>
      </c>
    </row>
    <row r="12" spans="1:9" x14ac:dyDescent="0.35">
      <c r="A12" s="11" t="s">
        <v>7</v>
      </c>
      <c r="B12" s="11">
        <v>1</v>
      </c>
      <c r="C12" s="12">
        <v>34</v>
      </c>
      <c r="D12" s="12">
        <v>137000</v>
      </c>
      <c r="E12" s="12">
        <v>4029</v>
      </c>
      <c r="F12" s="12">
        <v>1961</v>
      </c>
      <c r="G12" s="12">
        <f>3534.7*Table1[[#This Row],[Neliöt]]+8242.7</f>
        <v>128422.49999999999</v>
      </c>
      <c r="H12" s="12">
        <f>(Table1[[#This Row],[Myyntihinta]]-Table1[[#This Row],[Ennustettu hinta          (3534,7*Neliöt+8242,7)]])^2</f>
        <v>73573506.250000253</v>
      </c>
    </row>
    <row r="13" spans="1:9" x14ac:dyDescent="0.35">
      <c r="A13" s="11" t="s">
        <v>7</v>
      </c>
      <c r="B13" s="11">
        <v>1</v>
      </c>
      <c r="C13" s="12">
        <v>27</v>
      </c>
      <c r="D13" s="12">
        <v>115000</v>
      </c>
      <c r="E13" s="12">
        <v>4259</v>
      </c>
      <c r="F13" s="12">
        <v>1961</v>
      </c>
      <c r="G13" s="12">
        <f>3534.7*Table1[[#This Row],[Neliöt]]+8242.7</f>
        <v>103679.59999999999</v>
      </c>
      <c r="H13" s="12">
        <f>(Table1[[#This Row],[Myyntihinta]]-Table1[[#This Row],[Ennustettu hinta          (3534,7*Neliöt+8242,7)]])^2</f>
        <v>128151456.16000021</v>
      </c>
    </row>
    <row r="14" spans="1:9" ht="20" x14ac:dyDescent="0.35">
      <c r="A14" s="11" t="s">
        <v>38</v>
      </c>
      <c r="B14" s="11">
        <v>1</v>
      </c>
      <c r="C14" s="12">
        <v>27.5</v>
      </c>
      <c r="D14" s="12">
        <v>118000</v>
      </c>
      <c r="E14" s="12">
        <v>4291</v>
      </c>
      <c r="F14" s="12">
        <v>1938</v>
      </c>
      <c r="G14" s="12">
        <f>3534.7*Table1[[#This Row],[Neliöt]]+8242.7</f>
        <v>105446.95</v>
      </c>
      <c r="H14" s="12">
        <f>(Table1[[#This Row],[Myyntihinta]]-Table1[[#This Row],[Ennustettu hinta          (3534,7*Neliöt+8242,7)]])^2</f>
        <v>157579064.30250007</v>
      </c>
    </row>
    <row r="15" spans="1:9" x14ac:dyDescent="0.35">
      <c r="A15" s="11" t="s">
        <v>7</v>
      </c>
      <c r="B15" s="11">
        <v>1</v>
      </c>
      <c r="C15" s="12">
        <v>30.5</v>
      </c>
      <c r="D15" s="12">
        <v>155000</v>
      </c>
      <c r="E15" s="12">
        <v>5082</v>
      </c>
      <c r="F15" s="12">
        <v>2020</v>
      </c>
      <c r="G15" s="12">
        <f>3534.7*Table1[[#This Row],[Neliöt]]+8242.7</f>
        <v>116051.04999999999</v>
      </c>
      <c r="H15" s="12">
        <f>(Table1[[#This Row],[Myyntihinta]]-Table1[[#This Row],[Ennustettu hinta          (3534,7*Neliöt+8242,7)]])^2</f>
        <v>1517020706.1025009</v>
      </c>
    </row>
    <row r="16" spans="1:9" x14ac:dyDescent="0.35">
      <c r="A16" s="11" t="s">
        <v>7</v>
      </c>
      <c r="B16" s="11">
        <v>1</v>
      </c>
      <c r="C16" s="12">
        <v>37</v>
      </c>
      <c r="D16" s="12">
        <v>158000</v>
      </c>
      <c r="E16" s="12">
        <v>4270</v>
      </c>
      <c r="F16" s="12">
        <v>1929</v>
      </c>
      <c r="G16" s="12">
        <f>3534.7*Table1[[#This Row],[Neliöt]]+8242.7</f>
        <v>139026.6</v>
      </c>
      <c r="H16" s="12">
        <f>(Table1[[#This Row],[Myyntihinta]]-Table1[[#This Row],[Ennustettu hinta          (3534,7*Neliöt+8242,7)]])^2</f>
        <v>359989907.55999976</v>
      </c>
    </row>
    <row r="17" spans="1:8" x14ac:dyDescent="0.35">
      <c r="A17" s="11" t="s">
        <v>7</v>
      </c>
      <c r="B17" s="11">
        <v>2</v>
      </c>
      <c r="C17" s="12">
        <v>59</v>
      </c>
      <c r="D17" s="12">
        <v>165000</v>
      </c>
      <c r="E17" s="12">
        <v>2797</v>
      </c>
      <c r="F17" s="12">
        <v>2001</v>
      </c>
      <c r="G17" s="12">
        <f>3534.7*Table1[[#This Row],[Neliöt]]+8242.7</f>
        <v>216790</v>
      </c>
      <c r="H17" s="12">
        <f>(Table1[[#This Row],[Myyntihinta]]-Table1[[#This Row],[Ennustettu hinta          (3534,7*Neliöt+8242,7)]])^2</f>
        <v>2682204100</v>
      </c>
    </row>
    <row r="18" spans="1:8" x14ac:dyDescent="0.35">
      <c r="A18" s="11" t="s">
        <v>7</v>
      </c>
      <c r="B18" s="11">
        <v>2</v>
      </c>
      <c r="C18" s="12">
        <v>59</v>
      </c>
      <c r="D18" s="12">
        <v>205000</v>
      </c>
      <c r="E18" s="12">
        <v>3475</v>
      </c>
      <c r="F18" s="12">
        <v>1967</v>
      </c>
      <c r="G18" s="12">
        <f>3534.7*Table1[[#This Row],[Neliöt]]+8242.7</f>
        <v>216790</v>
      </c>
      <c r="H18" s="12">
        <f>(Table1[[#This Row],[Myyntihinta]]-Table1[[#This Row],[Ennustettu hinta          (3534,7*Neliöt+8242,7)]])^2</f>
        <v>139004100</v>
      </c>
    </row>
    <row r="19" spans="1:8" x14ac:dyDescent="0.35">
      <c r="A19" s="11" t="s">
        <v>7</v>
      </c>
      <c r="B19" s="11">
        <v>2</v>
      </c>
      <c r="C19" s="12">
        <v>39</v>
      </c>
      <c r="D19" s="12">
        <v>208000</v>
      </c>
      <c r="E19" s="12">
        <v>5333</v>
      </c>
      <c r="F19" s="12">
        <v>2016</v>
      </c>
      <c r="G19" s="12">
        <f>3534.7*Table1[[#This Row],[Neliöt]]+8242.7</f>
        <v>146096</v>
      </c>
      <c r="H19" s="12">
        <f>(Table1[[#This Row],[Myyntihinta]]-Table1[[#This Row],[Ennustettu hinta          (3534,7*Neliöt+8242,7)]])^2</f>
        <v>3832105216</v>
      </c>
    </row>
    <row r="20" spans="1:8" x14ac:dyDescent="0.35">
      <c r="A20" s="11" t="s">
        <v>7</v>
      </c>
      <c r="B20" s="11">
        <v>2</v>
      </c>
      <c r="C20" s="12">
        <v>66</v>
      </c>
      <c r="D20" s="12">
        <v>245000</v>
      </c>
      <c r="E20" s="12">
        <v>3712</v>
      </c>
      <c r="F20" s="12">
        <v>2014</v>
      </c>
      <c r="G20" s="12">
        <f>3534.7*Table1[[#This Row],[Neliöt]]+8242.7</f>
        <v>241532.9</v>
      </c>
      <c r="H20" s="12">
        <f>(Table1[[#This Row],[Myyntihinta]]-Table1[[#This Row],[Ennustettu hinta          (3534,7*Neliöt+8242,7)]])^2</f>
        <v>12020782.410000041</v>
      </c>
    </row>
    <row r="21" spans="1:8" ht="20" x14ac:dyDescent="0.35">
      <c r="A21" s="11" t="s">
        <v>38</v>
      </c>
      <c r="B21" s="11">
        <v>2</v>
      </c>
      <c r="C21" s="12">
        <v>50</v>
      </c>
      <c r="D21" s="12">
        <v>146500</v>
      </c>
      <c r="E21" s="12">
        <v>2930</v>
      </c>
      <c r="F21" s="12">
        <v>1975</v>
      </c>
      <c r="G21" s="12">
        <f>3534.7*Table1[[#This Row],[Neliöt]]+8242.7</f>
        <v>184977.7</v>
      </c>
      <c r="H21" s="12">
        <f>(Table1[[#This Row],[Myyntihinta]]-Table1[[#This Row],[Ennustettu hinta          (3534,7*Neliöt+8242,7)]])^2</f>
        <v>1480533397.2900009</v>
      </c>
    </row>
    <row r="22" spans="1:8" ht="20" x14ac:dyDescent="0.35">
      <c r="A22" s="11" t="s">
        <v>38</v>
      </c>
      <c r="B22" s="11">
        <v>2</v>
      </c>
      <c r="C22" s="12">
        <v>38</v>
      </c>
      <c r="D22" s="12">
        <v>127500</v>
      </c>
      <c r="E22" s="12">
        <v>3355</v>
      </c>
      <c r="F22" s="12">
        <v>1963</v>
      </c>
      <c r="G22" s="12">
        <f>3534.7*Table1[[#This Row],[Neliöt]]+8242.7</f>
        <v>142561.30000000002</v>
      </c>
      <c r="H22" s="12">
        <f>(Table1[[#This Row],[Myyntihinta]]-Table1[[#This Row],[Ennustettu hinta          (3534,7*Neliöt+8242,7)]])^2</f>
        <v>226842757.69000053</v>
      </c>
    </row>
    <row r="23" spans="1:8" x14ac:dyDescent="0.35">
      <c r="A23" s="11" t="s">
        <v>7</v>
      </c>
      <c r="B23" s="11">
        <v>2</v>
      </c>
      <c r="C23" s="12">
        <v>45</v>
      </c>
      <c r="D23" s="12">
        <v>136000</v>
      </c>
      <c r="E23" s="12">
        <v>3022</v>
      </c>
      <c r="F23" s="12">
        <v>1957</v>
      </c>
      <c r="G23" s="12">
        <f>3534.7*Table1[[#This Row],[Neliöt]]+8242.7</f>
        <v>167304.20000000001</v>
      </c>
      <c r="H23" s="12">
        <f>(Table1[[#This Row],[Myyntihinta]]-Table1[[#This Row],[Ennustettu hinta          (3534,7*Neliöt+8242,7)]])^2</f>
        <v>979952937.6400007</v>
      </c>
    </row>
    <row r="24" spans="1:8" ht="20" x14ac:dyDescent="0.35">
      <c r="A24" s="11" t="s">
        <v>38</v>
      </c>
      <c r="B24" s="11">
        <v>2</v>
      </c>
      <c r="C24" s="12">
        <v>53</v>
      </c>
      <c r="D24" s="12">
        <v>163000</v>
      </c>
      <c r="E24" s="12">
        <v>3075</v>
      </c>
      <c r="F24" s="12">
        <v>1963</v>
      </c>
      <c r="G24" s="12">
        <f>3534.7*Table1[[#This Row],[Neliöt]]+8242.7</f>
        <v>195581.8</v>
      </c>
      <c r="H24" s="12">
        <f>(Table1[[#This Row],[Myyntihinta]]-Table1[[#This Row],[Ennustettu hinta          (3534,7*Neliöt+8242,7)]])^2</f>
        <v>1061573691.2399993</v>
      </c>
    </row>
    <row r="25" spans="1:8" ht="20" x14ac:dyDescent="0.35">
      <c r="A25" s="11" t="s">
        <v>38</v>
      </c>
      <c r="B25" s="11">
        <v>2</v>
      </c>
      <c r="C25" s="12">
        <v>45</v>
      </c>
      <c r="D25" s="12">
        <v>169000</v>
      </c>
      <c r="E25" s="12">
        <v>3756</v>
      </c>
      <c r="F25" s="12">
        <v>2002</v>
      </c>
      <c r="G25" s="12">
        <f>3534.7*Table1[[#This Row],[Neliöt]]+8242.7</f>
        <v>167304.20000000001</v>
      </c>
      <c r="H25" s="12">
        <f>(Table1[[#This Row],[Myyntihinta]]-Table1[[#This Row],[Ennustettu hinta          (3534,7*Neliöt+8242,7)]])^2</f>
        <v>2875737.6399999605</v>
      </c>
    </row>
    <row r="26" spans="1:8" x14ac:dyDescent="0.35">
      <c r="A26" s="11" t="s">
        <v>7</v>
      </c>
      <c r="B26" s="11">
        <v>3</v>
      </c>
      <c r="C26" s="12">
        <v>97</v>
      </c>
      <c r="D26" s="12">
        <v>399000</v>
      </c>
      <c r="E26" s="12">
        <v>4113</v>
      </c>
      <c r="F26" s="12">
        <v>1920</v>
      </c>
      <c r="G26" s="12">
        <f>3534.7*Table1[[#This Row],[Neliöt]]+8242.7</f>
        <v>351108.6</v>
      </c>
      <c r="H26" s="12">
        <f>(Table1[[#This Row],[Myyntihinta]]-Table1[[#This Row],[Ennustettu hinta          (3534,7*Neliöt+8242,7)]])^2</f>
        <v>2293586193.9600024</v>
      </c>
    </row>
    <row r="27" spans="1:8" x14ac:dyDescent="0.35">
      <c r="A27" s="11" t="s">
        <v>7</v>
      </c>
      <c r="B27" s="11">
        <v>3</v>
      </c>
      <c r="C27" s="12">
        <v>73.5</v>
      </c>
      <c r="D27" s="12">
        <v>195000</v>
      </c>
      <c r="E27" s="12">
        <v>2653</v>
      </c>
      <c r="F27" s="12">
        <v>1963</v>
      </c>
      <c r="G27" s="12">
        <f>3534.7*Table1[[#This Row],[Neliöt]]+8242.7</f>
        <v>268043.14999999997</v>
      </c>
      <c r="H27" s="12">
        <f>(Table1[[#This Row],[Myyntihinta]]-Table1[[#This Row],[Ennustettu hinta          (3534,7*Neliöt+8242,7)]])^2</f>
        <v>5335301761.9224949</v>
      </c>
    </row>
    <row r="28" spans="1:8" x14ac:dyDescent="0.35">
      <c r="A28" s="11" t="s">
        <v>7</v>
      </c>
      <c r="B28" s="11">
        <v>3</v>
      </c>
      <c r="C28" s="12">
        <v>77</v>
      </c>
      <c r="D28" s="12">
        <v>248000</v>
      </c>
      <c r="E28" s="12">
        <v>3221</v>
      </c>
      <c r="F28" s="12">
        <v>1959</v>
      </c>
      <c r="G28" s="12">
        <f>3534.7*Table1[[#This Row],[Neliöt]]+8242.7</f>
        <v>280414.59999999998</v>
      </c>
      <c r="H28" s="12">
        <f>(Table1[[#This Row],[Myyntihinta]]-Table1[[#This Row],[Ennustettu hinta          (3534,7*Neliöt+8242,7)]])^2</f>
        <v>1050706293.1599985</v>
      </c>
    </row>
    <row r="29" spans="1:8" x14ac:dyDescent="0.35">
      <c r="A29" s="11" t="s">
        <v>7</v>
      </c>
      <c r="B29" s="11">
        <v>3</v>
      </c>
      <c r="C29" s="12">
        <v>84</v>
      </c>
      <c r="D29" s="12">
        <v>295000</v>
      </c>
      <c r="E29" s="12">
        <v>3512</v>
      </c>
      <c r="F29" s="12">
        <v>1990</v>
      </c>
      <c r="G29" s="12">
        <f>3534.7*Table1[[#This Row],[Neliöt]]+8242.7</f>
        <v>305157.5</v>
      </c>
      <c r="H29" s="12">
        <f>(Table1[[#This Row],[Myyntihinta]]-Table1[[#This Row],[Ennustettu hinta          (3534,7*Neliöt+8242,7)]])^2</f>
        <v>103174806.25</v>
      </c>
    </row>
    <row r="30" spans="1:8" x14ac:dyDescent="0.35">
      <c r="A30" s="11" t="s">
        <v>7</v>
      </c>
      <c r="B30" s="11">
        <v>3</v>
      </c>
      <c r="C30" s="12">
        <v>96</v>
      </c>
      <c r="D30" s="12">
        <v>272000</v>
      </c>
      <c r="E30" s="12">
        <v>2833</v>
      </c>
      <c r="F30" s="12">
        <v>1948</v>
      </c>
      <c r="G30" s="12">
        <f>3534.7*Table1[[#This Row],[Neliöt]]+8242.7</f>
        <v>347573.89999999997</v>
      </c>
      <c r="H30" s="12">
        <f>(Table1[[#This Row],[Myyntihinta]]-Table1[[#This Row],[Ennustettu hinta          (3534,7*Neliöt+8242,7)]])^2</f>
        <v>5711414361.2099943</v>
      </c>
    </row>
    <row r="31" spans="1:8" x14ac:dyDescent="0.35">
      <c r="A31" s="11" t="s">
        <v>7</v>
      </c>
      <c r="B31" s="11">
        <v>3</v>
      </c>
      <c r="C31" s="12">
        <v>77.5</v>
      </c>
      <c r="D31" s="12">
        <v>215000</v>
      </c>
      <c r="E31" s="12">
        <v>2774</v>
      </c>
      <c r="F31" s="12">
        <v>1912</v>
      </c>
      <c r="G31" s="12">
        <f>3534.7*Table1[[#This Row],[Neliöt]]+8242.7</f>
        <v>282181.95</v>
      </c>
      <c r="H31" s="12">
        <f>(Table1[[#This Row],[Myyntihinta]]-Table1[[#This Row],[Ennustettu hinta          (3534,7*Neliöt+8242,7)]])^2</f>
        <v>4513414405.8025017</v>
      </c>
    </row>
    <row r="32" spans="1:8" x14ac:dyDescent="0.35">
      <c r="A32" s="11" t="s">
        <v>7</v>
      </c>
      <c r="B32" s="11">
        <v>3</v>
      </c>
      <c r="C32" s="12">
        <v>72</v>
      </c>
      <c r="D32" s="12">
        <v>244000</v>
      </c>
      <c r="E32" s="12">
        <v>3389</v>
      </c>
      <c r="F32" s="12">
        <v>1956</v>
      </c>
      <c r="G32" s="12">
        <f>3534.7*Table1[[#This Row],[Neliöt]]+8242.7</f>
        <v>262741.09999999998</v>
      </c>
      <c r="H32" s="12">
        <f>(Table1[[#This Row],[Myyntihinta]]-Table1[[#This Row],[Ennustettu hinta          (3534,7*Neliöt+8242,7)]])^2</f>
        <v>351228829.20999914</v>
      </c>
    </row>
    <row r="33" spans="1:8" ht="20" x14ac:dyDescent="0.35">
      <c r="A33" s="11" t="s">
        <v>38</v>
      </c>
      <c r="B33" s="11">
        <v>3</v>
      </c>
      <c r="C33" s="12">
        <v>70</v>
      </c>
      <c r="D33" s="12">
        <v>234000</v>
      </c>
      <c r="E33" s="12">
        <v>3343</v>
      </c>
      <c r="F33" s="12">
        <v>1972</v>
      </c>
      <c r="G33" s="12">
        <f>3534.7*Table1[[#This Row],[Neliöt]]+8242.7</f>
        <v>255671.7</v>
      </c>
      <c r="H33" s="12">
        <f>(Table1[[#This Row],[Myyntihinta]]-Table1[[#This Row],[Ennustettu hinta          (3534,7*Neliöt+8242,7)]])^2</f>
        <v>469662580.89000052</v>
      </c>
    </row>
    <row r="34" spans="1:8" ht="20" x14ac:dyDescent="0.35">
      <c r="A34" s="11" t="s">
        <v>38</v>
      </c>
      <c r="B34" s="11">
        <v>3</v>
      </c>
      <c r="C34" s="12">
        <v>68</v>
      </c>
      <c r="D34" s="12">
        <v>248300</v>
      </c>
      <c r="E34" s="12">
        <v>3651</v>
      </c>
      <c r="F34" s="12">
        <v>1965</v>
      </c>
      <c r="G34" s="12">
        <f>3534.7*Table1[[#This Row],[Neliöt]]+8242.7</f>
        <v>248602.3</v>
      </c>
      <c r="H34" s="12">
        <f>(Table1[[#This Row],[Myyntihinta]]-Table1[[#This Row],[Ennustettu hinta          (3534,7*Neliöt+8242,7)]])^2</f>
        <v>91385.289999992965</v>
      </c>
    </row>
    <row r="35" spans="1:8" ht="20" x14ac:dyDescent="0.35">
      <c r="A35" s="11" t="s">
        <v>38</v>
      </c>
      <c r="B35" s="11">
        <v>3</v>
      </c>
      <c r="C35" s="12">
        <v>61</v>
      </c>
      <c r="D35" s="12">
        <v>228000</v>
      </c>
      <c r="E35" s="12">
        <v>3738</v>
      </c>
      <c r="F35" s="12">
        <v>1955</v>
      </c>
      <c r="G35" s="12">
        <f>3534.7*Table1[[#This Row],[Neliöt]]+8242.7</f>
        <v>223859.4</v>
      </c>
      <c r="H35" s="12">
        <f>(Table1[[#This Row],[Myyntihinta]]-Table1[[#This Row],[Ennustettu hinta          (3534,7*Neliöt+8242,7)]])^2</f>
        <v>17144568.360000048</v>
      </c>
    </row>
    <row r="36" spans="1:8" x14ac:dyDescent="0.35">
      <c r="A36" s="11" t="s">
        <v>7</v>
      </c>
      <c r="B36" s="11">
        <v>3</v>
      </c>
      <c r="C36" s="12">
        <v>68</v>
      </c>
      <c r="D36" s="12">
        <v>202000</v>
      </c>
      <c r="E36" s="12">
        <v>2971</v>
      </c>
      <c r="F36" s="12">
        <v>1966</v>
      </c>
      <c r="G36" s="12">
        <f>3534.7*Table1[[#This Row],[Neliöt]]+8242.7</f>
        <v>248602.3</v>
      </c>
      <c r="H36" s="12">
        <f>(Table1[[#This Row],[Myyntihinta]]-Table1[[#This Row],[Ennustettu hinta          (3534,7*Neliöt+8242,7)]])^2</f>
        <v>2171774365.289999</v>
      </c>
    </row>
    <row r="37" spans="1:8" x14ac:dyDescent="0.35">
      <c r="A37" s="11" t="s">
        <v>7</v>
      </c>
      <c r="B37" s="11">
        <v>3</v>
      </c>
      <c r="C37" s="12">
        <v>69</v>
      </c>
      <c r="D37" s="12">
        <v>265000</v>
      </c>
      <c r="E37" s="12">
        <v>3841</v>
      </c>
      <c r="F37" s="12">
        <v>1967</v>
      </c>
      <c r="G37" s="12">
        <f>3534.7*Table1[[#This Row],[Neliöt]]+8242.7</f>
        <v>252137</v>
      </c>
      <c r="H37" s="12">
        <f>(Table1[[#This Row],[Myyntihinta]]-Table1[[#This Row],[Ennustettu hinta          (3534,7*Neliöt+8242,7)]])^2</f>
        <v>165456769</v>
      </c>
    </row>
    <row r="38" spans="1:8" ht="20" x14ac:dyDescent="0.35">
      <c r="A38" s="11" t="s">
        <v>38</v>
      </c>
      <c r="B38" s="11">
        <v>3</v>
      </c>
      <c r="C38" s="12">
        <v>70</v>
      </c>
      <c r="D38" s="12">
        <v>235000</v>
      </c>
      <c r="E38" s="12">
        <v>3357</v>
      </c>
      <c r="F38" s="12">
        <v>1960</v>
      </c>
      <c r="G38" s="12">
        <f>3534.7*Table1[[#This Row],[Neliöt]]+8242.7</f>
        <v>255671.7</v>
      </c>
      <c r="H38" s="12">
        <f>(Table1[[#This Row],[Myyntihinta]]-Table1[[#This Row],[Ennustettu hinta          (3534,7*Neliöt+8242,7)]])^2</f>
        <v>427319180.89000046</v>
      </c>
    </row>
    <row r="39" spans="1:8" x14ac:dyDescent="0.35">
      <c r="A39" s="11" t="s">
        <v>7</v>
      </c>
      <c r="B39" s="11">
        <v>3</v>
      </c>
      <c r="C39" s="12">
        <v>82</v>
      </c>
      <c r="D39" s="12">
        <v>288963</v>
      </c>
      <c r="E39" s="12">
        <v>3524</v>
      </c>
      <c r="F39" s="12">
        <v>1962</v>
      </c>
      <c r="G39" s="12">
        <f>3534.7*Table1[[#This Row],[Neliöt]]+8242.7</f>
        <v>298088.09999999998</v>
      </c>
      <c r="H39" s="12">
        <f>(Table1[[#This Row],[Myyntihinta]]-Table1[[#This Row],[Ennustettu hinta          (3534,7*Neliöt+8242,7)]])^2</f>
        <v>83267450.009999573</v>
      </c>
    </row>
    <row r="40" spans="1:8" ht="20" x14ac:dyDescent="0.35">
      <c r="A40" s="11" t="s">
        <v>38</v>
      </c>
      <c r="B40" s="11">
        <v>3</v>
      </c>
      <c r="C40" s="12">
        <v>73</v>
      </c>
      <c r="D40" s="12">
        <v>210000</v>
      </c>
      <c r="E40" s="12">
        <v>2877</v>
      </c>
      <c r="F40" s="12">
        <v>1975</v>
      </c>
      <c r="G40" s="12">
        <f>3534.7*Table1[[#This Row],[Neliöt]]+8242.7</f>
        <v>266275.8</v>
      </c>
      <c r="H40" s="12">
        <f>(Table1[[#This Row],[Myyntihinta]]-Table1[[#This Row],[Ennustettu hinta          (3534,7*Neliöt+8242,7)]])^2</f>
        <v>3166965665.6399989</v>
      </c>
    </row>
    <row r="41" spans="1:8" x14ac:dyDescent="0.35">
      <c r="A41" s="11" t="s">
        <v>7</v>
      </c>
      <c r="B41" s="11">
        <v>3</v>
      </c>
      <c r="C41" s="12">
        <v>74</v>
      </c>
      <c r="D41" s="12">
        <v>200000</v>
      </c>
      <c r="E41" s="12">
        <v>2703</v>
      </c>
      <c r="F41" s="12">
        <v>1957</v>
      </c>
      <c r="G41" s="12">
        <f>3534.7*Table1[[#This Row],[Neliöt]]+8242.7</f>
        <v>269810.5</v>
      </c>
      <c r="H41" s="12">
        <f>(Table1[[#This Row],[Myyntihinta]]-Table1[[#This Row],[Ennustettu hinta          (3534,7*Neliöt+8242,7)]])^2</f>
        <v>4873505910.25</v>
      </c>
    </row>
    <row r="42" spans="1:8" ht="20" x14ac:dyDescent="0.35">
      <c r="A42" s="11" t="s">
        <v>38</v>
      </c>
      <c r="B42" s="11">
        <v>3</v>
      </c>
      <c r="C42" s="12">
        <v>83</v>
      </c>
      <c r="D42" s="12">
        <v>368000</v>
      </c>
      <c r="E42" s="12">
        <v>4434</v>
      </c>
      <c r="F42" s="12">
        <v>1963</v>
      </c>
      <c r="G42" s="12">
        <f>3534.7*Table1[[#This Row],[Neliöt]]+8242.7</f>
        <v>301622.8</v>
      </c>
      <c r="H42" s="12">
        <f>(Table1[[#This Row],[Myyntihinta]]-Table1[[#This Row],[Ennustettu hinta          (3534,7*Neliöt+8242,7)]])^2</f>
        <v>4405932679.8400011</v>
      </c>
    </row>
    <row r="43" spans="1:8" x14ac:dyDescent="0.35">
      <c r="A43" s="11" t="s">
        <v>7</v>
      </c>
      <c r="B43" s="11">
        <v>3</v>
      </c>
      <c r="C43" s="12">
        <v>109</v>
      </c>
      <c r="D43" s="12">
        <v>749400</v>
      </c>
      <c r="E43" s="12">
        <v>6875</v>
      </c>
      <c r="F43" s="12">
        <v>2021</v>
      </c>
      <c r="G43" s="12">
        <f>3534.7*Table1[[#This Row],[Neliöt]]+8242.7</f>
        <v>393525</v>
      </c>
      <c r="H43" s="12">
        <f>(Table1[[#This Row],[Myyntihinta]]-Table1[[#This Row],[Ennustettu hinta          (3534,7*Neliöt+8242,7)]])^2</f>
        <v>126647015625</v>
      </c>
    </row>
    <row r="44" spans="1:8" x14ac:dyDescent="0.35">
      <c r="A44" s="11" t="s">
        <v>7</v>
      </c>
      <c r="B44" s="11">
        <v>3</v>
      </c>
      <c r="C44" s="12">
        <v>73</v>
      </c>
      <c r="D44" s="12">
        <v>348000</v>
      </c>
      <c r="E44" s="12">
        <v>4767</v>
      </c>
      <c r="F44" s="12">
        <v>1957</v>
      </c>
      <c r="G44" s="12">
        <f>3534.7*Table1[[#This Row],[Neliöt]]+8242.7</f>
        <v>266275.8</v>
      </c>
      <c r="H44" s="12">
        <f>(Table1[[#This Row],[Myyntihinta]]-Table1[[#This Row],[Ennustettu hinta          (3534,7*Neliöt+8242,7)]])^2</f>
        <v>6678844865.6400023</v>
      </c>
    </row>
    <row r="45" spans="1:8" x14ac:dyDescent="0.35">
      <c r="A45" s="11" t="s">
        <v>7</v>
      </c>
      <c r="B45" s="11">
        <v>3</v>
      </c>
      <c r="C45" s="12">
        <v>79</v>
      </c>
      <c r="D45" s="12">
        <v>258500</v>
      </c>
      <c r="E45" s="12">
        <v>3272</v>
      </c>
      <c r="F45" s="12">
        <v>1951</v>
      </c>
      <c r="G45" s="12">
        <f>3534.7*Table1[[#This Row],[Neliöt]]+8242.7</f>
        <v>287484</v>
      </c>
      <c r="H45" s="12">
        <f>(Table1[[#This Row],[Myyntihinta]]-Table1[[#This Row],[Ennustettu hinta          (3534,7*Neliöt+8242,7)]])^2</f>
        <v>840072256</v>
      </c>
    </row>
    <row r="46" spans="1:8" x14ac:dyDescent="0.35">
      <c r="A46" s="11" t="s">
        <v>7</v>
      </c>
      <c r="B46" s="11">
        <v>3</v>
      </c>
      <c r="C46" s="12">
        <v>71</v>
      </c>
      <c r="D46" s="12">
        <v>270000</v>
      </c>
      <c r="E46" s="12">
        <v>3803</v>
      </c>
      <c r="F46" s="12">
        <v>1958</v>
      </c>
      <c r="G46" s="12">
        <f>3534.7*Table1[[#This Row],[Neliöt]]+8242.7</f>
        <v>259206.39999999999</v>
      </c>
      <c r="H46" s="12">
        <f>(Table1[[#This Row],[Myyntihinta]]-Table1[[#This Row],[Ennustettu hinta          (3534,7*Neliöt+8242,7)]])^2</f>
        <v>116501800.96000013</v>
      </c>
    </row>
    <row r="47" spans="1:8" ht="20" x14ac:dyDescent="0.35">
      <c r="A47" s="11" t="s">
        <v>38</v>
      </c>
      <c r="B47" s="11">
        <v>2</v>
      </c>
      <c r="C47" s="12">
        <v>54</v>
      </c>
      <c r="D47" s="12">
        <v>185000</v>
      </c>
      <c r="E47" s="12">
        <v>3426</v>
      </c>
      <c r="F47" s="12">
        <v>1958</v>
      </c>
      <c r="G47" s="12">
        <f>3534.7*Table1[[#This Row],[Neliöt]]+8242.7</f>
        <v>199116.5</v>
      </c>
      <c r="H47" s="12">
        <f>(Table1[[#This Row],[Myyntihinta]]-Table1[[#This Row],[Ennustettu hinta          (3534,7*Neliöt+8242,7)]])^2</f>
        <v>199275572.25</v>
      </c>
    </row>
    <row r="48" spans="1:8" x14ac:dyDescent="0.35">
      <c r="A48" s="11" t="s">
        <v>7</v>
      </c>
      <c r="B48" s="11">
        <v>3</v>
      </c>
      <c r="C48" s="12">
        <v>107</v>
      </c>
      <c r="D48" s="12">
        <v>270000</v>
      </c>
      <c r="E48" s="12">
        <v>2523</v>
      </c>
      <c r="F48" s="12">
        <v>1912</v>
      </c>
      <c r="G48" s="12">
        <f>3534.7*Table1[[#This Row],[Neliöt]]+8242.7</f>
        <v>386455.6</v>
      </c>
      <c r="H48" s="12">
        <f>(Table1[[#This Row],[Myyntihinta]]-Table1[[#This Row],[Ennustettu hinta          (3534,7*Neliöt+8242,7)]])^2</f>
        <v>13561906771.359995</v>
      </c>
    </row>
    <row r="49" spans="1:8" ht="20" x14ac:dyDescent="0.35">
      <c r="A49" s="11" t="s">
        <v>38</v>
      </c>
      <c r="B49" s="11">
        <v>3</v>
      </c>
      <c r="C49" s="12">
        <v>69</v>
      </c>
      <c r="D49" s="12">
        <v>275000</v>
      </c>
      <c r="E49" s="12">
        <v>3986</v>
      </c>
      <c r="F49" s="12">
        <v>1961</v>
      </c>
      <c r="G49" s="12">
        <f>3534.7*Table1[[#This Row],[Neliöt]]+8242.7</f>
        <v>252137</v>
      </c>
      <c r="H49" s="12">
        <f>(Table1[[#This Row],[Myyntihinta]]-Table1[[#This Row],[Ennustettu hinta          (3534,7*Neliöt+8242,7)]])^2</f>
        <v>522716769</v>
      </c>
    </row>
    <row r="50" spans="1:8" x14ac:dyDescent="0.35">
      <c r="A50" s="11" t="s">
        <v>7</v>
      </c>
      <c r="B50" s="11">
        <v>3</v>
      </c>
      <c r="C50" s="12">
        <v>79</v>
      </c>
      <c r="D50" s="12">
        <v>292000</v>
      </c>
      <c r="E50" s="12">
        <v>3696</v>
      </c>
      <c r="F50" s="12">
        <v>1961</v>
      </c>
      <c r="G50" s="12">
        <f>3534.7*Table1[[#This Row],[Neliöt]]+8242.7</f>
        <v>287484</v>
      </c>
      <c r="H50" s="12">
        <f>(Table1[[#This Row],[Myyntihinta]]-Table1[[#This Row],[Ennustettu hinta          (3534,7*Neliöt+8242,7)]])^2</f>
        <v>20394256</v>
      </c>
    </row>
    <row r="51" spans="1:8" x14ac:dyDescent="0.35">
      <c r="A51" s="11" t="s">
        <v>7</v>
      </c>
      <c r="B51" s="11">
        <v>3</v>
      </c>
      <c r="C51" s="12">
        <v>90</v>
      </c>
      <c r="D51" s="12">
        <v>320000</v>
      </c>
      <c r="E51" s="12">
        <v>3556</v>
      </c>
      <c r="F51" s="12">
        <v>1995</v>
      </c>
      <c r="G51" s="12">
        <f>3534.7*Table1[[#This Row],[Neliöt]]+8242.7</f>
        <v>326365.7</v>
      </c>
      <c r="H51" s="12">
        <f>(Table1[[#This Row],[Myyntihinta]]-Table1[[#This Row],[Ennustettu hinta          (3534,7*Neliöt+8242,7)]])^2</f>
        <v>40522136.490000151</v>
      </c>
    </row>
    <row r="52" spans="1:8" x14ac:dyDescent="0.35">
      <c r="A52" s="11" t="s">
        <v>7</v>
      </c>
      <c r="B52" s="11">
        <v>3</v>
      </c>
      <c r="C52" s="12">
        <v>69</v>
      </c>
      <c r="D52" s="12">
        <v>230000</v>
      </c>
      <c r="E52" s="12">
        <v>3333</v>
      </c>
      <c r="F52" s="12">
        <v>1966</v>
      </c>
      <c r="G52" s="12">
        <f>3534.7*Table1[[#This Row],[Neliöt]]+8242.7</f>
        <v>252137</v>
      </c>
      <c r="H52" s="12">
        <f>(Table1[[#This Row],[Myyntihinta]]-Table1[[#This Row],[Ennustettu hinta          (3534,7*Neliöt+8242,7)]])^2</f>
        <v>490046769</v>
      </c>
    </row>
    <row r="53" spans="1:8" x14ac:dyDescent="0.35">
      <c r="A53" s="11" t="s">
        <v>7</v>
      </c>
      <c r="B53" s="11">
        <v>3</v>
      </c>
      <c r="C53" s="12">
        <v>73</v>
      </c>
      <c r="D53" s="12">
        <v>234000</v>
      </c>
      <c r="E53" s="12">
        <v>3205</v>
      </c>
      <c r="F53" s="12">
        <v>1961</v>
      </c>
      <c r="G53" s="12">
        <f>3534.7*Table1[[#This Row],[Neliöt]]+8242.7</f>
        <v>266275.8</v>
      </c>
      <c r="H53" s="12">
        <f>(Table1[[#This Row],[Myyntihinta]]-Table1[[#This Row],[Ennustettu hinta          (3534,7*Neliöt+8242,7)]])^2</f>
        <v>1041727265.6399993</v>
      </c>
    </row>
    <row r="54" spans="1:8" x14ac:dyDescent="0.35">
      <c r="A54" s="11"/>
      <c r="B54" s="11"/>
      <c r="C54" s="12"/>
      <c r="D54" s="12"/>
      <c r="E54" s="12"/>
      <c r="F54" s="12"/>
      <c r="G54" s="12"/>
      <c r="H54" s="12"/>
    </row>
    <row r="55" spans="1:8" x14ac:dyDescent="0.35">
      <c r="A55" s="15" t="s">
        <v>97</v>
      </c>
      <c r="B55" s="15"/>
      <c r="C55" s="15"/>
      <c r="D55" s="15"/>
      <c r="E55" s="15"/>
      <c r="F55" s="15"/>
    </row>
    <row r="56" spans="1:8" x14ac:dyDescent="0.35">
      <c r="A56" s="15" t="s">
        <v>98</v>
      </c>
      <c r="B56" s="15"/>
      <c r="C56" s="15"/>
      <c r="D56" s="15"/>
      <c r="E56" s="15"/>
      <c r="F56" s="15"/>
    </row>
  </sheetData>
  <mergeCells count="2">
    <mergeCell ref="A55:F55"/>
    <mergeCell ref="A56:F56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Juselius</dc:creator>
  <cp:lastModifiedBy>Kristian Juselius</cp:lastModifiedBy>
  <dcterms:created xsi:type="dcterms:W3CDTF">2025-04-07T09:24:39Z</dcterms:created>
  <dcterms:modified xsi:type="dcterms:W3CDTF">2025-04-12T10:14:47Z</dcterms:modified>
</cp:coreProperties>
</file>