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35ff24561ecda1e/Tiedostot/Gradu/"/>
    </mc:Choice>
  </mc:AlternateContent>
  <xr:revisionPtr revIDLastSave="0" documentId="8_{76CF2875-E7A2-4339-B7E6-C61A88D0839A}" xr6:coauthVersionLast="47" xr6:coauthVersionMax="47" xr10:uidLastSave="{00000000-0000-0000-0000-000000000000}"/>
  <bookViews>
    <workbookView xWindow="-110" yWindow="-110" windowWidth="19420" windowHeight="10300" xr2:uid="{06F0863B-F0F1-4DBF-AF49-F7FFACAD3DA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M14" i="1"/>
  <c r="P21" i="1"/>
  <c r="P26" i="1" s="1"/>
  <c r="G21" i="1"/>
  <c r="G31" i="1" s="1"/>
  <c r="K21" i="1"/>
  <c r="K23" i="1" s="1"/>
  <c r="F21" i="1"/>
  <c r="F24" i="1" s="1"/>
  <c r="Q21" i="1"/>
  <c r="Q29" i="1" s="1"/>
  <c r="F8" i="1"/>
  <c r="Q8" i="1"/>
  <c r="G8" i="1"/>
  <c r="L21" i="1"/>
  <c r="L27" i="1" s="1"/>
  <c r="Q23" i="1"/>
  <c r="L26" i="1"/>
  <c r="L29" i="1"/>
  <c r="L30" i="1"/>
  <c r="L31" i="1"/>
  <c r="P7" i="1"/>
  <c r="R7" i="1" s="1"/>
  <c r="Q7" i="1"/>
  <c r="P8" i="1"/>
  <c r="P9" i="1"/>
  <c r="Q9" i="1"/>
  <c r="R9" i="1" s="1"/>
  <c r="P10" i="1"/>
  <c r="R10" i="1" s="1"/>
  <c r="Q10" i="1"/>
  <c r="P11" i="1"/>
  <c r="Q11" i="1"/>
  <c r="R11" i="1" s="1"/>
  <c r="P12" i="1"/>
  <c r="Q12" i="1"/>
  <c r="P13" i="1"/>
  <c r="Q13" i="1"/>
  <c r="R13" i="1" s="1"/>
  <c r="P14" i="1"/>
  <c r="R14" i="1" s="1"/>
  <c r="Q14" i="1"/>
  <c r="P15" i="1"/>
  <c r="Q15" i="1"/>
  <c r="P6" i="1"/>
  <c r="Q6" i="1"/>
  <c r="K7" i="1"/>
  <c r="L7" i="1"/>
  <c r="M7" i="1" s="1"/>
  <c r="K8" i="1"/>
  <c r="M8" i="1" s="1"/>
  <c r="L8" i="1"/>
  <c r="K9" i="1"/>
  <c r="L9" i="1"/>
  <c r="M9" i="1" s="1"/>
  <c r="K10" i="1"/>
  <c r="L10" i="1"/>
  <c r="K11" i="1"/>
  <c r="L11" i="1"/>
  <c r="M11" i="1" s="1"/>
  <c r="K12" i="1"/>
  <c r="M12" i="1" s="1"/>
  <c r="L12" i="1"/>
  <c r="K13" i="1"/>
  <c r="L13" i="1"/>
  <c r="K14" i="1"/>
  <c r="L14" i="1"/>
  <c r="K15" i="1"/>
  <c r="L15" i="1"/>
  <c r="M15" i="1" s="1"/>
  <c r="K6" i="1"/>
  <c r="M6" i="1" s="1"/>
  <c r="L6" i="1"/>
  <c r="F9" i="1"/>
  <c r="G9" i="1"/>
  <c r="F10" i="1"/>
  <c r="G10" i="1"/>
  <c r="F11" i="1"/>
  <c r="G11" i="1"/>
  <c r="F12" i="1"/>
  <c r="G12" i="1"/>
  <c r="F13" i="1"/>
  <c r="G13" i="1"/>
  <c r="H13" i="1" s="1"/>
  <c r="F14" i="1"/>
  <c r="G14" i="1"/>
  <c r="F15" i="1"/>
  <c r="H15" i="1" s="1"/>
  <c r="G15" i="1"/>
  <c r="G7" i="1"/>
  <c r="F7" i="1"/>
  <c r="F6" i="1"/>
  <c r="G6" i="1"/>
  <c r="H6" i="1" l="1"/>
  <c r="M13" i="1"/>
  <c r="R15" i="1"/>
  <c r="L23" i="1"/>
  <c r="L25" i="1"/>
  <c r="Q27" i="1"/>
  <c r="H7" i="1"/>
  <c r="L32" i="1"/>
  <c r="L24" i="1"/>
  <c r="R8" i="1"/>
  <c r="M23" i="1"/>
  <c r="L28" i="1"/>
  <c r="Q26" i="1"/>
  <c r="R26" i="1" s="1"/>
  <c r="M10" i="1"/>
  <c r="R12" i="1"/>
  <c r="Q25" i="1"/>
  <c r="Q28" i="1"/>
  <c r="K31" i="1"/>
  <c r="M31" i="1" s="1"/>
  <c r="H24" i="1"/>
  <c r="H9" i="1"/>
  <c r="H12" i="1"/>
  <c r="Q32" i="1"/>
  <c r="Q24" i="1"/>
  <c r="H11" i="1"/>
  <c r="Q31" i="1"/>
  <c r="Q30" i="1"/>
  <c r="H14" i="1"/>
  <c r="H10" i="1"/>
  <c r="H8" i="1"/>
  <c r="P23" i="1"/>
  <c r="R23" i="1" s="1"/>
  <c r="P29" i="1"/>
  <c r="R29" i="1" s="1"/>
  <c r="P25" i="1"/>
  <c r="R25" i="1" s="1"/>
  <c r="P32" i="1"/>
  <c r="P28" i="1"/>
  <c r="P24" i="1"/>
  <c r="P31" i="1"/>
  <c r="P27" i="1"/>
  <c r="R27" i="1" s="1"/>
  <c r="P30" i="1"/>
  <c r="K27" i="1"/>
  <c r="M27" i="1" s="1"/>
  <c r="K32" i="1"/>
  <c r="M32" i="1" s="1"/>
  <c r="K28" i="1"/>
  <c r="K30" i="1"/>
  <c r="M30" i="1" s="1"/>
  <c r="K24" i="1"/>
  <c r="M24" i="1" s="1"/>
  <c r="K26" i="1"/>
  <c r="M26" i="1" s="1"/>
  <c r="K25" i="1"/>
  <c r="M25" i="1" s="1"/>
  <c r="K29" i="1"/>
  <c r="M29" i="1" s="1"/>
  <c r="G27" i="1"/>
  <c r="G24" i="1"/>
  <c r="G28" i="1"/>
  <c r="G32" i="1"/>
  <c r="G29" i="1"/>
  <c r="G30" i="1"/>
  <c r="G26" i="1"/>
  <c r="G23" i="1"/>
  <c r="G25" i="1"/>
  <c r="F28" i="1"/>
  <c r="F32" i="1"/>
  <c r="F27" i="1"/>
  <c r="F31" i="1"/>
  <c r="H31" i="1" s="1"/>
  <c r="F26" i="1"/>
  <c r="F25" i="1"/>
  <c r="F29" i="1"/>
  <c r="F23" i="1"/>
  <c r="F30" i="1"/>
  <c r="H25" i="1" l="1"/>
  <c r="R24" i="1"/>
  <c r="H27" i="1"/>
  <c r="R28" i="1"/>
  <c r="M28" i="1"/>
  <c r="R32" i="1"/>
  <c r="H30" i="1"/>
  <c r="H28" i="1"/>
  <c r="H23" i="1"/>
  <c r="H32" i="1"/>
  <c r="H29" i="1"/>
  <c r="R30" i="1"/>
  <c r="H26" i="1"/>
  <c r="R31" i="1"/>
</calcChain>
</file>

<file path=xl/sharedStrings.xml><?xml version="1.0" encoding="utf-8"?>
<sst xmlns="http://schemas.openxmlformats.org/spreadsheetml/2006/main" count="112" uniqueCount="26">
  <si>
    <t>Helsinki</t>
  </si>
  <si>
    <t>Espoo</t>
  </si>
  <si>
    <t>Tampere</t>
  </si>
  <si>
    <t>Vantaa</t>
  </si>
  <si>
    <t>Oulu</t>
  </si>
  <si>
    <t>Turku</t>
  </si>
  <si>
    <t>Jyväskylä</t>
  </si>
  <si>
    <t>Kuopio</t>
  </si>
  <si>
    <t>Lahti</t>
  </si>
  <si>
    <t>Pori</t>
  </si>
  <si>
    <t>Kaupunki</t>
  </si>
  <si>
    <t>Koordinaatit N/E</t>
  </si>
  <si>
    <t>Iteraatio 1</t>
  </si>
  <si>
    <t>Keskus 1</t>
  </si>
  <si>
    <t>etäisyydet</t>
  </si>
  <si>
    <t>Keskus 2</t>
  </si>
  <si>
    <t>(kN-xNi)^2</t>
  </si>
  <si>
    <t>(kE-xEi)^2</t>
  </si>
  <si>
    <t>etäisyys</t>
  </si>
  <si>
    <t>Keskus 3</t>
  </si>
  <si>
    <t>Iteraatio 2</t>
  </si>
  <si>
    <t>Keskus 1 N/E</t>
  </si>
  <si>
    <t>Keskus 2 N/E</t>
  </si>
  <si>
    <t>(xk-xi)^2</t>
  </si>
  <si>
    <t>(yk-yi)^2</t>
  </si>
  <si>
    <t>skaalattu etäisyys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</si>
</sst>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8" xfId="0" applyNumberFormat="1" applyBorder="1"/>
    <xf numFmtId="0" fontId="1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3" borderId="8" xfId="0" applyNumberFormat="1" applyFont="1" applyFill="1" applyBorder="1" applyAlignment="1">
      <alignment horizontal="center"/>
    </xf>
    <xf numFmtId="2" fontId="2" fillId="4" borderId="8" xfId="0" applyNumberFormat="1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D7ED-96C6-45AD-91B7-D97FF558001C}">
  <dimension ref="A1:R32"/>
  <sheetViews>
    <sheetView tabSelected="1" zoomScale="93" workbookViewId="0">
      <selection activeCell="O9" sqref="O9"/>
    </sheetView>
  </sheetViews>
  <sheetFormatPr defaultRowHeight="14.5" x14ac:dyDescent="0.35"/>
  <cols>
    <col min="1" max="1" width="8.81640625" style="4" bestFit="1" customWidth="1"/>
    <col min="2" max="2" width="7.453125" customWidth="1"/>
    <col min="3" max="3" width="7" customWidth="1"/>
    <col min="6" max="6" width="9.453125" style="5" bestFit="1" customWidth="1"/>
    <col min="7" max="7" width="8.90625" style="5" bestFit="1" customWidth="1"/>
    <col min="8" max="8" width="8.36328125" style="5" bestFit="1" customWidth="1"/>
    <col min="9" max="10" width="8.7265625" style="5"/>
    <col min="11" max="11" width="9.453125" style="5" bestFit="1" customWidth="1"/>
    <col min="12" max="12" width="8.90625" style="5" bestFit="1" customWidth="1"/>
    <col min="13" max="13" width="8.36328125" style="5" bestFit="1" customWidth="1"/>
    <col min="14" max="15" width="8.7265625" style="5"/>
    <col min="16" max="16" width="9.7265625" style="5" bestFit="1" customWidth="1"/>
    <col min="17" max="17" width="9.1796875" style="5" bestFit="1" customWidth="1"/>
    <col min="18" max="18" width="8.36328125" style="5" bestFit="1" customWidth="1"/>
  </cols>
  <sheetData>
    <row r="1" spans="1:18" ht="18.5" x14ac:dyDescent="0.45">
      <c r="E1" s="31" t="s">
        <v>12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ht="15" thickBot="1" x14ac:dyDescent="0.4">
      <c r="A2" s="1" t="s">
        <v>10</v>
      </c>
      <c r="B2" s="29" t="s">
        <v>11</v>
      </c>
      <c r="C2" s="30"/>
    </row>
    <row r="3" spans="1:18" x14ac:dyDescent="0.35">
      <c r="A3" s="2" t="s">
        <v>0</v>
      </c>
      <c r="B3" s="5">
        <v>60.166640739000002</v>
      </c>
      <c r="C3" s="5">
        <v>24.943536799</v>
      </c>
      <c r="F3" s="33" t="s">
        <v>21</v>
      </c>
      <c r="G3" s="34"/>
      <c r="K3" s="35" t="s">
        <v>22</v>
      </c>
      <c r="L3" s="36"/>
      <c r="P3" s="35" t="s">
        <v>19</v>
      </c>
      <c r="Q3" s="36"/>
    </row>
    <row r="4" spans="1:18" ht="15" thickBot="1" x14ac:dyDescent="0.4">
      <c r="A4" s="3" t="s">
        <v>1</v>
      </c>
      <c r="B4" s="5">
        <v>60.206376370999998</v>
      </c>
      <c r="C4" s="5">
        <v>24.656728549</v>
      </c>
      <c r="F4" s="23">
        <v>60.166640739000002</v>
      </c>
      <c r="G4" s="24">
        <v>24.943536799</v>
      </c>
      <c r="K4" s="23">
        <v>62.892982922999998</v>
      </c>
      <c r="L4" s="24">
        <v>27.688934744000001</v>
      </c>
      <c r="P4" s="23">
        <v>61.483726302999997</v>
      </c>
      <c r="Q4" s="24">
        <v>21.795900113999998</v>
      </c>
    </row>
    <row r="5" spans="1:18" ht="29" x14ac:dyDescent="0.35">
      <c r="A5" s="3" t="s">
        <v>2</v>
      </c>
      <c r="B5" s="5">
        <v>61.49774257</v>
      </c>
      <c r="C5" s="5">
        <v>23.761290077999998</v>
      </c>
      <c r="E5" s="25"/>
      <c r="F5" s="26" t="s">
        <v>23</v>
      </c>
      <c r="G5" s="26" t="s">
        <v>24</v>
      </c>
      <c r="H5" s="28" t="s">
        <v>25</v>
      </c>
      <c r="I5" s="14"/>
      <c r="J5" s="27"/>
      <c r="K5" s="26" t="s">
        <v>23</v>
      </c>
      <c r="L5" s="26" t="s">
        <v>24</v>
      </c>
      <c r="M5" s="28" t="s">
        <v>25</v>
      </c>
      <c r="N5" s="14"/>
      <c r="O5" s="27"/>
      <c r="P5" s="26" t="s">
        <v>23</v>
      </c>
      <c r="Q5" s="26" t="s">
        <v>24</v>
      </c>
      <c r="R5" s="28" t="s">
        <v>25</v>
      </c>
    </row>
    <row r="6" spans="1:18" x14ac:dyDescent="0.35">
      <c r="A6" s="3" t="s">
        <v>3</v>
      </c>
      <c r="B6" s="5">
        <v>60.298133720999999</v>
      </c>
      <c r="C6" s="5">
        <v>25.006641332000001</v>
      </c>
      <c r="E6" s="16" t="s">
        <v>0</v>
      </c>
      <c r="F6" s="15">
        <f>SQRT(($F$4-B3)^2)</f>
        <v>0</v>
      </c>
      <c r="G6" s="15">
        <f>SQRT(($G$4-C3)^2)</f>
        <v>0</v>
      </c>
      <c r="H6" s="15">
        <f>SQRT(F6+0.25*G6)</f>
        <v>0</v>
      </c>
      <c r="J6" s="19" t="s">
        <v>0</v>
      </c>
      <c r="K6" s="15">
        <f>($K$4-B3)^2</f>
        <v>7.4329417042578703</v>
      </c>
      <c r="L6" s="15">
        <f>($L$4-C3)^2</f>
        <v>7.537209876410226</v>
      </c>
      <c r="M6" s="15">
        <f>SQRT(K6+0.25*L6)</f>
        <v>3.0524161206101024</v>
      </c>
      <c r="O6" s="19" t="s">
        <v>0</v>
      </c>
      <c r="P6" s="15">
        <f>($P$4-B3)^2</f>
        <v>1.7347143828971867</v>
      </c>
      <c r="Q6" s="15">
        <f t="shared" ref="Q6:Q15" si="0">($Q$4-C3)^2</f>
        <v>9.9076167007578011</v>
      </c>
      <c r="R6" s="15">
        <f>SQRT(P6+0.25*Q6)</f>
        <v>2.052222833438571</v>
      </c>
    </row>
    <row r="7" spans="1:18" x14ac:dyDescent="0.35">
      <c r="A7" s="3" t="s">
        <v>4</v>
      </c>
      <c r="B7" s="5">
        <v>65.013784817000001</v>
      </c>
      <c r="C7" s="5">
        <v>25.472099069999999</v>
      </c>
      <c r="E7" s="17" t="s">
        <v>1</v>
      </c>
      <c r="F7" s="15">
        <f t="shared" ref="F7:F15" si="1">($F$4-B4)^2</f>
        <v>1.5789204504390859E-3</v>
      </c>
      <c r="G7" s="15">
        <f t="shared" ref="G7:G15" si="2">($G$4-C4)^2</f>
        <v>8.2258972268062489E-2</v>
      </c>
      <c r="H7" s="15">
        <f t="shared" ref="H7:H15" si="3">SQRT(F7+0.25*G7)</f>
        <v>0.14880747130925487</v>
      </c>
      <c r="J7" s="20" t="s">
        <v>1</v>
      </c>
      <c r="K7" s="15">
        <f t="shared" ref="K7:K15" si="4">($K$4-B4)^2</f>
        <v>7.2178547652493323</v>
      </c>
      <c r="L7" s="15">
        <f t="shared" ref="L7:L15" si="5">($L$4-C4)^2</f>
        <v>9.1942744089963817</v>
      </c>
      <c r="M7" s="15">
        <f t="shared" ref="M7:M15" si="6">SQRT(K7+0.25*L7)</f>
        <v>3.084870073033616</v>
      </c>
      <c r="O7" s="20" t="s">
        <v>1</v>
      </c>
      <c r="P7" s="15">
        <f t="shared" ref="P7:P15" si="7">($P$4-B4)^2</f>
        <v>1.6316228487804043</v>
      </c>
      <c r="Q7" s="15">
        <f t="shared" si="0"/>
        <v>8.1843393345045605</v>
      </c>
      <c r="R7" s="15">
        <f t="shared" ref="R7:R15" si="8">SQRT(P7+0.25*Q7)</f>
        <v>1.9177350396774171</v>
      </c>
    </row>
    <row r="8" spans="1:18" x14ac:dyDescent="0.35">
      <c r="A8" s="3" t="s">
        <v>5</v>
      </c>
      <c r="B8" s="5">
        <v>60.451690351000003</v>
      </c>
      <c r="C8" s="5">
        <v>22.266866665999999</v>
      </c>
      <c r="E8" s="18" t="s">
        <v>2</v>
      </c>
      <c r="F8" s="15">
        <f t="shared" si="1"/>
        <v>1.7718320844915472</v>
      </c>
      <c r="G8" s="15">
        <f t="shared" si="2"/>
        <v>1.3977073093152568</v>
      </c>
      <c r="H8" s="15">
        <f t="shared" si="3"/>
        <v>1.4564542257895925</v>
      </c>
      <c r="J8" s="20" t="s">
        <v>2</v>
      </c>
      <c r="K8" s="15">
        <f t="shared" si="4"/>
        <v>1.9466956426395601</v>
      </c>
      <c r="L8" s="15">
        <f t="shared" si="5"/>
        <v>15.426392622358271</v>
      </c>
      <c r="M8" s="15">
        <f t="shared" si="6"/>
        <v>2.4090026563350087</v>
      </c>
      <c r="O8" s="22" t="s">
        <v>2</v>
      </c>
      <c r="P8" s="15">
        <f t="shared" si="7"/>
        <v>1.964557406153551E-4</v>
      </c>
      <c r="Q8" s="15">
        <f t="shared" si="0"/>
        <v>3.8627577105919206</v>
      </c>
      <c r="R8" s="15">
        <f t="shared" si="8"/>
        <v>0.98279493455582867</v>
      </c>
    </row>
    <row r="9" spans="1:18" x14ac:dyDescent="0.35">
      <c r="A9" s="3" t="s">
        <v>6</v>
      </c>
      <c r="B9" s="5">
        <v>62.241677684000003</v>
      </c>
      <c r="C9" s="5">
        <v>25.749498120999998</v>
      </c>
      <c r="E9" s="17" t="s">
        <v>3</v>
      </c>
      <c r="F9" s="15">
        <f t="shared" si="1"/>
        <v>1.729040431525166E-2</v>
      </c>
      <c r="G9" s="15">
        <f t="shared" si="2"/>
        <v>3.9821820851481679E-3</v>
      </c>
      <c r="H9" s="15">
        <f t="shared" si="3"/>
        <v>0.13522555171467671</v>
      </c>
      <c r="J9" s="20" t="s">
        <v>3</v>
      </c>
      <c r="K9" s="15">
        <f t="shared" si="4"/>
        <v>6.7332423811200313</v>
      </c>
      <c r="L9" s="15">
        <f t="shared" si="5"/>
        <v>7.1946979480586011</v>
      </c>
      <c r="M9" s="15">
        <f t="shared" si="6"/>
        <v>2.9209445164423582</v>
      </c>
      <c r="O9" s="20" t="s">
        <v>3</v>
      </c>
      <c r="P9" s="15">
        <f t="shared" si="7"/>
        <v>1.4056297704934224</v>
      </c>
      <c r="Q9" s="15">
        <f t="shared" si="0"/>
        <v>10.30885916896414</v>
      </c>
      <c r="R9" s="15">
        <f t="shared" si="8"/>
        <v>1.9957065322172138</v>
      </c>
    </row>
    <row r="10" spans="1:18" x14ac:dyDescent="0.35">
      <c r="A10" s="3" t="s">
        <v>7</v>
      </c>
      <c r="B10" s="5">
        <v>62.892982922999998</v>
      </c>
      <c r="C10" s="5">
        <v>27.688934744000001</v>
      </c>
      <c r="E10" s="18" t="s">
        <v>4</v>
      </c>
      <c r="F10" s="15">
        <f t="shared" si="1"/>
        <v>23.494805712890464</v>
      </c>
      <c r="G10" s="15">
        <f t="shared" si="2"/>
        <v>0.27937807432467576</v>
      </c>
      <c r="H10" s="15">
        <f t="shared" si="3"/>
        <v>4.8543434397940608</v>
      </c>
      <c r="J10" s="21" t="s">
        <v>4</v>
      </c>
      <c r="K10" s="15">
        <f t="shared" si="4"/>
        <v>4.4978006735939999</v>
      </c>
      <c r="L10" s="15">
        <f t="shared" si="5"/>
        <v>4.9143604055190435</v>
      </c>
      <c r="M10" s="15">
        <f t="shared" si="6"/>
        <v>2.3929878342719926</v>
      </c>
      <c r="O10" s="20" t="s">
        <v>4</v>
      </c>
      <c r="P10" s="15">
        <f t="shared" si="7"/>
        <v>12.461313112263914</v>
      </c>
      <c r="Q10" s="15">
        <f t="shared" si="0"/>
        <v>13.514438764095493</v>
      </c>
      <c r="R10" s="15">
        <f t="shared" si="8"/>
        <v>3.9799400502127904</v>
      </c>
    </row>
    <row r="11" spans="1:18" x14ac:dyDescent="0.35">
      <c r="A11" s="3" t="s">
        <v>8</v>
      </c>
      <c r="B11" s="5">
        <v>60.980380564000001</v>
      </c>
      <c r="C11" s="5">
        <v>25.654987962</v>
      </c>
      <c r="E11" s="18" t="s">
        <v>5</v>
      </c>
      <c r="F11" s="15">
        <f t="shared" si="1"/>
        <v>8.1253281301351496E-2</v>
      </c>
      <c r="G11" s="15">
        <f t="shared" si="2"/>
        <v>7.1645630008942476</v>
      </c>
      <c r="H11" s="15">
        <f t="shared" si="3"/>
        <v>1.3683544977544793</v>
      </c>
      <c r="J11" s="20" t="s">
        <v>5</v>
      </c>
      <c r="K11" s="15">
        <f t="shared" si="4"/>
        <v>5.9599094221023492</v>
      </c>
      <c r="L11" s="15">
        <f t="shared" si="5"/>
        <v>29.39882224246664</v>
      </c>
      <c r="M11" s="15">
        <f t="shared" si="6"/>
        <v>3.6482345021556672</v>
      </c>
      <c r="O11" s="22" t="s">
        <v>5</v>
      </c>
      <c r="P11" s="15">
        <f t="shared" si="7"/>
        <v>1.0650982062205339</v>
      </c>
      <c r="Q11" s="15">
        <f t="shared" si="0"/>
        <v>0.22180949310276885</v>
      </c>
      <c r="R11" s="15">
        <f t="shared" si="8"/>
        <v>1.0585606168265596</v>
      </c>
    </row>
    <row r="12" spans="1:18" x14ac:dyDescent="0.35">
      <c r="A12" s="3" t="s">
        <v>9</v>
      </c>
      <c r="B12" s="5">
        <v>61.483726302999997</v>
      </c>
      <c r="C12" s="5">
        <v>21.795900113999998</v>
      </c>
      <c r="E12" s="18" t="s">
        <v>6</v>
      </c>
      <c r="F12" s="15">
        <f t="shared" si="1"/>
        <v>4.3057783231149367</v>
      </c>
      <c r="G12" s="15">
        <f t="shared" si="2"/>
        <v>0.64957365255998467</v>
      </c>
      <c r="H12" s="15">
        <f t="shared" si="3"/>
        <v>2.1138050374277504</v>
      </c>
      <c r="J12" s="21" t="s">
        <v>6</v>
      </c>
      <c r="K12" s="15">
        <f t="shared" si="4"/>
        <v>0.42419851434884137</v>
      </c>
      <c r="L12" s="15">
        <f t="shared" si="5"/>
        <v>3.7614144146336534</v>
      </c>
      <c r="M12" s="15">
        <f t="shared" si="6"/>
        <v>1.1681404530309079</v>
      </c>
      <c r="O12" s="20" t="s">
        <v>6</v>
      </c>
      <c r="P12" s="15">
        <f t="shared" si="7"/>
        <v>0.57449029595981493</v>
      </c>
      <c r="Q12" s="15">
        <f t="shared" si="0"/>
        <v>15.630937200954373</v>
      </c>
      <c r="R12" s="15">
        <f t="shared" si="8"/>
        <v>2.1171264950867741</v>
      </c>
    </row>
    <row r="13" spans="1:18" x14ac:dyDescent="0.35">
      <c r="E13" s="18" t="s">
        <v>7</v>
      </c>
      <c r="F13" s="15">
        <f t="shared" si="1"/>
        <v>7.4329417042578703</v>
      </c>
      <c r="G13" s="15">
        <f t="shared" si="2"/>
        <v>7.537209876410226</v>
      </c>
      <c r="H13" s="15">
        <f t="shared" si="3"/>
        <v>3.0524161206101024</v>
      </c>
      <c r="J13" s="21" t="s">
        <v>7</v>
      </c>
      <c r="K13" s="15">
        <f t="shared" si="4"/>
        <v>0</v>
      </c>
      <c r="L13" s="15">
        <f t="shared" si="5"/>
        <v>0</v>
      </c>
      <c r="M13" s="15">
        <f t="shared" si="6"/>
        <v>0</v>
      </c>
      <c r="O13" s="20" t="s">
        <v>7</v>
      </c>
      <c r="P13" s="15">
        <f t="shared" si="7"/>
        <v>1.9860042210138265</v>
      </c>
      <c r="Q13" s="15">
        <f t="shared" si="0"/>
        <v>34.727857150379265</v>
      </c>
      <c r="R13" s="15">
        <f t="shared" si="8"/>
        <v>3.2661856206603819</v>
      </c>
    </row>
    <row r="14" spans="1:18" x14ac:dyDescent="0.35">
      <c r="E14" s="17" t="s">
        <v>8</v>
      </c>
      <c r="F14" s="15">
        <f t="shared" si="1"/>
        <v>0.66217250279102891</v>
      </c>
      <c r="G14" s="15">
        <f t="shared" si="2"/>
        <v>0.50616275733405192</v>
      </c>
      <c r="H14" s="15">
        <f t="shared" si="3"/>
        <v>0.88809526072631528</v>
      </c>
      <c r="J14" s="20" t="s">
        <v>8</v>
      </c>
      <c r="K14" s="15">
        <f t="shared" si="4"/>
        <v>3.6580477836523548</v>
      </c>
      <c r="L14" s="15">
        <f t="shared" si="5"/>
        <v>4.1369395120081593</v>
      </c>
      <c r="M14" s="15">
        <f t="shared" si="6"/>
        <v>2.1661677362693763</v>
      </c>
      <c r="O14" s="20" t="s">
        <v>8</v>
      </c>
      <c r="P14" s="15">
        <f t="shared" si="7"/>
        <v>0.25335693296945277</v>
      </c>
      <c r="Q14" s="15">
        <f t="shared" si="0"/>
        <v>14.892559018581283</v>
      </c>
      <c r="R14" s="15">
        <f t="shared" si="8"/>
        <v>1.9941155151130974</v>
      </c>
    </row>
    <row r="15" spans="1:18" x14ac:dyDescent="0.35">
      <c r="E15" s="18" t="s">
        <v>9</v>
      </c>
      <c r="F15" s="15">
        <f t="shared" si="1"/>
        <v>1.7347143828971867</v>
      </c>
      <c r="G15" s="15">
        <f t="shared" si="2"/>
        <v>9.9076167007578011</v>
      </c>
      <c r="H15" s="15">
        <f t="shared" si="3"/>
        <v>2.052222833438571</v>
      </c>
      <c r="J15" s="20" t="s">
        <v>9</v>
      </c>
      <c r="K15" s="15">
        <f t="shared" si="4"/>
        <v>1.9860042210138265</v>
      </c>
      <c r="L15" s="15">
        <f t="shared" si="5"/>
        <v>34.727857150379265</v>
      </c>
      <c r="M15" s="15">
        <f t="shared" si="6"/>
        <v>3.2661856206603819</v>
      </c>
      <c r="O15" s="22" t="s">
        <v>9</v>
      </c>
      <c r="P15" s="15">
        <f t="shared" si="7"/>
        <v>0</v>
      </c>
      <c r="Q15" s="15">
        <f t="shared" si="0"/>
        <v>0</v>
      </c>
      <c r="R15" s="15">
        <f t="shared" si="8"/>
        <v>0</v>
      </c>
    </row>
    <row r="19" spans="1:18" x14ac:dyDescent="0.35">
      <c r="A19" s="1" t="s">
        <v>10</v>
      </c>
      <c r="B19" s="29" t="s">
        <v>11</v>
      </c>
      <c r="C19" s="30"/>
      <c r="E19" s="32" t="s">
        <v>20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x14ac:dyDescent="0.35">
      <c r="A20" s="7" t="s">
        <v>0</v>
      </c>
      <c r="B20" s="5">
        <v>60.166640739000002</v>
      </c>
      <c r="C20" s="5">
        <v>24.943536799</v>
      </c>
    </row>
    <row r="21" spans="1:18" x14ac:dyDescent="0.35">
      <c r="A21" s="6" t="s">
        <v>1</v>
      </c>
      <c r="B21" s="5">
        <v>60.206376370999998</v>
      </c>
      <c r="C21" s="5">
        <v>24.656728549</v>
      </c>
      <c r="E21" t="s">
        <v>13</v>
      </c>
      <c r="F21" s="5">
        <f>AVERAGE(B20:B21,B28,B23)</f>
        <v>60.412882848750002</v>
      </c>
      <c r="G21" s="5">
        <f>AVERAGE(C20:C21,C28,C23)</f>
        <v>25.0654736605</v>
      </c>
      <c r="J21" s="5" t="s">
        <v>15</v>
      </c>
      <c r="K21" s="5">
        <f>AVERAGE(B24,B26:B27)</f>
        <v>63.382815141333339</v>
      </c>
      <c r="L21" s="5">
        <f>AVERAGE(C24,C26:C27)</f>
        <v>26.303510644999999</v>
      </c>
      <c r="O21" s="5" t="s">
        <v>15</v>
      </c>
      <c r="P21" s="5">
        <f>AVERAGE(B25,B29,B22)</f>
        <v>61.144386408000003</v>
      </c>
      <c r="Q21" s="5">
        <f>AVERAGE(C25,C29,C22)</f>
        <v>22.608018952666665</v>
      </c>
    </row>
    <row r="22" spans="1:18" x14ac:dyDescent="0.35">
      <c r="A22" s="9" t="s">
        <v>2</v>
      </c>
      <c r="B22" s="5">
        <v>61.49774257</v>
      </c>
      <c r="C22" s="5">
        <v>23.761290077999998</v>
      </c>
      <c r="F22" s="5" t="s">
        <v>16</v>
      </c>
      <c r="G22" s="5" t="s">
        <v>17</v>
      </c>
      <c r="H22" s="5" t="s">
        <v>18</v>
      </c>
      <c r="J22" s="5" t="s">
        <v>14</v>
      </c>
      <c r="K22" s="5" t="s">
        <v>16</v>
      </c>
      <c r="L22" s="5" t="s">
        <v>17</v>
      </c>
      <c r="M22" s="5" t="s">
        <v>18</v>
      </c>
      <c r="O22" s="5" t="s">
        <v>14</v>
      </c>
      <c r="P22" s="5" t="s">
        <v>16</v>
      </c>
      <c r="Q22" s="5" t="s">
        <v>17</v>
      </c>
      <c r="R22" s="5" t="s">
        <v>18</v>
      </c>
    </row>
    <row r="23" spans="1:18" x14ac:dyDescent="0.35">
      <c r="A23" s="6" t="s">
        <v>3</v>
      </c>
      <c r="B23" s="5">
        <v>60.298133720999999</v>
      </c>
      <c r="C23" s="5">
        <v>25.006641332000001</v>
      </c>
      <c r="E23" s="7" t="s">
        <v>0</v>
      </c>
      <c r="F23" s="5">
        <f>SQRT(($F$21-B20)^2)</f>
        <v>0.24624210974999983</v>
      </c>
      <c r="G23" s="5">
        <f t="shared" ref="G23:G32" si="9">SQRT(($G$21-C20)^2)</f>
        <v>0.12193686150000005</v>
      </c>
      <c r="H23" s="5">
        <f>SQRT(F23+0.25*G23)</f>
        <v>0.52604783539617372</v>
      </c>
      <c r="J23" s="10" t="s">
        <v>0</v>
      </c>
      <c r="K23" s="5">
        <f t="shared" ref="K23:K32" si="10">($K$21-B20)^2</f>
        <v>10.343777786224198</v>
      </c>
      <c r="L23" s="5">
        <f>($L$21-C20)^2</f>
        <v>1.8495288618040291</v>
      </c>
      <c r="M23" s="5">
        <f>SQRT(K23+0.25*L23)</f>
        <v>3.2872724258380543</v>
      </c>
      <c r="O23" s="10" t="s">
        <v>0</v>
      </c>
      <c r="P23" s="5">
        <f>($P$21-B20)^2</f>
        <v>0.95598659324825919</v>
      </c>
      <c r="Q23" s="5">
        <f>($Q$21-C20)^2</f>
        <v>5.4546436105415008</v>
      </c>
      <c r="R23" s="5">
        <f>SQRT(P23+0.25*Q23)</f>
        <v>1.5230389016317458</v>
      </c>
    </row>
    <row r="24" spans="1:18" x14ac:dyDescent="0.35">
      <c r="A24" s="8" t="s">
        <v>4</v>
      </c>
      <c r="B24" s="5">
        <v>65.013784817000001</v>
      </c>
      <c r="C24" s="5">
        <v>25.472099069999999</v>
      </c>
      <c r="E24" s="6" t="s">
        <v>1</v>
      </c>
      <c r="F24" s="5">
        <f t="shared" ref="F24:F32" si="11">SQRT(($F$21-B21)^2)</f>
        <v>0.20650647775000408</v>
      </c>
      <c r="G24" s="5">
        <f t="shared" si="9"/>
        <v>0.40874511150000004</v>
      </c>
      <c r="H24" s="5">
        <f t="shared" ref="H24:H32" si="12">SQRT(F24+0.25*G24)</f>
        <v>0.55560125596060717</v>
      </c>
      <c r="J24" s="11" t="s">
        <v>1</v>
      </c>
      <c r="K24" s="5">
        <f t="shared" si="10"/>
        <v>10.089763261676788</v>
      </c>
      <c r="L24" s="5">
        <f t="shared" ref="L24:L32" si="13">($L$21-C21)^2</f>
        <v>2.7118912717061501</v>
      </c>
      <c r="M24" s="5">
        <f t="shared" ref="M24:M32" si="14">SQRT(K24+0.25*L24)</f>
        <v>3.2814228742427156</v>
      </c>
      <c r="O24" s="11" t="s">
        <v>1</v>
      </c>
      <c r="P24" s="5">
        <f t="shared" ref="P24:P32" si="15">($P$21-B21)^2</f>
        <v>0.87986282951275085</v>
      </c>
      <c r="Q24" s="5">
        <f t="shared" ref="Q24:Q32" si="16">($Q$21-C21)^2</f>
        <v>4.1972110101082976</v>
      </c>
      <c r="R24" s="5">
        <f t="shared" ref="R24:R32" si="17">SQRT(P24+0.25*Q24)</f>
        <v>1.3889440528832777</v>
      </c>
    </row>
    <row r="25" spans="1:18" x14ac:dyDescent="0.35">
      <c r="A25" s="9" t="s">
        <v>5</v>
      </c>
      <c r="B25" s="5">
        <v>60.451690351000003</v>
      </c>
      <c r="C25" s="5">
        <v>22.266866665999999</v>
      </c>
      <c r="E25" s="3" t="s">
        <v>2</v>
      </c>
      <c r="F25" s="5">
        <f t="shared" si="11"/>
        <v>1.0848597212499982</v>
      </c>
      <c r="G25" s="5">
        <f t="shared" si="9"/>
        <v>1.3041835825000021</v>
      </c>
      <c r="H25" s="5">
        <f t="shared" si="12"/>
        <v>1.1878154809881032</v>
      </c>
      <c r="J25" s="11" t="s">
        <v>2</v>
      </c>
      <c r="K25" s="5">
        <f t="shared" si="10"/>
        <v>3.5534985991932864</v>
      </c>
      <c r="L25" s="5">
        <f t="shared" si="13"/>
        <v>6.4628854112778074</v>
      </c>
      <c r="M25" s="5">
        <f t="shared" si="14"/>
        <v>2.2735918613534705</v>
      </c>
      <c r="O25" s="12" t="s">
        <v>2</v>
      </c>
      <c r="P25" s="5">
        <f t="shared" si="15"/>
        <v>0.12486057722336827</v>
      </c>
      <c r="Q25" s="5">
        <f t="shared" si="16"/>
        <v>1.3300342885276126</v>
      </c>
      <c r="R25" s="5">
        <f t="shared" si="17"/>
        <v>0.67629072842622306</v>
      </c>
    </row>
    <row r="26" spans="1:18" x14ac:dyDescent="0.35">
      <c r="A26" s="8" t="s">
        <v>6</v>
      </c>
      <c r="B26" s="5">
        <v>62.241677684000003</v>
      </c>
      <c r="C26" s="5">
        <v>25.749498120999998</v>
      </c>
      <c r="E26" s="6" t="s">
        <v>3</v>
      </c>
      <c r="F26" s="5">
        <f t="shared" si="11"/>
        <v>0.11474912775000234</v>
      </c>
      <c r="G26" s="5">
        <f t="shared" si="9"/>
        <v>5.883232849999942E-2</v>
      </c>
      <c r="H26" s="5">
        <f t="shared" si="12"/>
        <v>0.35980162572590219</v>
      </c>
      <c r="J26" s="11" t="s">
        <v>3</v>
      </c>
      <c r="K26" s="5">
        <f t="shared" si="10"/>
        <v>9.5152594649497093</v>
      </c>
      <c r="L26" s="5">
        <f t="shared" si="13"/>
        <v>1.6818700150010879</v>
      </c>
      <c r="M26" s="5">
        <f t="shared" si="14"/>
        <v>3.1520988196279602</v>
      </c>
      <c r="O26" s="11" t="s">
        <v>3</v>
      </c>
      <c r="P26" s="5">
        <f t="shared" si="15"/>
        <v>0.71614361025472562</v>
      </c>
      <c r="Q26" s="5">
        <f t="shared" si="16"/>
        <v>5.7533893186387131</v>
      </c>
      <c r="R26" s="5">
        <f t="shared" si="17"/>
        <v>1.4678184287964244</v>
      </c>
    </row>
    <row r="27" spans="1:18" x14ac:dyDescent="0.35">
      <c r="A27" s="8" t="s">
        <v>7</v>
      </c>
      <c r="B27" s="5">
        <v>62.892982922999998</v>
      </c>
      <c r="C27" s="5">
        <v>27.688934744000001</v>
      </c>
      <c r="E27" s="3" t="s">
        <v>4</v>
      </c>
      <c r="F27" s="5">
        <f t="shared" si="11"/>
        <v>4.6009019682499996</v>
      </c>
      <c r="G27" s="5">
        <f t="shared" si="9"/>
        <v>0.40662540949999837</v>
      </c>
      <c r="H27" s="5">
        <f t="shared" si="12"/>
        <v>2.1685382912517359</v>
      </c>
      <c r="J27" s="13" t="s">
        <v>4</v>
      </c>
      <c r="K27" s="5">
        <f t="shared" si="10"/>
        <v>2.6600620829442181</v>
      </c>
      <c r="L27" s="5">
        <f t="shared" si="13"/>
        <v>0.69124520704398162</v>
      </c>
      <c r="M27" s="5">
        <f t="shared" si="14"/>
        <v>1.6831141924139352</v>
      </c>
      <c r="O27" s="11" t="s">
        <v>4</v>
      </c>
      <c r="P27" s="5">
        <f t="shared" si="15"/>
        <v>14.972244047571721</v>
      </c>
      <c r="Q27" s="5">
        <f t="shared" si="16"/>
        <v>8.2029549185041226</v>
      </c>
      <c r="R27" s="5">
        <f t="shared" si="17"/>
        <v>4.1258917553903123</v>
      </c>
    </row>
    <row r="28" spans="1:18" x14ac:dyDescent="0.35">
      <c r="A28" s="6" t="s">
        <v>8</v>
      </c>
      <c r="B28" s="5">
        <v>60.980380564000001</v>
      </c>
      <c r="C28" s="5">
        <v>25.654987962</v>
      </c>
      <c r="E28" s="3" t="s">
        <v>5</v>
      </c>
      <c r="F28" s="5">
        <f t="shared" si="11"/>
        <v>3.8807502250001846E-2</v>
      </c>
      <c r="G28" s="5">
        <f t="shared" si="9"/>
        <v>2.7986069945000018</v>
      </c>
      <c r="H28" s="5">
        <f t="shared" si="12"/>
        <v>0.85933651782930898</v>
      </c>
      <c r="J28" s="11" t="s">
        <v>5</v>
      </c>
      <c r="K28" s="5">
        <f t="shared" si="10"/>
        <v>8.5914925365066388</v>
      </c>
      <c r="L28" s="5">
        <f t="shared" si="13"/>
        <v>16.29449461319696</v>
      </c>
      <c r="M28" s="5">
        <f t="shared" si="14"/>
        <v>3.5588082541499588</v>
      </c>
      <c r="O28" s="12" t="s">
        <v>5</v>
      </c>
      <c r="P28" s="5">
        <f t="shared" si="15"/>
        <v>0.47982782738334606</v>
      </c>
      <c r="Q28" s="5">
        <f t="shared" si="16"/>
        <v>0.11638488269789542</v>
      </c>
      <c r="R28" s="5">
        <f t="shared" si="17"/>
        <v>0.71338912807654975</v>
      </c>
    </row>
    <row r="29" spans="1:18" x14ac:dyDescent="0.35">
      <c r="A29" s="9" t="s">
        <v>9</v>
      </c>
      <c r="B29" s="5">
        <v>61.483726302999997</v>
      </c>
      <c r="C29" s="5">
        <v>21.795900113999998</v>
      </c>
      <c r="E29" s="3" t="s">
        <v>6</v>
      </c>
      <c r="F29" s="5">
        <f t="shared" si="11"/>
        <v>1.828794835250001</v>
      </c>
      <c r="G29" s="5">
        <f t="shared" si="9"/>
        <v>0.6840244604999981</v>
      </c>
      <c r="H29" s="5">
        <f t="shared" si="12"/>
        <v>1.4141431859521865</v>
      </c>
      <c r="J29" s="13" t="s">
        <v>6</v>
      </c>
      <c r="K29" s="5">
        <f t="shared" si="10"/>
        <v>1.3021946965291915</v>
      </c>
      <c r="L29" s="5">
        <f t="shared" si="13"/>
        <v>0.30692987674885158</v>
      </c>
      <c r="M29" s="5">
        <f t="shared" si="14"/>
        <v>1.1742772950697822</v>
      </c>
      <c r="O29" s="11" t="s">
        <v>6</v>
      </c>
      <c r="P29" s="5">
        <f t="shared" si="15"/>
        <v>1.2040481443857081</v>
      </c>
      <c r="Q29" s="5">
        <f t="shared" si="16"/>
        <v>9.868891365072292</v>
      </c>
      <c r="R29" s="5">
        <f t="shared" si="17"/>
        <v>1.9160561019066693</v>
      </c>
    </row>
    <row r="30" spans="1:18" x14ac:dyDescent="0.35">
      <c r="E30" s="3" t="s">
        <v>7</v>
      </c>
      <c r="F30" s="5">
        <f t="shared" si="11"/>
        <v>2.4801000742499966</v>
      </c>
      <c r="G30" s="5">
        <f t="shared" si="9"/>
        <v>2.6234610835000005</v>
      </c>
      <c r="H30" s="5">
        <f t="shared" si="12"/>
        <v>1.7708657049943106</v>
      </c>
      <c r="J30" s="13" t="s">
        <v>7</v>
      </c>
      <c r="K30" s="5">
        <f t="shared" si="10"/>
        <v>0.23993560211736142</v>
      </c>
      <c r="L30" s="5">
        <f t="shared" si="13"/>
        <v>1.9193999340899661</v>
      </c>
      <c r="M30" s="5">
        <f t="shared" si="14"/>
        <v>0.84840178314278247</v>
      </c>
      <c r="O30" s="11" t="s">
        <v>7</v>
      </c>
      <c r="P30" s="5">
        <f t="shared" si="15"/>
        <v>3.0575897722701297</v>
      </c>
      <c r="Q30" s="5">
        <f t="shared" si="16"/>
        <v>25.815705278620459</v>
      </c>
      <c r="R30" s="5">
        <f t="shared" si="17"/>
        <v>3.0840745924710129</v>
      </c>
    </row>
    <row r="31" spans="1:18" x14ac:dyDescent="0.35">
      <c r="E31" s="6" t="s">
        <v>8</v>
      </c>
      <c r="F31" s="5">
        <f t="shared" si="11"/>
        <v>0.56749771524999915</v>
      </c>
      <c r="G31" s="5">
        <f t="shared" si="9"/>
        <v>0.5895143014999995</v>
      </c>
      <c r="H31" s="5">
        <f t="shared" si="12"/>
        <v>0.84550357221303274</v>
      </c>
      <c r="J31" s="11" t="s">
        <v>8</v>
      </c>
      <c r="K31" s="5">
        <f t="shared" si="10"/>
        <v>5.7716918983668144</v>
      </c>
      <c r="L31" s="5">
        <f t="shared" si="13"/>
        <v>0.4205816703655178</v>
      </c>
      <c r="M31" s="5">
        <f t="shared" si="14"/>
        <v>2.4242189084235348</v>
      </c>
      <c r="O31" s="11" t="s">
        <v>8</v>
      </c>
      <c r="P31" s="5">
        <f t="shared" si="15"/>
        <v>2.6897916866152942E-2</v>
      </c>
      <c r="Q31" s="5">
        <f t="shared" si="16"/>
        <v>9.284020143837763</v>
      </c>
      <c r="R31" s="5">
        <f t="shared" si="17"/>
        <v>1.5322868376467877</v>
      </c>
    </row>
    <row r="32" spans="1:18" x14ac:dyDescent="0.35">
      <c r="E32" s="3" t="s">
        <v>9</v>
      </c>
      <c r="F32" s="5">
        <f t="shared" si="11"/>
        <v>1.0708434542499958</v>
      </c>
      <c r="G32" s="5">
        <f t="shared" si="9"/>
        <v>3.269573546500002</v>
      </c>
      <c r="H32" s="5">
        <f t="shared" si="12"/>
        <v>1.3741313040881487</v>
      </c>
      <c r="J32" s="11" t="s">
        <v>9</v>
      </c>
      <c r="K32" s="5">
        <f t="shared" si="10"/>
        <v>3.6065384158822797</v>
      </c>
      <c r="L32" s="5">
        <f t="shared" si="13"/>
        <v>20.31855269918211</v>
      </c>
      <c r="M32" s="5">
        <f t="shared" si="14"/>
        <v>2.9472320218601396</v>
      </c>
      <c r="O32" s="12" t="s">
        <v>9</v>
      </c>
      <c r="P32" s="5">
        <f t="shared" si="15"/>
        <v>0.11515156433860753</v>
      </c>
      <c r="Q32" s="5">
        <f t="shared" si="16"/>
        <v>0.65953700811729543</v>
      </c>
      <c r="R32" s="5">
        <f t="shared" si="17"/>
        <v>0.52918410441729202</v>
      </c>
    </row>
  </sheetData>
  <mergeCells count="7">
    <mergeCell ref="B2:C2"/>
    <mergeCell ref="E1:R1"/>
    <mergeCell ref="B19:C19"/>
    <mergeCell ref="E19:R19"/>
    <mergeCell ref="F3:G3"/>
    <mergeCell ref="K3:L3"/>
    <mergeCell ref="P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Juselius</dc:creator>
  <cp:lastModifiedBy>Kristian Juselius</cp:lastModifiedBy>
  <dcterms:created xsi:type="dcterms:W3CDTF">2025-05-08T11:23:00Z</dcterms:created>
  <dcterms:modified xsi:type="dcterms:W3CDTF">2025-05-21T10:08:15Z</dcterms:modified>
</cp:coreProperties>
</file>