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kard Bell\Desktop\derivatives\"/>
    </mc:Choice>
  </mc:AlternateContent>
  <xr:revisionPtr revIDLastSave="0" documentId="13_ncr:1_{9C325ADE-6708-4F35-A54E-EFF7BFA53D50}" xr6:coauthVersionLast="45" xr6:coauthVersionMax="45" xr10:uidLastSave="{00000000-0000-0000-0000-000000000000}"/>
  <bookViews>
    <workbookView xWindow="2685" yWindow="2685" windowWidth="21600" windowHeight="11385" activeTab="1" xr2:uid="{00000000-000D-0000-FFFF-FFFF00000000}"/>
  </bookViews>
  <sheets>
    <sheet name="Sheet1" sheetId="2" r:id="rId1"/>
    <sheet name="Stock data &amp; Efficient Frontier" sheetId="1" r:id="rId2"/>
  </sheets>
  <definedNames>
    <definedName name="solver_adj" localSheetId="1" hidden="1">'Stock data &amp; Efficient Frontier'!$D$264:$D$266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'Stock data &amp; Efficient Frontier'!$D$267</definedName>
    <definedName name="solver_lhs2" localSheetId="1" hidden="1">'Stock data &amp; Efficient Frontier'!$D$267</definedName>
    <definedName name="solver_lhs3" localSheetId="1" hidden="1">'Stock data &amp; Efficient Frontier'!$D$270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'Stock data &amp; Efficient Frontier'!$D$270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1</definedName>
    <definedName name="solver_rhs2" localSheetId="1" hidden="1">1</definedName>
    <definedName name="solver_rhs3" localSheetId="1" hidden="1">0.00105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9" i="1" l="1"/>
  <c r="G333" i="1"/>
  <c r="F328" i="1"/>
  <c r="F333" i="1"/>
  <c r="F327" i="1"/>
  <c r="E333" i="1"/>
  <c r="D329" i="1"/>
  <c r="G334" i="1"/>
  <c r="D328" i="1"/>
  <c r="F334" i="1"/>
  <c r="D327" i="1"/>
  <c r="E334" i="1"/>
  <c r="E329" i="1"/>
  <c r="G349" i="1"/>
  <c r="E328" i="1"/>
  <c r="F349" i="1"/>
  <c r="E327" i="1"/>
  <c r="E349" i="1" s="1"/>
  <c r="Z253" i="1"/>
  <c r="G344" i="1"/>
  <c r="F343" i="1"/>
  <c r="E342" i="1"/>
  <c r="D341" i="1"/>
  <c r="E5" i="2"/>
  <c r="D4" i="2"/>
  <c r="C3" i="2"/>
  <c r="B2" i="2"/>
  <c r="D333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4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4" i="1"/>
  <c r="D326" i="1"/>
  <c r="D309" i="1" l="1"/>
  <c r="C309" i="1"/>
  <c r="D308" i="1"/>
  <c r="C307" i="1"/>
  <c r="E309" i="1"/>
  <c r="E307" i="1" l="1"/>
  <c r="D307" i="1"/>
  <c r="C308" i="1"/>
  <c r="E308" i="1"/>
  <c r="L261" i="1"/>
  <c r="K261" i="1"/>
  <c r="M255" i="1"/>
  <c r="L255" i="1"/>
  <c r="J261" i="1"/>
  <c r="J262" i="1"/>
  <c r="K255" i="1"/>
  <c r="L262" i="1"/>
  <c r="K262" i="1"/>
  <c r="M256" i="1"/>
  <c r="M254" i="1"/>
  <c r="L256" i="1"/>
  <c r="L254" i="1"/>
  <c r="K256" i="1"/>
  <c r="K254" i="1"/>
  <c r="L275" i="1" l="1"/>
  <c r="D317" i="1"/>
  <c r="D319" i="1"/>
  <c r="D318" i="1" s="1"/>
  <c r="D275" i="1"/>
  <c r="E270" i="1"/>
  <c r="D270" i="1"/>
  <c r="D274" i="1" s="1"/>
  <c r="F275" i="1"/>
  <c r="M270" i="1"/>
  <c r="M274" i="1" s="1"/>
  <c r="L270" i="1"/>
  <c r="L274" i="1" s="1"/>
  <c r="K270" i="1"/>
  <c r="K274" i="1" s="1"/>
  <c r="J270" i="1"/>
  <c r="J274" i="1" s="1"/>
  <c r="I270" i="1"/>
  <c r="I274" i="1" s="1"/>
  <c r="H270" i="1"/>
  <c r="H274" i="1" s="1"/>
  <c r="G270" i="1"/>
  <c r="G274" i="1" s="1"/>
  <c r="F270" i="1"/>
  <c r="F274" i="1" s="1"/>
  <c r="E274" i="1"/>
  <c r="M275" i="1"/>
  <c r="K275" i="1"/>
  <c r="J275" i="1"/>
  <c r="I275" i="1"/>
  <c r="H275" i="1"/>
  <c r="G275" i="1"/>
  <c r="E275" i="1"/>
  <c r="E267" i="1"/>
  <c r="F267" i="1"/>
  <c r="G267" i="1"/>
  <c r="H267" i="1"/>
  <c r="I267" i="1"/>
  <c r="J267" i="1"/>
  <c r="K267" i="1"/>
  <c r="L267" i="1"/>
  <c r="M267" i="1"/>
  <c r="D267" i="1" l="1"/>
</calcChain>
</file>

<file path=xl/sharedStrings.xml><?xml version="1.0" encoding="utf-8"?>
<sst xmlns="http://schemas.openxmlformats.org/spreadsheetml/2006/main" count="105" uniqueCount="63">
  <si>
    <t>Cocacola stock</t>
  </si>
  <si>
    <t>Zillow stock</t>
  </si>
  <si>
    <t>Kellogs stock</t>
  </si>
  <si>
    <t>Date</t>
  </si>
  <si>
    <t>Open</t>
  </si>
  <si>
    <t>High</t>
  </si>
  <si>
    <t>Low</t>
  </si>
  <si>
    <t>Close</t>
  </si>
  <si>
    <t>Adj Close</t>
  </si>
  <si>
    <t>Volume</t>
  </si>
  <si>
    <t>daily ret</t>
  </si>
  <si>
    <t>cocacola</t>
  </si>
  <si>
    <t>zillow</t>
  </si>
  <si>
    <t>kellogs</t>
  </si>
  <si>
    <t>av ret</t>
  </si>
  <si>
    <t>var</t>
  </si>
  <si>
    <t>st.dev</t>
  </si>
  <si>
    <t>coc-zil</t>
  </si>
  <si>
    <t>coc-kel</t>
  </si>
  <si>
    <t>zil-kel</t>
  </si>
  <si>
    <t>Covar</t>
  </si>
  <si>
    <t>Correl</t>
  </si>
  <si>
    <t>cocacola weight</t>
  </si>
  <si>
    <t>zillow weight</t>
  </si>
  <si>
    <t xml:space="preserve">kellogs weight </t>
  </si>
  <si>
    <t>portfolio mean</t>
  </si>
  <si>
    <t>sum of weights</t>
  </si>
  <si>
    <t>portfolio sd</t>
  </si>
  <si>
    <t>portfolio variance</t>
  </si>
  <si>
    <t>observation_date</t>
  </si>
  <si>
    <t>USD3MTD156N</t>
  </si>
  <si>
    <t>this is located when the weight of the portfolio in cocacola is roughly 0.6334, the weight in zillow is 0.0592 and the weight in kellogs is 0.3072</t>
  </si>
  <si>
    <t>average</t>
  </si>
  <si>
    <t>Rf=</t>
  </si>
  <si>
    <t>Rf=2.31517</t>
  </si>
  <si>
    <t>Cocacola</t>
  </si>
  <si>
    <t>Zillow</t>
  </si>
  <si>
    <t xml:space="preserve">Kellogs </t>
  </si>
  <si>
    <t>risk free rate</t>
  </si>
  <si>
    <t>tangency portfolio</t>
  </si>
  <si>
    <t>Weights</t>
  </si>
  <si>
    <t>Kellogs</t>
  </si>
  <si>
    <t>expected return</t>
  </si>
  <si>
    <t>standard deviation</t>
  </si>
  <si>
    <t>variance</t>
  </si>
  <si>
    <t>Rf</t>
  </si>
  <si>
    <t>beta</t>
  </si>
  <si>
    <t>Annual return</t>
  </si>
  <si>
    <t>CAPM</t>
  </si>
  <si>
    <t>market</t>
  </si>
  <si>
    <t>annual returns</t>
  </si>
  <si>
    <t>s&amp;p market index</t>
  </si>
  <si>
    <t>S&amp;P 500 IDNEX</t>
  </si>
  <si>
    <t>Column 1</t>
  </si>
  <si>
    <t>Column 2</t>
  </si>
  <si>
    <t>Column 3</t>
  </si>
  <si>
    <t>Column 4</t>
  </si>
  <si>
    <t>MARKET</t>
  </si>
  <si>
    <t>KELLOGS</t>
  </si>
  <si>
    <t>COCACOLA</t>
  </si>
  <si>
    <t>CAPM return</t>
  </si>
  <si>
    <t>actual return</t>
  </si>
  <si>
    <t xml:space="preserve"> global minimum variance portfolio is located where the standard deviation is 0.009108835 and the returns are 0.00076504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</si>
</sst>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0.00000"/>
    <numFmt numFmtId="166" formatCode="0.00000000"/>
    <numFmt numFmtId="167" formatCode="0.000000000"/>
    <numFmt numFmtId="168" formatCode="0.0000000000"/>
    <numFmt numFmtId="169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 data &amp; Efficient Frontier'!$B$275</c:f>
              <c:strCache>
                <c:ptCount val="1"/>
                <c:pt idx="0">
                  <c:v>portfolio mean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09-47E3-834F-A7D9CE19AD01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009-47E3-834F-A7D9CE19AD01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09-47E3-834F-A7D9CE19AD01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009-47E3-834F-A7D9CE19AD01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09-47E3-834F-A7D9CE19AD01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09-47E3-834F-A7D9CE19AD01}"/>
              </c:ext>
            </c:extLst>
          </c:dPt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D009-47E3-834F-A7D9CE19AD01}"/>
              </c:ext>
            </c:extLst>
          </c:dPt>
          <c:dPt>
            <c:idx val="1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09-47E3-834F-A7D9CE19AD01}"/>
              </c:ext>
            </c:extLst>
          </c:dPt>
          <c:dLbls>
            <c:dLbl>
              <c:idx val="9"/>
              <c:layout>
                <c:manualLayout>
                  <c:x val="-0.23276101216961614"/>
                  <c:y val="-6.4814814814814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09-47E3-834F-A7D9CE19A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'Stock data &amp; Efficient Frontier'!$C$274:$M$274</c:f>
              <c:numCache>
                <c:formatCode>General</c:formatCode>
                <c:ptCount val="11"/>
                <c:pt idx="1">
                  <c:v>1.2138169595564583E-2</c:v>
                </c:pt>
                <c:pt idx="2">
                  <c:v>2.8055198378403725E-2</c:v>
                </c:pt>
                <c:pt idx="3">
                  <c:v>3.2164420169044063E-2</c:v>
                </c:pt>
                <c:pt idx="4">
                  <c:v>2.3977030228960132E-2</c:v>
                </c:pt>
                <c:pt idx="5">
                  <c:v>2.0028819694721155E-2</c:v>
                </c:pt>
                <c:pt idx="6">
                  <c:v>1.6292185873726661E-2</c:v>
                </c:pt>
                <c:pt idx="7">
                  <c:v>1.2969879242303793E-2</c:v>
                </c:pt>
                <c:pt idx="8">
                  <c:v>1.0344418490905194E-2</c:v>
                </c:pt>
                <c:pt idx="9">
                  <c:v>9.1088346317845445E-3</c:v>
                </c:pt>
                <c:pt idx="10">
                  <c:v>9.8035397111991135E-3</c:v>
                </c:pt>
              </c:numCache>
            </c:numRef>
          </c:xVal>
          <c:yVal>
            <c:numRef>
              <c:f>'Stock data &amp; Efficient Frontier'!$C$275:$M$275</c:f>
              <c:numCache>
                <c:formatCode>General</c:formatCode>
                <c:ptCount val="11"/>
                <c:pt idx="1">
                  <c:v>1.0206793254330111E-3</c:v>
                </c:pt>
                <c:pt idx="2">
                  <c:v>2.5155810459878935E-6</c:v>
                </c:pt>
                <c:pt idx="3">
                  <c:v>-1.2436044079829013E-4</c:v>
                </c:pt>
                <c:pt idx="4">
                  <c:v>1.306603501442878E-4</c:v>
                </c:pt>
                <c:pt idx="5">
                  <c:v>2.57536368140259E-4</c:v>
                </c:pt>
                <c:pt idx="6">
                  <c:v>3.8568114530439349E-4</c:v>
                </c:pt>
                <c:pt idx="7">
                  <c:v>5.1128840206560514E-4</c:v>
                </c:pt>
                <c:pt idx="8">
                  <c:v>6.3816441901285597E-4</c:v>
                </c:pt>
                <c:pt idx="9">
                  <c:v>7.6504043597038808E-4</c:v>
                </c:pt>
                <c:pt idx="10">
                  <c:v>8.9191645292792051E-4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C-4698-99C2-964EC955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81919"/>
        <c:axId val="550268895"/>
      </c:scatterChart>
      <c:valAx>
        <c:axId val="7952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8895"/>
        <c:crosses val="autoZero"/>
        <c:crossBetween val="midCat"/>
      </c:valAx>
      <c:valAx>
        <c:axId val="5502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security market line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40115966754155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'Stock data &amp; Efficient Frontier'!$D$326:$D$329</c:f>
              <c:numCache>
                <c:formatCode>General</c:formatCode>
                <c:ptCount val="4"/>
                <c:pt idx="0">
                  <c:v>0</c:v>
                </c:pt>
                <c:pt idx="1">
                  <c:v>0.45900999912883383</c:v>
                </c:pt>
                <c:pt idx="2">
                  <c:v>1.3939001755017575</c:v>
                </c:pt>
                <c:pt idx="3">
                  <c:v>0.43464633210083348</c:v>
                </c:pt>
              </c:numCache>
            </c:numRef>
          </c:xVal>
          <c:yVal>
            <c:numRef>
              <c:f>'Stock data &amp; Efficient Frontier'!$E$326:$E$329</c:f>
              <c:numCache>
                <c:formatCode>General</c:formatCode>
                <c:ptCount val="4"/>
                <c:pt idx="0" formatCode="0.00">
                  <c:v>2.3199999999999998E-2</c:v>
                </c:pt>
                <c:pt idx="1">
                  <c:v>2.3250880707772785E-3</c:v>
                </c:pt>
                <c:pt idx="2">
                  <c:v>0.32754134070256818</c:v>
                </c:pt>
                <c:pt idx="3">
                  <c:v>0.11809979969003497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A-4EB3-9F8B-E35DE582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24480"/>
        <c:axId val="886404608"/>
      </c:scatterChart>
      <c:valAx>
        <c:axId val="8895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beta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04608"/>
        <c:crosses val="autoZero"/>
        <c:crossBetween val="midCat"/>
      </c:valAx>
      <c:valAx>
        <c:axId val="8864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CAPM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281</xdr:row>
      <xdr:rowOff>176212</xdr:rowOff>
    </xdr:from>
    <xdr:to>
      <xdr:col>10</xdr:col>
      <xdr:colOff>428625</xdr:colOff>
      <xdr:row>296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64E31-4D2A-4CFC-8F40-14CCA22D3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355</xdr:row>
      <xdr:rowOff>80962</xdr:rowOff>
    </xdr:from>
    <xdr:to>
      <xdr:col>6</xdr:col>
      <xdr:colOff>342900</xdr:colOff>
      <xdr:row>369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8A1999-DB2A-48A8-B092-987CA441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8306-1AAA-4C85-885B-CBB5D0A78103}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 t="s">
        <v>53</v>
      </c>
      <c r="B2">
        <f>VARP('Stock data &amp; Efficient Frontier'!$AF$4:$AF$250)</f>
        <v>5.6547098498688853E-5</v>
      </c>
    </row>
    <row r="3" spans="1:5" x14ac:dyDescent="0.25">
      <c r="A3" t="s">
        <v>54</v>
      </c>
      <c r="B3">
        <v>2.5955683632621251E-5</v>
      </c>
      <c r="C3">
        <f>VARP('Stock data &amp; Efficient Frontier'!$AG$4:$AG$250)</f>
        <v>1.1658249097978205E-4</v>
      </c>
    </row>
    <row r="4" spans="1:5" x14ac:dyDescent="0.25">
      <c r="A4" t="s">
        <v>55</v>
      </c>
      <c r="B4">
        <v>7.8821010521437559E-5</v>
      </c>
      <c r="C4">
        <v>1.2276425933068405E-5</v>
      </c>
      <c r="D4">
        <f>VARP('Stock data &amp; Efficient Frontier'!$AH$4:$AH$250)</f>
        <v>9.6925065050795713E-4</v>
      </c>
    </row>
    <row r="5" spans="1:5" x14ac:dyDescent="0.25">
      <c r="A5" t="s">
        <v>56</v>
      </c>
      <c r="B5">
        <v>2.4577988953399656E-5</v>
      </c>
      <c r="C5">
        <v>3.5416793168534413E-5</v>
      </c>
      <c r="D5">
        <v>-8.3488813694054682E-6</v>
      </c>
      <c r="E5">
        <f>VARP('Stock data &amp; Efficient Frontier'!$AI$4:$AI$250)</f>
        <v>1.8913610645993734E-4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9"/>
  <sheetViews>
    <sheetView tabSelected="1" topLeftCell="A211" workbookViewId="0">
      <selection activeCell="A306" sqref="A306"/>
    </sheetView>
  </sheetViews>
  <sheetFormatPr defaultRowHeight="15" x14ac:dyDescent="0.25"/>
  <cols>
    <col min="1" max="1" width="10.7109375" bestFit="1" customWidth="1"/>
    <col min="3" max="3" width="13.7109375" bestFit="1" customWidth="1"/>
    <col min="4" max="4" width="18" customWidth="1"/>
    <col min="5" max="5" width="18.140625" customWidth="1"/>
    <col min="9" max="9" width="13.7109375" customWidth="1"/>
    <col min="10" max="10" width="10.7109375" bestFit="1" customWidth="1"/>
    <col min="12" max="13" width="12" bestFit="1" customWidth="1"/>
    <col min="18" max="18" width="15.42578125" customWidth="1"/>
    <col min="19" max="19" width="10.7109375" bestFit="1" customWidth="1"/>
    <col min="25" max="25" width="10.42578125" bestFit="1" customWidth="1"/>
    <col min="27" max="27" width="23" customWidth="1"/>
    <col min="28" max="28" width="16.28515625" customWidth="1"/>
    <col min="29" max="29" width="10.7109375" bestFit="1" customWidth="1"/>
    <col min="32" max="32" width="17.140625" customWidth="1"/>
  </cols>
  <sheetData>
    <row r="1" spans="1:35" x14ac:dyDescent="0.25">
      <c r="A1" t="s">
        <v>0</v>
      </c>
      <c r="I1" t="s">
        <v>1</v>
      </c>
      <c r="S1" t="s">
        <v>2</v>
      </c>
      <c r="AC1" t="s">
        <v>52</v>
      </c>
      <c r="AG1" t="s">
        <v>50</v>
      </c>
    </row>
    <row r="2" spans="1:3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29</v>
      </c>
      <c r="Z2" t="s">
        <v>30</v>
      </c>
      <c r="AC2" t="s">
        <v>3</v>
      </c>
      <c r="AD2" t="s">
        <v>8</v>
      </c>
      <c r="AF2" t="s">
        <v>51</v>
      </c>
      <c r="AG2" t="s">
        <v>11</v>
      </c>
      <c r="AH2" t="s">
        <v>12</v>
      </c>
      <c r="AI2" t="s">
        <v>13</v>
      </c>
    </row>
    <row r="3" spans="1:35" x14ac:dyDescent="0.25">
      <c r="A3" s="1">
        <v>43472</v>
      </c>
      <c r="B3">
        <v>47.57</v>
      </c>
      <c r="C3">
        <v>47.75</v>
      </c>
      <c r="D3">
        <v>46.900002000000001</v>
      </c>
      <c r="E3">
        <v>46.950001</v>
      </c>
      <c r="F3">
        <v>45.508021999999997</v>
      </c>
      <c r="G3">
        <v>13135500</v>
      </c>
      <c r="I3" s="1">
        <v>43472</v>
      </c>
      <c r="J3">
        <v>30.93</v>
      </c>
      <c r="K3">
        <v>31.709999</v>
      </c>
      <c r="L3">
        <v>30.440000999999999</v>
      </c>
      <c r="M3">
        <v>30.85</v>
      </c>
      <c r="N3">
        <v>30.85</v>
      </c>
      <c r="O3">
        <v>2342000</v>
      </c>
      <c r="Q3" s="1">
        <v>43472</v>
      </c>
      <c r="R3">
        <v>57.080002</v>
      </c>
      <c r="S3">
        <v>57.759998000000003</v>
      </c>
      <c r="T3">
        <v>56.759998000000003</v>
      </c>
      <c r="U3">
        <v>57.57</v>
      </c>
      <c r="V3">
        <v>55.394008999999997</v>
      </c>
      <c r="W3">
        <v>1930100</v>
      </c>
      <c r="Y3" s="3">
        <v>43472</v>
      </c>
      <c r="Z3" s="4">
        <v>2.7968099999999998</v>
      </c>
      <c r="AC3" s="1">
        <v>43472</v>
      </c>
      <c r="AD3">
        <v>2549.6899410000001</v>
      </c>
    </row>
    <row r="4" spans="1:35" x14ac:dyDescent="0.25">
      <c r="A4" s="1">
        <v>43473</v>
      </c>
      <c r="B4">
        <v>47.25</v>
      </c>
      <c r="C4">
        <v>47.57</v>
      </c>
      <c r="D4">
        <v>47.040000999999997</v>
      </c>
      <c r="E4">
        <v>47.48</v>
      </c>
      <c r="F4">
        <v>46.021740000000001</v>
      </c>
      <c r="G4">
        <v>15420700</v>
      </c>
      <c r="H4">
        <v>1.1225275E-2</v>
      </c>
      <c r="I4" s="1">
        <v>43473</v>
      </c>
      <c r="J4">
        <v>31.059999000000001</v>
      </c>
      <c r="K4">
        <v>31.799999</v>
      </c>
      <c r="L4">
        <v>29.940000999999999</v>
      </c>
      <c r="M4">
        <v>31.76</v>
      </c>
      <c r="N4">
        <v>31.76</v>
      </c>
      <c r="O4">
        <v>1900600</v>
      </c>
      <c r="P4">
        <v>2.9070886000000001E-2</v>
      </c>
      <c r="Q4" s="1">
        <v>43473</v>
      </c>
      <c r="R4">
        <v>57.549999</v>
      </c>
      <c r="S4">
        <v>58</v>
      </c>
      <c r="T4">
        <v>57.23</v>
      </c>
      <c r="U4">
        <v>57.889999000000003</v>
      </c>
      <c r="V4">
        <v>55.701912</v>
      </c>
      <c r="W4">
        <v>2168100</v>
      </c>
      <c r="X4">
        <v>5.5430260000000004E-3</v>
      </c>
      <c r="Y4" s="3">
        <v>43473</v>
      </c>
      <c r="Z4" s="4">
        <v>2.7825000000000002</v>
      </c>
      <c r="AC4" s="1">
        <v>43473</v>
      </c>
      <c r="AD4">
        <v>2574.4099120000001</v>
      </c>
      <c r="AF4">
        <f>(LN(AD4)-LN(AD3))</f>
        <v>9.6485874533458471E-3</v>
      </c>
      <c r="AG4">
        <f t="shared" ref="AG4:AG67" si="0">(LN(F4)-LN(F3))</f>
        <v>1.1225275431594461E-2</v>
      </c>
      <c r="AH4">
        <f>(LN(N4)-LN(N3))</f>
        <v>2.9070886027538378E-2</v>
      </c>
      <c r="AI4">
        <f>(LN(V4)-LN(V3))</f>
        <v>5.5430259831608097E-3</v>
      </c>
    </row>
    <row r="5" spans="1:35" x14ac:dyDescent="0.25">
      <c r="A5" s="1">
        <v>43474</v>
      </c>
      <c r="B5">
        <v>47.080002</v>
      </c>
      <c r="C5">
        <v>47.279998999999997</v>
      </c>
      <c r="D5">
        <v>46.43</v>
      </c>
      <c r="E5">
        <v>46.57</v>
      </c>
      <c r="F5">
        <v>45.139693999999999</v>
      </c>
      <c r="G5">
        <v>18032500</v>
      </c>
      <c r="H5">
        <v>-1.9351901000000001E-2</v>
      </c>
      <c r="I5" s="1">
        <v>43474</v>
      </c>
      <c r="J5">
        <v>31.700001</v>
      </c>
      <c r="K5">
        <v>32.955002</v>
      </c>
      <c r="L5">
        <v>31.23</v>
      </c>
      <c r="M5">
        <v>32.5</v>
      </c>
      <c r="N5">
        <v>32.5</v>
      </c>
      <c r="O5">
        <v>2161600</v>
      </c>
      <c r="P5">
        <v>2.3032453000000001E-2</v>
      </c>
      <c r="Q5" s="1">
        <v>43474</v>
      </c>
      <c r="R5">
        <v>57.82</v>
      </c>
      <c r="S5">
        <v>58.529998999999997</v>
      </c>
      <c r="T5">
        <v>57.700001</v>
      </c>
      <c r="U5">
        <v>57.950001</v>
      </c>
      <c r="V5">
        <v>55.759644000000002</v>
      </c>
      <c r="W5">
        <v>2497600</v>
      </c>
      <c r="X5">
        <v>1.035909E-3</v>
      </c>
      <c r="Y5" s="3">
        <v>43474</v>
      </c>
      <c r="Z5" s="4">
        <v>2.79888</v>
      </c>
      <c r="AC5" s="1">
        <v>43474</v>
      </c>
      <c r="AD5">
        <v>2584.959961</v>
      </c>
      <c r="AF5">
        <f t="shared" ref="AF5:AF68" si="1">(LN(AD5)-LN(AD4))</f>
        <v>4.0896713994857947E-3</v>
      </c>
      <c r="AG5">
        <f t="shared" si="0"/>
        <v>-1.9351901084077028E-2</v>
      </c>
      <c r="AH5">
        <f t="shared" ref="AH5:AH68" si="2">(LN(N5)-LN(N4))</f>
        <v>2.303245295675671E-2</v>
      </c>
      <c r="AI5">
        <f t="shared" ref="AI5:AI68" si="3">(LN(V5)-LN(V4))</f>
        <v>1.0359088323284027E-3</v>
      </c>
    </row>
    <row r="6" spans="1:35" x14ac:dyDescent="0.25">
      <c r="A6" s="1">
        <v>43475</v>
      </c>
      <c r="B6">
        <v>46.66</v>
      </c>
      <c r="C6">
        <v>47.09</v>
      </c>
      <c r="D6">
        <v>46.34</v>
      </c>
      <c r="E6">
        <v>47.07</v>
      </c>
      <c r="F6">
        <v>45.624332000000003</v>
      </c>
      <c r="G6">
        <v>15976600</v>
      </c>
      <c r="H6">
        <v>1.0679177999999999E-2</v>
      </c>
      <c r="I6" s="1">
        <v>43475</v>
      </c>
      <c r="J6">
        <v>32.369999</v>
      </c>
      <c r="K6">
        <v>34.090000000000003</v>
      </c>
      <c r="L6">
        <v>31.629999000000002</v>
      </c>
      <c r="M6">
        <v>33.889999000000003</v>
      </c>
      <c r="N6">
        <v>33.889999000000003</v>
      </c>
      <c r="O6">
        <v>2865900</v>
      </c>
      <c r="P6">
        <v>4.1879867000000001E-2</v>
      </c>
      <c r="Q6" s="1">
        <v>43475</v>
      </c>
      <c r="R6">
        <v>58</v>
      </c>
      <c r="S6">
        <v>58.459999000000003</v>
      </c>
      <c r="T6">
        <v>57.669998</v>
      </c>
      <c r="U6">
        <v>58.290000999999997</v>
      </c>
      <c r="V6">
        <v>56.086792000000003</v>
      </c>
      <c r="W6">
        <v>2080700</v>
      </c>
      <c r="X6">
        <v>5.8499659999999998E-3</v>
      </c>
      <c r="Y6" s="3">
        <v>43475</v>
      </c>
      <c r="Z6" s="4">
        <v>2.7969400000000002</v>
      </c>
      <c r="AC6" s="1">
        <v>43475</v>
      </c>
      <c r="AD6">
        <v>2596.639893</v>
      </c>
      <c r="AF6">
        <f t="shared" si="1"/>
        <v>4.5082415127533082E-3</v>
      </c>
      <c r="AG6">
        <f t="shared" si="0"/>
        <v>1.0679178243227838E-2</v>
      </c>
      <c r="AH6">
        <f t="shared" si="2"/>
        <v>4.1879866776038721E-2</v>
      </c>
      <c r="AI6">
        <f t="shared" si="3"/>
        <v>5.8499661620663446E-3</v>
      </c>
    </row>
    <row r="7" spans="1:35" x14ac:dyDescent="0.25">
      <c r="A7" s="1">
        <v>43476</v>
      </c>
      <c r="B7">
        <v>47.290000999999997</v>
      </c>
      <c r="C7">
        <v>47.360000999999997</v>
      </c>
      <c r="D7">
        <v>46.970001000000003</v>
      </c>
      <c r="E7">
        <v>47.34</v>
      </c>
      <c r="F7">
        <v>45.886046999999998</v>
      </c>
      <c r="G7">
        <v>11088600</v>
      </c>
      <c r="H7">
        <v>5.7199130000000001E-3</v>
      </c>
      <c r="I7" s="1">
        <v>43476</v>
      </c>
      <c r="J7">
        <v>33.729999999999997</v>
      </c>
      <c r="K7">
        <v>34.919998</v>
      </c>
      <c r="L7">
        <v>33.279998999999997</v>
      </c>
      <c r="M7">
        <v>34.330002</v>
      </c>
      <c r="N7">
        <v>34.330002</v>
      </c>
      <c r="O7">
        <v>2459400</v>
      </c>
      <c r="P7">
        <v>1.289971E-2</v>
      </c>
      <c r="Q7" s="1">
        <v>43476</v>
      </c>
      <c r="R7">
        <v>58.5</v>
      </c>
      <c r="S7">
        <v>58.650002000000001</v>
      </c>
      <c r="T7">
        <v>57.93</v>
      </c>
      <c r="U7">
        <v>58.580002</v>
      </c>
      <c r="V7">
        <v>56.365833000000002</v>
      </c>
      <c r="W7">
        <v>1432700</v>
      </c>
      <c r="X7">
        <v>4.9628290000000002E-3</v>
      </c>
      <c r="Y7" s="3">
        <v>43476</v>
      </c>
      <c r="Z7" s="4">
        <v>2.7873100000000002</v>
      </c>
      <c r="AC7" s="1">
        <v>43476</v>
      </c>
      <c r="AD7">
        <v>2596.26001</v>
      </c>
      <c r="AF7">
        <f t="shared" si="1"/>
        <v>-1.4630861667797035E-4</v>
      </c>
      <c r="AG7">
        <f t="shared" si="0"/>
        <v>5.7199132254197593E-3</v>
      </c>
      <c r="AH7">
        <f t="shared" si="2"/>
        <v>1.2899709615951771E-2</v>
      </c>
      <c r="AI7">
        <f t="shared" si="3"/>
        <v>4.9628289730687669E-3</v>
      </c>
    </row>
    <row r="8" spans="1:35" x14ac:dyDescent="0.25">
      <c r="A8" s="1">
        <v>43479</v>
      </c>
      <c r="B8">
        <v>47.25</v>
      </c>
      <c r="C8">
        <v>47.400002000000001</v>
      </c>
      <c r="D8">
        <v>46.990001999999997</v>
      </c>
      <c r="E8">
        <v>47.150002000000001</v>
      </c>
      <c r="F8">
        <v>45.701881</v>
      </c>
      <c r="G8">
        <v>11514300</v>
      </c>
      <c r="H8">
        <v>-4.0216269999999998E-3</v>
      </c>
      <c r="I8" s="1">
        <v>43479</v>
      </c>
      <c r="J8">
        <v>33.799999</v>
      </c>
      <c r="K8">
        <v>34.220001000000003</v>
      </c>
      <c r="L8">
        <v>33.240001999999997</v>
      </c>
      <c r="M8">
        <v>33.450001</v>
      </c>
      <c r="N8">
        <v>33.450001</v>
      </c>
      <c r="O8">
        <v>1198600</v>
      </c>
      <c r="P8">
        <v>-2.5967849000000001E-2</v>
      </c>
      <c r="Q8" s="1">
        <v>43479</v>
      </c>
      <c r="R8">
        <v>58.380001</v>
      </c>
      <c r="S8">
        <v>58.75</v>
      </c>
      <c r="T8">
        <v>58.049999</v>
      </c>
      <c r="U8">
        <v>58.540000999999997</v>
      </c>
      <c r="V8">
        <v>56.327351</v>
      </c>
      <c r="W8">
        <v>2450900</v>
      </c>
      <c r="X8">
        <v>-6.8295200000000002E-4</v>
      </c>
      <c r="Y8" s="3">
        <v>43479</v>
      </c>
      <c r="Z8" s="4">
        <v>2.77894</v>
      </c>
      <c r="AC8" s="1">
        <v>43479</v>
      </c>
      <c r="AD8">
        <v>2582.610107</v>
      </c>
      <c r="AF8">
        <f t="shared" si="1"/>
        <v>-5.2713948408760203E-3</v>
      </c>
      <c r="AG8">
        <f t="shared" si="0"/>
        <v>-4.0216271344646337E-3</v>
      </c>
      <c r="AH8">
        <f t="shared" si="2"/>
        <v>-2.5967849258079045E-2</v>
      </c>
      <c r="AI8">
        <f t="shared" si="3"/>
        <v>-6.8295171242560571E-4</v>
      </c>
    </row>
    <row r="9" spans="1:35" x14ac:dyDescent="0.25">
      <c r="A9" s="1">
        <v>43480</v>
      </c>
      <c r="B9">
        <v>46.889999000000003</v>
      </c>
      <c r="C9">
        <v>47.599997999999999</v>
      </c>
      <c r="D9">
        <v>46.810001</v>
      </c>
      <c r="E9">
        <v>47.57</v>
      </c>
      <c r="F9">
        <v>46.108978</v>
      </c>
      <c r="G9">
        <v>11342900</v>
      </c>
      <c r="H9">
        <v>8.8682250000000004E-3</v>
      </c>
      <c r="I9" s="1">
        <v>43480</v>
      </c>
      <c r="J9">
        <v>33.689999</v>
      </c>
      <c r="K9">
        <v>34.240001999999997</v>
      </c>
      <c r="L9">
        <v>33.200001</v>
      </c>
      <c r="M9">
        <v>33.450001</v>
      </c>
      <c r="N9">
        <v>33.450001</v>
      </c>
      <c r="O9">
        <v>1543000</v>
      </c>
      <c r="P9">
        <v>0</v>
      </c>
      <c r="Q9" s="1">
        <v>43480</v>
      </c>
      <c r="R9">
        <v>58.630001</v>
      </c>
      <c r="S9">
        <v>59.419998</v>
      </c>
      <c r="T9">
        <v>58.619999</v>
      </c>
      <c r="U9">
        <v>59.310001</v>
      </c>
      <c r="V9">
        <v>57.068244999999997</v>
      </c>
      <c r="W9">
        <v>1437900</v>
      </c>
      <c r="X9">
        <v>1.3067607E-2</v>
      </c>
      <c r="Y9" s="3">
        <v>43480</v>
      </c>
      <c r="Z9" s="4">
        <v>2.7734399999999999</v>
      </c>
      <c r="AC9" s="1">
        <v>43480</v>
      </c>
      <c r="AD9">
        <v>2610.3000489999999</v>
      </c>
      <c r="AF9">
        <f t="shared" si="1"/>
        <v>1.0664619108958107E-2</v>
      </c>
      <c r="AG9">
        <f t="shared" si="0"/>
        <v>8.8682247929390279E-3</v>
      </c>
      <c r="AH9">
        <f t="shared" si="2"/>
        <v>0</v>
      </c>
      <c r="AI9">
        <f t="shared" si="3"/>
        <v>1.3067607017769767E-2</v>
      </c>
    </row>
    <row r="10" spans="1:35" x14ac:dyDescent="0.25">
      <c r="A10" s="1">
        <v>43481</v>
      </c>
      <c r="B10">
        <v>47.400002000000001</v>
      </c>
      <c r="C10">
        <v>47.470001000000003</v>
      </c>
      <c r="D10">
        <v>46.860000999999997</v>
      </c>
      <c r="E10">
        <v>46.919998</v>
      </c>
      <c r="F10">
        <v>45.478943000000001</v>
      </c>
      <c r="G10">
        <v>16907800</v>
      </c>
      <c r="H10">
        <v>-1.3758253999999999E-2</v>
      </c>
      <c r="I10" s="1">
        <v>43481</v>
      </c>
      <c r="J10">
        <v>33.470001000000003</v>
      </c>
      <c r="K10">
        <v>34.090000000000003</v>
      </c>
      <c r="L10">
        <v>32.970001000000003</v>
      </c>
      <c r="M10">
        <v>33.560001</v>
      </c>
      <c r="N10">
        <v>33.560001</v>
      </c>
      <c r="O10">
        <v>1464900</v>
      </c>
      <c r="P10">
        <v>3.2830950000000002E-3</v>
      </c>
      <c r="Q10" s="1">
        <v>43481</v>
      </c>
      <c r="R10">
        <v>59.16</v>
      </c>
      <c r="S10">
        <v>59.400002000000001</v>
      </c>
      <c r="T10">
        <v>58.889999000000003</v>
      </c>
      <c r="U10">
        <v>59.119999</v>
      </c>
      <c r="V10">
        <v>56.885426000000002</v>
      </c>
      <c r="W10">
        <v>1936400</v>
      </c>
      <c r="X10">
        <v>-3.2086580000000001E-3</v>
      </c>
      <c r="Y10" s="3">
        <v>43481</v>
      </c>
      <c r="Z10" s="4">
        <v>2.7803100000000001</v>
      </c>
      <c r="AC10" s="1">
        <v>43481</v>
      </c>
      <c r="AD10">
        <v>2616.1000979999999</v>
      </c>
      <c r="AF10">
        <f t="shared" si="1"/>
        <v>2.2195205946413665E-3</v>
      </c>
      <c r="AG10">
        <f t="shared" si="0"/>
        <v>-1.3758253956266397E-2</v>
      </c>
      <c r="AH10">
        <f t="shared" si="2"/>
        <v>3.2830949267794729E-3</v>
      </c>
      <c r="AI10">
        <f t="shared" si="3"/>
        <v>-3.2086576105267994E-3</v>
      </c>
    </row>
    <row r="11" spans="1:35" x14ac:dyDescent="0.25">
      <c r="A11" s="1">
        <v>43482</v>
      </c>
      <c r="B11">
        <v>46.919998</v>
      </c>
      <c r="C11">
        <v>47.139999000000003</v>
      </c>
      <c r="D11">
        <v>46.880001</v>
      </c>
      <c r="E11">
        <v>47.060001</v>
      </c>
      <c r="F11">
        <v>45.614646999999998</v>
      </c>
      <c r="G11">
        <v>12044600</v>
      </c>
      <c r="H11">
        <v>2.979443E-3</v>
      </c>
      <c r="I11" s="1">
        <v>43482</v>
      </c>
      <c r="J11">
        <v>33.520000000000003</v>
      </c>
      <c r="K11">
        <v>33.924999</v>
      </c>
      <c r="L11">
        <v>33.060001</v>
      </c>
      <c r="M11">
        <v>33.549999</v>
      </c>
      <c r="N11">
        <v>33.549999</v>
      </c>
      <c r="O11">
        <v>1716400</v>
      </c>
      <c r="P11">
        <v>-2.9807800000000001E-4</v>
      </c>
      <c r="Q11" s="1">
        <v>43482</v>
      </c>
      <c r="R11">
        <v>58.939999</v>
      </c>
      <c r="S11">
        <v>59.52</v>
      </c>
      <c r="T11">
        <v>58.630001</v>
      </c>
      <c r="U11">
        <v>59.279998999999997</v>
      </c>
      <c r="V11">
        <v>57.039375</v>
      </c>
      <c r="W11">
        <v>1365400</v>
      </c>
      <c r="X11">
        <v>2.7026440000000001E-3</v>
      </c>
      <c r="Y11" s="3">
        <v>43482</v>
      </c>
      <c r="Z11" s="4">
        <v>2.7757499999999999</v>
      </c>
      <c r="AC11" s="1">
        <v>43482</v>
      </c>
      <c r="AD11">
        <v>2635.959961</v>
      </c>
      <c r="AF11">
        <f t="shared" si="1"/>
        <v>7.5627305985488391E-3</v>
      </c>
      <c r="AG11">
        <f t="shared" si="0"/>
        <v>2.9794434578320761E-3</v>
      </c>
      <c r="AH11">
        <f t="shared" si="2"/>
        <v>-2.9807778495172244E-4</v>
      </c>
      <c r="AI11">
        <f t="shared" si="3"/>
        <v>2.7026440661899187E-3</v>
      </c>
    </row>
    <row r="12" spans="1:35" x14ac:dyDescent="0.25">
      <c r="A12" s="1">
        <v>43483</v>
      </c>
      <c r="B12">
        <v>47.25</v>
      </c>
      <c r="C12">
        <v>47.689999</v>
      </c>
      <c r="D12">
        <v>47.119999</v>
      </c>
      <c r="E12">
        <v>47.610000999999997</v>
      </c>
      <c r="F12">
        <v>46.147754999999997</v>
      </c>
      <c r="G12">
        <v>12760700</v>
      </c>
      <c r="H12">
        <v>1.1619443E-2</v>
      </c>
      <c r="I12" s="1">
        <v>43483</v>
      </c>
      <c r="J12">
        <v>33.650002000000001</v>
      </c>
      <c r="K12">
        <v>34.720001000000003</v>
      </c>
      <c r="L12">
        <v>33.509998000000003</v>
      </c>
      <c r="M12">
        <v>34</v>
      </c>
      <c r="N12">
        <v>34</v>
      </c>
      <c r="O12">
        <v>1983200</v>
      </c>
      <c r="P12">
        <v>1.3323691E-2</v>
      </c>
      <c r="Q12" s="1">
        <v>43483</v>
      </c>
      <c r="R12">
        <v>59.540000999999997</v>
      </c>
      <c r="S12">
        <v>59.950001</v>
      </c>
      <c r="T12">
        <v>59.25</v>
      </c>
      <c r="U12">
        <v>59.43</v>
      </c>
      <c r="V12">
        <v>57.183703999999999</v>
      </c>
      <c r="W12">
        <v>2403700</v>
      </c>
      <c r="X12">
        <v>2.5271439999999998E-3</v>
      </c>
      <c r="Y12" s="3">
        <v>43483</v>
      </c>
      <c r="Z12" s="4">
        <v>2.7610000000000001</v>
      </c>
      <c r="AC12" s="1">
        <v>43483</v>
      </c>
      <c r="AD12">
        <v>2670.709961</v>
      </c>
      <c r="AF12">
        <f t="shared" si="1"/>
        <v>1.3096912839547059E-2</v>
      </c>
      <c r="AG12">
        <f t="shared" si="0"/>
        <v>1.1619442960100201E-2</v>
      </c>
      <c r="AH12">
        <f t="shared" si="2"/>
        <v>1.332369100473052E-2</v>
      </c>
      <c r="AI12">
        <f t="shared" si="3"/>
        <v>2.5271438675291691E-3</v>
      </c>
    </row>
    <row r="13" spans="1:35" x14ac:dyDescent="0.25">
      <c r="A13" s="1">
        <v>43487</v>
      </c>
      <c r="B13">
        <v>47.700001</v>
      </c>
      <c r="C13">
        <v>47.790000999999997</v>
      </c>
      <c r="D13">
        <v>47.209999000000003</v>
      </c>
      <c r="E13">
        <v>47.720001000000003</v>
      </c>
      <c r="F13">
        <v>46.254375000000003</v>
      </c>
      <c r="G13">
        <v>11700400</v>
      </c>
      <c r="H13">
        <v>2.30774E-3</v>
      </c>
      <c r="I13" s="1">
        <v>43487</v>
      </c>
      <c r="J13">
        <v>33.57</v>
      </c>
      <c r="K13">
        <v>33.900002000000001</v>
      </c>
      <c r="L13">
        <v>31.26</v>
      </c>
      <c r="M13">
        <v>31.43</v>
      </c>
      <c r="N13">
        <v>31.43</v>
      </c>
      <c r="O13">
        <v>2042700</v>
      </c>
      <c r="P13">
        <v>-7.8597674000000006E-2</v>
      </c>
      <c r="Q13" s="1">
        <v>43487</v>
      </c>
      <c r="R13">
        <v>59.360000999999997</v>
      </c>
      <c r="S13">
        <v>59.599997999999999</v>
      </c>
      <c r="T13">
        <v>58.139999000000003</v>
      </c>
      <c r="U13">
        <v>58.700001</v>
      </c>
      <c r="V13">
        <v>56.481296999999998</v>
      </c>
      <c r="W13">
        <v>2260800</v>
      </c>
      <c r="X13">
        <v>-1.2359406E-2</v>
      </c>
      <c r="Y13" s="3">
        <v>43487</v>
      </c>
      <c r="Z13" s="4">
        <v>2.7792500000000002</v>
      </c>
      <c r="AC13" s="1">
        <v>43487</v>
      </c>
      <c r="AD13">
        <v>2632.8999020000001</v>
      </c>
      <c r="AF13">
        <f t="shared" si="1"/>
        <v>-1.4258476981933832E-2</v>
      </c>
      <c r="AG13">
        <f t="shared" si="0"/>
        <v>2.3077400340993925E-3</v>
      </c>
      <c r="AH13">
        <f t="shared" si="2"/>
        <v>-7.8597673806685364E-2</v>
      </c>
      <c r="AI13">
        <f t="shared" si="3"/>
        <v>-1.2359405888196839E-2</v>
      </c>
    </row>
    <row r="14" spans="1:35" x14ac:dyDescent="0.25">
      <c r="A14" s="1">
        <v>43488</v>
      </c>
      <c r="B14">
        <v>47.82</v>
      </c>
      <c r="C14">
        <v>48.290000999999997</v>
      </c>
      <c r="D14">
        <v>47.650002000000001</v>
      </c>
      <c r="E14">
        <v>48.27</v>
      </c>
      <c r="F14">
        <v>46.787478999999998</v>
      </c>
      <c r="G14">
        <v>12058300</v>
      </c>
      <c r="H14">
        <v>1.1459570000000001E-2</v>
      </c>
      <c r="I14" s="1">
        <v>43488</v>
      </c>
      <c r="J14">
        <v>31.719999000000001</v>
      </c>
      <c r="K14">
        <v>31.916</v>
      </c>
      <c r="L14">
        <v>30.299999</v>
      </c>
      <c r="M14">
        <v>30.84</v>
      </c>
      <c r="N14">
        <v>30.84</v>
      </c>
      <c r="O14">
        <v>2072900</v>
      </c>
      <c r="P14">
        <v>-1.8950301999999999E-2</v>
      </c>
      <c r="Q14" s="1">
        <v>43488</v>
      </c>
      <c r="R14">
        <v>58.709999000000003</v>
      </c>
      <c r="S14">
        <v>59.25</v>
      </c>
      <c r="T14">
        <v>58.599997999999999</v>
      </c>
      <c r="U14">
        <v>59.130001</v>
      </c>
      <c r="V14">
        <v>56.895041999999997</v>
      </c>
      <c r="W14">
        <v>3072100</v>
      </c>
      <c r="X14">
        <v>7.2986450000000003E-3</v>
      </c>
      <c r="Y14" s="3">
        <v>43488</v>
      </c>
      <c r="Z14" s="4">
        <v>2.7706300000000001</v>
      </c>
      <c r="AC14" s="1">
        <v>43488</v>
      </c>
      <c r="AD14">
        <v>2638.6999510000001</v>
      </c>
      <c r="AF14">
        <f t="shared" si="1"/>
        <v>2.2004899848742099E-3</v>
      </c>
      <c r="AG14">
        <f t="shared" si="0"/>
        <v>1.1459570313373302E-2</v>
      </c>
      <c r="AH14">
        <f t="shared" si="2"/>
        <v>-1.8950302114347561E-2</v>
      </c>
      <c r="AI14">
        <f t="shared" si="3"/>
        <v>7.2986452083094733E-3</v>
      </c>
    </row>
    <row r="15" spans="1:35" x14ac:dyDescent="0.25">
      <c r="A15" s="1">
        <v>43489</v>
      </c>
      <c r="B15">
        <v>48.110000999999997</v>
      </c>
      <c r="C15">
        <v>48.110000999999997</v>
      </c>
      <c r="D15">
        <v>47.380001</v>
      </c>
      <c r="E15">
        <v>47.689999</v>
      </c>
      <c r="F15">
        <v>46.225292000000003</v>
      </c>
      <c r="G15">
        <v>10272000</v>
      </c>
      <c r="H15">
        <v>-1.208853E-2</v>
      </c>
      <c r="I15" s="1">
        <v>43489</v>
      </c>
      <c r="J15">
        <v>30.93</v>
      </c>
      <c r="K15">
        <v>31.24</v>
      </c>
      <c r="L15">
        <v>30.559999000000001</v>
      </c>
      <c r="M15">
        <v>31.129999000000002</v>
      </c>
      <c r="N15">
        <v>31.129999000000002</v>
      </c>
      <c r="O15">
        <v>1880500</v>
      </c>
      <c r="P15">
        <v>9.359404E-3</v>
      </c>
      <c r="Q15" s="1">
        <v>43489</v>
      </c>
      <c r="R15">
        <v>58.259998000000003</v>
      </c>
      <c r="S15">
        <v>58.27</v>
      </c>
      <c r="T15">
        <v>57.439999</v>
      </c>
      <c r="U15">
        <v>57.66</v>
      </c>
      <c r="V15">
        <v>55.480606000000002</v>
      </c>
      <c r="W15">
        <v>2732800</v>
      </c>
      <c r="X15">
        <v>-2.5174683999999999E-2</v>
      </c>
      <c r="Y15" s="3">
        <v>43489</v>
      </c>
      <c r="Z15" s="4">
        <v>2.7647499999999998</v>
      </c>
      <c r="AC15" s="1">
        <v>43489</v>
      </c>
      <c r="AD15">
        <v>2642.330078</v>
      </c>
      <c r="AF15">
        <f t="shared" si="1"/>
        <v>1.3747801288062078E-3</v>
      </c>
      <c r="AG15">
        <f t="shared" si="0"/>
        <v>-1.2088530211309845E-2</v>
      </c>
      <c r="AH15">
        <f t="shared" si="2"/>
        <v>9.3594036350341803E-3</v>
      </c>
      <c r="AI15">
        <f t="shared" si="3"/>
        <v>-2.517468376859E-2</v>
      </c>
    </row>
    <row r="16" spans="1:35" x14ac:dyDescent="0.25">
      <c r="A16" s="1">
        <v>43490</v>
      </c>
      <c r="B16">
        <v>47.880001</v>
      </c>
      <c r="C16">
        <v>48.029998999999997</v>
      </c>
      <c r="D16">
        <v>47.240001999999997</v>
      </c>
      <c r="E16">
        <v>47.369999</v>
      </c>
      <c r="F16">
        <v>45.915118999999997</v>
      </c>
      <c r="G16">
        <v>12066500</v>
      </c>
      <c r="H16">
        <v>-6.7326410000000001E-3</v>
      </c>
      <c r="I16" s="1">
        <v>43490</v>
      </c>
      <c r="J16">
        <v>31.42</v>
      </c>
      <c r="K16">
        <v>32.729999999999997</v>
      </c>
      <c r="L16">
        <v>31.204999999999998</v>
      </c>
      <c r="M16">
        <v>32.549999</v>
      </c>
      <c r="N16">
        <v>32.549999</v>
      </c>
      <c r="O16">
        <v>2469500</v>
      </c>
      <c r="P16">
        <v>4.4605385999999997E-2</v>
      </c>
      <c r="Q16" s="1">
        <v>43490</v>
      </c>
      <c r="R16">
        <v>57.799999</v>
      </c>
      <c r="S16">
        <v>58.279998999999997</v>
      </c>
      <c r="T16">
        <v>57.66</v>
      </c>
      <c r="U16">
        <v>57.779998999999997</v>
      </c>
      <c r="V16">
        <v>55.596069</v>
      </c>
      <c r="W16">
        <v>1728500</v>
      </c>
      <c r="X16">
        <v>2.0789789999999999E-3</v>
      </c>
      <c r="Y16" s="3">
        <v>43490</v>
      </c>
      <c r="Z16" s="4">
        <v>2.75163</v>
      </c>
      <c r="AC16" s="1">
        <v>43490</v>
      </c>
      <c r="AD16">
        <v>2664.76001</v>
      </c>
      <c r="AF16">
        <f t="shared" si="1"/>
        <v>8.452867835778477E-3</v>
      </c>
      <c r="AG16">
        <f t="shared" si="0"/>
        <v>-6.7326413735622204E-3</v>
      </c>
      <c r="AH16">
        <f t="shared" si="2"/>
        <v>4.4605385602448866E-2</v>
      </c>
      <c r="AI16">
        <f t="shared" si="3"/>
        <v>2.0789790761632787E-3</v>
      </c>
    </row>
    <row r="17" spans="1:35" x14ac:dyDescent="0.25">
      <c r="A17" s="1">
        <v>43493</v>
      </c>
      <c r="B17">
        <v>47.220001000000003</v>
      </c>
      <c r="C17">
        <v>47.299999</v>
      </c>
      <c r="D17">
        <v>46.939999</v>
      </c>
      <c r="E17">
        <v>47.169998</v>
      </c>
      <c r="F17">
        <v>45.721263999999998</v>
      </c>
      <c r="G17">
        <v>9966900</v>
      </c>
      <c r="H17">
        <v>-4.2309679999999999E-3</v>
      </c>
      <c r="I17" s="1">
        <v>43493</v>
      </c>
      <c r="J17">
        <v>32</v>
      </c>
      <c r="K17">
        <v>32.939999</v>
      </c>
      <c r="L17">
        <v>31.27</v>
      </c>
      <c r="M17">
        <v>32.68</v>
      </c>
      <c r="N17">
        <v>32.68</v>
      </c>
      <c r="O17">
        <v>1393900</v>
      </c>
      <c r="P17">
        <v>3.9859320000000002E-3</v>
      </c>
      <c r="Q17" s="1">
        <v>43493</v>
      </c>
      <c r="R17">
        <v>57.75</v>
      </c>
      <c r="S17">
        <v>58.139999000000003</v>
      </c>
      <c r="T17">
        <v>57.279998999999997</v>
      </c>
      <c r="U17">
        <v>58.119999</v>
      </c>
      <c r="V17">
        <v>55.923217999999999</v>
      </c>
      <c r="W17">
        <v>1679400</v>
      </c>
      <c r="X17">
        <v>5.8671449999999998E-3</v>
      </c>
      <c r="Y17" s="3">
        <v>43493</v>
      </c>
      <c r="Z17" s="4">
        <v>2.7505000000000002</v>
      </c>
      <c r="AC17" s="1">
        <v>43493</v>
      </c>
      <c r="AD17">
        <v>2643.8500979999999</v>
      </c>
      <c r="AF17">
        <f t="shared" si="1"/>
        <v>-7.8777758066435055E-3</v>
      </c>
      <c r="AG17">
        <f t="shared" si="0"/>
        <v>-4.2309677191108008E-3</v>
      </c>
      <c r="AH17">
        <f t="shared" si="2"/>
        <v>3.9859320591904002E-3</v>
      </c>
      <c r="AI17">
        <f t="shared" si="3"/>
        <v>5.8671454465883954E-3</v>
      </c>
    </row>
    <row r="18" spans="1:35" x14ac:dyDescent="0.25">
      <c r="A18" s="1">
        <v>43494</v>
      </c>
      <c r="B18">
        <v>47.200001</v>
      </c>
      <c r="C18">
        <v>47.630001</v>
      </c>
      <c r="D18">
        <v>47.130001</v>
      </c>
      <c r="E18">
        <v>47.400002000000001</v>
      </c>
      <c r="F18">
        <v>45.944201999999997</v>
      </c>
      <c r="G18">
        <v>11998600</v>
      </c>
      <c r="H18">
        <v>4.8641750000000001E-3</v>
      </c>
      <c r="I18" s="1">
        <v>43494</v>
      </c>
      <c r="J18">
        <v>32.450001</v>
      </c>
      <c r="K18">
        <v>33.290000999999997</v>
      </c>
      <c r="L18">
        <v>32.32</v>
      </c>
      <c r="M18">
        <v>32.950001</v>
      </c>
      <c r="N18">
        <v>32.950001</v>
      </c>
      <c r="O18">
        <v>1488900</v>
      </c>
      <c r="P18">
        <v>8.2280210000000003E-3</v>
      </c>
      <c r="Q18" s="1">
        <v>43494</v>
      </c>
      <c r="R18">
        <v>57.98</v>
      </c>
      <c r="S18">
        <v>58.360000999999997</v>
      </c>
      <c r="T18">
        <v>57.860000999999997</v>
      </c>
      <c r="U18">
        <v>58.23</v>
      </c>
      <c r="V18">
        <v>56.029060000000001</v>
      </c>
      <c r="W18">
        <v>1758700</v>
      </c>
      <c r="X18">
        <v>1.890842E-3</v>
      </c>
      <c r="Y18" s="3">
        <v>43494</v>
      </c>
      <c r="Z18" s="4">
        <v>2.74438</v>
      </c>
      <c r="AC18" s="1">
        <v>43494</v>
      </c>
      <c r="AD18">
        <v>2640</v>
      </c>
      <c r="AF18">
        <f t="shared" si="1"/>
        <v>-1.4573080651336667E-3</v>
      </c>
      <c r="AG18">
        <f t="shared" si="0"/>
        <v>4.8641751204967498E-3</v>
      </c>
      <c r="AH18">
        <f t="shared" si="2"/>
        <v>8.2280213057273066E-3</v>
      </c>
      <c r="AI18">
        <f t="shared" si="3"/>
        <v>1.8908419448973035E-3</v>
      </c>
    </row>
    <row r="19" spans="1:35" x14ac:dyDescent="0.25">
      <c r="A19" s="1">
        <v>43495</v>
      </c>
      <c r="B19">
        <v>47.25</v>
      </c>
      <c r="C19">
        <v>47.889999000000003</v>
      </c>
      <c r="D19">
        <v>47.189999</v>
      </c>
      <c r="E19">
        <v>47.860000999999997</v>
      </c>
      <c r="F19">
        <v>46.390076000000001</v>
      </c>
      <c r="G19">
        <v>12952500</v>
      </c>
      <c r="H19">
        <v>9.6578970000000004E-3</v>
      </c>
      <c r="I19" s="1">
        <v>43495</v>
      </c>
      <c r="J19">
        <v>33.299999</v>
      </c>
      <c r="K19">
        <v>34.169998</v>
      </c>
      <c r="L19">
        <v>32.619999</v>
      </c>
      <c r="M19">
        <v>33.599997999999999</v>
      </c>
      <c r="N19">
        <v>33.599997999999999</v>
      </c>
      <c r="O19">
        <v>1858300</v>
      </c>
      <c r="P19">
        <v>1.9534716000000001E-2</v>
      </c>
      <c r="Q19" s="1">
        <v>43495</v>
      </c>
      <c r="R19">
        <v>58.119999</v>
      </c>
      <c r="S19">
        <v>58.689999</v>
      </c>
      <c r="T19">
        <v>57.759998000000003</v>
      </c>
      <c r="U19">
        <v>57.830002</v>
      </c>
      <c r="V19">
        <v>55.644179999999999</v>
      </c>
      <c r="W19">
        <v>3763200</v>
      </c>
      <c r="X19">
        <v>-6.8929949999999999E-3</v>
      </c>
      <c r="Y19" s="3">
        <v>43495</v>
      </c>
      <c r="Z19" s="4">
        <v>2.7362500000000001</v>
      </c>
      <c r="AC19" s="1">
        <v>43495</v>
      </c>
      <c r="AD19">
        <v>2681.0500489999999</v>
      </c>
      <c r="AF19">
        <f t="shared" si="1"/>
        <v>1.5429609955667445E-2</v>
      </c>
      <c r="AG19">
        <f t="shared" si="0"/>
        <v>9.657896837293567E-3</v>
      </c>
      <c r="AH19">
        <f t="shared" si="2"/>
        <v>1.9534716147817655E-2</v>
      </c>
      <c r="AI19">
        <f t="shared" si="3"/>
        <v>-6.8929946674982645E-3</v>
      </c>
    </row>
    <row r="20" spans="1:35" x14ac:dyDescent="0.25">
      <c r="A20" s="1">
        <v>43496</v>
      </c>
      <c r="B20">
        <v>47.849997999999999</v>
      </c>
      <c r="C20">
        <v>48.779998999999997</v>
      </c>
      <c r="D20">
        <v>47.470001000000003</v>
      </c>
      <c r="E20">
        <v>48.130001</v>
      </c>
      <c r="F20">
        <v>46.651778999999998</v>
      </c>
      <c r="G20">
        <v>32181500</v>
      </c>
      <c r="H20">
        <v>5.6255050000000003E-3</v>
      </c>
      <c r="I20" s="1">
        <v>43496</v>
      </c>
      <c r="J20">
        <v>33.729999999999997</v>
      </c>
      <c r="K20">
        <v>35.305</v>
      </c>
      <c r="L20">
        <v>33.716999000000001</v>
      </c>
      <c r="M20">
        <v>35.090000000000003</v>
      </c>
      <c r="N20">
        <v>35.090000000000003</v>
      </c>
      <c r="O20">
        <v>3693700</v>
      </c>
      <c r="P20">
        <v>4.3390181999999999E-2</v>
      </c>
      <c r="Q20" s="1">
        <v>43496</v>
      </c>
      <c r="R20">
        <v>57.849997999999999</v>
      </c>
      <c r="S20">
        <v>59.060001</v>
      </c>
      <c r="T20">
        <v>57.830002</v>
      </c>
      <c r="U20">
        <v>59.009998000000003</v>
      </c>
      <c r="V20">
        <v>56.779578999999998</v>
      </c>
      <c r="W20">
        <v>3060500</v>
      </c>
      <c r="X20">
        <v>2.0199246000000001E-2</v>
      </c>
      <c r="Y20" s="3">
        <v>43496</v>
      </c>
      <c r="Z20" s="4">
        <v>2.7374999999999998</v>
      </c>
      <c r="AC20" s="1">
        <v>43496</v>
      </c>
      <c r="AD20">
        <v>2704.1000979999999</v>
      </c>
      <c r="AF20">
        <f t="shared" si="1"/>
        <v>8.5606488727822949E-3</v>
      </c>
      <c r="AG20">
        <f t="shared" si="0"/>
        <v>5.625504568038675E-3</v>
      </c>
      <c r="AH20">
        <f t="shared" si="2"/>
        <v>4.3390182149776635E-2</v>
      </c>
      <c r="AI20">
        <f t="shared" si="3"/>
        <v>2.0199246392526682E-2</v>
      </c>
    </row>
    <row r="21" spans="1:35" x14ac:dyDescent="0.25">
      <c r="A21" s="1">
        <v>43497</v>
      </c>
      <c r="B21">
        <v>48.48</v>
      </c>
      <c r="C21">
        <v>48.779998999999997</v>
      </c>
      <c r="D21">
        <v>48.400002000000001</v>
      </c>
      <c r="E21">
        <v>48.700001</v>
      </c>
      <c r="F21">
        <v>47.204273000000001</v>
      </c>
      <c r="G21">
        <v>19130100</v>
      </c>
      <c r="H21">
        <v>1.1773357E-2</v>
      </c>
      <c r="I21" s="1">
        <v>43497</v>
      </c>
      <c r="J21">
        <v>35.119999</v>
      </c>
      <c r="K21">
        <v>35.360000999999997</v>
      </c>
      <c r="L21">
        <v>34.064999</v>
      </c>
      <c r="M21">
        <v>34.240001999999997</v>
      </c>
      <c r="N21">
        <v>34.240001999999997</v>
      </c>
      <c r="O21">
        <v>2008400</v>
      </c>
      <c r="P21">
        <v>-2.4521580000000001E-2</v>
      </c>
      <c r="Q21" s="1">
        <v>43497</v>
      </c>
      <c r="R21">
        <v>59.209999000000003</v>
      </c>
      <c r="S21">
        <v>59.41</v>
      </c>
      <c r="T21">
        <v>58.099997999999999</v>
      </c>
      <c r="U21">
        <v>58.700001</v>
      </c>
      <c r="V21">
        <v>56.481296999999998</v>
      </c>
      <c r="W21">
        <v>2316400</v>
      </c>
      <c r="X21">
        <v>-5.2671799999999998E-3</v>
      </c>
      <c r="Y21" s="3">
        <v>43497</v>
      </c>
      <c r="Z21" s="4">
        <v>2.7326299999999999</v>
      </c>
      <c r="AC21" s="1">
        <v>43497</v>
      </c>
      <c r="AD21">
        <v>2706.530029</v>
      </c>
      <c r="AF21">
        <f t="shared" si="1"/>
        <v>8.9820634799675503E-4</v>
      </c>
      <c r="AG21">
        <f t="shared" si="0"/>
        <v>1.1773356540502267E-2</v>
      </c>
      <c r="AH21">
        <f t="shared" si="2"/>
        <v>-2.4521579910369073E-2</v>
      </c>
      <c r="AI21">
        <f t="shared" si="3"/>
        <v>-5.2671796323968678E-3</v>
      </c>
    </row>
    <row r="22" spans="1:35" x14ac:dyDescent="0.25">
      <c r="A22" s="1">
        <v>43500</v>
      </c>
      <c r="B22">
        <v>48.700001</v>
      </c>
      <c r="C22">
        <v>49.450001</v>
      </c>
      <c r="D22">
        <v>48.540000999999997</v>
      </c>
      <c r="E22">
        <v>49.25</v>
      </c>
      <c r="F22">
        <v>47.737385000000003</v>
      </c>
      <c r="G22">
        <v>15105700</v>
      </c>
      <c r="H22">
        <v>1.1230425E-2</v>
      </c>
      <c r="I22" s="1">
        <v>43500</v>
      </c>
      <c r="J22">
        <v>34.409999999999997</v>
      </c>
      <c r="K22">
        <v>34.560001</v>
      </c>
      <c r="L22">
        <v>33.830002</v>
      </c>
      <c r="M22">
        <v>33.900002000000001</v>
      </c>
      <c r="N22">
        <v>33.900002000000001</v>
      </c>
      <c r="O22">
        <v>1558400</v>
      </c>
      <c r="P22">
        <v>-9.9795360000000007E-3</v>
      </c>
      <c r="Q22" s="1">
        <v>43500</v>
      </c>
      <c r="R22">
        <v>58.82</v>
      </c>
      <c r="S22">
        <v>59.110000999999997</v>
      </c>
      <c r="T22">
        <v>58.43</v>
      </c>
      <c r="U22">
        <v>58.919998</v>
      </c>
      <c r="V22">
        <v>56.692982000000001</v>
      </c>
      <c r="W22">
        <v>2226700</v>
      </c>
      <c r="X22">
        <v>3.7408720000000001E-3</v>
      </c>
      <c r="Y22" s="3">
        <v>43500</v>
      </c>
      <c r="Z22" s="4">
        <v>2.7343799999999998</v>
      </c>
      <c r="AC22" s="1">
        <v>43500</v>
      </c>
      <c r="AD22">
        <v>2724.8701169999999</v>
      </c>
      <c r="AF22">
        <f t="shared" si="1"/>
        <v>6.7533811583571079E-3</v>
      </c>
      <c r="AG22">
        <f t="shared" si="0"/>
        <v>1.1230425386175025E-2</v>
      </c>
      <c r="AH22">
        <f t="shared" si="2"/>
        <v>-9.9795363013015503E-3</v>
      </c>
      <c r="AI22">
        <f t="shared" si="3"/>
        <v>3.7408720202600776E-3</v>
      </c>
    </row>
    <row r="23" spans="1:35" x14ac:dyDescent="0.25">
      <c r="A23" s="1">
        <v>43501</v>
      </c>
      <c r="B23">
        <v>49.330002</v>
      </c>
      <c r="C23">
        <v>49.470001000000003</v>
      </c>
      <c r="D23">
        <v>49.099997999999999</v>
      </c>
      <c r="E23">
        <v>49.259998000000003</v>
      </c>
      <c r="F23">
        <v>47.747073999999998</v>
      </c>
      <c r="G23">
        <v>12651900</v>
      </c>
      <c r="H23">
        <v>2.0294399999999999E-4</v>
      </c>
      <c r="I23" s="1">
        <v>43501</v>
      </c>
      <c r="J23">
        <v>33.889999000000003</v>
      </c>
      <c r="K23">
        <v>34.860000999999997</v>
      </c>
      <c r="L23">
        <v>33.889999000000003</v>
      </c>
      <c r="M23">
        <v>34.709999000000003</v>
      </c>
      <c r="N23">
        <v>34.709999000000003</v>
      </c>
      <c r="O23">
        <v>1747200</v>
      </c>
      <c r="P23">
        <v>2.3612727999999999E-2</v>
      </c>
      <c r="Q23" s="1">
        <v>43501</v>
      </c>
      <c r="R23">
        <v>58.82</v>
      </c>
      <c r="S23">
        <v>59.310001</v>
      </c>
      <c r="T23">
        <v>58.75</v>
      </c>
      <c r="U23">
        <v>59.139999000000003</v>
      </c>
      <c r="V23">
        <v>56.904667000000003</v>
      </c>
      <c r="W23">
        <v>2339100</v>
      </c>
      <c r="X23">
        <v>3.7269299999999998E-3</v>
      </c>
      <c r="Y23" s="3">
        <v>43501</v>
      </c>
      <c r="Z23" s="4">
        <v>2.7385000000000002</v>
      </c>
      <c r="AC23" s="1">
        <v>43501</v>
      </c>
      <c r="AD23">
        <v>2737.6999510000001</v>
      </c>
      <c r="AF23">
        <f t="shared" si="1"/>
        <v>4.6973704433801444E-3</v>
      </c>
      <c r="AG23">
        <f t="shared" si="0"/>
        <v>2.0294402114684473E-4</v>
      </c>
      <c r="AH23">
        <f t="shared" si="2"/>
        <v>2.3612727680100143E-2</v>
      </c>
      <c r="AI23">
        <f t="shared" si="3"/>
        <v>3.7269300357696267E-3</v>
      </c>
    </row>
    <row r="24" spans="1:35" x14ac:dyDescent="0.25">
      <c r="A24" s="1">
        <v>43502</v>
      </c>
      <c r="B24">
        <v>49.209999000000003</v>
      </c>
      <c r="C24">
        <v>49.360000999999997</v>
      </c>
      <c r="D24">
        <v>49.02</v>
      </c>
      <c r="E24">
        <v>49.259998000000003</v>
      </c>
      <c r="F24">
        <v>47.747073999999998</v>
      </c>
      <c r="G24">
        <v>8689100</v>
      </c>
      <c r="H24">
        <v>0</v>
      </c>
      <c r="I24" s="1">
        <v>43502</v>
      </c>
      <c r="J24">
        <v>34.610000999999997</v>
      </c>
      <c r="K24">
        <v>34.919998</v>
      </c>
      <c r="L24">
        <v>33.729999999999997</v>
      </c>
      <c r="M24">
        <v>34.080002</v>
      </c>
      <c r="N24">
        <v>34.080002</v>
      </c>
      <c r="O24">
        <v>1968400</v>
      </c>
      <c r="P24">
        <v>-1.831704E-2</v>
      </c>
      <c r="Q24" s="1">
        <v>43502</v>
      </c>
      <c r="R24">
        <v>59.139999000000003</v>
      </c>
      <c r="S24">
        <v>59.490001999999997</v>
      </c>
      <c r="T24">
        <v>58.689999</v>
      </c>
      <c r="U24">
        <v>59.16</v>
      </c>
      <c r="V24">
        <v>56.923907999999997</v>
      </c>
      <c r="W24">
        <v>2682200</v>
      </c>
      <c r="X24">
        <v>3.3806999999999999E-4</v>
      </c>
      <c r="Y24" s="3">
        <v>43502</v>
      </c>
      <c r="Z24" s="4">
        <v>2.7376299999999998</v>
      </c>
      <c r="AC24" s="1">
        <v>43502</v>
      </c>
      <c r="AD24">
        <v>2731.610107</v>
      </c>
      <c r="AF24">
        <f t="shared" si="1"/>
        <v>-2.2269158091692276E-3</v>
      </c>
      <c r="AG24">
        <f t="shared" si="0"/>
        <v>0</v>
      </c>
      <c r="AH24">
        <f t="shared" si="2"/>
        <v>-1.8317040416993891E-2</v>
      </c>
      <c r="AI24">
        <f t="shared" si="3"/>
        <v>3.3806977172901043E-4</v>
      </c>
    </row>
    <row r="25" spans="1:35" x14ac:dyDescent="0.25">
      <c r="A25" s="1">
        <v>43503</v>
      </c>
      <c r="B25">
        <v>49.169998</v>
      </c>
      <c r="C25">
        <v>49.459999000000003</v>
      </c>
      <c r="D25">
        <v>49</v>
      </c>
      <c r="E25">
        <v>49.419998</v>
      </c>
      <c r="F25">
        <v>47.902161</v>
      </c>
      <c r="G25">
        <v>10047800</v>
      </c>
      <c r="H25">
        <v>3.2428309999999998E-3</v>
      </c>
      <c r="I25" s="1">
        <v>43503</v>
      </c>
      <c r="J25">
        <v>33.57</v>
      </c>
      <c r="K25">
        <v>34.334999000000003</v>
      </c>
      <c r="L25">
        <v>32.659999999999997</v>
      </c>
      <c r="M25">
        <v>34.259998000000003</v>
      </c>
      <c r="N25">
        <v>34.259998000000003</v>
      </c>
      <c r="O25">
        <v>2796900</v>
      </c>
      <c r="P25">
        <v>5.267674E-3</v>
      </c>
      <c r="Q25" s="1">
        <v>43503</v>
      </c>
      <c r="R25">
        <v>56.560001</v>
      </c>
      <c r="S25">
        <v>57.869999</v>
      </c>
      <c r="T25">
        <v>55.52</v>
      </c>
      <c r="U25">
        <v>55.84</v>
      </c>
      <c r="V25">
        <v>53.729401000000003</v>
      </c>
      <c r="W25">
        <v>8770600</v>
      </c>
      <c r="X25">
        <v>-5.7755071999999998E-2</v>
      </c>
      <c r="Y25" s="3">
        <v>43503</v>
      </c>
      <c r="Z25" s="4">
        <v>2.6970000000000001</v>
      </c>
      <c r="AC25" s="1">
        <v>43503</v>
      </c>
      <c r="AD25">
        <v>2706.0500489999999</v>
      </c>
      <c r="AF25">
        <f t="shared" si="1"/>
        <v>-9.4011929842734432E-3</v>
      </c>
      <c r="AG25">
        <f t="shared" si="0"/>
        <v>3.2428306594876055E-3</v>
      </c>
      <c r="AH25">
        <f t="shared" si="2"/>
        <v>5.267673872296541E-3</v>
      </c>
      <c r="AI25">
        <f t="shared" si="3"/>
        <v>-5.7755072285776254E-2</v>
      </c>
    </row>
    <row r="26" spans="1:35" x14ac:dyDescent="0.25">
      <c r="A26" s="1">
        <v>43504</v>
      </c>
      <c r="B26">
        <v>49.369999</v>
      </c>
      <c r="C26">
        <v>49.5</v>
      </c>
      <c r="D26">
        <v>49.110000999999997</v>
      </c>
      <c r="E26">
        <v>49.5</v>
      </c>
      <c r="F26">
        <v>47.979702000000003</v>
      </c>
      <c r="G26">
        <v>9813300</v>
      </c>
      <c r="H26">
        <v>1.617428E-3</v>
      </c>
      <c r="I26" s="1">
        <v>43504</v>
      </c>
      <c r="J26">
        <v>34</v>
      </c>
      <c r="K26">
        <v>35.659999999999997</v>
      </c>
      <c r="L26">
        <v>33.950001</v>
      </c>
      <c r="M26">
        <v>35.439999</v>
      </c>
      <c r="N26">
        <v>35.439999</v>
      </c>
      <c r="O26">
        <v>2647100</v>
      </c>
      <c r="P26">
        <v>3.3862663000000001E-2</v>
      </c>
      <c r="Q26" s="1">
        <v>43504</v>
      </c>
      <c r="R26">
        <v>55.32</v>
      </c>
      <c r="S26">
        <v>55.900002000000001</v>
      </c>
      <c r="T26">
        <v>54.82</v>
      </c>
      <c r="U26">
        <v>55.360000999999997</v>
      </c>
      <c r="V26">
        <v>53.267544000000001</v>
      </c>
      <c r="W26">
        <v>5316900</v>
      </c>
      <c r="X26">
        <v>-8.6331410000000004E-3</v>
      </c>
      <c r="Y26" s="3">
        <v>43504</v>
      </c>
      <c r="Z26" s="4">
        <v>2.6977500000000001</v>
      </c>
      <c r="AC26" s="1">
        <v>43504</v>
      </c>
      <c r="AD26">
        <v>2707.8798830000001</v>
      </c>
      <c r="AF26">
        <f t="shared" si="1"/>
        <v>6.7597257173979131E-4</v>
      </c>
      <c r="AG26">
        <f t="shared" si="0"/>
        <v>1.6174282492698033E-3</v>
      </c>
      <c r="AH26">
        <f t="shared" si="2"/>
        <v>3.3862663001319682E-2</v>
      </c>
      <c r="AI26">
        <f t="shared" si="3"/>
        <v>-8.6331412276616781E-3</v>
      </c>
    </row>
    <row r="27" spans="1:35" x14ac:dyDescent="0.25">
      <c r="A27" s="1">
        <v>43507</v>
      </c>
      <c r="B27">
        <v>49.57</v>
      </c>
      <c r="C27">
        <v>49.880001</v>
      </c>
      <c r="D27">
        <v>49.48</v>
      </c>
      <c r="E27">
        <v>49.610000999999997</v>
      </c>
      <c r="F27">
        <v>48.086326999999997</v>
      </c>
      <c r="G27">
        <v>9369300</v>
      </c>
      <c r="H27">
        <v>2.2198280000000001E-3</v>
      </c>
      <c r="I27" s="1">
        <v>43507</v>
      </c>
      <c r="J27">
        <v>35.490001999999997</v>
      </c>
      <c r="K27">
        <v>35.919998</v>
      </c>
      <c r="L27">
        <v>34.020000000000003</v>
      </c>
      <c r="M27">
        <v>34.290000999999997</v>
      </c>
      <c r="N27">
        <v>34.290000999999997</v>
      </c>
      <c r="O27">
        <v>1888900</v>
      </c>
      <c r="P27">
        <v>-3.2987302000000003E-2</v>
      </c>
      <c r="Q27" s="1">
        <v>43507</v>
      </c>
      <c r="R27">
        <v>55.700001</v>
      </c>
      <c r="S27">
        <v>55.950001</v>
      </c>
      <c r="T27">
        <v>54.139999000000003</v>
      </c>
      <c r="U27">
        <v>55.669998</v>
      </c>
      <c r="V27">
        <v>53.565823000000002</v>
      </c>
      <c r="W27">
        <v>5795600</v>
      </c>
      <c r="X27">
        <v>5.584019E-3</v>
      </c>
      <c r="Y27" s="3">
        <v>43507</v>
      </c>
      <c r="Z27" s="4">
        <v>2.6880000000000002</v>
      </c>
      <c r="AC27" s="1">
        <v>43507</v>
      </c>
      <c r="AD27">
        <v>2709.8000489999999</v>
      </c>
      <c r="AF27">
        <f t="shared" si="1"/>
        <v>7.0885179800317388E-4</v>
      </c>
      <c r="AG27">
        <f t="shared" si="0"/>
        <v>2.2198282763223887E-3</v>
      </c>
      <c r="AH27">
        <f t="shared" si="2"/>
        <v>-3.2987301882325681E-2</v>
      </c>
      <c r="AI27">
        <f t="shared" si="3"/>
        <v>5.5840189902349735E-3</v>
      </c>
    </row>
    <row r="28" spans="1:35" x14ac:dyDescent="0.25">
      <c r="A28" s="1">
        <v>43508</v>
      </c>
      <c r="B28">
        <v>49.689999</v>
      </c>
      <c r="C28">
        <v>49.799999</v>
      </c>
      <c r="D28">
        <v>49.459999000000003</v>
      </c>
      <c r="E28">
        <v>49.66</v>
      </c>
      <c r="F28">
        <v>48.134785000000001</v>
      </c>
      <c r="G28">
        <v>10983300</v>
      </c>
      <c r="H28">
        <v>1.0072219999999999E-3</v>
      </c>
      <c r="I28" s="1">
        <v>43508</v>
      </c>
      <c r="J28">
        <v>34.650002000000001</v>
      </c>
      <c r="K28">
        <v>36.43</v>
      </c>
      <c r="L28">
        <v>34.470001000000003</v>
      </c>
      <c r="M28">
        <v>35.990001999999997</v>
      </c>
      <c r="N28">
        <v>35.990001999999997</v>
      </c>
      <c r="O28">
        <v>2833800</v>
      </c>
      <c r="P28">
        <v>4.8387382E-2</v>
      </c>
      <c r="Q28" s="1">
        <v>43508</v>
      </c>
      <c r="R28">
        <v>55.599997999999999</v>
      </c>
      <c r="S28">
        <v>56.700001</v>
      </c>
      <c r="T28">
        <v>55.599997999999999</v>
      </c>
      <c r="U28">
        <v>56.529998999999997</v>
      </c>
      <c r="V28">
        <v>54.393318000000001</v>
      </c>
      <c r="W28">
        <v>3692400</v>
      </c>
      <c r="X28">
        <v>1.5330081000000001E-2</v>
      </c>
      <c r="Y28" s="3">
        <v>43508</v>
      </c>
      <c r="Z28" s="4">
        <v>2.6928800000000002</v>
      </c>
      <c r="AC28" s="1">
        <v>43508</v>
      </c>
      <c r="AD28">
        <v>2744.7299800000001</v>
      </c>
      <c r="AF28">
        <f t="shared" si="1"/>
        <v>1.2807852668629494E-2</v>
      </c>
      <c r="AG28">
        <f t="shared" si="0"/>
        <v>1.0072218682468659E-3</v>
      </c>
      <c r="AH28">
        <f t="shared" si="2"/>
        <v>4.8387382024079884E-2</v>
      </c>
      <c r="AI28">
        <f t="shared" si="3"/>
        <v>1.5330081328317036E-2</v>
      </c>
    </row>
    <row r="29" spans="1:35" x14ac:dyDescent="0.25">
      <c r="A29" s="1">
        <v>43509</v>
      </c>
      <c r="B29">
        <v>49.610000999999997</v>
      </c>
      <c r="C29">
        <v>49.939999</v>
      </c>
      <c r="D29">
        <v>49.560001</v>
      </c>
      <c r="E29">
        <v>49.790000999999997</v>
      </c>
      <c r="F29">
        <v>48.260798999999999</v>
      </c>
      <c r="G29">
        <v>12748800</v>
      </c>
      <c r="H29">
        <v>2.61452E-3</v>
      </c>
      <c r="I29" s="1">
        <v>43509</v>
      </c>
      <c r="J29">
        <v>36.040000999999997</v>
      </c>
      <c r="K29">
        <v>36.421000999999997</v>
      </c>
      <c r="L29">
        <v>35.685001</v>
      </c>
      <c r="M29">
        <v>35.790000999999997</v>
      </c>
      <c r="N29">
        <v>35.790000999999997</v>
      </c>
      <c r="O29">
        <v>1358100</v>
      </c>
      <c r="P29">
        <v>-5.5726250000000003E-3</v>
      </c>
      <c r="Q29" s="1">
        <v>43509</v>
      </c>
      <c r="R29">
        <v>56.700001</v>
      </c>
      <c r="S29">
        <v>57.009998000000003</v>
      </c>
      <c r="T29">
        <v>56.23</v>
      </c>
      <c r="U29">
        <v>56.959999000000003</v>
      </c>
      <c r="V29">
        <v>54.807063999999997</v>
      </c>
      <c r="W29">
        <v>3230800</v>
      </c>
      <c r="X29">
        <v>7.5777750000000001E-3</v>
      </c>
      <c r="Y29" s="3">
        <v>43509</v>
      </c>
      <c r="Z29" s="4">
        <v>2.6837499999999999</v>
      </c>
      <c r="AC29" s="1">
        <v>43509</v>
      </c>
      <c r="AD29">
        <v>2753.030029</v>
      </c>
      <c r="AF29">
        <f t="shared" si="1"/>
        <v>3.0194316566571899E-3</v>
      </c>
      <c r="AG29">
        <f t="shared" si="0"/>
        <v>2.6145195983864333E-3</v>
      </c>
      <c r="AH29">
        <f t="shared" si="2"/>
        <v>-5.5726249432304087E-3</v>
      </c>
      <c r="AI29">
        <f t="shared" si="3"/>
        <v>7.5777753206960341E-3</v>
      </c>
    </row>
    <row r="30" spans="1:35" x14ac:dyDescent="0.25">
      <c r="A30" s="1">
        <v>43510</v>
      </c>
      <c r="B30">
        <v>46.700001</v>
      </c>
      <c r="C30">
        <v>46.959999000000003</v>
      </c>
      <c r="D30">
        <v>45.5</v>
      </c>
      <c r="E30">
        <v>45.59</v>
      </c>
      <c r="F30">
        <v>44.189793000000002</v>
      </c>
      <c r="G30">
        <v>58905400</v>
      </c>
      <c r="H30">
        <v>-8.8125781E-2</v>
      </c>
      <c r="I30" s="1">
        <v>43510</v>
      </c>
      <c r="J30">
        <v>35.759998000000003</v>
      </c>
      <c r="K30">
        <v>36.68</v>
      </c>
      <c r="L30">
        <v>35.529998999999997</v>
      </c>
      <c r="M30">
        <v>35.970001000000003</v>
      </c>
      <c r="N30">
        <v>35.970001000000003</v>
      </c>
      <c r="O30">
        <v>1980200</v>
      </c>
      <c r="P30">
        <v>5.0167329999999998E-3</v>
      </c>
      <c r="Q30" s="1">
        <v>43510</v>
      </c>
      <c r="R30">
        <v>56.73</v>
      </c>
      <c r="S30">
        <v>57.459999000000003</v>
      </c>
      <c r="T30">
        <v>56.450001</v>
      </c>
      <c r="U30">
        <v>56.580002</v>
      </c>
      <c r="V30">
        <v>54.441433000000004</v>
      </c>
      <c r="W30">
        <v>3394200</v>
      </c>
      <c r="X30">
        <v>-6.6935909999999996E-3</v>
      </c>
      <c r="Y30" s="3">
        <v>43510</v>
      </c>
      <c r="Z30" s="4">
        <v>2.6938800000000001</v>
      </c>
      <c r="AC30" s="1">
        <v>43510</v>
      </c>
      <c r="AD30">
        <v>2745.7299800000001</v>
      </c>
      <c r="AF30">
        <f t="shared" si="1"/>
        <v>-2.6551634465823426E-3</v>
      </c>
      <c r="AG30">
        <f t="shared" si="0"/>
        <v>-8.8125781400040903E-2</v>
      </c>
      <c r="AH30">
        <f t="shared" si="2"/>
        <v>5.0167327897781E-3</v>
      </c>
      <c r="AI30">
        <f t="shared" si="3"/>
        <v>-6.6935907621332724E-3</v>
      </c>
    </row>
    <row r="31" spans="1:35" x14ac:dyDescent="0.25">
      <c r="A31" s="1">
        <v>43511</v>
      </c>
      <c r="B31">
        <v>45.900002000000001</v>
      </c>
      <c r="C31">
        <v>46.259998000000003</v>
      </c>
      <c r="D31">
        <v>45.200001</v>
      </c>
      <c r="E31">
        <v>45.240001999999997</v>
      </c>
      <c r="F31">
        <v>43.850543999999999</v>
      </c>
      <c r="G31">
        <v>35701600</v>
      </c>
      <c r="H31">
        <v>-7.7067100000000003E-3</v>
      </c>
      <c r="I31" s="1">
        <v>43511</v>
      </c>
      <c r="J31">
        <v>36.619999</v>
      </c>
      <c r="K31">
        <v>37.435001</v>
      </c>
      <c r="L31">
        <v>36.200001</v>
      </c>
      <c r="M31">
        <v>37.18</v>
      </c>
      <c r="N31">
        <v>37.18</v>
      </c>
      <c r="O31">
        <v>3201500</v>
      </c>
      <c r="P31">
        <v>3.3085696999999997E-2</v>
      </c>
      <c r="Q31" s="1">
        <v>43511</v>
      </c>
      <c r="R31">
        <v>57.029998999999997</v>
      </c>
      <c r="S31">
        <v>57.07</v>
      </c>
      <c r="T31">
        <v>55.720001000000003</v>
      </c>
      <c r="U31">
        <v>56.790000999999997</v>
      </c>
      <c r="V31">
        <v>54.64349</v>
      </c>
      <c r="W31">
        <v>7318200</v>
      </c>
      <c r="X31">
        <v>3.7045860000000002E-3</v>
      </c>
      <c r="Y31" s="3">
        <v>43511</v>
      </c>
      <c r="Z31" s="4">
        <v>2.6828799999999999</v>
      </c>
      <c r="AC31" s="1">
        <v>43511</v>
      </c>
      <c r="AD31">
        <v>2775.6000979999999</v>
      </c>
      <c r="AF31">
        <f t="shared" si="1"/>
        <v>1.0820004959524177E-2</v>
      </c>
      <c r="AG31">
        <f t="shared" si="0"/>
        <v>-7.706710143414508E-3</v>
      </c>
      <c r="AH31">
        <f t="shared" si="2"/>
        <v>3.3085696784820318E-2</v>
      </c>
      <c r="AI31">
        <f t="shared" si="3"/>
        <v>3.704585849779729E-3</v>
      </c>
    </row>
    <row r="32" spans="1:35" x14ac:dyDescent="0.25">
      <c r="A32" s="1">
        <v>43515</v>
      </c>
      <c r="B32">
        <v>45.32</v>
      </c>
      <c r="C32">
        <v>45.59</v>
      </c>
      <c r="D32">
        <v>44.77</v>
      </c>
      <c r="E32">
        <v>44.830002</v>
      </c>
      <c r="F32">
        <v>43.453133000000001</v>
      </c>
      <c r="G32">
        <v>25511300</v>
      </c>
      <c r="H32">
        <v>-9.10417E-3</v>
      </c>
      <c r="I32" s="1">
        <v>43515</v>
      </c>
      <c r="J32">
        <v>37.029998999999997</v>
      </c>
      <c r="K32">
        <v>37.159999999999997</v>
      </c>
      <c r="L32">
        <v>36.110000999999997</v>
      </c>
      <c r="M32">
        <v>36.229999999999997</v>
      </c>
      <c r="N32">
        <v>36.229999999999997</v>
      </c>
      <c r="O32">
        <v>3152300</v>
      </c>
      <c r="P32">
        <v>-2.5883476999999998E-2</v>
      </c>
      <c r="Q32" s="1">
        <v>43515</v>
      </c>
      <c r="R32">
        <v>56.75</v>
      </c>
      <c r="S32">
        <v>58.119999</v>
      </c>
      <c r="T32">
        <v>56.709999000000003</v>
      </c>
      <c r="U32">
        <v>57.419998</v>
      </c>
      <c r="V32">
        <v>55.249676000000001</v>
      </c>
      <c r="W32">
        <v>4286100</v>
      </c>
      <c r="X32">
        <v>1.103239E-2</v>
      </c>
      <c r="Y32" s="3">
        <v>43515</v>
      </c>
      <c r="Z32" s="4">
        <v>2.6412499999999999</v>
      </c>
      <c r="AC32" s="1">
        <v>43515</v>
      </c>
      <c r="AD32">
        <v>2779.76001</v>
      </c>
      <c r="AF32">
        <f t="shared" si="1"/>
        <v>1.4976212870596584E-3</v>
      </c>
      <c r="AG32">
        <f t="shared" si="0"/>
        <v>-9.1041696898312985E-3</v>
      </c>
      <c r="AH32">
        <f t="shared" si="2"/>
        <v>-2.5883477386312137E-2</v>
      </c>
      <c r="AI32">
        <f t="shared" si="3"/>
        <v>1.1032390283717497E-2</v>
      </c>
    </row>
    <row r="33" spans="1:35" x14ac:dyDescent="0.25">
      <c r="A33" s="1">
        <v>43516</v>
      </c>
      <c r="B33">
        <v>44.91</v>
      </c>
      <c r="C33">
        <v>45.240001999999997</v>
      </c>
      <c r="D33">
        <v>44.799999</v>
      </c>
      <c r="E33">
        <v>45.099997999999999</v>
      </c>
      <c r="F33">
        <v>43.714835999999998</v>
      </c>
      <c r="G33">
        <v>27464000</v>
      </c>
      <c r="H33">
        <v>6.0045860000000001E-3</v>
      </c>
      <c r="I33" s="1">
        <v>43516</v>
      </c>
      <c r="J33">
        <v>36.139999000000003</v>
      </c>
      <c r="K33">
        <v>37.389999000000003</v>
      </c>
      <c r="L33">
        <v>34.790000999999997</v>
      </c>
      <c r="M33">
        <v>34.830002</v>
      </c>
      <c r="N33">
        <v>34.830002</v>
      </c>
      <c r="O33">
        <v>5134900</v>
      </c>
      <c r="P33">
        <v>-3.9408363000000002E-2</v>
      </c>
      <c r="Q33" s="1">
        <v>43516</v>
      </c>
      <c r="R33">
        <v>57.380001</v>
      </c>
      <c r="S33">
        <v>58.810001</v>
      </c>
      <c r="T33">
        <v>57.200001</v>
      </c>
      <c r="U33">
        <v>58.450001</v>
      </c>
      <c r="V33">
        <v>56.240749000000001</v>
      </c>
      <c r="W33">
        <v>3076300</v>
      </c>
      <c r="X33">
        <v>1.7779089000000001E-2</v>
      </c>
      <c r="Y33" s="3">
        <v>43516</v>
      </c>
      <c r="Z33" s="4">
        <v>2.6633800000000001</v>
      </c>
      <c r="AC33" s="1">
        <v>43516</v>
      </c>
      <c r="AD33">
        <v>2784.6999510000001</v>
      </c>
      <c r="AF33">
        <f t="shared" si="1"/>
        <v>1.7755334147047108E-3</v>
      </c>
      <c r="AG33">
        <f t="shared" si="0"/>
        <v>6.00458607241805E-3</v>
      </c>
      <c r="AH33">
        <f t="shared" si="2"/>
        <v>-3.940836310731477E-2</v>
      </c>
      <c r="AI33">
        <f t="shared" si="3"/>
        <v>1.7779089209639665E-2</v>
      </c>
    </row>
    <row r="34" spans="1:35" x14ac:dyDescent="0.25">
      <c r="A34" s="1">
        <v>43517</v>
      </c>
      <c r="B34">
        <v>45</v>
      </c>
      <c r="C34">
        <v>45.91</v>
      </c>
      <c r="D34">
        <v>44.959999000000003</v>
      </c>
      <c r="E34">
        <v>45.860000999999997</v>
      </c>
      <c r="F34">
        <v>44.451495999999999</v>
      </c>
      <c r="G34">
        <v>23121200</v>
      </c>
      <c r="H34">
        <v>1.6711075999999998E-2</v>
      </c>
      <c r="I34" s="1">
        <v>43517</v>
      </c>
      <c r="J34">
        <v>34.950001</v>
      </c>
      <c r="K34">
        <v>35.470001000000003</v>
      </c>
      <c r="L34">
        <v>33.68</v>
      </c>
      <c r="M34">
        <v>35.040000999999997</v>
      </c>
      <c r="N34">
        <v>35.040000999999997</v>
      </c>
      <c r="O34">
        <v>6685100</v>
      </c>
      <c r="P34">
        <v>6.011153E-3</v>
      </c>
      <c r="Q34" s="1">
        <v>43517</v>
      </c>
      <c r="R34">
        <v>58.439999</v>
      </c>
      <c r="S34">
        <v>58.52</v>
      </c>
      <c r="T34">
        <v>57.700001</v>
      </c>
      <c r="U34">
        <v>58.330002</v>
      </c>
      <c r="V34">
        <v>56.125281999999999</v>
      </c>
      <c r="W34">
        <v>2215000</v>
      </c>
      <c r="X34">
        <v>-2.0551950000000001E-3</v>
      </c>
      <c r="Y34" s="3">
        <v>43517</v>
      </c>
      <c r="Z34" s="4">
        <v>2.6509999999999998</v>
      </c>
      <c r="AC34" s="1">
        <v>43517</v>
      </c>
      <c r="AD34">
        <v>2774.8798830000001</v>
      </c>
      <c r="AF34">
        <f t="shared" si="1"/>
        <v>-3.5326691965495982E-3</v>
      </c>
      <c r="AG34">
        <f t="shared" si="0"/>
        <v>1.671107613346523E-2</v>
      </c>
      <c r="AH34">
        <f t="shared" si="2"/>
        <v>6.0111528073321097E-3</v>
      </c>
      <c r="AI34">
        <f t="shared" si="3"/>
        <v>-2.0551947882312405E-3</v>
      </c>
    </row>
    <row r="35" spans="1:35" x14ac:dyDescent="0.25">
      <c r="A35" s="1">
        <v>43518</v>
      </c>
      <c r="B35">
        <v>45.759998000000003</v>
      </c>
      <c r="C35">
        <v>45.950001</v>
      </c>
      <c r="D35">
        <v>45.200001</v>
      </c>
      <c r="E35">
        <v>45.279998999999997</v>
      </c>
      <c r="F35">
        <v>43.889308999999997</v>
      </c>
      <c r="G35">
        <v>24728400</v>
      </c>
      <c r="H35">
        <v>-1.2727858E-2</v>
      </c>
      <c r="I35" s="1">
        <v>43518</v>
      </c>
      <c r="J35">
        <v>37.970001000000003</v>
      </c>
      <c r="K35">
        <v>44.389999000000003</v>
      </c>
      <c r="L35">
        <v>37.209999000000003</v>
      </c>
      <c r="M35">
        <v>44.279998999999997</v>
      </c>
      <c r="N35">
        <v>44.279998999999997</v>
      </c>
      <c r="O35">
        <v>22935300</v>
      </c>
      <c r="P35">
        <v>0.234042791</v>
      </c>
      <c r="Q35" s="1">
        <v>43518</v>
      </c>
      <c r="R35">
        <v>56.610000999999997</v>
      </c>
      <c r="S35">
        <v>56.959999000000003</v>
      </c>
      <c r="T35">
        <v>55.75</v>
      </c>
      <c r="U35">
        <v>56.73</v>
      </c>
      <c r="V35">
        <v>54.585757999999998</v>
      </c>
      <c r="W35">
        <v>5550800</v>
      </c>
      <c r="X35">
        <v>-2.7813364E-2</v>
      </c>
      <c r="Y35" s="3">
        <v>43518</v>
      </c>
      <c r="Z35" s="4">
        <v>2.6462500000000002</v>
      </c>
      <c r="AC35" s="1">
        <v>43518</v>
      </c>
      <c r="AD35">
        <v>2792.669922</v>
      </c>
      <c r="AF35">
        <f t="shared" si="1"/>
        <v>6.3906386718999286E-3</v>
      </c>
      <c r="AG35">
        <f t="shared" si="0"/>
        <v>-1.2727857515607344E-2</v>
      </c>
      <c r="AH35">
        <f t="shared" si="2"/>
        <v>0.23404279064987366</v>
      </c>
      <c r="AI35">
        <f t="shared" si="3"/>
        <v>-2.7813364313984401E-2</v>
      </c>
    </row>
    <row r="36" spans="1:35" x14ac:dyDescent="0.25">
      <c r="A36" s="1">
        <v>43521</v>
      </c>
      <c r="B36">
        <v>45.439999</v>
      </c>
      <c r="C36">
        <v>45.57</v>
      </c>
      <c r="D36">
        <v>44.84</v>
      </c>
      <c r="E36">
        <v>44.939999</v>
      </c>
      <c r="F36">
        <v>43.559753000000001</v>
      </c>
      <c r="G36">
        <v>23774400</v>
      </c>
      <c r="H36">
        <v>-7.5371320000000002E-3</v>
      </c>
      <c r="I36" s="1">
        <v>43521</v>
      </c>
      <c r="J36">
        <v>43.799999</v>
      </c>
      <c r="K36">
        <v>45.290000999999997</v>
      </c>
      <c r="L36">
        <v>43</v>
      </c>
      <c r="M36">
        <v>43.650002000000001</v>
      </c>
      <c r="N36">
        <v>43.650002000000001</v>
      </c>
      <c r="O36">
        <v>8860400</v>
      </c>
      <c r="P36">
        <v>-1.4329757E-2</v>
      </c>
      <c r="Q36" s="1">
        <v>43521</v>
      </c>
      <c r="R36">
        <v>56.959999000000003</v>
      </c>
      <c r="S36">
        <v>56.959999000000003</v>
      </c>
      <c r="T36">
        <v>55.419998</v>
      </c>
      <c r="U36">
        <v>55.66</v>
      </c>
      <c r="V36">
        <v>53.556206000000003</v>
      </c>
      <c r="W36">
        <v>4175700</v>
      </c>
      <c r="X36">
        <v>-1.9041323999999998E-2</v>
      </c>
      <c r="Y36" s="3">
        <v>43521</v>
      </c>
      <c r="Z36" s="4">
        <v>2.63863</v>
      </c>
      <c r="AC36" s="1">
        <v>43521</v>
      </c>
      <c r="AD36">
        <v>2796.110107</v>
      </c>
      <c r="AF36">
        <f t="shared" si="1"/>
        <v>1.2311042541126582E-3</v>
      </c>
      <c r="AG36">
        <f t="shared" si="0"/>
        <v>-7.5371319620662902E-3</v>
      </c>
      <c r="AH36">
        <f t="shared" si="2"/>
        <v>-1.4329757152251599E-2</v>
      </c>
      <c r="AI36">
        <f t="shared" si="3"/>
        <v>-1.9041324365853374E-2</v>
      </c>
    </row>
    <row r="37" spans="1:35" x14ac:dyDescent="0.25">
      <c r="A37" s="1">
        <v>43522</v>
      </c>
      <c r="B37">
        <v>45.099997999999999</v>
      </c>
      <c r="C37">
        <v>45.139999000000003</v>
      </c>
      <c r="D37">
        <v>44.66</v>
      </c>
      <c r="E37">
        <v>44.689999</v>
      </c>
      <c r="F37">
        <v>43.317431999999997</v>
      </c>
      <c r="G37">
        <v>20463200</v>
      </c>
      <c r="H37">
        <v>-5.578487E-3</v>
      </c>
      <c r="I37" s="1">
        <v>43522</v>
      </c>
      <c r="J37">
        <v>43.130001</v>
      </c>
      <c r="K37">
        <v>43.66</v>
      </c>
      <c r="L37">
        <v>41.02</v>
      </c>
      <c r="M37">
        <v>42.16</v>
      </c>
      <c r="N37">
        <v>42.16</v>
      </c>
      <c r="O37">
        <v>5186400</v>
      </c>
      <c r="P37">
        <v>-3.4731423999999997E-2</v>
      </c>
      <c r="Q37" s="1">
        <v>43522</v>
      </c>
      <c r="R37">
        <v>56.139999000000003</v>
      </c>
      <c r="S37">
        <v>56.380001</v>
      </c>
      <c r="T37">
        <v>55.48</v>
      </c>
      <c r="U37">
        <v>55.919998</v>
      </c>
      <c r="V37">
        <v>53.806373999999998</v>
      </c>
      <c r="W37">
        <v>2834900</v>
      </c>
      <c r="X37">
        <v>4.660254E-3</v>
      </c>
      <c r="Y37" s="3">
        <v>43522</v>
      </c>
      <c r="Z37" s="4">
        <v>2.6288800000000001</v>
      </c>
      <c r="AC37" s="1">
        <v>43522</v>
      </c>
      <c r="AD37">
        <v>2793.8999020000001</v>
      </c>
      <c r="AF37">
        <f t="shared" si="1"/>
        <v>-7.9076964499691371E-4</v>
      </c>
      <c r="AG37">
        <f t="shared" si="0"/>
        <v>-5.5784871116411061E-3</v>
      </c>
      <c r="AH37">
        <f t="shared" si="2"/>
        <v>-3.4731423871518174E-2</v>
      </c>
      <c r="AI37">
        <f t="shared" si="3"/>
        <v>4.6602541176183898E-3</v>
      </c>
    </row>
    <row r="38" spans="1:35" x14ac:dyDescent="0.25">
      <c r="A38" s="1">
        <v>43523</v>
      </c>
      <c r="B38">
        <v>44.599997999999999</v>
      </c>
      <c r="C38">
        <v>45.02</v>
      </c>
      <c r="D38">
        <v>44.419998</v>
      </c>
      <c r="E38">
        <v>44.939999</v>
      </c>
      <c r="F38">
        <v>43.559753000000001</v>
      </c>
      <c r="G38">
        <v>17827500</v>
      </c>
      <c r="H38">
        <v>5.578487E-3</v>
      </c>
      <c r="I38" s="1">
        <v>43523</v>
      </c>
      <c r="J38">
        <v>41.209999000000003</v>
      </c>
      <c r="K38">
        <v>42.610000999999997</v>
      </c>
      <c r="L38">
        <v>40.310001</v>
      </c>
      <c r="M38">
        <v>41.700001</v>
      </c>
      <c r="N38">
        <v>41.700001</v>
      </c>
      <c r="O38">
        <v>4208800</v>
      </c>
      <c r="P38">
        <v>-1.0970751000000001E-2</v>
      </c>
      <c r="Q38" s="1">
        <v>43523</v>
      </c>
      <c r="R38">
        <v>56</v>
      </c>
      <c r="S38">
        <v>56.18</v>
      </c>
      <c r="T38">
        <v>55.450001</v>
      </c>
      <c r="U38">
        <v>55.759998000000003</v>
      </c>
      <c r="V38">
        <v>53.652419999999999</v>
      </c>
      <c r="W38">
        <v>3010000</v>
      </c>
      <c r="X38">
        <v>-2.8653609999999999E-3</v>
      </c>
      <c r="Y38" s="3">
        <v>43523</v>
      </c>
      <c r="Z38" s="4">
        <v>2.6261299999999999</v>
      </c>
      <c r="AC38" s="1">
        <v>43523</v>
      </c>
      <c r="AD38">
        <v>2792.3798830000001</v>
      </c>
      <c r="AF38">
        <f t="shared" si="1"/>
        <v>-5.4419724611509679E-4</v>
      </c>
      <c r="AG38">
        <f t="shared" si="0"/>
        <v>5.5784871116411061E-3</v>
      </c>
      <c r="AH38">
        <f t="shared" si="2"/>
        <v>-1.097075144753612E-2</v>
      </c>
      <c r="AI38">
        <f t="shared" si="3"/>
        <v>-2.8653607509112611E-3</v>
      </c>
    </row>
    <row r="39" spans="1:35" x14ac:dyDescent="0.25">
      <c r="A39" s="1">
        <v>43524</v>
      </c>
      <c r="B39">
        <v>45.119999</v>
      </c>
      <c r="C39">
        <v>45.610000999999997</v>
      </c>
      <c r="D39">
        <v>45.110000999999997</v>
      </c>
      <c r="E39">
        <v>45.34</v>
      </c>
      <c r="F39">
        <v>43.947471999999998</v>
      </c>
      <c r="G39">
        <v>22533900</v>
      </c>
      <c r="H39">
        <v>8.8614750000000006E-3</v>
      </c>
      <c r="I39" s="1">
        <v>43524</v>
      </c>
      <c r="J39">
        <v>41.810001</v>
      </c>
      <c r="K39">
        <v>42.540000999999997</v>
      </c>
      <c r="L39">
        <v>41.389999000000003</v>
      </c>
      <c r="M39">
        <v>41.799999</v>
      </c>
      <c r="N39">
        <v>41.799999</v>
      </c>
      <c r="O39">
        <v>2709100</v>
      </c>
      <c r="P39">
        <v>2.3951630000000001E-3</v>
      </c>
      <c r="Q39" s="1">
        <v>43524</v>
      </c>
      <c r="R39">
        <v>55.869999</v>
      </c>
      <c r="S39">
        <v>56.369999</v>
      </c>
      <c r="T39">
        <v>55.57</v>
      </c>
      <c r="U39">
        <v>56.259998000000003</v>
      </c>
      <c r="V39">
        <v>54.133521999999999</v>
      </c>
      <c r="W39">
        <v>2909800</v>
      </c>
      <c r="X39">
        <v>8.9270489999999994E-3</v>
      </c>
      <c r="Y39" s="3">
        <v>43524</v>
      </c>
      <c r="Z39" s="4">
        <v>2.6151300000000002</v>
      </c>
      <c r="AC39" s="1">
        <v>43524</v>
      </c>
      <c r="AD39">
        <v>2784.48999</v>
      </c>
      <c r="AF39">
        <f t="shared" si="1"/>
        <v>-2.8295077502695776E-3</v>
      </c>
      <c r="AG39">
        <f t="shared" si="0"/>
        <v>8.8614748589428416E-3</v>
      </c>
      <c r="AH39">
        <f t="shared" si="2"/>
        <v>2.3951628216947185E-3</v>
      </c>
      <c r="AI39">
        <f t="shared" si="3"/>
        <v>8.9270490395181312E-3</v>
      </c>
    </row>
    <row r="40" spans="1:35" x14ac:dyDescent="0.25">
      <c r="A40" s="1">
        <v>43525</v>
      </c>
      <c r="B40">
        <v>45.470001000000003</v>
      </c>
      <c r="C40">
        <v>45.639999000000003</v>
      </c>
      <c r="D40">
        <v>45.200001</v>
      </c>
      <c r="E40">
        <v>45.380001</v>
      </c>
      <c r="F40">
        <v>43.986243999999999</v>
      </c>
      <c r="G40">
        <v>16291600</v>
      </c>
      <c r="H40">
        <v>8.8184600000000004E-4</v>
      </c>
      <c r="I40" s="1">
        <v>43525</v>
      </c>
      <c r="J40">
        <v>41.990001999999997</v>
      </c>
      <c r="K40">
        <v>42.305</v>
      </c>
      <c r="L40">
        <v>39.590000000000003</v>
      </c>
      <c r="M40">
        <v>40.360000999999997</v>
      </c>
      <c r="N40">
        <v>40.360000999999997</v>
      </c>
      <c r="O40">
        <v>3572300</v>
      </c>
      <c r="P40">
        <v>-3.5057095000000003E-2</v>
      </c>
      <c r="Q40" s="1">
        <v>43525</v>
      </c>
      <c r="R40">
        <v>56.41</v>
      </c>
      <c r="S40">
        <v>56.860000999999997</v>
      </c>
      <c r="T40">
        <v>56.279998999999997</v>
      </c>
      <c r="U40">
        <v>56.84</v>
      </c>
      <c r="V40">
        <v>54.691605000000003</v>
      </c>
      <c r="W40">
        <v>2424600</v>
      </c>
      <c r="X40">
        <v>1.0256599999999999E-2</v>
      </c>
      <c r="Y40" s="3">
        <v>43525</v>
      </c>
      <c r="Z40" s="4">
        <v>2.5985</v>
      </c>
      <c r="AC40" s="1">
        <v>43525</v>
      </c>
      <c r="AD40">
        <v>2803.6899410000001</v>
      </c>
      <c r="AF40">
        <f t="shared" si="1"/>
        <v>6.8716565279869357E-3</v>
      </c>
      <c r="AG40">
        <f t="shared" si="0"/>
        <v>8.8184610582375811E-4</v>
      </c>
      <c r="AH40">
        <f t="shared" si="2"/>
        <v>-3.5057095344850797E-2</v>
      </c>
      <c r="AI40">
        <f t="shared" si="3"/>
        <v>1.0256599882831896E-2</v>
      </c>
    </row>
    <row r="41" spans="1:35" x14ac:dyDescent="0.25">
      <c r="A41" s="1">
        <v>43528</v>
      </c>
      <c r="B41">
        <v>45.529998999999997</v>
      </c>
      <c r="C41">
        <v>45.669998</v>
      </c>
      <c r="D41">
        <v>45.299999</v>
      </c>
      <c r="E41">
        <v>45.650002000000001</v>
      </c>
      <c r="F41">
        <v>44.247951999999998</v>
      </c>
      <c r="G41">
        <v>15973800</v>
      </c>
      <c r="H41">
        <v>5.9321390000000003E-3</v>
      </c>
      <c r="I41" s="1">
        <v>43528</v>
      </c>
      <c r="J41">
        <v>40.669998</v>
      </c>
      <c r="K41">
        <v>40.669998</v>
      </c>
      <c r="L41">
        <v>39.400002000000001</v>
      </c>
      <c r="M41">
        <v>39.950001</v>
      </c>
      <c r="N41">
        <v>39.950001</v>
      </c>
      <c r="O41">
        <v>2615300</v>
      </c>
      <c r="P41">
        <v>-1.0210523000000001E-2</v>
      </c>
      <c r="Q41" s="1">
        <v>43528</v>
      </c>
      <c r="R41">
        <v>56.389999000000003</v>
      </c>
      <c r="S41">
        <v>56.5</v>
      </c>
      <c r="T41">
        <v>54.189999</v>
      </c>
      <c r="U41">
        <v>54.610000999999997</v>
      </c>
      <c r="V41">
        <v>53.068733000000002</v>
      </c>
      <c r="W41">
        <v>3490500</v>
      </c>
      <c r="X41">
        <v>-3.0122302E-2</v>
      </c>
      <c r="Y41" s="3">
        <v>43528</v>
      </c>
      <c r="Z41" s="4">
        <v>2.6076299999999999</v>
      </c>
      <c r="AC41" s="1">
        <v>43528</v>
      </c>
      <c r="AD41">
        <v>2792.8100589999999</v>
      </c>
      <c r="AF41">
        <f t="shared" si="1"/>
        <v>-3.8881071048946225E-3</v>
      </c>
      <c r="AG41">
        <f t="shared" si="0"/>
        <v>5.9321392233067094E-3</v>
      </c>
      <c r="AH41">
        <f t="shared" si="2"/>
        <v>-1.0210523018842288E-2</v>
      </c>
      <c r="AI41">
        <f t="shared" si="3"/>
        <v>-3.01223017315988E-2</v>
      </c>
    </row>
    <row r="42" spans="1:35" x14ac:dyDescent="0.25">
      <c r="A42" s="1">
        <v>43529</v>
      </c>
      <c r="B42">
        <v>45.650002000000001</v>
      </c>
      <c r="C42">
        <v>45.700001</v>
      </c>
      <c r="D42">
        <v>45.400002000000001</v>
      </c>
      <c r="E42">
        <v>45.599997999999999</v>
      </c>
      <c r="F42">
        <v>44.199482000000003</v>
      </c>
      <c r="G42">
        <v>13062300</v>
      </c>
      <c r="H42">
        <v>-1.096018E-3</v>
      </c>
      <c r="I42" s="1">
        <v>43529</v>
      </c>
      <c r="J42">
        <v>39.919998</v>
      </c>
      <c r="K42">
        <v>39.919998</v>
      </c>
      <c r="L42">
        <v>38.740001999999997</v>
      </c>
      <c r="M42">
        <v>39.590000000000003</v>
      </c>
      <c r="N42">
        <v>39.590000000000003</v>
      </c>
      <c r="O42">
        <v>1867300</v>
      </c>
      <c r="P42">
        <v>-9.0521360000000006E-3</v>
      </c>
      <c r="Q42" s="1">
        <v>43529</v>
      </c>
      <c r="R42">
        <v>54.580002</v>
      </c>
      <c r="S42">
        <v>54.970001000000003</v>
      </c>
      <c r="T42">
        <v>54.400002000000001</v>
      </c>
      <c r="U42">
        <v>54.77</v>
      </c>
      <c r="V42">
        <v>53.224220000000003</v>
      </c>
      <c r="W42">
        <v>1749800</v>
      </c>
      <c r="X42">
        <v>2.925633E-3</v>
      </c>
      <c r="Y42" s="3">
        <v>43529</v>
      </c>
      <c r="Z42" s="4">
        <v>2.60663</v>
      </c>
      <c r="AC42" s="1">
        <v>43529</v>
      </c>
      <c r="AD42">
        <v>2789.6499020000001</v>
      </c>
      <c r="AF42">
        <f t="shared" si="1"/>
        <v>-1.1321737583926961E-3</v>
      </c>
      <c r="AG42">
        <f t="shared" si="0"/>
        <v>-1.0960183390298361E-3</v>
      </c>
      <c r="AH42">
        <f t="shared" si="2"/>
        <v>-9.0521361255331279E-3</v>
      </c>
      <c r="AI42">
        <f t="shared" si="3"/>
        <v>2.9256334783620552E-3</v>
      </c>
    </row>
    <row r="43" spans="1:35" x14ac:dyDescent="0.25">
      <c r="A43" s="1">
        <v>43530</v>
      </c>
      <c r="B43">
        <v>45.669998</v>
      </c>
      <c r="C43">
        <v>45.790000999999997</v>
      </c>
      <c r="D43">
        <v>45.439999</v>
      </c>
      <c r="E43">
        <v>45.450001</v>
      </c>
      <c r="F43">
        <v>44.054091999999997</v>
      </c>
      <c r="G43">
        <v>14232100</v>
      </c>
      <c r="H43">
        <v>-3.2948270000000002E-3</v>
      </c>
      <c r="I43" s="1">
        <v>43530</v>
      </c>
      <c r="J43">
        <v>39.599997999999999</v>
      </c>
      <c r="K43">
        <v>39.648997999999999</v>
      </c>
      <c r="L43">
        <v>37.759998000000003</v>
      </c>
      <c r="M43">
        <v>38.360000999999997</v>
      </c>
      <c r="N43">
        <v>38.360000999999997</v>
      </c>
      <c r="O43">
        <v>1890200</v>
      </c>
      <c r="P43">
        <v>-3.1561285000000001E-2</v>
      </c>
      <c r="Q43" s="1">
        <v>43530</v>
      </c>
      <c r="R43">
        <v>54.799999</v>
      </c>
      <c r="S43">
        <v>54.950001</v>
      </c>
      <c r="T43">
        <v>54.080002</v>
      </c>
      <c r="U43">
        <v>54.470001000000003</v>
      </c>
      <c r="V43">
        <v>52.932682</v>
      </c>
      <c r="W43">
        <v>1974100</v>
      </c>
      <c r="X43">
        <v>-5.4926009999999997E-3</v>
      </c>
      <c r="Y43" s="3">
        <v>43530</v>
      </c>
      <c r="Z43" s="4">
        <v>2.5945</v>
      </c>
      <c r="AC43" s="1">
        <v>43530</v>
      </c>
      <c r="AD43">
        <v>2771.4499510000001</v>
      </c>
      <c r="AF43">
        <f t="shared" si="1"/>
        <v>-6.5454735429177902E-3</v>
      </c>
      <c r="AG43">
        <f t="shared" si="0"/>
        <v>-3.2948270520596346E-3</v>
      </c>
      <c r="AH43">
        <f t="shared" si="2"/>
        <v>-3.1561285033980369E-2</v>
      </c>
      <c r="AI43">
        <f t="shared" si="3"/>
        <v>-5.4926006213373846E-3</v>
      </c>
    </row>
    <row r="44" spans="1:35" x14ac:dyDescent="0.25">
      <c r="A44" s="1">
        <v>43531</v>
      </c>
      <c r="B44">
        <v>45.490001999999997</v>
      </c>
      <c r="C44">
        <v>45.529998999999997</v>
      </c>
      <c r="D44">
        <v>45.130001</v>
      </c>
      <c r="E44">
        <v>45.279998999999997</v>
      </c>
      <c r="F44">
        <v>43.889308999999997</v>
      </c>
      <c r="G44">
        <v>12084000</v>
      </c>
      <c r="H44">
        <v>-3.7474829999999998E-3</v>
      </c>
      <c r="I44" s="1">
        <v>43531</v>
      </c>
      <c r="J44">
        <v>38.369999</v>
      </c>
      <c r="K44">
        <v>38.369999</v>
      </c>
      <c r="L44">
        <v>37.240001999999997</v>
      </c>
      <c r="M44">
        <v>37.540000999999997</v>
      </c>
      <c r="N44">
        <v>37.540000999999997</v>
      </c>
      <c r="O44">
        <v>4404100</v>
      </c>
      <c r="P44">
        <v>-2.1608217999999998E-2</v>
      </c>
      <c r="Q44" s="1">
        <v>43531</v>
      </c>
      <c r="R44">
        <v>54.43</v>
      </c>
      <c r="S44">
        <v>54.790000999999997</v>
      </c>
      <c r="T44">
        <v>54.220001000000003</v>
      </c>
      <c r="U44">
        <v>54.299999</v>
      </c>
      <c r="V44">
        <v>52.767482999999999</v>
      </c>
      <c r="W44">
        <v>2032500</v>
      </c>
      <c r="X44">
        <v>-3.125807E-3</v>
      </c>
      <c r="Y44" s="3">
        <v>43531</v>
      </c>
      <c r="Z44" s="4">
        <v>2.6006300000000002</v>
      </c>
      <c r="AC44" s="1">
        <v>43531</v>
      </c>
      <c r="AD44">
        <v>2748.929932</v>
      </c>
      <c r="AF44">
        <f t="shared" si="1"/>
        <v>-8.1589109455828535E-3</v>
      </c>
      <c r="AG44">
        <f t="shared" si="0"/>
        <v>-3.7474828349175482E-3</v>
      </c>
      <c r="AH44">
        <f t="shared" si="2"/>
        <v>-2.1608218287444192E-2</v>
      </c>
      <c r="AI44">
        <f t="shared" si="3"/>
        <v>-3.1258065587445039E-3</v>
      </c>
    </row>
    <row r="45" spans="1:35" x14ac:dyDescent="0.25">
      <c r="A45" s="1">
        <v>43532</v>
      </c>
      <c r="B45">
        <v>45.150002000000001</v>
      </c>
      <c r="C45">
        <v>45.25</v>
      </c>
      <c r="D45">
        <v>44.610000999999997</v>
      </c>
      <c r="E45">
        <v>44.84</v>
      </c>
      <c r="F45">
        <v>43.462826</v>
      </c>
      <c r="G45">
        <v>15579100</v>
      </c>
      <c r="H45">
        <v>-9.7647619999999997E-3</v>
      </c>
      <c r="I45" s="1">
        <v>43532</v>
      </c>
      <c r="J45">
        <v>37.080002</v>
      </c>
      <c r="K45">
        <v>38.639999000000003</v>
      </c>
      <c r="L45">
        <v>36.970001000000003</v>
      </c>
      <c r="M45">
        <v>38.389999000000003</v>
      </c>
      <c r="N45">
        <v>38.389999000000003</v>
      </c>
      <c r="O45">
        <v>2804400</v>
      </c>
      <c r="P45">
        <v>2.2389925000000001E-2</v>
      </c>
      <c r="Q45" s="1">
        <v>43532</v>
      </c>
      <c r="R45">
        <v>54.529998999999997</v>
      </c>
      <c r="S45">
        <v>54.880001</v>
      </c>
      <c r="T45">
        <v>54.34</v>
      </c>
      <c r="U45">
        <v>54.560001</v>
      </c>
      <c r="V45">
        <v>53.020149000000004</v>
      </c>
      <c r="W45">
        <v>2224900</v>
      </c>
      <c r="X45">
        <v>4.7768619999999998E-3</v>
      </c>
      <c r="Y45" s="3">
        <v>43532</v>
      </c>
      <c r="Z45" s="4">
        <v>2.5966300000000002</v>
      </c>
      <c r="AC45" s="1">
        <v>43532</v>
      </c>
      <c r="AD45">
        <v>2743.070068</v>
      </c>
      <c r="AF45">
        <f t="shared" si="1"/>
        <v>-2.1339643931979069E-3</v>
      </c>
      <c r="AG45">
        <f t="shared" si="0"/>
        <v>-9.7647616461280506E-3</v>
      </c>
      <c r="AH45">
        <f t="shared" si="2"/>
        <v>2.2389925167641156E-2</v>
      </c>
      <c r="AI45">
        <f t="shared" si="3"/>
        <v>4.7768623926272014E-3</v>
      </c>
    </row>
    <row r="46" spans="1:35" x14ac:dyDescent="0.25">
      <c r="A46" s="1">
        <v>43535</v>
      </c>
      <c r="B46">
        <v>45.139999000000003</v>
      </c>
      <c r="C46">
        <v>46.240001999999997</v>
      </c>
      <c r="D46">
        <v>45.099997999999999</v>
      </c>
      <c r="E46">
        <v>46.18</v>
      </c>
      <c r="F46">
        <v>44.761673000000002</v>
      </c>
      <c r="G46">
        <v>22126900</v>
      </c>
      <c r="H46">
        <v>2.9446262000000001E-2</v>
      </c>
      <c r="I46" s="1">
        <v>43535</v>
      </c>
      <c r="J46">
        <v>38.610000999999997</v>
      </c>
      <c r="K46">
        <v>40.639999000000003</v>
      </c>
      <c r="L46">
        <v>38.509998000000003</v>
      </c>
      <c r="M46">
        <v>40.099997999999999</v>
      </c>
      <c r="N46">
        <v>40.099997999999999</v>
      </c>
      <c r="O46">
        <v>2769600</v>
      </c>
      <c r="P46">
        <v>4.3579301000000001E-2</v>
      </c>
      <c r="Q46" s="1">
        <v>43535</v>
      </c>
      <c r="R46">
        <v>54.32</v>
      </c>
      <c r="S46">
        <v>54.32</v>
      </c>
      <c r="T46">
        <v>53.66</v>
      </c>
      <c r="U46">
        <v>54.150002000000001</v>
      </c>
      <c r="V46">
        <v>52.621718999999999</v>
      </c>
      <c r="W46">
        <v>4191100</v>
      </c>
      <c r="X46">
        <v>-7.543068E-3</v>
      </c>
      <c r="Y46" s="3">
        <v>43535</v>
      </c>
      <c r="Z46" s="4">
        <v>2.60825</v>
      </c>
      <c r="AC46" s="1">
        <v>43535</v>
      </c>
      <c r="AD46">
        <v>2783.3000489999999</v>
      </c>
      <c r="AF46">
        <f t="shared" si="1"/>
        <v>1.4559535756253794E-2</v>
      </c>
      <c r="AG46">
        <f t="shared" si="0"/>
        <v>2.9446261842787536E-2</v>
      </c>
      <c r="AH46">
        <f t="shared" si="2"/>
        <v>4.3579301472954857E-2</v>
      </c>
      <c r="AI46">
        <f t="shared" si="3"/>
        <v>-7.5430678516554828E-3</v>
      </c>
    </row>
    <row r="47" spans="1:35" x14ac:dyDescent="0.25">
      <c r="A47" s="1">
        <v>43536</v>
      </c>
      <c r="B47">
        <v>45.950001</v>
      </c>
      <c r="C47">
        <v>46.25</v>
      </c>
      <c r="D47">
        <v>45.900002000000001</v>
      </c>
      <c r="E47">
        <v>46.049999</v>
      </c>
      <c r="F47">
        <v>44.635662000000004</v>
      </c>
      <c r="G47">
        <v>19348500</v>
      </c>
      <c r="H47">
        <v>-2.8191240000000001E-3</v>
      </c>
      <c r="I47" s="1">
        <v>43536</v>
      </c>
      <c r="J47">
        <v>40.330002</v>
      </c>
      <c r="K47">
        <v>40.400002000000001</v>
      </c>
      <c r="L47">
        <v>39.029998999999997</v>
      </c>
      <c r="M47">
        <v>39.759998000000003</v>
      </c>
      <c r="N47">
        <v>39.759998000000003</v>
      </c>
      <c r="O47">
        <v>2712200</v>
      </c>
      <c r="P47">
        <v>-8.5149530000000005E-3</v>
      </c>
      <c r="Q47" s="1">
        <v>43536</v>
      </c>
      <c r="R47">
        <v>54.369999</v>
      </c>
      <c r="S47">
        <v>54.689999</v>
      </c>
      <c r="T47">
        <v>54.150002000000001</v>
      </c>
      <c r="U47">
        <v>54.16</v>
      </c>
      <c r="V47">
        <v>52.631435000000003</v>
      </c>
      <c r="W47">
        <v>2419500</v>
      </c>
      <c r="X47">
        <v>1.8462200000000001E-4</v>
      </c>
      <c r="Y47" s="3">
        <v>43536</v>
      </c>
      <c r="Z47" s="4">
        <v>2.5932499999999998</v>
      </c>
      <c r="AC47" s="1">
        <v>43536</v>
      </c>
      <c r="AD47">
        <v>2791.5200199999999</v>
      </c>
      <c r="AF47">
        <f t="shared" si="1"/>
        <v>2.9489658339718616E-3</v>
      </c>
      <c r="AG47">
        <f t="shared" si="0"/>
        <v>-2.8191239359784959E-3</v>
      </c>
      <c r="AH47">
        <f t="shared" si="2"/>
        <v>-8.5149529506494126E-3</v>
      </c>
      <c r="AI47">
        <f t="shared" si="3"/>
        <v>1.8462154640230821E-4</v>
      </c>
    </row>
    <row r="48" spans="1:35" x14ac:dyDescent="0.25">
      <c r="A48" s="1">
        <v>43537</v>
      </c>
      <c r="B48">
        <v>46.130001</v>
      </c>
      <c r="C48">
        <v>46.34</v>
      </c>
      <c r="D48">
        <v>45.91</v>
      </c>
      <c r="E48">
        <v>46.220001000000003</v>
      </c>
      <c r="F48">
        <v>44.800441999999997</v>
      </c>
      <c r="G48">
        <v>16222500</v>
      </c>
      <c r="H48">
        <v>3.6848699999999998E-3</v>
      </c>
      <c r="I48" s="1">
        <v>43537</v>
      </c>
      <c r="J48">
        <v>39.869999</v>
      </c>
      <c r="K48">
        <v>39.869999</v>
      </c>
      <c r="L48">
        <v>39.139999000000003</v>
      </c>
      <c r="M48">
        <v>39.459999000000003</v>
      </c>
      <c r="N48">
        <v>39.459999000000003</v>
      </c>
      <c r="O48">
        <v>1515600</v>
      </c>
      <c r="P48">
        <v>-7.5738560000000003E-3</v>
      </c>
      <c r="Q48" s="1">
        <v>43537</v>
      </c>
      <c r="R48">
        <v>54.16</v>
      </c>
      <c r="S48">
        <v>54.200001</v>
      </c>
      <c r="T48">
        <v>53.139999000000003</v>
      </c>
      <c r="U48">
        <v>53.610000999999997</v>
      </c>
      <c r="V48">
        <v>52.096953999999997</v>
      </c>
      <c r="W48">
        <v>2991000</v>
      </c>
      <c r="X48">
        <v>-1.0207081999999999E-2</v>
      </c>
      <c r="Y48" s="3">
        <v>43537</v>
      </c>
      <c r="Z48" s="4">
        <v>2.6108799999999999</v>
      </c>
      <c r="AC48" s="1">
        <v>43537</v>
      </c>
      <c r="AD48">
        <v>2810.919922</v>
      </c>
      <c r="AF48">
        <f t="shared" si="1"/>
        <v>6.9255466335693683E-3</v>
      </c>
      <c r="AG48">
        <f t="shared" si="0"/>
        <v>3.6848695120292874E-3</v>
      </c>
      <c r="AH48">
        <f t="shared" si="2"/>
        <v>-7.5738562342109184E-3</v>
      </c>
      <c r="AI48">
        <f t="shared" si="3"/>
        <v>-1.0207082253113064E-2</v>
      </c>
    </row>
    <row r="49" spans="1:35" x14ac:dyDescent="0.25">
      <c r="A49" s="1">
        <v>43538</v>
      </c>
      <c r="B49">
        <v>45.84</v>
      </c>
      <c r="C49">
        <v>46.110000999999997</v>
      </c>
      <c r="D49">
        <v>45.630001</v>
      </c>
      <c r="E49">
        <v>45.700001</v>
      </c>
      <c r="F49">
        <v>44.683112999999999</v>
      </c>
      <c r="G49">
        <v>18504100</v>
      </c>
      <c r="H49">
        <v>-2.6223599999999998E-3</v>
      </c>
      <c r="I49" s="1">
        <v>43538</v>
      </c>
      <c r="J49">
        <v>39.389999000000003</v>
      </c>
      <c r="K49">
        <v>39.389999000000003</v>
      </c>
      <c r="L49">
        <v>37.990001999999997</v>
      </c>
      <c r="M49">
        <v>38.099997999999999</v>
      </c>
      <c r="N49">
        <v>38.099997999999999</v>
      </c>
      <c r="O49">
        <v>1815700</v>
      </c>
      <c r="P49">
        <v>-3.5073246000000002E-2</v>
      </c>
      <c r="Q49" s="1">
        <v>43538</v>
      </c>
      <c r="R49">
        <v>53.799999</v>
      </c>
      <c r="S49">
        <v>54.169998</v>
      </c>
      <c r="T49">
        <v>53.41</v>
      </c>
      <c r="U49">
        <v>53.810001</v>
      </c>
      <c r="V49">
        <v>52.291316999999999</v>
      </c>
      <c r="W49">
        <v>2458400</v>
      </c>
      <c r="X49">
        <v>3.7238520000000002E-3</v>
      </c>
      <c r="Y49" s="3">
        <v>43538</v>
      </c>
      <c r="Z49" s="4">
        <v>2.61463</v>
      </c>
      <c r="AC49" s="1">
        <v>43538</v>
      </c>
      <c r="AD49">
        <v>2808.4799800000001</v>
      </c>
      <c r="AF49">
        <f t="shared" si="1"/>
        <v>-8.6839954297079913E-4</v>
      </c>
      <c r="AG49">
        <f t="shared" si="0"/>
        <v>-2.6223604378947662E-3</v>
      </c>
      <c r="AH49">
        <f t="shared" si="2"/>
        <v>-3.5073245613134851E-2</v>
      </c>
      <c r="AI49">
        <f t="shared" si="3"/>
        <v>3.7238517841484686E-3</v>
      </c>
    </row>
    <row r="50" spans="1:35" x14ac:dyDescent="0.25">
      <c r="A50" s="1">
        <v>43539</v>
      </c>
      <c r="B50">
        <v>45.720001000000003</v>
      </c>
      <c r="C50">
        <v>45.900002000000001</v>
      </c>
      <c r="D50">
        <v>45.139999000000003</v>
      </c>
      <c r="E50">
        <v>45.299999</v>
      </c>
      <c r="F50">
        <v>44.292011000000002</v>
      </c>
      <c r="G50">
        <v>47254500</v>
      </c>
      <c r="H50">
        <v>-8.7913230000000002E-3</v>
      </c>
      <c r="I50" s="1">
        <v>43539</v>
      </c>
      <c r="J50">
        <v>36.779998999999997</v>
      </c>
      <c r="K50">
        <v>37.849997999999999</v>
      </c>
      <c r="L50">
        <v>36.699001000000003</v>
      </c>
      <c r="M50">
        <v>37.700001</v>
      </c>
      <c r="N50">
        <v>37.700001</v>
      </c>
      <c r="O50">
        <v>4589800</v>
      </c>
      <c r="P50">
        <v>-1.0554109000000001E-2</v>
      </c>
      <c r="Q50" s="1">
        <v>43539</v>
      </c>
      <c r="R50">
        <v>53.959999000000003</v>
      </c>
      <c r="S50">
        <v>54.299999</v>
      </c>
      <c r="T50">
        <v>53.709999000000003</v>
      </c>
      <c r="U50">
        <v>54.27</v>
      </c>
      <c r="V50">
        <v>52.738331000000002</v>
      </c>
      <c r="W50">
        <v>3496400</v>
      </c>
      <c r="X50">
        <v>8.5121999999999993E-3</v>
      </c>
      <c r="Y50" s="3">
        <v>43539</v>
      </c>
      <c r="Z50" s="4">
        <v>2.6252499999999999</v>
      </c>
      <c r="AC50" s="1">
        <v>43539</v>
      </c>
      <c r="AD50">
        <v>2822.4799800000001</v>
      </c>
      <c r="AF50">
        <f t="shared" si="1"/>
        <v>4.9725194092591352E-3</v>
      </c>
      <c r="AG50">
        <f t="shared" si="0"/>
        <v>-8.7913228181260017E-3</v>
      </c>
      <c r="AH50">
        <f t="shared" si="2"/>
        <v>-1.055410866005202E-2</v>
      </c>
      <c r="AI50">
        <f t="shared" si="3"/>
        <v>8.5122002717774592E-3</v>
      </c>
    </row>
    <row r="51" spans="1:35" x14ac:dyDescent="0.25">
      <c r="A51" s="1">
        <v>43542</v>
      </c>
      <c r="B51">
        <v>45.43</v>
      </c>
      <c r="C51">
        <v>45.68</v>
      </c>
      <c r="D51">
        <v>45.360000999999997</v>
      </c>
      <c r="E51">
        <v>45.41</v>
      </c>
      <c r="F51">
        <v>44.399566999999998</v>
      </c>
      <c r="G51">
        <v>24006400</v>
      </c>
      <c r="H51">
        <v>2.4253949999999999E-3</v>
      </c>
      <c r="I51" s="1">
        <v>43542</v>
      </c>
      <c r="J51">
        <v>37.799999</v>
      </c>
      <c r="K51">
        <v>38.044998</v>
      </c>
      <c r="L51">
        <v>37.299999</v>
      </c>
      <c r="M51">
        <v>37.82</v>
      </c>
      <c r="N51">
        <v>37.82</v>
      </c>
      <c r="O51">
        <v>1904800</v>
      </c>
      <c r="P51">
        <v>3.177942E-3</v>
      </c>
      <c r="Q51" s="1">
        <v>43542</v>
      </c>
      <c r="R51">
        <v>54.27</v>
      </c>
      <c r="S51">
        <v>54.509998000000003</v>
      </c>
      <c r="T51">
        <v>54.060001</v>
      </c>
      <c r="U51">
        <v>54.27</v>
      </c>
      <c r="V51">
        <v>52.738331000000002</v>
      </c>
      <c r="W51">
        <v>1568000</v>
      </c>
      <c r="X51">
        <v>0</v>
      </c>
      <c r="Y51" s="3">
        <v>43542</v>
      </c>
      <c r="Z51" s="4">
        <v>2.6326299999999998</v>
      </c>
      <c r="AC51" s="1">
        <v>43542</v>
      </c>
      <c r="AD51">
        <v>2832.9399410000001</v>
      </c>
      <c r="AF51">
        <f t="shared" si="1"/>
        <v>3.6990968215828701E-3</v>
      </c>
      <c r="AG51">
        <f t="shared" si="0"/>
        <v>2.4253949506953809E-3</v>
      </c>
      <c r="AH51">
        <f t="shared" si="2"/>
        <v>3.1779422511482025E-3</v>
      </c>
      <c r="AI51">
        <f t="shared" si="3"/>
        <v>0</v>
      </c>
    </row>
    <row r="52" spans="1:35" x14ac:dyDescent="0.25">
      <c r="A52" s="1">
        <v>43543</v>
      </c>
      <c r="B52">
        <v>45.549999</v>
      </c>
      <c r="C52">
        <v>45.689999</v>
      </c>
      <c r="D52">
        <v>45.34</v>
      </c>
      <c r="E52">
        <v>45.560001</v>
      </c>
      <c r="F52">
        <v>44.546230000000001</v>
      </c>
      <c r="G52">
        <v>14987000</v>
      </c>
      <c r="H52">
        <v>3.2978090000000001E-3</v>
      </c>
      <c r="I52" s="1">
        <v>43543</v>
      </c>
      <c r="J52">
        <v>37.82</v>
      </c>
      <c r="K52">
        <v>38.229999999999997</v>
      </c>
      <c r="L52">
        <v>37.389999000000003</v>
      </c>
      <c r="M52">
        <v>37.599997999999999</v>
      </c>
      <c r="N52">
        <v>37.599997999999999</v>
      </c>
      <c r="O52">
        <v>2257600</v>
      </c>
      <c r="P52">
        <v>-5.8340659999999997E-3</v>
      </c>
      <c r="Q52" s="1">
        <v>43543</v>
      </c>
      <c r="R52">
        <v>54.169998</v>
      </c>
      <c r="S52">
        <v>54.77</v>
      </c>
      <c r="T52">
        <v>54.099997999999999</v>
      </c>
      <c r="U52">
        <v>54.41</v>
      </c>
      <c r="V52">
        <v>52.874378</v>
      </c>
      <c r="W52">
        <v>2475400</v>
      </c>
      <c r="X52">
        <v>2.576339E-3</v>
      </c>
      <c r="Y52" s="3">
        <v>43543</v>
      </c>
      <c r="Z52" s="4">
        <v>2.6127500000000001</v>
      </c>
      <c r="AC52" s="1">
        <v>43543</v>
      </c>
      <c r="AD52">
        <v>2832.570068</v>
      </c>
      <c r="AF52">
        <f t="shared" si="1"/>
        <v>-1.3057006339689536E-4</v>
      </c>
      <c r="AG52">
        <f t="shared" si="0"/>
        <v>3.2978091796733722E-3</v>
      </c>
      <c r="AH52">
        <f t="shared" si="2"/>
        <v>-5.8340660259537103E-3</v>
      </c>
      <c r="AI52">
        <f t="shared" si="3"/>
        <v>2.5763390891002658E-3</v>
      </c>
    </row>
    <row r="53" spans="1:35" x14ac:dyDescent="0.25">
      <c r="A53" s="1">
        <v>43544</v>
      </c>
      <c r="B53">
        <v>45.400002000000001</v>
      </c>
      <c r="C53">
        <v>45.900002000000001</v>
      </c>
      <c r="D53">
        <v>45.18</v>
      </c>
      <c r="E53">
        <v>45.529998999999997</v>
      </c>
      <c r="F53">
        <v>44.516891000000001</v>
      </c>
      <c r="G53">
        <v>13376100</v>
      </c>
      <c r="H53">
        <v>-6.5883599999999999E-4</v>
      </c>
      <c r="I53" s="1">
        <v>43544</v>
      </c>
      <c r="J53">
        <v>38.009998000000003</v>
      </c>
      <c r="K53">
        <v>38.07</v>
      </c>
      <c r="L53">
        <v>35.459999000000003</v>
      </c>
      <c r="M53">
        <v>35.619999</v>
      </c>
      <c r="N53">
        <v>35.619999</v>
      </c>
      <c r="O53">
        <v>3390900</v>
      </c>
      <c r="P53">
        <v>-5.4096747000000001E-2</v>
      </c>
      <c r="Q53" s="1">
        <v>43544</v>
      </c>
      <c r="R53">
        <v>54.560001</v>
      </c>
      <c r="S53">
        <v>54.849997999999999</v>
      </c>
      <c r="T53">
        <v>54.049999</v>
      </c>
      <c r="U53">
        <v>54.110000999999997</v>
      </c>
      <c r="V53">
        <v>52.582847999999998</v>
      </c>
      <c r="W53">
        <v>2832500</v>
      </c>
      <c r="X53">
        <v>-5.5288910000000002E-3</v>
      </c>
      <c r="Y53" s="3">
        <v>43544</v>
      </c>
      <c r="Z53" s="4">
        <v>2.6070000000000002</v>
      </c>
      <c r="AC53" s="1">
        <v>43544</v>
      </c>
      <c r="AD53">
        <v>2824.2299800000001</v>
      </c>
      <c r="AF53">
        <f t="shared" si="1"/>
        <v>-2.9486967798719732E-3</v>
      </c>
      <c r="AG53">
        <f t="shared" si="0"/>
        <v>-6.5883613176431766E-4</v>
      </c>
      <c r="AH53">
        <f t="shared" si="2"/>
        <v>-5.4096747416958468E-2</v>
      </c>
      <c r="AI53">
        <f t="shared" si="3"/>
        <v>-5.5288907872297344E-3</v>
      </c>
    </row>
    <row r="54" spans="1:35" x14ac:dyDescent="0.25">
      <c r="A54" s="1">
        <v>43545</v>
      </c>
      <c r="B54">
        <v>45.529998999999997</v>
      </c>
      <c r="C54">
        <v>45.759998000000003</v>
      </c>
      <c r="D54">
        <v>45.439999</v>
      </c>
      <c r="E54">
        <v>45.509998000000003</v>
      </c>
      <c r="F54">
        <v>44.497337000000002</v>
      </c>
      <c r="G54">
        <v>20043000</v>
      </c>
      <c r="H54">
        <v>-4.3934600000000002E-4</v>
      </c>
      <c r="I54" s="1">
        <v>43545</v>
      </c>
      <c r="J54">
        <v>35.580002</v>
      </c>
      <c r="K54">
        <v>36.25</v>
      </c>
      <c r="L54">
        <v>35.049999</v>
      </c>
      <c r="M54">
        <v>36.220001000000003</v>
      </c>
      <c r="N54">
        <v>36.220001000000003</v>
      </c>
      <c r="O54">
        <v>1681600</v>
      </c>
      <c r="P54">
        <v>1.670423E-2</v>
      </c>
      <c r="Q54" s="1">
        <v>43545</v>
      </c>
      <c r="R54">
        <v>54.259998000000003</v>
      </c>
      <c r="S54">
        <v>56.75</v>
      </c>
      <c r="T54">
        <v>54.099997999999999</v>
      </c>
      <c r="U54">
        <v>56.48</v>
      </c>
      <c r="V54">
        <v>54.885956</v>
      </c>
      <c r="W54">
        <v>4174500</v>
      </c>
      <c r="X54">
        <v>4.2867521999999998E-2</v>
      </c>
      <c r="Y54" s="3">
        <v>43545</v>
      </c>
      <c r="Z54" s="4">
        <v>2.6015000000000001</v>
      </c>
      <c r="AC54" s="1">
        <v>43545</v>
      </c>
      <c r="AD54">
        <v>2854.8798830000001</v>
      </c>
      <c r="AF54">
        <f t="shared" si="1"/>
        <v>1.0794015726340866E-2</v>
      </c>
      <c r="AG54">
        <f t="shared" si="0"/>
        <v>-4.39345501362709E-4</v>
      </c>
      <c r="AH54">
        <f t="shared" si="2"/>
        <v>1.6704230276923138E-2</v>
      </c>
      <c r="AI54">
        <f t="shared" si="3"/>
        <v>4.2867522309078421E-2</v>
      </c>
    </row>
    <row r="55" spans="1:35" x14ac:dyDescent="0.25">
      <c r="A55" s="1">
        <v>43546</v>
      </c>
      <c r="B55">
        <v>45.459999000000003</v>
      </c>
      <c r="C55">
        <v>46.110000999999997</v>
      </c>
      <c r="D55">
        <v>45.459999000000003</v>
      </c>
      <c r="E55">
        <v>45.93</v>
      </c>
      <c r="F55">
        <v>44.907992999999998</v>
      </c>
      <c r="G55">
        <v>19055900</v>
      </c>
      <c r="H55">
        <v>9.1864519999999995E-3</v>
      </c>
      <c r="I55" s="1">
        <v>43546</v>
      </c>
      <c r="J55">
        <v>35.93</v>
      </c>
      <c r="K55">
        <v>36.860000999999997</v>
      </c>
      <c r="L55">
        <v>35.599997999999999</v>
      </c>
      <c r="M55">
        <v>35.709999000000003</v>
      </c>
      <c r="N55">
        <v>35.709999000000003</v>
      </c>
      <c r="O55">
        <v>2282400</v>
      </c>
      <c r="P55">
        <v>-1.4180745999999999E-2</v>
      </c>
      <c r="Q55" s="1">
        <v>43546</v>
      </c>
      <c r="R55">
        <v>56.34</v>
      </c>
      <c r="S55">
        <v>57.25</v>
      </c>
      <c r="T55">
        <v>56.299999</v>
      </c>
      <c r="U55">
        <v>56.740001999999997</v>
      </c>
      <c r="V55">
        <v>55.138621999999998</v>
      </c>
      <c r="W55">
        <v>3192100</v>
      </c>
      <c r="X55">
        <v>4.5929090000000001E-3</v>
      </c>
      <c r="Y55" s="3">
        <v>43546</v>
      </c>
      <c r="Z55" s="4">
        <v>2.60988</v>
      </c>
      <c r="AC55" s="1">
        <v>43546</v>
      </c>
      <c r="AD55">
        <v>2800.709961</v>
      </c>
      <c r="AF55">
        <f t="shared" si="1"/>
        <v>-1.9156827177634561E-2</v>
      </c>
      <c r="AG55">
        <f t="shared" si="0"/>
        <v>9.1864520373694525E-3</v>
      </c>
      <c r="AH55">
        <f t="shared" si="2"/>
        <v>-1.4180746461326166E-2</v>
      </c>
      <c r="AI55">
        <f t="shared" si="3"/>
        <v>4.5929091254812704E-3</v>
      </c>
    </row>
    <row r="56" spans="1:35" x14ac:dyDescent="0.25">
      <c r="A56" s="1">
        <v>43549</v>
      </c>
      <c r="B56">
        <v>45.860000999999997</v>
      </c>
      <c r="C56">
        <v>46.200001</v>
      </c>
      <c r="D56">
        <v>45.790000999999997</v>
      </c>
      <c r="E56">
        <v>46.029998999999997</v>
      </c>
      <c r="F56">
        <v>45.005768000000003</v>
      </c>
      <c r="G56">
        <v>11668200</v>
      </c>
      <c r="H56">
        <v>2.174863E-3</v>
      </c>
      <c r="I56" s="1">
        <v>43549</v>
      </c>
      <c r="J56">
        <v>35.439999</v>
      </c>
      <c r="K56">
        <v>36.369999</v>
      </c>
      <c r="L56">
        <v>35.040000999999997</v>
      </c>
      <c r="M56">
        <v>35.860000999999997</v>
      </c>
      <c r="N56">
        <v>35.860000999999997</v>
      </c>
      <c r="O56">
        <v>1648500</v>
      </c>
      <c r="P56">
        <v>4.1917619999999999E-3</v>
      </c>
      <c r="Q56" s="1">
        <v>43549</v>
      </c>
      <c r="R56">
        <v>56.790000999999997</v>
      </c>
      <c r="S56">
        <v>56.919998</v>
      </c>
      <c r="T56">
        <v>56.32</v>
      </c>
      <c r="U56">
        <v>56.669998</v>
      </c>
      <c r="V56">
        <v>55.070591</v>
      </c>
      <c r="W56">
        <v>2026000</v>
      </c>
      <c r="X56">
        <v>-1.234579E-3</v>
      </c>
      <c r="Y56" s="3">
        <v>43549</v>
      </c>
      <c r="Z56" s="4">
        <v>2.6087500000000001</v>
      </c>
      <c r="AC56" s="1">
        <v>43549</v>
      </c>
      <c r="AD56">
        <v>2798.360107</v>
      </c>
      <c r="AF56">
        <f t="shared" si="1"/>
        <v>-8.3937300638314838E-4</v>
      </c>
      <c r="AG56">
        <f t="shared" si="0"/>
        <v>2.1748626117390479E-3</v>
      </c>
      <c r="AH56">
        <f t="shared" si="2"/>
        <v>4.1917624602141323E-3</v>
      </c>
      <c r="AI56">
        <f t="shared" si="3"/>
        <v>-1.234579338499131E-3</v>
      </c>
    </row>
    <row r="57" spans="1:35" x14ac:dyDescent="0.25">
      <c r="A57" s="1">
        <v>43550</v>
      </c>
      <c r="B57">
        <v>46.169998</v>
      </c>
      <c r="C57">
        <v>46.790000999999997</v>
      </c>
      <c r="D57">
        <v>46.169998</v>
      </c>
      <c r="E57">
        <v>46.639999000000003</v>
      </c>
      <c r="F57">
        <v>45.602195999999999</v>
      </c>
      <c r="G57">
        <v>11434900</v>
      </c>
      <c r="H57">
        <v>1.3165214E-2</v>
      </c>
      <c r="I57" s="1">
        <v>43550</v>
      </c>
      <c r="J57">
        <v>36.060001</v>
      </c>
      <c r="K57">
        <v>36.509998000000003</v>
      </c>
      <c r="L57">
        <v>34.979999999999997</v>
      </c>
      <c r="M57">
        <v>35.43</v>
      </c>
      <c r="N57">
        <v>35.43</v>
      </c>
      <c r="O57">
        <v>2164100</v>
      </c>
      <c r="P57">
        <v>-1.2063577000000001E-2</v>
      </c>
      <c r="Q57" s="1">
        <v>43550</v>
      </c>
      <c r="R57">
        <v>56.709999000000003</v>
      </c>
      <c r="S57">
        <v>57.610000999999997</v>
      </c>
      <c r="T57">
        <v>56.709999000000003</v>
      </c>
      <c r="U57">
        <v>57.57</v>
      </c>
      <c r="V57">
        <v>55.945194000000001</v>
      </c>
      <c r="W57">
        <v>2135900</v>
      </c>
      <c r="X57">
        <v>1.5756698E-2</v>
      </c>
      <c r="Y57" s="3">
        <v>43550</v>
      </c>
      <c r="Z57" s="4">
        <v>2.5973799999999998</v>
      </c>
      <c r="AC57" s="1">
        <v>43550</v>
      </c>
      <c r="AD57">
        <v>2818.459961</v>
      </c>
      <c r="AF57">
        <f t="shared" si="1"/>
        <v>7.1570531208671184E-3</v>
      </c>
      <c r="AG57">
        <f t="shared" si="0"/>
        <v>1.3165213921495056E-2</v>
      </c>
      <c r="AH57">
        <f t="shared" si="2"/>
        <v>-1.2063577185830177E-2</v>
      </c>
      <c r="AI57">
        <f t="shared" si="3"/>
        <v>1.57566979324546E-2</v>
      </c>
    </row>
    <row r="58" spans="1:35" x14ac:dyDescent="0.25">
      <c r="A58" s="1">
        <v>43551</v>
      </c>
      <c r="B58">
        <v>46.650002000000001</v>
      </c>
      <c r="C58">
        <v>46.91</v>
      </c>
      <c r="D58">
        <v>46.330002</v>
      </c>
      <c r="E58">
        <v>46.610000999999997</v>
      </c>
      <c r="F58">
        <v>45.572865</v>
      </c>
      <c r="G58">
        <v>11543600</v>
      </c>
      <c r="H58">
        <v>-6.4340000000000003E-4</v>
      </c>
      <c r="I58" s="1">
        <v>43551</v>
      </c>
      <c r="J58">
        <v>35.729999999999997</v>
      </c>
      <c r="K58">
        <v>36.659999999999997</v>
      </c>
      <c r="L58">
        <v>35.020000000000003</v>
      </c>
      <c r="M58">
        <v>35.270000000000003</v>
      </c>
      <c r="N58">
        <v>35.270000000000003</v>
      </c>
      <c r="O58">
        <v>3348000</v>
      </c>
      <c r="P58">
        <v>-4.5261750000000003E-3</v>
      </c>
      <c r="Q58" s="1">
        <v>43551</v>
      </c>
      <c r="R58">
        <v>57.470001000000003</v>
      </c>
      <c r="S58">
        <v>57.810001</v>
      </c>
      <c r="T58">
        <v>56.689999</v>
      </c>
      <c r="U58">
        <v>56.939999</v>
      </c>
      <c r="V58">
        <v>55.332970000000003</v>
      </c>
      <c r="W58">
        <v>2436600</v>
      </c>
      <c r="X58">
        <v>-1.1003600000000001E-2</v>
      </c>
      <c r="Y58" s="3">
        <v>43551</v>
      </c>
      <c r="Z58" s="4">
        <v>2.601</v>
      </c>
      <c r="AC58" s="1">
        <v>43551</v>
      </c>
      <c r="AD58">
        <v>2805.3701169999999</v>
      </c>
      <c r="AF58">
        <f t="shared" si="1"/>
        <v>-4.6551433656105701E-3</v>
      </c>
      <c r="AG58">
        <f t="shared" si="0"/>
        <v>-6.4339964657289528E-4</v>
      </c>
      <c r="AH58">
        <f t="shared" si="2"/>
        <v>-4.5261746294196215E-3</v>
      </c>
      <c r="AI58">
        <f t="shared" si="3"/>
        <v>-1.1003599543339959E-2</v>
      </c>
    </row>
    <row r="59" spans="1:35" x14ac:dyDescent="0.25">
      <c r="A59" s="1">
        <v>43552</v>
      </c>
      <c r="B59">
        <v>46.68</v>
      </c>
      <c r="C59">
        <v>46.919998</v>
      </c>
      <c r="D59">
        <v>46.48</v>
      </c>
      <c r="E59">
        <v>46.580002</v>
      </c>
      <c r="F59">
        <v>45.543532999999996</v>
      </c>
      <c r="G59">
        <v>11121100</v>
      </c>
      <c r="H59">
        <v>-6.4383599999999995E-4</v>
      </c>
      <c r="I59" s="1">
        <v>43552</v>
      </c>
      <c r="J59">
        <v>35.310001</v>
      </c>
      <c r="K59">
        <v>35.627997999999998</v>
      </c>
      <c r="L59">
        <v>34.18</v>
      </c>
      <c r="M59">
        <v>34.259998000000003</v>
      </c>
      <c r="N59">
        <v>34.259998000000003</v>
      </c>
      <c r="O59">
        <v>2420200</v>
      </c>
      <c r="P59">
        <v>-2.905431E-2</v>
      </c>
      <c r="Q59" s="1">
        <v>43552</v>
      </c>
      <c r="R59">
        <v>57.16</v>
      </c>
      <c r="S59">
        <v>57.560001</v>
      </c>
      <c r="T59">
        <v>56.810001</v>
      </c>
      <c r="U59">
        <v>56.970001000000003</v>
      </c>
      <c r="V59">
        <v>55.362129000000003</v>
      </c>
      <c r="W59">
        <v>1079400</v>
      </c>
      <c r="X59">
        <v>5.2683500000000002E-4</v>
      </c>
      <c r="Y59" s="3">
        <v>43552</v>
      </c>
      <c r="Z59" s="4">
        <v>2.5917500000000002</v>
      </c>
      <c r="AC59" s="1">
        <v>43552</v>
      </c>
      <c r="AD59">
        <v>2815.4399410000001</v>
      </c>
      <c r="AF59">
        <f t="shared" si="1"/>
        <v>3.5830546378043948E-3</v>
      </c>
      <c r="AG59">
        <f t="shared" si="0"/>
        <v>-6.438358332219174E-4</v>
      </c>
      <c r="AH59">
        <f t="shared" si="2"/>
        <v>-2.9054309729104943E-2</v>
      </c>
      <c r="AI59">
        <f t="shared" si="3"/>
        <v>5.2683453807578218E-4</v>
      </c>
    </row>
    <row r="60" spans="1:35" x14ac:dyDescent="0.25">
      <c r="A60" s="1">
        <v>43553</v>
      </c>
      <c r="B60">
        <v>46.669998</v>
      </c>
      <c r="C60">
        <v>46.91</v>
      </c>
      <c r="D60">
        <v>46.48</v>
      </c>
      <c r="E60">
        <v>46.860000999999997</v>
      </c>
      <c r="F60">
        <v>45.817298999999998</v>
      </c>
      <c r="G60">
        <v>16045600</v>
      </c>
      <c r="H60">
        <v>5.9930890000000001E-3</v>
      </c>
      <c r="I60" s="1">
        <v>43553</v>
      </c>
      <c r="J60">
        <v>34.669998</v>
      </c>
      <c r="K60">
        <v>35.150002000000001</v>
      </c>
      <c r="L60">
        <v>33.805</v>
      </c>
      <c r="M60">
        <v>34.740001999999997</v>
      </c>
      <c r="N60">
        <v>34.740001999999997</v>
      </c>
      <c r="O60">
        <v>2981200</v>
      </c>
      <c r="P60">
        <v>1.3913384000000001E-2</v>
      </c>
      <c r="Q60" s="1">
        <v>43553</v>
      </c>
      <c r="R60">
        <v>56.889999000000003</v>
      </c>
      <c r="S60">
        <v>57.490001999999997</v>
      </c>
      <c r="T60">
        <v>56.849997999999999</v>
      </c>
      <c r="U60">
        <v>57.380001</v>
      </c>
      <c r="V60">
        <v>55.760559000000001</v>
      </c>
      <c r="W60">
        <v>1573800</v>
      </c>
      <c r="X60">
        <v>7.1710239999999998E-3</v>
      </c>
      <c r="Y60" s="3">
        <v>43553</v>
      </c>
      <c r="Z60" s="4">
        <v>2.5997499999999998</v>
      </c>
      <c r="AC60" s="1">
        <v>43553</v>
      </c>
      <c r="AD60">
        <v>2834.3999020000001</v>
      </c>
      <c r="AF60">
        <f t="shared" si="1"/>
        <v>6.7117060663406392E-3</v>
      </c>
      <c r="AG60">
        <f t="shared" si="0"/>
        <v>5.9930894544990565E-3</v>
      </c>
      <c r="AH60">
        <f t="shared" si="2"/>
        <v>1.391338386462504E-2</v>
      </c>
      <c r="AI60">
        <f t="shared" si="3"/>
        <v>7.1710235697306501E-3</v>
      </c>
    </row>
    <row r="61" spans="1:35" x14ac:dyDescent="0.25">
      <c r="A61" s="1">
        <v>43556</v>
      </c>
      <c r="B61">
        <v>46.990001999999997</v>
      </c>
      <c r="C61">
        <v>47.169998</v>
      </c>
      <c r="D61">
        <v>46.59</v>
      </c>
      <c r="E61">
        <v>46.720001000000003</v>
      </c>
      <c r="F61">
        <v>45.680419999999998</v>
      </c>
      <c r="G61">
        <v>11522700</v>
      </c>
      <c r="H61">
        <v>-2.9919679999999998E-3</v>
      </c>
      <c r="I61" s="1">
        <v>43556</v>
      </c>
      <c r="J61">
        <v>35.040000999999997</v>
      </c>
      <c r="K61">
        <v>35.590000000000003</v>
      </c>
      <c r="L61">
        <v>34.849997999999999</v>
      </c>
      <c r="M61">
        <v>35.310001</v>
      </c>
      <c r="N61">
        <v>35.310001</v>
      </c>
      <c r="O61">
        <v>1432500</v>
      </c>
      <c r="P61">
        <v>1.6274420000000001E-2</v>
      </c>
      <c r="Q61" s="1">
        <v>43556</v>
      </c>
      <c r="R61">
        <v>57.5</v>
      </c>
      <c r="S61">
        <v>57.650002000000001</v>
      </c>
      <c r="T61">
        <v>55.5</v>
      </c>
      <c r="U61">
        <v>56.02</v>
      </c>
      <c r="V61">
        <v>54.438941999999997</v>
      </c>
      <c r="W61">
        <v>3181600</v>
      </c>
      <c r="X61">
        <v>-2.3987048E-2</v>
      </c>
      <c r="Y61" s="3">
        <v>43556</v>
      </c>
      <c r="Z61" s="4">
        <v>2.5954999999999999</v>
      </c>
      <c r="AC61" s="1">
        <v>43556</v>
      </c>
      <c r="AD61">
        <v>2867.1899410000001</v>
      </c>
      <c r="AF61">
        <f t="shared" si="1"/>
        <v>1.1502195497632428E-2</v>
      </c>
      <c r="AG61">
        <f t="shared" si="0"/>
        <v>-2.9919675289442615E-3</v>
      </c>
      <c r="AH61">
        <f t="shared" si="2"/>
        <v>1.6274419877402746E-2</v>
      </c>
      <c r="AI61">
        <f t="shared" si="3"/>
        <v>-2.3987048154733515E-2</v>
      </c>
    </row>
    <row r="62" spans="1:35" x14ac:dyDescent="0.25">
      <c r="A62" s="1">
        <v>43557</v>
      </c>
      <c r="B62">
        <v>46.75</v>
      </c>
      <c r="C62">
        <v>46.93</v>
      </c>
      <c r="D62">
        <v>46.57</v>
      </c>
      <c r="E62">
        <v>46.57</v>
      </c>
      <c r="F62">
        <v>45.533752</v>
      </c>
      <c r="G62">
        <v>8495000</v>
      </c>
      <c r="H62">
        <v>-3.2159070000000001E-3</v>
      </c>
      <c r="I62" s="1">
        <v>43557</v>
      </c>
      <c r="J62">
        <v>35.360000999999997</v>
      </c>
      <c r="K62">
        <v>36.380001</v>
      </c>
      <c r="L62">
        <v>34.82</v>
      </c>
      <c r="M62">
        <v>36.18</v>
      </c>
      <c r="N62">
        <v>36.18</v>
      </c>
      <c r="O62">
        <v>2314200</v>
      </c>
      <c r="P62">
        <v>2.4340242000000002E-2</v>
      </c>
      <c r="Q62" s="1">
        <v>43557</v>
      </c>
      <c r="R62">
        <v>56.220001000000003</v>
      </c>
      <c r="S62">
        <v>56.610000999999997</v>
      </c>
      <c r="T62">
        <v>55.91</v>
      </c>
      <c r="U62">
        <v>56.349997999999999</v>
      </c>
      <c r="V62">
        <v>54.759624000000002</v>
      </c>
      <c r="W62">
        <v>4093100</v>
      </c>
      <c r="X62">
        <v>5.8733910000000004E-3</v>
      </c>
      <c r="Y62" s="3">
        <v>43557</v>
      </c>
      <c r="Z62" s="4">
        <v>2.6023800000000001</v>
      </c>
      <c r="AC62" s="1">
        <v>43557</v>
      </c>
      <c r="AD62">
        <v>2867.23999</v>
      </c>
      <c r="AF62">
        <f t="shared" si="1"/>
        <v>1.7455614805150788E-5</v>
      </c>
      <c r="AG62">
        <f t="shared" si="0"/>
        <v>-3.2159065458383651E-3</v>
      </c>
      <c r="AH62">
        <f t="shared" si="2"/>
        <v>2.4340241706265253E-2</v>
      </c>
      <c r="AI62">
        <f t="shared" si="3"/>
        <v>5.8733907160011256E-3</v>
      </c>
    </row>
    <row r="63" spans="1:35" x14ac:dyDescent="0.25">
      <c r="A63" s="1">
        <v>43558</v>
      </c>
      <c r="B63">
        <v>46.419998</v>
      </c>
      <c r="C63">
        <v>46.59</v>
      </c>
      <c r="D63">
        <v>46.040000999999997</v>
      </c>
      <c r="E63">
        <v>46.18</v>
      </c>
      <c r="F63">
        <v>45.152431</v>
      </c>
      <c r="G63">
        <v>12854500</v>
      </c>
      <c r="H63">
        <v>-8.4097319999999996E-3</v>
      </c>
      <c r="I63" s="1">
        <v>43558</v>
      </c>
      <c r="J63">
        <v>36.290000999999997</v>
      </c>
      <c r="K63">
        <v>37.970001000000003</v>
      </c>
      <c r="L63">
        <v>36.229999999999997</v>
      </c>
      <c r="M63">
        <v>37.189999</v>
      </c>
      <c r="N63">
        <v>37.189999</v>
      </c>
      <c r="O63">
        <v>3891500</v>
      </c>
      <c r="P63">
        <v>2.7533400999999999E-2</v>
      </c>
      <c r="Q63" s="1">
        <v>43558</v>
      </c>
      <c r="R63">
        <v>56.209999000000003</v>
      </c>
      <c r="S63">
        <v>56.790000999999997</v>
      </c>
      <c r="T63">
        <v>55.959999000000003</v>
      </c>
      <c r="U63">
        <v>56.66</v>
      </c>
      <c r="V63">
        <v>55.060875000000003</v>
      </c>
      <c r="W63">
        <v>2496600</v>
      </c>
      <c r="X63">
        <v>5.4862569999999996E-3</v>
      </c>
      <c r="Y63" s="3">
        <v>43558</v>
      </c>
      <c r="Z63" s="4">
        <v>2.59775</v>
      </c>
      <c r="AC63" s="1">
        <v>43558</v>
      </c>
      <c r="AD63">
        <v>2873.3999020000001</v>
      </c>
      <c r="AF63">
        <f t="shared" si="1"/>
        <v>2.1460723821995487E-3</v>
      </c>
      <c r="AG63">
        <f t="shared" si="0"/>
        <v>-8.4097319955183103E-3</v>
      </c>
      <c r="AH63">
        <f t="shared" si="2"/>
        <v>2.7533401080880981E-2</v>
      </c>
      <c r="AI63">
        <f t="shared" si="3"/>
        <v>5.4862572717491176E-3</v>
      </c>
    </row>
    <row r="64" spans="1:35" x14ac:dyDescent="0.25">
      <c r="A64" s="1">
        <v>43559</v>
      </c>
      <c r="B64">
        <v>46.34</v>
      </c>
      <c r="C64">
        <v>46.540000999999997</v>
      </c>
      <c r="D64">
        <v>46.110000999999997</v>
      </c>
      <c r="E64">
        <v>46.48</v>
      </c>
      <c r="F64">
        <v>45.445754999999998</v>
      </c>
      <c r="G64">
        <v>7814900</v>
      </c>
      <c r="H64">
        <v>6.4752960000000002E-3</v>
      </c>
      <c r="I64" s="1">
        <v>43559</v>
      </c>
      <c r="J64">
        <v>37.380001</v>
      </c>
      <c r="K64">
        <v>37.560001</v>
      </c>
      <c r="L64">
        <v>36.43</v>
      </c>
      <c r="M64">
        <v>37.130001</v>
      </c>
      <c r="N64">
        <v>37.130001</v>
      </c>
      <c r="O64">
        <v>1966900</v>
      </c>
      <c r="P64">
        <v>-1.6145860000000001E-3</v>
      </c>
      <c r="Q64" s="1">
        <v>43559</v>
      </c>
      <c r="R64">
        <v>56.709999000000003</v>
      </c>
      <c r="S64">
        <v>56.880001</v>
      </c>
      <c r="T64">
        <v>56.25</v>
      </c>
      <c r="U64">
        <v>56.450001</v>
      </c>
      <c r="V64">
        <v>54.856803999999997</v>
      </c>
      <c r="W64">
        <v>1479800</v>
      </c>
      <c r="X64">
        <v>-3.713165E-3</v>
      </c>
      <c r="Y64" s="3">
        <v>43559</v>
      </c>
      <c r="Z64" s="4">
        <v>2.5886300000000002</v>
      </c>
      <c r="AC64" s="1">
        <v>43559</v>
      </c>
      <c r="AD64">
        <v>2879.389893</v>
      </c>
      <c r="AF64">
        <f t="shared" si="1"/>
        <v>2.0824655091420397E-3</v>
      </c>
      <c r="AG64">
        <f t="shared" si="0"/>
        <v>6.4752957616374118E-3</v>
      </c>
      <c r="AH64">
        <f t="shared" si="2"/>
        <v>-1.6145859266418761E-3</v>
      </c>
      <c r="AI64">
        <f t="shared" si="3"/>
        <v>-3.713164912636735E-3</v>
      </c>
    </row>
    <row r="65" spans="1:35" x14ac:dyDescent="0.25">
      <c r="A65" s="1">
        <v>43560</v>
      </c>
      <c r="B65">
        <v>46.490001999999997</v>
      </c>
      <c r="C65">
        <v>46.580002</v>
      </c>
      <c r="D65">
        <v>46.200001</v>
      </c>
      <c r="E65">
        <v>46.470001000000003</v>
      </c>
      <c r="F65">
        <v>45.435977999999999</v>
      </c>
      <c r="G65">
        <v>7677600</v>
      </c>
      <c r="H65">
        <v>-2.15159E-4</v>
      </c>
      <c r="I65" s="1">
        <v>43560</v>
      </c>
      <c r="J65">
        <v>37.349997999999999</v>
      </c>
      <c r="K65">
        <v>37.740001999999997</v>
      </c>
      <c r="L65">
        <v>36.939999</v>
      </c>
      <c r="M65">
        <v>37.270000000000003</v>
      </c>
      <c r="N65">
        <v>37.270000000000003</v>
      </c>
      <c r="O65">
        <v>1546100</v>
      </c>
      <c r="P65">
        <v>3.7634180000000001E-3</v>
      </c>
      <c r="Q65" s="1">
        <v>43560</v>
      </c>
      <c r="R65">
        <v>56.32</v>
      </c>
      <c r="S65">
        <v>56.82</v>
      </c>
      <c r="T65">
        <v>56.099997999999999</v>
      </c>
      <c r="U65">
        <v>56.799999</v>
      </c>
      <c r="V65">
        <v>55.196925999999998</v>
      </c>
      <c r="W65">
        <v>1704000</v>
      </c>
      <c r="X65">
        <v>6.1810370000000003E-3</v>
      </c>
      <c r="Y65" s="3">
        <v>43560</v>
      </c>
      <c r="Z65" s="4">
        <v>2.59213</v>
      </c>
      <c r="AC65" s="1">
        <v>43560</v>
      </c>
      <c r="AD65">
        <v>2892.73999</v>
      </c>
      <c r="AF65">
        <f t="shared" si="1"/>
        <v>4.6257173955615016E-3</v>
      </c>
      <c r="AG65">
        <f t="shared" si="0"/>
        <v>-2.1515875005873042E-4</v>
      </c>
      <c r="AH65">
        <f t="shared" si="2"/>
        <v>3.7634183697790036E-3</v>
      </c>
      <c r="AI65">
        <f t="shared" si="3"/>
        <v>6.1810368965939944E-3</v>
      </c>
    </row>
    <row r="66" spans="1:35" x14ac:dyDescent="0.25">
      <c r="A66" s="1">
        <v>43563</v>
      </c>
      <c r="B66">
        <v>46.540000999999997</v>
      </c>
      <c r="C66">
        <v>46.57</v>
      </c>
      <c r="D66">
        <v>46.27</v>
      </c>
      <c r="E66">
        <v>46.549999</v>
      </c>
      <c r="F66">
        <v>45.514198</v>
      </c>
      <c r="G66">
        <v>9421300</v>
      </c>
      <c r="H66">
        <v>1.720063E-3</v>
      </c>
      <c r="I66" s="1">
        <v>43563</v>
      </c>
      <c r="J66">
        <v>38.560001</v>
      </c>
      <c r="K66">
        <v>38.939999</v>
      </c>
      <c r="L66">
        <v>37.450001</v>
      </c>
      <c r="M66">
        <v>37.590000000000003</v>
      </c>
      <c r="N66">
        <v>37.590000000000003</v>
      </c>
      <c r="O66">
        <v>3486500</v>
      </c>
      <c r="P66">
        <v>8.5493440000000004E-3</v>
      </c>
      <c r="Q66" s="1">
        <v>43563</v>
      </c>
      <c r="R66">
        <v>56.740001999999997</v>
      </c>
      <c r="S66">
        <v>57.57</v>
      </c>
      <c r="T66">
        <v>56.740001999999997</v>
      </c>
      <c r="U66">
        <v>57.5</v>
      </c>
      <c r="V66">
        <v>55.877167</v>
      </c>
      <c r="W66">
        <v>1909400</v>
      </c>
      <c r="X66">
        <v>1.2248571999999999E-2</v>
      </c>
      <c r="Y66" s="3">
        <v>43563</v>
      </c>
      <c r="Z66" s="4">
        <v>2.5840000000000001</v>
      </c>
      <c r="AC66" s="1">
        <v>43563</v>
      </c>
      <c r="AD66">
        <v>2895.7700199999999</v>
      </c>
      <c r="AF66">
        <f t="shared" si="1"/>
        <v>1.0469119934199966E-3</v>
      </c>
      <c r="AG66">
        <f t="shared" si="0"/>
        <v>1.7200630658540383E-3</v>
      </c>
      <c r="AH66">
        <f t="shared" si="2"/>
        <v>8.5493440849195856E-3</v>
      </c>
      <c r="AI66">
        <f t="shared" si="3"/>
        <v>1.2248571852858881E-2</v>
      </c>
    </row>
    <row r="67" spans="1:35" x14ac:dyDescent="0.25">
      <c r="A67" s="1">
        <v>43564</v>
      </c>
      <c r="B67">
        <v>46.450001</v>
      </c>
      <c r="C67">
        <v>46.720001000000003</v>
      </c>
      <c r="D67">
        <v>46.27</v>
      </c>
      <c r="E67">
        <v>46.669998</v>
      </c>
      <c r="F67">
        <v>45.631526999999998</v>
      </c>
      <c r="G67">
        <v>8641800</v>
      </c>
      <c r="H67">
        <v>2.5745379999999999E-3</v>
      </c>
      <c r="I67" s="1">
        <v>43564</v>
      </c>
      <c r="J67">
        <v>37.560001</v>
      </c>
      <c r="K67">
        <v>37.82</v>
      </c>
      <c r="L67">
        <v>36.950001</v>
      </c>
      <c r="M67">
        <v>37.18</v>
      </c>
      <c r="N67">
        <v>37.18</v>
      </c>
      <c r="O67">
        <v>1780800</v>
      </c>
      <c r="P67">
        <v>-1.0967075E-2</v>
      </c>
      <c r="Q67" s="1">
        <v>43564</v>
      </c>
      <c r="R67">
        <v>57.369999</v>
      </c>
      <c r="S67">
        <v>57.59</v>
      </c>
      <c r="T67">
        <v>56.75</v>
      </c>
      <c r="U67">
        <v>57.16</v>
      </c>
      <c r="V67">
        <v>55.546764000000003</v>
      </c>
      <c r="W67">
        <v>2285200</v>
      </c>
      <c r="X67">
        <v>-5.9305750000000004E-3</v>
      </c>
      <c r="Y67" s="3">
        <v>43564</v>
      </c>
      <c r="Z67" s="4">
        <v>2.5812499999999998</v>
      </c>
      <c r="AC67" s="1">
        <v>43564</v>
      </c>
      <c r="AD67">
        <v>2878.1999510000001</v>
      </c>
      <c r="AF67">
        <f t="shared" si="1"/>
        <v>-6.0859766572605167E-3</v>
      </c>
      <c r="AG67">
        <f t="shared" si="0"/>
        <v>2.5745379677895031E-3</v>
      </c>
      <c r="AH67">
        <f t="shared" si="2"/>
        <v>-1.0967075282788841E-2</v>
      </c>
      <c r="AI67">
        <f t="shared" si="3"/>
        <v>-5.9305746160180917E-3</v>
      </c>
    </row>
    <row r="68" spans="1:35" x14ac:dyDescent="0.25">
      <c r="A68" s="1">
        <v>43565</v>
      </c>
      <c r="B68">
        <v>46.84</v>
      </c>
      <c r="C68">
        <v>47</v>
      </c>
      <c r="D68">
        <v>46.560001</v>
      </c>
      <c r="E68">
        <v>46.639999000000003</v>
      </c>
      <c r="F68">
        <v>45.602195999999999</v>
      </c>
      <c r="G68">
        <v>8059900</v>
      </c>
      <c r="H68">
        <v>-6.4298600000000001E-4</v>
      </c>
      <c r="I68" s="1">
        <v>43565</v>
      </c>
      <c r="J68">
        <v>36.869999</v>
      </c>
      <c r="K68">
        <v>37.450001</v>
      </c>
      <c r="L68">
        <v>36.75</v>
      </c>
      <c r="M68">
        <v>37.080002</v>
      </c>
      <c r="N68">
        <v>37.080002</v>
      </c>
      <c r="O68">
        <v>1160400</v>
      </c>
      <c r="P68">
        <v>-2.693188E-3</v>
      </c>
      <c r="Q68" s="1">
        <v>43565</v>
      </c>
      <c r="R68">
        <v>57.240001999999997</v>
      </c>
      <c r="S68">
        <v>57.560001</v>
      </c>
      <c r="T68">
        <v>56.84</v>
      </c>
      <c r="U68">
        <v>57.549999</v>
      </c>
      <c r="V68">
        <v>55.925758000000002</v>
      </c>
      <c r="W68">
        <v>2873200</v>
      </c>
      <c r="X68">
        <v>6.7998010000000003E-3</v>
      </c>
      <c r="Y68" s="3">
        <v>43565</v>
      </c>
      <c r="Z68" s="4">
        <v>2.6034999999999999</v>
      </c>
      <c r="AC68" s="1">
        <v>43565</v>
      </c>
      <c r="AD68">
        <v>2888.209961</v>
      </c>
      <c r="AF68">
        <f t="shared" si="1"/>
        <v>3.4718378358560287E-3</v>
      </c>
      <c r="AG68">
        <f t="shared" ref="AG68:AG131" si="4">(LN(F68)-LN(F67))</f>
        <v>-6.4298594962552968E-4</v>
      </c>
      <c r="AH68">
        <f t="shared" si="2"/>
        <v>-2.6931876582123593E-3</v>
      </c>
      <c r="AI68">
        <f t="shared" si="3"/>
        <v>6.7998005876903633E-3</v>
      </c>
    </row>
    <row r="69" spans="1:35" x14ac:dyDescent="0.25">
      <c r="A69" s="1">
        <v>43566</v>
      </c>
      <c r="B69">
        <v>46.720001000000003</v>
      </c>
      <c r="C69">
        <v>46.75</v>
      </c>
      <c r="D69">
        <v>46.540000999999997</v>
      </c>
      <c r="E69">
        <v>46.709999000000003</v>
      </c>
      <c r="F69">
        <v>45.670639000000001</v>
      </c>
      <c r="G69">
        <v>7352400</v>
      </c>
      <c r="H69">
        <v>1.4997459999999999E-3</v>
      </c>
      <c r="I69" s="1">
        <v>43566</v>
      </c>
      <c r="J69">
        <v>36.979999999999997</v>
      </c>
      <c r="K69">
        <v>37.360000999999997</v>
      </c>
      <c r="L69">
        <v>36.340000000000003</v>
      </c>
      <c r="M69">
        <v>37.099997999999999</v>
      </c>
      <c r="N69">
        <v>37.099997999999999</v>
      </c>
      <c r="O69">
        <v>2042000</v>
      </c>
      <c r="P69">
        <v>5.3912100000000004E-4</v>
      </c>
      <c r="Q69" s="1">
        <v>43566</v>
      </c>
      <c r="R69">
        <v>57.77</v>
      </c>
      <c r="S69">
        <v>57.900002000000001</v>
      </c>
      <c r="T69">
        <v>56.889999000000003</v>
      </c>
      <c r="U69">
        <v>57.349997999999999</v>
      </c>
      <c r="V69">
        <v>55.731400000000001</v>
      </c>
      <c r="W69">
        <v>1841600</v>
      </c>
      <c r="X69">
        <v>-3.481339E-3</v>
      </c>
      <c r="Y69" s="3">
        <v>43566</v>
      </c>
      <c r="Z69" s="4">
        <v>2.5967500000000001</v>
      </c>
      <c r="AC69" s="1">
        <v>43566</v>
      </c>
      <c r="AD69">
        <v>2888.320068</v>
      </c>
      <c r="AF69">
        <f t="shared" ref="AF69:AF132" si="5">(LN(AD69)-LN(AD68))</f>
        <v>3.8122194279566202E-5</v>
      </c>
      <c r="AG69">
        <f t="shared" si="4"/>
        <v>1.4997455229410761E-3</v>
      </c>
      <c r="AH69">
        <f t="shared" ref="AH69:AH132" si="6">(LN(N69)-LN(N68))</f>
        <v>5.3912106994680187E-4</v>
      </c>
      <c r="AI69">
        <f t="shared" ref="AI69:AI132" si="7">(LN(V69)-LN(V68))</f>
        <v>-3.4813387655274752E-3</v>
      </c>
    </row>
    <row r="70" spans="1:35" x14ac:dyDescent="0.25">
      <c r="A70" s="1">
        <v>43567</v>
      </c>
      <c r="B70">
        <v>46.669998</v>
      </c>
      <c r="C70">
        <v>46.93</v>
      </c>
      <c r="D70">
        <v>46.57</v>
      </c>
      <c r="E70">
        <v>46.740001999999997</v>
      </c>
      <c r="F70">
        <v>45.699973999999997</v>
      </c>
      <c r="G70">
        <v>10690000</v>
      </c>
      <c r="H70">
        <v>6.4210999999999999E-4</v>
      </c>
      <c r="I70" s="1">
        <v>43567</v>
      </c>
      <c r="J70">
        <v>37.409999999999997</v>
      </c>
      <c r="K70">
        <v>37.700001</v>
      </c>
      <c r="L70">
        <v>37.060001</v>
      </c>
      <c r="M70">
        <v>37.419998</v>
      </c>
      <c r="N70">
        <v>37.419998</v>
      </c>
      <c r="O70">
        <v>1440500</v>
      </c>
      <c r="P70">
        <v>8.5883520000000005E-3</v>
      </c>
      <c r="Q70" s="1">
        <v>43567</v>
      </c>
      <c r="R70">
        <v>57.360000999999997</v>
      </c>
      <c r="S70">
        <v>57.849997999999999</v>
      </c>
      <c r="T70">
        <v>57.279998999999997</v>
      </c>
      <c r="U70">
        <v>57.57</v>
      </c>
      <c r="V70">
        <v>55.945194000000001</v>
      </c>
      <c r="W70">
        <v>1710000</v>
      </c>
      <c r="X70">
        <v>3.8288110000000001E-3</v>
      </c>
      <c r="Y70" s="3">
        <v>43567</v>
      </c>
      <c r="Z70" s="4">
        <v>2.601</v>
      </c>
      <c r="AC70" s="1">
        <v>43567</v>
      </c>
      <c r="AD70">
        <v>2907.4099120000001</v>
      </c>
      <c r="AF70">
        <f t="shared" si="5"/>
        <v>6.5875784763500533E-3</v>
      </c>
      <c r="AG70">
        <f t="shared" si="4"/>
        <v>6.4211019374305067E-4</v>
      </c>
      <c r="AH70">
        <f t="shared" si="6"/>
        <v>8.5883516935556514E-3</v>
      </c>
      <c r="AI70">
        <f t="shared" si="7"/>
        <v>3.8288105595558619E-3</v>
      </c>
    </row>
    <row r="71" spans="1:35" x14ac:dyDescent="0.25">
      <c r="A71" s="1">
        <v>43570</v>
      </c>
      <c r="B71">
        <v>46.880001</v>
      </c>
      <c r="C71">
        <v>47.040000999999997</v>
      </c>
      <c r="D71">
        <v>46.700001</v>
      </c>
      <c r="E71">
        <v>47</v>
      </c>
      <c r="F71">
        <v>45.954182000000003</v>
      </c>
      <c r="G71">
        <v>10261300</v>
      </c>
      <c r="H71">
        <v>5.5471280000000001E-3</v>
      </c>
      <c r="I71" s="1">
        <v>43570</v>
      </c>
      <c r="J71">
        <v>37.240001999999997</v>
      </c>
      <c r="K71">
        <v>37.830002</v>
      </c>
      <c r="L71">
        <v>37.229999999999997</v>
      </c>
      <c r="M71">
        <v>37.470001000000003</v>
      </c>
      <c r="N71">
        <v>37.470001000000003</v>
      </c>
      <c r="O71">
        <v>1808000</v>
      </c>
      <c r="P71">
        <v>1.335372E-3</v>
      </c>
      <c r="Q71" s="1">
        <v>43570</v>
      </c>
      <c r="R71">
        <v>57.689999</v>
      </c>
      <c r="S71">
        <v>58.389999000000003</v>
      </c>
      <c r="T71">
        <v>57.459999000000003</v>
      </c>
      <c r="U71">
        <v>58.349997999999999</v>
      </c>
      <c r="V71">
        <v>56.703178000000001</v>
      </c>
      <c r="W71">
        <v>1597300</v>
      </c>
      <c r="X71">
        <v>1.3457726E-2</v>
      </c>
      <c r="Y71" s="3">
        <v>43570</v>
      </c>
      <c r="Z71" s="4">
        <v>2.5880000000000001</v>
      </c>
      <c r="AC71" s="1">
        <v>43570</v>
      </c>
      <c r="AD71">
        <v>2905.580078</v>
      </c>
      <c r="AF71">
        <f t="shared" si="5"/>
        <v>-6.2956724975826717E-4</v>
      </c>
      <c r="AG71">
        <f t="shared" si="4"/>
        <v>5.5471276576830597E-3</v>
      </c>
      <c r="AH71">
        <f t="shared" si="6"/>
        <v>1.3353720950251002E-3</v>
      </c>
      <c r="AI71">
        <f t="shared" si="7"/>
        <v>1.3457725600559023E-2</v>
      </c>
    </row>
    <row r="72" spans="1:35" x14ac:dyDescent="0.25">
      <c r="A72" s="1">
        <v>43571</v>
      </c>
      <c r="B72">
        <v>47.049999</v>
      </c>
      <c r="C72">
        <v>47.099997999999999</v>
      </c>
      <c r="D72">
        <v>46.700001</v>
      </c>
      <c r="E72">
        <v>46.950001</v>
      </c>
      <c r="F72">
        <v>45.905296</v>
      </c>
      <c r="G72">
        <v>10804600</v>
      </c>
      <c r="H72">
        <v>-1.0643650000000001E-3</v>
      </c>
      <c r="I72" s="1">
        <v>43571</v>
      </c>
      <c r="J72">
        <v>37.590000000000003</v>
      </c>
      <c r="K72">
        <v>38.409999999999997</v>
      </c>
      <c r="L72">
        <v>37.528998999999999</v>
      </c>
      <c r="M72">
        <v>38.169998</v>
      </c>
      <c r="N72">
        <v>38.169998</v>
      </c>
      <c r="O72">
        <v>1339600</v>
      </c>
      <c r="P72">
        <v>1.8509174999999999E-2</v>
      </c>
      <c r="Q72" s="1">
        <v>43571</v>
      </c>
      <c r="R72">
        <v>58.299999</v>
      </c>
      <c r="S72">
        <v>58.869999</v>
      </c>
      <c r="T72">
        <v>58.040000999999997</v>
      </c>
      <c r="U72">
        <v>58.389999000000003</v>
      </c>
      <c r="V72">
        <v>56.742049999999999</v>
      </c>
      <c r="W72">
        <v>1941600</v>
      </c>
      <c r="X72">
        <v>6.8530000000000002E-4</v>
      </c>
      <c r="Y72" s="3">
        <v>43571</v>
      </c>
      <c r="Z72" s="4">
        <v>2.6008800000000001</v>
      </c>
      <c r="AC72" s="1">
        <v>43571</v>
      </c>
      <c r="AD72">
        <v>2907.0600589999999</v>
      </c>
      <c r="AF72">
        <f t="shared" si="5"/>
        <v>5.0922850790602325E-4</v>
      </c>
      <c r="AG72">
        <f t="shared" si="4"/>
        <v>-1.064364955680297E-3</v>
      </c>
      <c r="AH72">
        <f t="shared" si="6"/>
        <v>1.8509174866353284E-2</v>
      </c>
      <c r="AI72">
        <f t="shared" si="7"/>
        <v>6.8529989681564984E-4</v>
      </c>
    </row>
    <row r="73" spans="1:35" x14ac:dyDescent="0.25">
      <c r="A73" s="1">
        <v>43572</v>
      </c>
      <c r="B73">
        <v>47.200001</v>
      </c>
      <c r="C73">
        <v>47.549999</v>
      </c>
      <c r="D73">
        <v>47.150002000000001</v>
      </c>
      <c r="E73">
        <v>47.279998999999997</v>
      </c>
      <c r="F73">
        <v>46.227950999999997</v>
      </c>
      <c r="G73">
        <v>11849300</v>
      </c>
      <c r="H73">
        <v>7.0041230000000001E-3</v>
      </c>
      <c r="I73" s="1">
        <v>43572</v>
      </c>
      <c r="J73">
        <v>38.240001999999997</v>
      </c>
      <c r="K73">
        <v>38.360000999999997</v>
      </c>
      <c r="L73">
        <v>36.790000999999997</v>
      </c>
      <c r="M73">
        <v>36.979999999999997</v>
      </c>
      <c r="N73">
        <v>36.979999999999997</v>
      </c>
      <c r="O73">
        <v>1502000</v>
      </c>
      <c r="P73">
        <v>-3.1672588000000002E-2</v>
      </c>
      <c r="Q73" s="1">
        <v>43572</v>
      </c>
      <c r="R73">
        <v>58.540000999999997</v>
      </c>
      <c r="S73">
        <v>58.540000999999997</v>
      </c>
      <c r="T73">
        <v>57.66</v>
      </c>
      <c r="U73">
        <v>58.09</v>
      </c>
      <c r="V73">
        <v>56.450519999999997</v>
      </c>
      <c r="W73">
        <v>1228700</v>
      </c>
      <c r="X73">
        <v>-5.1510560000000002E-3</v>
      </c>
      <c r="Y73" s="3">
        <v>43572</v>
      </c>
      <c r="Z73" s="4">
        <v>2.5914999999999999</v>
      </c>
      <c r="AC73" s="1">
        <v>43572</v>
      </c>
      <c r="AD73">
        <v>2900.4499510000001</v>
      </c>
      <c r="AF73">
        <f t="shared" si="5"/>
        <v>-2.276401019742913E-3</v>
      </c>
      <c r="AG73">
        <f t="shared" si="4"/>
        <v>7.0041234747644232E-3</v>
      </c>
      <c r="AH73">
        <f t="shared" si="6"/>
        <v>-3.1672588400987411E-2</v>
      </c>
      <c r="AI73">
        <f t="shared" si="7"/>
        <v>-5.1510561975236513E-3</v>
      </c>
    </row>
    <row r="74" spans="1:35" x14ac:dyDescent="0.25">
      <c r="A74" s="1">
        <v>43573</v>
      </c>
      <c r="B74">
        <v>47.330002</v>
      </c>
      <c r="C74">
        <v>47.580002</v>
      </c>
      <c r="D74">
        <v>47.27</v>
      </c>
      <c r="E74">
        <v>47.48</v>
      </c>
      <c r="F74">
        <v>46.423499999999997</v>
      </c>
      <c r="G74">
        <v>12167000</v>
      </c>
      <c r="H74">
        <v>4.2211810000000001E-3</v>
      </c>
      <c r="I74" s="1">
        <v>43573</v>
      </c>
      <c r="J74">
        <v>36.830002</v>
      </c>
      <c r="K74">
        <v>37.009998000000003</v>
      </c>
      <c r="L74">
        <v>35.849997999999999</v>
      </c>
      <c r="M74">
        <v>36.279998999999997</v>
      </c>
      <c r="N74">
        <v>36.279998999999997</v>
      </c>
      <c r="O74">
        <v>1744100</v>
      </c>
      <c r="P74">
        <v>-1.9110628000000001E-2</v>
      </c>
      <c r="Q74" s="1">
        <v>43573</v>
      </c>
      <c r="R74">
        <v>58.25</v>
      </c>
      <c r="S74">
        <v>58.59</v>
      </c>
      <c r="T74">
        <v>57.720001000000003</v>
      </c>
      <c r="U74">
        <v>58.450001</v>
      </c>
      <c r="V74">
        <v>56.800358000000003</v>
      </c>
      <c r="W74">
        <v>1208800</v>
      </c>
      <c r="X74">
        <v>6.1781259999999999E-3</v>
      </c>
      <c r="Y74" s="3">
        <v>43573</v>
      </c>
      <c r="Z74" s="4">
        <v>2.5811299999999999</v>
      </c>
      <c r="AC74" s="1">
        <v>43573</v>
      </c>
      <c r="AD74">
        <v>2905.030029</v>
      </c>
      <c r="AF74">
        <f t="shared" si="5"/>
        <v>1.5778467813145625E-3</v>
      </c>
      <c r="AG74">
        <f t="shared" si="4"/>
        <v>4.2211813901040784E-3</v>
      </c>
      <c r="AH74">
        <f t="shared" si="6"/>
        <v>-1.911062827543919E-2</v>
      </c>
      <c r="AI74">
        <f t="shared" si="7"/>
        <v>6.1781262791384961E-3</v>
      </c>
    </row>
    <row r="75" spans="1:35" x14ac:dyDescent="0.25">
      <c r="A75" s="1">
        <v>43578</v>
      </c>
      <c r="B75">
        <v>48.09</v>
      </c>
      <c r="C75">
        <v>48.720001000000003</v>
      </c>
      <c r="D75">
        <v>47.549999</v>
      </c>
      <c r="E75">
        <v>48.209999000000003</v>
      </c>
      <c r="F75">
        <v>47.137259999999998</v>
      </c>
      <c r="G75">
        <v>25327800</v>
      </c>
      <c r="H75">
        <v>1.6944167E-2</v>
      </c>
      <c r="I75" s="1">
        <v>43578</v>
      </c>
      <c r="J75">
        <v>35.080002</v>
      </c>
      <c r="K75">
        <v>36.419998</v>
      </c>
      <c r="L75">
        <v>34.970001000000003</v>
      </c>
      <c r="M75">
        <v>35.669998</v>
      </c>
      <c r="N75">
        <v>35.669998</v>
      </c>
      <c r="O75">
        <v>2409900</v>
      </c>
      <c r="P75">
        <v>2.1250270000000002E-2</v>
      </c>
      <c r="Q75" s="1">
        <v>43578</v>
      </c>
      <c r="R75">
        <v>58.27</v>
      </c>
      <c r="S75">
        <v>58.619999</v>
      </c>
      <c r="T75">
        <v>58</v>
      </c>
      <c r="U75">
        <v>58.43</v>
      </c>
      <c r="V75">
        <v>56.780921999999997</v>
      </c>
      <c r="W75">
        <v>2102900</v>
      </c>
      <c r="X75">
        <v>1.198726E-3</v>
      </c>
      <c r="Y75" s="3">
        <v>43578</v>
      </c>
      <c r="Z75" s="4">
        <v>2.5802499999999999</v>
      </c>
      <c r="AC75" s="1">
        <v>43578</v>
      </c>
      <c r="AD75">
        <v>2933.679932</v>
      </c>
      <c r="AF75">
        <f t="shared" si="5"/>
        <v>9.8138572166215354E-3</v>
      </c>
      <c r="AG75">
        <f t="shared" si="4"/>
        <v>1.5257974544766295E-2</v>
      </c>
      <c r="AH75">
        <f t="shared" si="6"/>
        <v>-1.6956654382267455E-2</v>
      </c>
      <c r="AI75">
        <f t="shared" si="7"/>
        <v>-3.4223949914480301E-4</v>
      </c>
    </row>
    <row r="76" spans="1:35" x14ac:dyDescent="0.25">
      <c r="A76" s="1">
        <v>43579</v>
      </c>
      <c r="B76">
        <v>48.029998999999997</v>
      </c>
      <c r="C76">
        <v>48.23</v>
      </c>
      <c r="D76">
        <v>47.919998</v>
      </c>
      <c r="E76">
        <v>47.98</v>
      </c>
      <c r="F76">
        <v>46.912379999999999</v>
      </c>
      <c r="G76">
        <v>15997300</v>
      </c>
      <c r="H76">
        <v>-4.7821649999999997E-3</v>
      </c>
      <c r="I76" s="1">
        <v>43579</v>
      </c>
      <c r="J76">
        <v>35.590000000000003</v>
      </c>
      <c r="K76">
        <v>35.860000999999997</v>
      </c>
      <c r="L76">
        <v>34.139999000000003</v>
      </c>
      <c r="M76">
        <v>34.57</v>
      </c>
      <c r="N76">
        <v>34.57</v>
      </c>
      <c r="O76">
        <v>3412200</v>
      </c>
      <c r="P76">
        <v>-3.1323689000000002E-2</v>
      </c>
      <c r="Q76" s="1">
        <v>43579</v>
      </c>
      <c r="R76">
        <v>58.400002000000001</v>
      </c>
      <c r="S76">
        <v>58.759998000000003</v>
      </c>
      <c r="T76">
        <v>58.119999</v>
      </c>
      <c r="U76">
        <v>58.57</v>
      </c>
      <c r="V76">
        <v>56.916969000000002</v>
      </c>
      <c r="W76">
        <v>1762900</v>
      </c>
      <c r="X76">
        <v>2.393133E-3</v>
      </c>
      <c r="Y76" s="3">
        <v>43579</v>
      </c>
      <c r="Z76" s="4">
        <v>2.5863800000000001</v>
      </c>
      <c r="AC76" s="1">
        <v>43579</v>
      </c>
      <c r="AD76">
        <v>2927.25</v>
      </c>
      <c r="AF76">
        <f t="shared" si="5"/>
        <v>-2.1941687255360165E-3</v>
      </c>
      <c r="AG76">
        <f t="shared" si="4"/>
        <v>-4.7821645796144452E-3</v>
      </c>
      <c r="AH76">
        <f t="shared" si="6"/>
        <v>-3.1323689367738883E-2</v>
      </c>
      <c r="AI76">
        <f t="shared" si="7"/>
        <v>2.3931326031254585E-3</v>
      </c>
    </row>
    <row r="77" spans="1:35" x14ac:dyDescent="0.25">
      <c r="A77" s="1">
        <v>43580</v>
      </c>
      <c r="B77">
        <v>47.740001999999997</v>
      </c>
      <c r="C77">
        <v>47.889999000000003</v>
      </c>
      <c r="D77">
        <v>47.470001000000003</v>
      </c>
      <c r="E77">
        <v>47.84</v>
      </c>
      <c r="F77">
        <v>46.775497000000001</v>
      </c>
      <c r="G77">
        <v>11444400</v>
      </c>
      <c r="H77">
        <v>-2.922109E-3</v>
      </c>
      <c r="I77" s="1">
        <v>43580</v>
      </c>
      <c r="J77">
        <v>34.82</v>
      </c>
      <c r="K77">
        <v>34.82</v>
      </c>
      <c r="L77">
        <v>33.669998</v>
      </c>
      <c r="M77">
        <v>34.110000999999997</v>
      </c>
      <c r="N77">
        <v>34.110000999999997</v>
      </c>
      <c r="O77">
        <v>2057200</v>
      </c>
      <c r="P77">
        <v>-1.3395628E-2</v>
      </c>
      <c r="Q77" s="1">
        <v>43580</v>
      </c>
      <c r="R77">
        <v>58.32</v>
      </c>
      <c r="S77">
        <v>58.470001000000003</v>
      </c>
      <c r="T77">
        <v>57.900002000000001</v>
      </c>
      <c r="U77">
        <v>57.939999</v>
      </c>
      <c r="V77">
        <v>56.304752000000001</v>
      </c>
      <c r="W77">
        <v>1654600</v>
      </c>
      <c r="X77">
        <v>-1.0814585E-2</v>
      </c>
      <c r="Y77" s="3">
        <v>43580</v>
      </c>
      <c r="Z77" s="4">
        <v>2.5823800000000001</v>
      </c>
      <c r="AC77" s="1">
        <v>43580</v>
      </c>
      <c r="AD77">
        <v>2926.169922</v>
      </c>
      <c r="AF77">
        <f t="shared" si="5"/>
        <v>-3.6904169755480609E-4</v>
      </c>
      <c r="AG77">
        <f t="shared" si="4"/>
        <v>-2.9221090664797167E-3</v>
      </c>
      <c r="AH77">
        <f t="shared" si="6"/>
        <v>-1.3395628186063657E-2</v>
      </c>
      <c r="AI77">
        <f t="shared" si="7"/>
        <v>-1.081458507102262E-2</v>
      </c>
    </row>
    <row r="78" spans="1:35" x14ac:dyDescent="0.25">
      <c r="A78" s="1">
        <v>43581</v>
      </c>
      <c r="B78">
        <v>47.990001999999997</v>
      </c>
      <c r="C78">
        <v>48.450001</v>
      </c>
      <c r="D78">
        <v>47.98</v>
      </c>
      <c r="E78">
        <v>48.259998000000003</v>
      </c>
      <c r="F78">
        <v>47.186141999999997</v>
      </c>
      <c r="G78">
        <v>10154300</v>
      </c>
      <c r="H78">
        <v>8.7407500000000003E-3</v>
      </c>
      <c r="I78" s="1">
        <v>43581</v>
      </c>
      <c r="J78">
        <v>34.169998</v>
      </c>
      <c r="K78">
        <v>34.349997999999999</v>
      </c>
      <c r="L78">
        <v>33.729999999999997</v>
      </c>
      <c r="M78">
        <v>34.25</v>
      </c>
      <c r="N78">
        <v>34.25</v>
      </c>
      <c r="O78">
        <v>1566400</v>
      </c>
      <c r="P78">
        <v>4.0959389999999998E-3</v>
      </c>
      <c r="Q78" s="1">
        <v>43581</v>
      </c>
      <c r="R78">
        <v>58.189999</v>
      </c>
      <c r="S78">
        <v>59.57</v>
      </c>
      <c r="T78">
        <v>58.09</v>
      </c>
      <c r="U78">
        <v>59.400002000000001</v>
      </c>
      <c r="V78">
        <v>57.723545000000001</v>
      </c>
      <c r="W78">
        <v>2120600</v>
      </c>
      <c r="X78">
        <v>2.4886213000000001E-2</v>
      </c>
      <c r="Y78" s="3">
        <v>43581</v>
      </c>
      <c r="Z78" s="4">
        <v>2.5827499999999999</v>
      </c>
      <c r="AC78" s="1">
        <v>43581</v>
      </c>
      <c r="AD78">
        <v>2939.8798830000001</v>
      </c>
      <c r="AF78">
        <f t="shared" si="5"/>
        <v>4.6743503443646972E-3</v>
      </c>
      <c r="AG78">
        <f t="shared" si="4"/>
        <v>8.7407503494278949E-3</v>
      </c>
      <c r="AH78">
        <f t="shared" si="6"/>
        <v>4.0959389607646557E-3</v>
      </c>
      <c r="AI78">
        <f t="shared" si="7"/>
        <v>2.4886212649026795E-2</v>
      </c>
    </row>
    <row r="79" spans="1:35" x14ac:dyDescent="0.25">
      <c r="A79" s="1">
        <v>43584</v>
      </c>
      <c r="B79">
        <v>48.169998</v>
      </c>
      <c r="C79">
        <v>48.450001</v>
      </c>
      <c r="D79">
        <v>48.110000999999997</v>
      </c>
      <c r="E79">
        <v>48.419998</v>
      </c>
      <c r="F79">
        <v>47.342582999999998</v>
      </c>
      <c r="G79">
        <v>9731500</v>
      </c>
      <c r="H79">
        <v>3.3099179999999998E-3</v>
      </c>
      <c r="I79" s="1">
        <v>43584</v>
      </c>
      <c r="J79">
        <v>34.130001</v>
      </c>
      <c r="K79">
        <v>34.580002</v>
      </c>
      <c r="L79">
        <v>33.75</v>
      </c>
      <c r="M79">
        <v>33.93</v>
      </c>
      <c r="N79">
        <v>33.93</v>
      </c>
      <c r="O79">
        <v>3169600</v>
      </c>
      <c r="P79">
        <v>-9.3869859999999999E-3</v>
      </c>
      <c r="Q79" s="1">
        <v>43584</v>
      </c>
      <c r="R79">
        <v>59.459999000000003</v>
      </c>
      <c r="S79">
        <v>59.860000999999997</v>
      </c>
      <c r="T79">
        <v>59.25</v>
      </c>
      <c r="U79">
        <v>59.639999000000003</v>
      </c>
      <c r="V79">
        <v>57.956772000000001</v>
      </c>
      <c r="W79">
        <v>2057700</v>
      </c>
      <c r="X79">
        <v>4.0322730000000003E-3</v>
      </c>
      <c r="Y79" s="3">
        <v>43584</v>
      </c>
      <c r="Z79" s="4">
        <v>2.5790000000000002</v>
      </c>
      <c r="AC79" s="1">
        <v>43584</v>
      </c>
      <c r="AD79">
        <v>2943.030029</v>
      </c>
      <c r="AF79">
        <f t="shared" si="5"/>
        <v>1.0709483395823227E-3</v>
      </c>
      <c r="AG79">
        <f t="shared" si="4"/>
        <v>3.3099175478099596E-3</v>
      </c>
      <c r="AH79">
        <f t="shared" si="6"/>
        <v>-9.3869859120956356E-3</v>
      </c>
      <c r="AI79">
        <f t="shared" si="7"/>
        <v>4.0322731136264167E-3</v>
      </c>
    </row>
    <row r="80" spans="1:35" x14ac:dyDescent="0.25">
      <c r="A80" s="1">
        <v>43585</v>
      </c>
      <c r="B80">
        <v>48.529998999999997</v>
      </c>
      <c r="C80">
        <v>49.18</v>
      </c>
      <c r="D80">
        <v>48.389999000000003</v>
      </c>
      <c r="E80">
        <v>49.060001</v>
      </c>
      <c r="F80">
        <v>47.968349000000003</v>
      </c>
      <c r="G80">
        <v>17912900</v>
      </c>
      <c r="H80">
        <v>1.3131232E-2</v>
      </c>
      <c r="I80" s="1">
        <v>43585</v>
      </c>
      <c r="J80">
        <v>33.830002</v>
      </c>
      <c r="K80">
        <v>33.979999999999997</v>
      </c>
      <c r="L80">
        <v>32.849997999999999</v>
      </c>
      <c r="M80">
        <v>33.400002000000001</v>
      </c>
      <c r="N80">
        <v>33.400002000000001</v>
      </c>
      <c r="O80">
        <v>6857300</v>
      </c>
      <c r="P80">
        <v>-1.5743619E-2</v>
      </c>
      <c r="Q80" s="1">
        <v>43585</v>
      </c>
      <c r="R80">
        <v>59.720001000000003</v>
      </c>
      <c r="S80">
        <v>60.459999000000003</v>
      </c>
      <c r="T80">
        <v>59.639999000000003</v>
      </c>
      <c r="U80">
        <v>60.299999</v>
      </c>
      <c r="V80">
        <v>58.598145000000002</v>
      </c>
      <c r="W80">
        <v>2798100</v>
      </c>
      <c r="X80">
        <v>1.1005618E-2</v>
      </c>
      <c r="Y80" s="3">
        <v>43585</v>
      </c>
      <c r="Z80" s="4">
        <v>2.5756299999999999</v>
      </c>
      <c r="AC80" s="1">
        <v>43585</v>
      </c>
      <c r="AD80">
        <v>2945.830078</v>
      </c>
      <c r="AF80">
        <f t="shared" si="5"/>
        <v>9.5096475723277507E-4</v>
      </c>
      <c r="AG80">
        <f t="shared" si="4"/>
        <v>1.313123224252033E-2</v>
      </c>
      <c r="AH80">
        <f t="shared" si="6"/>
        <v>-1.5743618933246051E-2</v>
      </c>
      <c r="AI80">
        <f t="shared" si="7"/>
        <v>1.1005618472069045E-2</v>
      </c>
    </row>
    <row r="81" spans="1:35" x14ac:dyDescent="0.25">
      <c r="A81" s="1">
        <v>43586</v>
      </c>
      <c r="B81">
        <v>48.950001</v>
      </c>
      <c r="C81">
        <v>49.080002</v>
      </c>
      <c r="D81">
        <v>48.549999</v>
      </c>
      <c r="E81">
        <v>48.59</v>
      </c>
      <c r="F81">
        <v>47.508803999999998</v>
      </c>
      <c r="G81">
        <v>10551200</v>
      </c>
      <c r="H81">
        <v>-9.6263560000000008E-3</v>
      </c>
      <c r="I81" s="1">
        <v>43586</v>
      </c>
      <c r="J81">
        <v>33.549999</v>
      </c>
      <c r="K81">
        <v>33.630001</v>
      </c>
      <c r="L81">
        <v>32.479999999999997</v>
      </c>
      <c r="M81">
        <v>32.490001999999997</v>
      </c>
      <c r="N81">
        <v>32.490001999999997</v>
      </c>
      <c r="O81">
        <v>2405300</v>
      </c>
      <c r="P81">
        <v>-2.7623549000000001E-2</v>
      </c>
      <c r="Q81" s="1">
        <v>43586</v>
      </c>
      <c r="R81">
        <v>60.27</v>
      </c>
      <c r="S81">
        <v>60.439999</v>
      </c>
      <c r="T81">
        <v>59.25</v>
      </c>
      <c r="U81">
        <v>59.389999000000003</v>
      </c>
      <c r="V81">
        <v>57.713825</v>
      </c>
      <c r="W81">
        <v>2836000</v>
      </c>
      <c r="X81">
        <v>-1.5206295E-2</v>
      </c>
      <c r="Y81" s="3">
        <v>43586</v>
      </c>
      <c r="Z81" s="4">
        <v>2.5754999999999999</v>
      </c>
      <c r="AC81" s="1">
        <v>43586</v>
      </c>
      <c r="AD81">
        <v>2923.7299800000001</v>
      </c>
      <c r="AF81">
        <f t="shared" si="5"/>
        <v>-7.5304459681850844E-3</v>
      </c>
      <c r="AG81">
        <f t="shared" si="4"/>
        <v>-9.6263563431935317E-3</v>
      </c>
      <c r="AH81">
        <f t="shared" si="6"/>
        <v>-2.7623548624483352E-2</v>
      </c>
      <c r="AI81">
        <f t="shared" si="7"/>
        <v>-1.5206294591116887E-2</v>
      </c>
    </row>
    <row r="82" spans="1:35" x14ac:dyDescent="0.25">
      <c r="A82" s="1">
        <v>43587</v>
      </c>
      <c r="B82">
        <v>48.529998999999997</v>
      </c>
      <c r="C82">
        <v>48.77</v>
      </c>
      <c r="D82">
        <v>48.27</v>
      </c>
      <c r="E82">
        <v>48.389999000000003</v>
      </c>
      <c r="F82">
        <v>47.313254999999998</v>
      </c>
      <c r="G82">
        <v>8724600</v>
      </c>
      <c r="H82">
        <v>-4.1245520000000001E-3</v>
      </c>
      <c r="I82" s="1">
        <v>43587</v>
      </c>
      <c r="J82">
        <v>32.5</v>
      </c>
      <c r="K82">
        <v>32.810001</v>
      </c>
      <c r="L82">
        <v>31.745000999999998</v>
      </c>
      <c r="M82">
        <v>32.330002</v>
      </c>
      <c r="N82">
        <v>32.330002</v>
      </c>
      <c r="O82">
        <v>3540400</v>
      </c>
      <c r="P82">
        <v>-4.9367580000000003E-3</v>
      </c>
      <c r="Q82" s="1">
        <v>43587</v>
      </c>
      <c r="R82">
        <v>56.939999</v>
      </c>
      <c r="S82">
        <v>58.23</v>
      </c>
      <c r="T82">
        <v>56.419998</v>
      </c>
      <c r="U82">
        <v>57.380001</v>
      </c>
      <c r="V82">
        <v>55.760559000000001</v>
      </c>
      <c r="W82">
        <v>5931200</v>
      </c>
      <c r="X82">
        <v>-3.4429954999999998E-2</v>
      </c>
      <c r="Y82" s="3">
        <v>43587</v>
      </c>
      <c r="Z82" s="4">
        <v>2.5651299999999999</v>
      </c>
      <c r="AC82" s="1">
        <v>43587</v>
      </c>
      <c r="AD82">
        <v>2917.5200199999999</v>
      </c>
      <c r="AF82">
        <f t="shared" si="5"/>
        <v>-2.126244327689264E-3</v>
      </c>
      <c r="AG82">
        <f t="shared" si="4"/>
        <v>-4.1245524360977726E-3</v>
      </c>
      <c r="AH82">
        <f t="shared" si="6"/>
        <v>-4.9367576390220158E-3</v>
      </c>
      <c r="AI82">
        <f t="shared" si="7"/>
        <v>-3.4429954691086451E-2</v>
      </c>
    </row>
    <row r="83" spans="1:35" x14ac:dyDescent="0.25">
      <c r="A83" s="1">
        <v>43588</v>
      </c>
      <c r="B83">
        <v>48.599997999999999</v>
      </c>
      <c r="C83">
        <v>48.959999000000003</v>
      </c>
      <c r="D83">
        <v>48.52</v>
      </c>
      <c r="E83">
        <v>48.720001000000003</v>
      </c>
      <c r="F83">
        <v>47.635914</v>
      </c>
      <c r="G83">
        <v>7076900</v>
      </c>
      <c r="H83">
        <v>6.7964840000000002E-3</v>
      </c>
      <c r="I83" s="1">
        <v>43588</v>
      </c>
      <c r="J83">
        <v>32.509998000000003</v>
      </c>
      <c r="K83">
        <v>33.939999</v>
      </c>
      <c r="L83">
        <v>32.270000000000003</v>
      </c>
      <c r="M83">
        <v>33.849997999999999</v>
      </c>
      <c r="N83">
        <v>33.849997999999999</v>
      </c>
      <c r="O83">
        <v>2963900</v>
      </c>
      <c r="P83">
        <v>4.5943286999999999E-2</v>
      </c>
      <c r="Q83" s="1">
        <v>43588</v>
      </c>
      <c r="R83">
        <v>57.41</v>
      </c>
      <c r="S83">
        <v>57.41</v>
      </c>
      <c r="T83">
        <v>56.400002000000001</v>
      </c>
      <c r="U83">
        <v>56.470001000000003</v>
      </c>
      <c r="V83">
        <v>54.876240000000003</v>
      </c>
      <c r="W83">
        <v>3026200</v>
      </c>
      <c r="X83">
        <v>-1.5986324E-2</v>
      </c>
      <c r="Y83" s="3">
        <v>43588</v>
      </c>
      <c r="Z83" s="4">
        <v>2.5598800000000002</v>
      </c>
      <c r="AC83" s="1">
        <v>43588</v>
      </c>
      <c r="AD83">
        <v>2945.639893</v>
      </c>
      <c r="AF83">
        <f t="shared" si="5"/>
        <v>9.5921274614703123E-3</v>
      </c>
      <c r="AG83">
        <f t="shared" si="4"/>
        <v>6.7964837486091945E-3</v>
      </c>
      <c r="AH83">
        <f t="shared" si="6"/>
        <v>4.5943286674699824E-2</v>
      </c>
      <c r="AI83">
        <f t="shared" si="7"/>
        <v>-1.5986323558656146E-2</v>
      </c>
    </row>
    <row r="84" spans="1:35" x14ac:dyDescent="0.25">
      <c r="A84" s="1">
        <v>43592</v>
      </c>
      <c r="B84">
        <v>48.23</v>
      </c>
      <c r="C84">
        <v>48.290000999999997</v>
      </c>
      <c r="D84">
        <v>47.77</v>
      </c>
      <c r="E84">
        <v>48</v>
      </c>
      <c r="F84">
        <v>46.931933999999998</v>
      </c>
      <c r="G84">
        <v>12487500</v>
      </c>
      <c r="H84">
        <v>-9.7440419999999996E-3</v>
      </c>
      <c r="I84" s="1">
        <v>43592</v>
      </c>
      <c r="J84">
        <v>33.919998</v>
      </c>
      <c r="K84">
        <v>34.439999</v>
      </c>
      <c r="L84">
        <v>33.32</v>
      </c>
      <c r="M84">
        <v>33.810001</v>
      </c>
      <c r="N84">
        <v>33.810001</v>
      </c>
      <c r="O84">
        <v>2436900</v>
      </c>
      <c r="P84">
        <v>-1.8171631000000001E-2</v>
      </c>
      <c r="Q84" s="1">
        <v>43592</v>
      </c>
      <c r="R84">
        <v>57.34</v>
      </c>
      <c r="S84">
        <v>57.549999</v>
      </c>
      <c r="T84">
        <v>56.549999</v>
      </c>
      <c r="U84">
        <v>57.150002000000001</v>
      </c>
      <c r="V84">
        <v>55.537047999999999</v>
      </c>
      <c r="W84">
        <v>2249500</v>
      </c>
      <c r="X84">
        <v>-4.3649630000000003E-3</v>
      </c>
      <c r="Y84" s="3">
        <v>43592</v>
      </c>
      <c r="Z84" s="4">
        <v>2.5619999999999998</v>
      </c>
      <c r="AC84" s="1">
        <v>43592</v>
      </c>
      <c r="AD84">
        <v>2884.0500489999999</v>
      </c>
      <c r="AF84">
        <f t="shared" si="5"/>
        <v>-2.1130501361603216E-2</v>
      </c>
      <c r="AG84">
        <f t="shared" si="4"/>
        <v>-1.4888633276389562E-2</v>
      </c>
      <c r="AH84">
        <f t="shared" si="6"/>
        <v>-1.182293977244786E-3</v>
      </c>
      <c r="AI84">
        <f t="shared" si="7"/>
        <v>1.1969861632882939E-2</v>
      </c>
    </row>
    <row r="85" spans="1:35" x14ac:dyDescent="0.25">
      <c r="A85" s="1">
        <v>43593</v>
      </c>
      <c r="B85">
        <v>48.049999</v>
      </c>
      <c r="C85">
        <v>48.23</v>
      </c>
      <c r="D85">
        <v>47.82</v>
      </c>
      <c r="E85">
        <v>47.849997999999999</v>
      </c>
      <c r="F85">
        <v>46.785271000000002</v>
      </c>
      <c r="G85">
        <v>9281400</v>
      </c>
      <c r="H85">
        <v>-3.1299079999999998E-3</v>
      </c>
      <c r="I85" s="1">
        <v>43593</v>
      </c>
      <c r="J85">
        <v>33.619999</v>
      </c>
      <c r="K85">
        <v>35.169998</v>
      </c>
      <c r="L85">
        <v>33.549999</v>
      </c>
      <c r="M85">
        <v>34.849997999999999</v>
      </c>
      <c r="N85">
        <v>34.849997999999999</v>
      </c>
      <c r="O85">
        <v>3436200</v>
      </c>
      <c r="P85">
        <v>3.0296434000000001E-2</v>
      </c>
      <c r="Q85" s="1">
        <v>43593</v>
      </c>
      <c r="R85">
        <v>57.18</v>
      </c>
      <c r="S85">
        <v>57.619999</v>
      </c>
      <c r="T85">
        <v>56.400002000000001</v>
      </c>
      <c r="U85">
        <v>57.25</v>
      </c>
      <c r="V85">
        <v>55.634228</v>
      </c>
      <c r="W85">
        <v>1986800</v>
      </c>
      <c r="X85">
        <v>1.7482940000000001E-3</v>
      </c>
      <c r="Y85" s="3">
        <v>43593</v>
      </c>
      <c r="Z85" s="4">
        <v>2.5451299999999999</v>
      </c>
      <c r="AC85" s="1">
        <v>43593</v>
      </c>
      <c r="AD85">
        <v>2879.419922</v>
      </c>
      <c r="AF85">
        <f t="shared" si="5"/>
        <v>-1.6067154056038646E-3</v>
      </c>
      <c r="AG85">
        <f t="shared" si="4"/>
        <v>-3.1299081044906529E-3</v>
      </c>
      <c r="AH85">
        <f t="shared" si="6"/>
        <v>3.0296433520879962E-2</v>
      </c>
      <c r="AI85">
        <f t="shared" si="7"/>
        <v>1.7482937724455638E-3</v>
      </c>
    </row>
    <row r="86" spans="1:35" x14ac:dyDescent="0.25">
      <c r="A86" s="1">
        <v>43594</v>
      </c>
      <c r="B86">
        <v>47.799999</v>
      </c>
      <c r="C86">
        <v>47.98</v>
      </c>
      <c r="D86">
        <v>47.07</v>
      </c>
      <c r="E86">
        <v>47.400002000000001</v>
      </c>
      <c r="F86">
        <v>46.345286999999999</v>
      </c>
      <c r="G86">
        <v>11450500</v>
      </c>
      <c r="H86">
        <v>-9.4488269999999999E-3</v>
      </c>
      <c r="I86" s="1">
        <v>43594</v>
      </c>
      <c r="J86">
        <v>34.310001</v>
      </c>
      <c r="K86">
        <v>35</v>
      </c>
      <c r="L86">
        <v>33.669998</v>
      </c>
      <c r="M86">
        <v>34.270000000000003</v>
      </c>
      <c r="N86">
        <v>34.270000000000003</v>
      </c>
      <c r="O86">
        <v>6330200</v>
      </c>
      <c r="P86">
        <v>-1.6782743999999999E-2</v>
      </c>
      <c r="Q86" s="1">
        <v>43594</v>
      </c>
      <c r="R86">
        <v>56.880001</v>
      </c>
      <c r="S86">
        <v>57.919998</v>
      </c>
      <c r="T86">
        <v>56.669998</v>
      </c>
      <c r="U86">
        <v>57.790000999999997</v>
      </c>
      <c r="V86">
        <v>56.158985000000001</v>
      </c>
      <c r="W86">
        <v>2009300</v>
      </c>
      <c r="X86">
        <v>9.3880630000000003E-3</v>
      </c>
      <c r="Y86" s="3">
        <v>43594</v>
      </c>
      <c r="Z86" s="4">
        <v>2.53525</v>
      </c>
      <c r="AC86" s="1">
        <v>43594</v>
      </c>
      <c r="AD86">
        <v>2870.719971</v>
      </c>
      <c r="AF86">
        <f t="shared" si="5"/>
        <v>-3.025998601924762E-3</v>
      </c>
      <c r="AG86">
        <f t="shared" si="4"/>
        <v>-9.4488271720303274E-3</v>
      </c>
      <c r="AH86">
        <f t="shared" si="6"/>
        <v>-1.6782743931204713E-2</v>
      </c>
      <c r="AI86">
        <f t="shared" si="7"/>
        <v>9.3880628361135976E-3</v>
      </c>
    </row>
    <row r="87" spans="1:35" x14ac:dyDescent="0.25">
      <c r="A87" s="1">
        <v>43595</v>
      </c>
      <c r="B87">
        <v>47.41</v>
      </c>
      <c r="C87">
        <v>48.299999</v>
      </c>
      <c r="D87">
        <v>47.400002000000001</v>
      </c>
      <c r="E87">
        <v>48.189999</v>
      </c>
      <c r="F87">
        <v>47.117702000000001</v>
      </c>
      <c r="G87">
        <v>9653800</v>
      </c>
      <c r="H87">
        <v>1.6529164999999998E-2</v>
      </c>
      <c r="I87" s="1">
        <v>43595</v>
      </c>
      <c r="J87">
        <v>38.799999</v>
      </c>
      <c r="K87">
        <v>39.799999</v>
      </c>
      <c r="L87">
        <v>35.080002</v>
      </c>
      <c r="M87">
        <v>36</v>
      </c>
      <c r="N87">
        <v>36</v>
      </c>
      <c r="O87">
        <v>20064600</v>
      </c>
      <c r="P87">
        <v>4.9248603000000002E-2</v>
      </c>
      <c r="Q87" s="1">
        <v>43595</v>
      </c>
      <c r="R87">
        <v>57.669998</v>
      </c>
      <c r="S87">
        <v>58.77</v>
      </c>
      <c r="T87">
        <v>57.169998</v>
      </c>
      <c r="U87">
        <v>58.639999000000003</v>
      </c>
      <c r="V87">
        <v>56.984997</v>
      </c>
      <c r="W87">
        <v>2394900</v>
      </c>
      <c r="X87">
        <v>1.4601335999999999E-2</v>
      </c>
      <c r="Y87" s="3">
        <v>43595</v>
      </c>
      <c r="Z87" s="4">
        <v>2.5278800000000001</v>
      </c>
      <c r="AC87" s="1">
        <v>43595</v>
      </c>
      <c r="AD87">
        <v>2881.3999020000001</v>
      </c>
      <c r="AF87">
        <f t="shared" si="5"/>
        <v>3.7133938472040384E-3</v>
      </c>
      <c r="AG87">
        <f t="shared" si="4"/>
        <v>1.6529165059993911E-2</v>
      </c>
      <c r="AH87">
        <f t="shared" si="6"/>
        <v>4.9248602569592403E-2</v>
      </c>
      <c r="AI87">
        <f t="shared" si="7"/>
        <v>1.4601336469856285E-2</v>
      </c>
    </row>
    <row r="88" spans="1:35" x14ac:dyDescent="0.25">
      <c r="A88" s="1">
        <v>43598</v>
      </c>
      <c r="B88">
        <v>47.91</v>
      </c>
      <c r="C88">
        <v>48.130001</v>
      </c>
      <c r="D88">
        <v>47.73</v>
      </c>
      <c r="E88">
        <v>48.049999</v>
      </c>
      <c r="F88">
        <v>46.980823999999998</v>
      </c>
      <c r="G88">
        <v>11911500</v>
      </c>
      <c r="H88">
        <v>-2.9092509999999999E-3</v>
      </c>
      <c r="I88" s="1">
        <v>43598</v>
      </c>
      <c r="J88">
        <v>35.130001</v>
      </c>
      <c r="K88">
        <v>36.880001</v>
      </c>
      <c r="L88">
        <v>34.549999</v>
      </c>
      <c r="M88">
        <v>35.860000999999997</v>
      </c>
      <c r="N88">
        <v>35.860000999999997</v>
      </c>
      <c r="O88">
        <v>4680600</v>
      </c>
      <c r="P88">
        <v>-3.896442E-3</v>
      </c>
      <c r="Q88" s="1">
        <v>43598</v>
      </c>
      <c r="R88">
        <v>58.16</v>
      </c>
      <c r="S88">
        <v>58.200001</v>
      </c>
      <c r="T88">
        <v>56.950001</v>
      </c>
      <c r="U88">
        <v>57.779998999999997</v>
      </c>
      <c r="V88">
        <v>56.149268999999997</v>
      </c>
      <c r="W88">
        <v>2888000</v>
      </c>
      <c r="X88">
        <v>-1.477436E-2</v>
      </c>
      <c r="Y88" s="3">
        <v>43598</v>
      </c>
      <c r="Z88" s="4">
        <v>2.5179999999999998</v>
      </c>
      <c r="AC88" s="1">
        <v>43598</v>
      </c>
      <c r="AD88">
        <v>2811.8701169999999</v>
      </c>
      <c r="AF88">
        <f t="shared" si="5"/>
        <v>-2.4426469085879532E-2</v>
      </c>
      <c r="AG88">
        <f t="shared" si="4"/>
        <v>-2.9092505984977812E-3</v>
      </c>
      <c r="AH88">
        <f t="shared" si="6"/>
        <v>-3.8964423928993241E-3</v>
      </c>
      <c r="AI88">
        <f t="shared" si="7"/>
        <v>-1.4774360262467034E-2</v>
      </c>
    </row>
    <row r="89" spans="1:35" x14ac:dyDescent="0.25">
      <c r="A89" s="1">
        <v>43599</v>
      </c>
      <c r="B89">
        <v>48.529998999999997</v>
      </c>
      <c r="C89">
        <v>49.32</v>
      </c>
      <c r="D89">
        <v>48.349997999999999</v>
      </c>
      <c r="E89">
        <v>48.689999</v>
      </c>
      <c r="F89">
        <v>47.606579000000004</v>
      </c>
      <c r="G89">
        <v>16844200</v>
      </c>
      <c r="H89">
        <v>1.3231448E-2</v>
      </c>
      <c r="I89" s="1">
        <v>43599</v>
      </c>
      <c r="J89">
        <v>36.240001999999997</v>
      </c>
      <c r="K89">
        <v>37.639999000000003</v>
      </c>
      <c r="L89">
        <v>35.75</v>
      </c>
      <c r="M89">
        <v>36.900002000000001</v>
      </c>
      <c r="N89">
        <v>36.900002000000001</v>
      </c>
      <c r="O89">
        <v>3905500</v>
      </c>
      <c r="P89">
        <v>2.8589109000000001E-2</v>
      </c>
      <c r="Q89" s="1">
        <v>43599</v>
      </c>
      <c r="R89">
        <v>57.669998</v>
      </c>
      <c r="S89">
        <v>57.830002</v>
      </c>
      <c r="T89">
        <v>57.049999</v>
      </c>
      <c r="U89">
        <v>57.169998</v>
      </c>
      <c r="V89">
        <v>55.556483999999998</v>
      </c>
      <c r="W89">
        <v>2340900</v>
      </c>
      <c r="X89">
        <v>-1.0613429000000001E-2</v>
      </c>
      <c r="Y89" s="3">
        <v>43599</v>
      </c>
      <c r="Z89" s="4">
        <v>2.5245000000000002</v>
      </c>
      <c r="AC89" s="1">
        <v>43599</v>
      </c>
      <c r="AD89">
        <v>2834.4099120000001</v>
      </c>
      <c r="AF89">
        <f t="shared" si="5"/>
        <v>7.9839875513094682E-3</v>
      </c>
      <c r="AG89">
        <f t="shared" si="4"/>
        <v>1.3231447516961925E-2</v>
      </c>
      <c r="AH89">
        <f t="shared" si="6"/>
        <v>2.8589109183811523E-2</v>
      </c>
      <c r="AI89">
        <f t="shared" si="7"/>
        <v>-1.0613429453468548E-2</v>
      </c>
    </row>
    <row r="90" spans="1:35" x14ac:dyDescent="0.25">
      <c r="A90" s="1">
        <v>43600</v>
      </c>
      <c r="B90">
        <v>48.669998</v>
      </c>
      <c r="C90">
        <v>49.380001</v>
      </c>
      <c r="D90">
        <v>48.599997999999999</v>
      </c>
      <c r="E90">
        <v>49.18</v>
      </c>
      <c r="F90">
        <v>48.085678000000001</v>
      </c>
      <c r="G90">
        <v>11422500</v>
      </c>
      <c r="H90">
        <v>1.0013411999999999E-2</v>
      </c>
      <c r="I90" s="1">
        <v>43600</v>
      </c>
      <c r="J90">
        <v>37.330002</v>
      </c>
      <c r="K90">
        <v>39.090000000000003</v>
      </c>
      <c r="L90">
        <v>37.119999</v>
      </c>
      <c r="M90">
        <v>38.560001</v>
      </c>
      <c r="N90">
        <v>38.560001</v>
      </c>
      <c r="O90">
        <v>4816800</v>
      </c>
      <c r="P90">
        <v>4.4003889999999997E-2</v>
      </c>
      <c r="Q90" s="1">
        <v>43600</v>
      </c>
      <c r="R90">
        <v>57.099997999999999</v>
      </c>
      <c r="S90">
        <v>57.889999000000003</v>
      </c>
      <c r="T90">
        <v>56.84</v>
      </c>
      <c r="U90">
        <v>57.369999</v>
      </c>
      <c r="V90">
        <v>55.750838999999999</v>
      </c>
      <c r="W90">
        <v>1508400</v>
      </c>
      <c r="X90">
        <v>3.4922270000000001E-3</v>
      </c>
      <c r="Y90" s="3">
        <v>43600</v>
      </c>
      <c r="Z90" s="4">
        <v>2.5251299999999999</v>
      </c>
      <c r="AC90" s="1">
        <v>43600</v>
      </c>
      <c r="AD90">
        <v>2850.959961</v>
      </c>
      <c r="AF90">
        <f t="shared" si="5"/>
        <v>5.821994388234053E-3</v>
      </c>
      <c r="AG90">
        <f t="shared" si="4"/>
        <v>1.0013412123861087E-2</v>
      </c>
      <c r="AH90">
        <f t="shared" si="6"/>
        <v>4.400389042893238E-2</v>
      </c>
      <c r="AI90">
        <f t="shared" si="7"/>
        <v>3.4922266080137376E-3</v>
      </c>
    </row>
    <row r="91" spans="1:35" x14ac:dyDescent="0.25">
      <c r="A91" s="1">
        <v>43601</v>
      </c>
      <c r="B91">
        <v>49.27</v>
      </c>
      <c r="C91">
        <v>49.66</v>
      </c>
      <c r="D91">
        <v>49.209999000000003</v>
      </c>
      <c r="E91">
        <v>49.580002</v>
      </c>
      <c r="F91">
        <v>48.476776000000001</v>
      </c>
      <c r="G91">
        <v>17771300</v>
      </c>
      <c r="H91">
        <v>8.1004600000000003E-3</v>
      </c>
      <c r="I91" s="1">
        <v>43601</v>
      </c>
      <c r="J91">
        <v>38.270000000000003</v>
      </c>
      <c r="K91">
        <v>39.845001000000003</v>
      </c>
      <c r="L91">
        <v>38.209999000000003</v>
      </c>
      <c r="M91">
        <v>39.130001</v>
      </c>
      <c r="N91">
        <v>39.130001</v>
      </c>
      <c r="O91">
        <v>5154400</v>
      </c>
      <c r="P91">
        <v>1.4673966E-2</v>
      </c>
      <c r="Q91" s="1">
        <v>43601</v>
      </c>
      <c r="R91">
        <v>57.490001999999997</v>
      </c>
      <c r="S91">
        <v>57.98</v>
      </c>
      <c r="T91">
        <v>57.18</v>
      </c>
      <c r="U91">
        <v>57.400002000000001</v>
      </c>
      <c r="V91">
        <v>55.779995</v>
      </c>
      <c r="W91">
        <v>1350600</v>
      </c>
      <c r="X91">
        <v>5.22833E-4</v>
      </c>
      <c r="Y91" s="3">
        <v>43601</v>
      </c>
      <c r="Z91" s="4">
        <v>2.5196299999999998</v>
      </c>
      <c r="AC91" s="1">
        <v>43601</v>
      </c>
      <c r="AD91">
        <v>2876.320068</v>
      </c>
      <c r="AF91">
        <f t="shared" si="5"/>
        <v>8.8559569696338158E-3</v>
      </c>
      <c r="AG91">
        <f t="shared" si="4"/>
        <v>8.1004598033258546E-3</v>
      </c>
      <c r="AH91">
        <f t="shared" si="6"/>
        <v>1.4673966102205949E-2</v>
      </c>
      <c r="AI91">
        <f t="shared" si="7"/>
        <v>5.2283300713362735E-4</v>
      </c>
    </row>
    <row r="92" spans="1:35" x14ac:dyDescent="0.25">
      <c r="A92" s="1">
        <v>43602</v>
      </c>
      <c r="B92">
        <v>49.27</v>
      </c>
      <c r="C92">
        <v>49.549999</v>
      </c>
      <c r="D92">
        <v>49.169998</v>
      </c>
      <c r="E92">
        <v>49.200001</v>
      </c>
      <c r="F92">
        <v>48.105232000000001</v>
      </c>
      <c r="G92">
        <v>11257000</v>
      </c>
      <c r="H92">
        <v>-7.6938930000000003E-3</v>
      </c>
      <c r="I92" s="1">
        <v>43602</v>
      </c>
      <c r="J92">
        <v>38.659999999999997</v>
      </c>
      <c r="K92">
        <v>40.790000999999997</v>
      </c>
      <c r="L92">
        <v>38.599997999999999</v>
      </c>
      <c r="M92">
        <v>40.25</v>
      </c>
      <c r="N92">
        <v>40.25</v>
      </c>
      <c r="O92">
        <v>3828200</v>
      </c>
      <c r="P92">
        <v>2.8220542000000001E-2</v>
      </c>
      <c r="Q92" s="1">
        <v>43602</v>
      </c>
      <c r="R92">
        <v>57.060001</v>
      </c>
      <c r="S92">
        <v>57.689999</v>
      </c>
      <c r="T92">
        <v>56.849997999999999</v>
      </c>
      <c r="U92">
        <v>57.02</v>
      </c>
      <c r="V92">
        <v>55.410716999999998</v>
      </c>
      <c r="W92">
        <v>1596200</v>
      </c>
      <c r="X92">
        <v>-6.6422699999999996E-3</v>
      </c>
      <c r="Y92" s="3">
        <v>43602</v>
      </c>
      <c r="Z92" s="4">
        <v>2.5218799999999999</v>
      </c>
      <c r="AC92" s="1">
        <v>43602</v>
      </c>
      <c r="AD92">
        <v>2859.530029</v>
      </c>
      <c r="AF92">
        <f t="shared" si="5"/>
        <v>-5.8544371529203332E-3</v>
      </c>
      <c r="AG92">
        <f t="shared" si="4"/>
        <v>-7.6938933144683475E-3</v>
      </c>
      <c r="AH92">
        <f t="shared" si="6"/>
        <v>2.8220542086411893E-2</v>
      </c>
      <c r="AI92">
        <f t="shared" si="7"/>
        <v>-6.642269863392336E-3</v>
      </c>
    </row>
    <row r="93" spans="1:35" x14ac:dyDescent="0.25">
      <c r="A93" s="1">
        <v>43605</v>
      </c>
      <c r="B93">
        <v>49.040000999999997</v>
      </c>
      <c r="C93">
        <v>49.139999000000003</v>
      </c>
      <c r="D93">
        <v>48.759998000000003</v>
      </c>
      <c r="E93">
        <v>48.849997999999999</v>
      </c>
      <c r="F93">
        <v>47.763019999999997</v>
      </c>
      <c r="G93">
        <v>13850500</v>
      </c>
      <c r="H93">
        <v>-7.1392449999999998E-3</v>
      </c>
      <c r="I93" s="1">
        <v>43605</v>
      </c>
      <c r="J93">
        <v>39.659999999999997</v>
      </c>
      <c r="K93">
        <v>41.32</v>
      </c>
      <c r="L93">
        <v>39.450001</v>
      </c>
      <c r="M93">
        <v>40.369999</v>
      </c>
      <c r="N93">
        <v>40.369999</v>
      </c>
      <c r="O93">
        <v>3450000</v>
      </c>
      <c r="P93">
        <v>2.9769060000000001E-3</v>
      </c>
      <c r="Q93" s="1">
        <v>43605</v>
      </c>
      <c r="R93">
        <v>56.639999000000003</v>
      </c>
      <c r="S93">
        <v>56.970001000000003</v>
      </c>
      <c r="T93">
        <v>56.259998000000003</v>
      </c>
      <c r="U93">
        <v>56.439999</v>
      </c>
      <c r="V93">
        <v>54.847084000000002</v>
      </c>
      <c r="W93">
        <v>1648300</v>
      </c>
      <c r="X93">
        <v>-1.0224001E-2</v>
      </c>
      <c r="Y93" s="3">
        <v>43605</v>
      </c>
      <c r="Z93" s="4">
        <v>2.52338</v>
      </c>
      <c r="AC93" s="1">
        <v>43605</v>
      </c>
      <c r="AD93">
        <v>2840.2299800000001</v>
      </c>
      <c r="AF93">
        <f t="shared" si="5"/>
        <v>-6.7722580366256224E-3</v>
      </c>
      <c r="AG93">
        <f t="shared" si="4"/>
        <v>-7.1392446690365929E-3</v>
      </c>
      <c r="AH93">
        <f t="shared" si="6"/>
        <v>2.9769062294073834E-3</v>
      </c>
      <c r="AI93">
        <f t="shared" si="7"/>
        <v>-1.022400056234396E-2</v>
      </c>
    </row>
    <row r="94" spans="1:35" x14ac:dyDescent="0.25">
      <c r="A94" s="1">
        <v>43606</v>
      </c>
      <c r="B94">
        <v>49</v>
      </c>
      <c r="C94">
        <v>49.029998999999997</v>
      </c>
      <c r="D94">
        <v>48.450001</v>
      </c>
      <c r="E94">
        <v>48.599997999999999</v>
      </c>
      <c r="F94">
        <v>47.518580999999998</v>
      </c>
      <c r="G94">
        <v>10587400</v>
      </c>
      <c r="H94">
        <v>-5.1308860000000003E-3</v>
      </c>
      <c r="I94" s="1">
        <v>43606</v>
      </c>
      <c r="J94">
        <v>40.57</v>
      </c>
      <c r="K94">
        <v>41.966999000000001</v>
      </c>
      <c r="L94">
        <v>40.57</v>
      </c>
      <c r="M94">
        <v>41.610000999999997</v>
      </c>
      <c r="N94">
        <v>41.610000999999997</v>
      </c>
      <c r="O94">
        <v>3027800</v>
      </c>
      <c r="P94">
        <v>3.0253637E-2</v>
      </c>
      <c r="Q94" s="1">
        <v>43606</v>
      </c>
      <c r="R94">
        <v>56.779998999999997</v>
      </c>
      <c r="S94">
        <v>57.169998</v>
      </c>
      <c r="T94">
        <v>56.509998000000003</v>
      </c>
      <c r="U94">
        <v>56.540000999999997</v>
      </c>
      <c r="V94">
        <v>54.944262999999999</v>
      </c>
      <c r="W94">
        <v>1098500</v>
      </c>
      <c r="X94">
        <v>1.770249E-3</v>
      </c>
      <c r="Y94" s="3">
        <v>43606</v>
      </c>
      <c r="Z94" s="4">
        <v>2.5234999999999999</v>
      </c>
      <c r="AC94" s="1">
        <v>43606</v>
      </c>
      <c r="AD94">
        <v>2864.360107</v>
      </c>
      <c r="AF94">
        <f t="shared" si="5"/>
        <v>8.4599491109464964E-3</v>
      </c>
      <c r="AG94">
        <f t="shared" si="4"/>
        <v>-5.1308864186299097E-3</v>
      </c>
      <c r="AH94">
        <f t="shared" si="6"/>
        <v>3.0253636933554429E-2</v>
      </c>
      <c r="AI94">
        <f t="shared" si="7"/>
        <v>1.7702492597742037E-3</v>
      </c>
    </row>
    <row r="95" spans="1:35" x14ac:dyDescent="0.25">
      <c r="A95" s="1">
        <v>43607</v>
      </c>
      <c r="B95">
        <v>48.779998999999997</v>
      </c>
      <c r="C95">
        <v>49.709999000000003</v>
      </c>
      <c r="D95">
        <v>48.720001000000003</v>
      </c>
      <c r="E95">
        <v>49.650002000000001</v>
      </c>
      <c r="F95">
        <v>48.545219000000003</v>
      </c>
      <c r="G95">
        <v>16050400</v>
      </c>
      <c r="H95">
        <v>2.1374901000000002E-2</v>
      </c>
      <c r="I95" s="1">
        <v>43607</v>
      </c>
      <c r="J95">
        <v>41.380001</v>
      </c>
      <c r="K95">
        <v>42.599997999999999</v>
      </c>
      <c r="L95">
        <v>41.380001</v>
      </c>
      <c r="M95">
        <v>42.25</v>
      </c>
      <c r="N95">
        <v>42.25</v>
      </c>
      <c r="O95">
        <v>4778000</v>
      </c>
      <c r="P95">
        <v>1.5263807000000001E-2</v>
      </c>
      <c r="Q95" s="1">
        <v>43607</v>
      </c>
      <c r="R95">
        <v>56.59</v>
      </c>
      <c r="S95">
        <v>56.869999</v>
      </c>
      <c r="T95">
        <v>56.310001</v>
      </c>
      <c r="U95">
        <v>56.830002</v>
      </c>
      <c r="V95">
        <v>55.226081999999998</v>
      </c>
      <c r="W95">
        <v>823800</v>
      </c>
      <c r="X95">
        <v>5.1160700000000003E-3</v>
      </c>
      <c r="Y95" s="3">
        <v>43607</v>
      </c>
      <c r="Z95" s="4">
        <v>2.52475</v>
      </c>
      <c r="AC95" s="1">
        <v>43607</v>
      </c>
      <c r="AD95">
        <v>2856.2700199999999</v>
      </c>
      <c r="AF95">
        <f t="shared" si="5"/>
        <v>-2.8283920525034034E-3</v>
      </c>
      <c r="AG95">
        <f t="shared" si="4"/>
        <v>2.1374900592701529E-2</v>
      </c>
      <c r="AH95">
        <f t="shared" si="6"/>
        <v>1.5263806775648536E-2</v>
      </c>
      <c r="AI95">
        <f t="shared" si="7"/>
        <v>5.1160702945614034E-3</v>
      </c>
    </row>
    <row r="96" spans="1:35" x14ac:dyDescent="0.25">
      <c r="A96" s="1">
        <v>43608</v>
      </c>
      <c r="B96">
        <v>49.5</v>
      </c>
      <c r="C96">
        <v>49.900002000000001</v>
      </c>
      <c r="D96">
        <v>49.459999000000003</v>
      </c>
      <c r="E96">
        <v>49.849997999999999</v>
      </c>
      <c r="F96">
        <v>48.740765000000003</v>
      </c>
      <c r="G96">
        <v>12199400</v>
      </c>
      <c r="H96">
        <v>4.02003E-3</v>
      </c>
      <c r="I96" s="1">
        <v>43608</v>
      </c>
      <c r="J96">
        <v>41.830002</v>
      </c>
      <c r="K96">
        <v>42.119999</v>
      </c>
      <c r="L96">
        <v>40.509998000000003</v>
      </c>
      <c r="M96">
        <v>41.509998000000003</v>
      </c>
      <c r="N96">
        <v>41.509998000000003</v>
      </c>
      <c r="O96">
        <v>4995600</v>
      </c>
      <c r="P96">
        <v>-1.7670040000000001E-2</v>
      </c>
      <c r="Q96" s="1">
        <v>43608</v>
      </c>
      <c r="R96">
        <v>56.619999</v>
      </c>
      <c r="S96">
        <v>57.16</v>
      </c>
      <c r="T96">
        <v>56.32</v>
      </c>
      <c r="U96">
        <v>57.09</v>
      </c>
      <c r="V96">
        <v>55.478740999999999</v>
      </c>
      <c r="W96">
        <v>1370800</v>
      </c>
      <c r="X96">
        <v>4.564561E-3</v>
      </c>
      <c r="Y96" s="3">
        <v>43608</v>
      </c>
      <c r="Z96" s="4">
        <v>2.5206300000000001</v>
      </c>
      <c r="AC96" s="1">
        <v>43608</v>
      </c>
      <c r="AD96">
        <v>2822.23999</v>
      </c>
      <c r="AF96">
        <f t="shared" si="5"/>
        <v>-1.1985692488440058E-2</v>
      </c>
      <c r="AG96">
        <f t="shared" si="4"/>
        <v>4.02002951104663E-3</v>
      </c>
      <c r="AH96">
        <f t="shared" si="6"/>
        <v>-1.7670039919397418E-2</v>
      </c>
      <c r="AI96">
        <f t="shared" si="7"/>
        <v>4.5645606367763492E-3</v>
      </c>
    </row>
    <row r="97" spans="1:35" x14ac:dyDescent="0.25">
      <c r="A97" s="1">
        <v>43609</v>
      </c>
      <c r="B97">
        <v>49.82</v>
      </c>
      <c r="C97">
        <v>49.889999000000003</v>
      </c>
      <c r="D97">
        <v>49.529998999999997</v>
      </c>
      <c r="E97">
        <v>49.610000999999997</v>
      </c>
      <c r="F97">
        <v>48.506110999999997</v>
      </c>
      <c r="G97">
        <v>6887600</v>
      </c>
      <c r="H97">
        <v>-4.8259540000000004E-3</v>
      </c>
      <c r="I97" s="1">
        <v>43609</v>
      </c>
      <c r="J97">
        <v>42</v>
      </c>
      <c r="K97">
        <v>42.349997999999999</v>
      </c>
      <c r="L97">
        <v>41.560001</v>
      </c>
      <c r="M97">
        <v>41.860000999999997</v>
      </c>
      <c r="N97">
        <v>41.860000999999997</v>
      </c>
      <c r="O97">
        <v>3505100</v>
      </c>
      <c r="P97">
        <v>8.3964269999999997E-3</v>
      </c>
      <c r="Q97" s="1">
        <v>43609</v>
      </c>
      <c r="R97">
        <v>57.150002000000001</v>
      </c>
      <c r="S97">
        <v>57.240001999999997</v>
      </c>
      <c r="T97">
        <v>56.529998999999997</v>
      </c>
      <c r="U97">
        <v>56.560001</v>
      </c>
      <c r="V97">
        <v>54.963698999999998</v>
      </c>
      <c r="W97">
        <v>949400</v>
      </c>
      <c r="X97">
        <v>-9.3269530000000007E-3</v>
      </c>
      <c r="Y97" s="3">
        <v>43609</v>
      </c>
      <c r="Z97" s="4">
        <v>2.52488</v>
      </c>
      <c r="AC97" s="1">
        <v>43609</v>
      </c>
      <c r="AD97">
        <v>2826.0600589999999</v>
      </c>
      <c r="AF97">
        <f t="shared" si="5"/>
        <v>1.3526439988345018E-3</v>
      </c>
      <c r="AG97">
        <f t="shared" si="4"/>
        <v>-4.8259535950703203E-3</v>
      </c>
      <c r="AH97">
        <f t="shared" si="6"/>
        <v>8.3964270232224081E-3</v>
      </c>
      <c r="AI97">
        <f t="shared" si="7"/>
        <v>-9.3269531840860509E-3</v>
      </c>
    </row>
    <row r="98" spans="1:35" x14ac:dyDescent="0.25">
      <c r="A98" s="1">
        <v>43613</v>
      </c>
      <c r="B98">
        <v>49.599997999999999</v>
      </c>
      <c r="C98">
        <v>49.669998</v>
      </c>
      <c r="D98">
        <v>49.029998999999997</v>
      </c>
      <c r="E98">
        <v>49.099997999999999</v>
      </c>
      <c r="F98">
        <v>48.007458</v>
      </c>
      <c r="G98">
        <v>18614000</v>
      </c>
      <c r="H98">
        <v>-1.0333416E-2</v>
      </c>
      <c r="I98" s="1">
        <v>43613</v>
      </c>
      <c r="J98">
        <v>42.049999</v>
      </c>
      <c r="K98">
        <v>42.529998999999997</v>
      </c>
      <c r="L98">
        <v>41.639999000000003</v>
      </c>
      <c r="M98">
        <v>41.68</v>
      </c>
      <c r="N98">
        <v>41.68</v>
      </c>
      <c r="O98">
        <v>3295700</v>
      </c>
      <c r="P98">
        <v>-4.3093430000000002E-3</v>
      </c>
      <c r="Q98" s="1">
        <v>43613</v>
      </c>
      <c r="R98">
        <v>56.650002000000001</v>
      </c>
      <c r="S98">
        <v>56.740001999999997</v>
      </c>
      <c r="T98">
        <v>54.560001</v>
      </c>
      <c r="U98">
        <v>54.560001</v>
      </c>
      <c r="V98">
        <v>53.020149000000004</v>
      </c>
      <c r="W98">
        <v>3263800</v>
      </c>
      <c r="X98">
        <v>-3.6000938000000003E-2</v>
      </c>
      <c r="Y98" s="3">
        <v>43613</v>
      </c>
      <c r="Z98" s="4">
        <v>2.5237500000000002</v>
      </c>
      <c r="AC98" s="1">
        <v>43613</v>
      </c>
      <c r="AD98">
        <v>2802.389893</v>
      </c>
      <c r="AF98">
        <f t="shared" si="5"/>
        <v>-8.4109499934701404E-3</v>
      </c>
      <c r="AG98">
        <f t="shared" si="4"/>
        <v>-1.033341616765826E-2</v>
      </c>
      <c r="AH98">
        <f t="shared" si="6"/>
        <v>-4.3093434618963755E-3</v>
      </c>
      <c r="AI98">
        <f t="shared" si="7"/>
        <v>-3.6000938025555485E-2</v>
      </c>
    </row>
    <row r="99" spans="1:35" x14ac:dyDescent="0.25">
      <c r="A99" s="1">
        <v>43614</v>
      </c>
      <c r="B99">
        <v>48.740001999999997</v>
      </c>
      <c r="C99">
        <v>49.029998999999997</v>
      </c>
      <c r="D99">
        <v>48.41</v>
      </c>
      <c r="E99">
        <v>48.610000999999997</v>
      </c>
      <c r="F99">
        <v>47.528357999999997</v>
      </c>
      <c r="G99">
        <v>12534600</v>
      </c>
      <c r="H99">
        <v>-1.002983E-2</v>
      </c>
      <c r="I99" s="1">
        <v>43614</v>
      </c>
      <c r="J99">
        <v>42.84</v>
      </c>
      <c r="K99">
        <v>43.099997999999999</v>
      </c>
      <c r="L99">
        <v>41.84</v>
      </c>
      <c r="M99">
        <v>42.529998999999997</v>
      </c>
      <c r="N99">
        <v>42.529998999999997</v>
      </c>
      <c r="O99">
        <v>2915700</v>
      </c>
      <c r="P99">
        <v>2.0188287999999999E-2</v>
      </c>
      <c r="Q99" s="1">
        <v>43614</v>
      </c>
      <c r="R99">
        <v>54.099997999999999</v>
      </c>
      <c r="S99">
        <v>54.16</v>
      </c>
      <c r="T99">
        <v>52.209999000000003</v>
      </c>
      <c r="U99">
        <v>52.799999</v>
      </c>
      <c r="V99">
        <v>51.309818</v>
      </c>
      <c r="W99">
        <v>4020800</v>
      </c>
      <c r="X99">
        <v>-3.2789893000000001E-2</v>
      </c>
      <c r="Y99" s="3">
        <v>43614</v>
      </c>
      <c r="Z99" s="4">
        <v>2.5217499999999999</v>
      </c>
      <c r="AC99" s="1">
        <v>43614</v>
      </c>
      <c r="AD99">
        <v>2783.0200199999999</v>
      </c>
      <c r="AF99">
        <f t="shared" si="5"/>
        <v>-6.9359101493411401E-3</v>
      </c>
      <c r="AG99">
        <f t="shared" si="4"/>
        <v>-1.0029830411421692E-2</v>
      </c>
      <c r="AH99">
        <f t="shared" si="6"/>
        <v>2.0188288307616098E-2</v>
      </c>
      <c r="AI99">
        <f t="shared" si="7"/>
        <v>-3.2789893236475631E-2</v>
      </c>
    </row>
    <row r="100" spans="1:35" x14ac:dyDescent="0.25">
      <c r="A100" s="1">
        <v>43615</v>
      </c>
      <c r="B100">
        <v>48.720001000000003</v>
      </c>
      <c r="C100">
        <v>49.310001</v>
      </c>
      <c r="D100">
        <v>48.669998</v>
      </c>
      <c r="E100">
        <v>49.25</v>
      </c>
      <c r="F100">
        <v>48.154121000000004</v>
      </c>
      <c r="G100">
        <v>9087200</v>
      </c>
      <c r="H100">
        <v>1.3080178E-2</v>
      </c>
      <c r="I100" s="1">
        <v>43615</v>
      </c>
      <c r="J100">
        <v>42.650002000000001</v>
      </c>
      <c r="K100">
        <v>44.09</v>
      </c>
      <c r="L100">
        <v>42.650002000000001</v>
      </c>
      <c r="M100">
        <v>43.700001</v>
      </c>
      <c r="N100">
        <v>43.700001</v>
      </c>
      <c r="O100">
        <v>3301000</v>
      </c>
      <c r="P100">
        <v>2.7138439E-2</v>
      </c>
      <c r="Q100" s="1">
        <v>43615</v>
      </c>
      <c r="R100">
        <v>52.91</v>
      </c>
      <c r="S100">
        <v>53.279998999999997</v>
      </c>
      <c r="T100">
        <v>51.849997999999999</v>
      </c>
      <c r="U100">
        <v>52.09</v>
      </c>
      <c r="V100">
        <v>50.619858000000001</v>
      </c>
      <c r="W100">
        <v>2873900</v>
      </c>
      <c r="X100">
        <v>-1.3538168E-2</v>
      </c>
      <c r="Y100" s="3">
        <v>43615</v>
      </c>
      <c r="Z100" s="4">
        <v>2.5202499999999999</v>
      </c>
      <c r="AC100" s="1">
        <v>43615</v>
      </c>
      <c r="AD100">
        <v>2788.860107</v>
      </c>
      <c r="AF100">
        <f t="shared" si="5"/>
        <v>2.096272355293749E-3</v>
      </c>
      <c r="AG100">
        <f t="shared" si="4"/>
        <v>1.3080177862980324E-2</v>
      </c>
      <c r="AH100">
        <f t="shared" si="6"/>
        <v>2.7138439232111899E-2</v>
      </c>
      <c r="AI100">
        <f t="shared" si="7"/>
        <v>-1.3538167983020877E-2</v>
      </c>
    </row>
    <row r="101" spans="1:35" x14ac:dyDescent="0.25">
      <c r="A101" s="1">
        <v>43616</v>
      </c>
      <c r="B101">
        <v>49</v>
      </c>
      <c r="C101">
        <v>49.310001</v>
      </c>
      <c r="D101">
        <v>48.779998999999997</v>
      </c>
      <c r="E101">
        <v>49.130001</v>
      </c>
      <c r="F101">
        <v>48.036788999999999</v>
      </c>
      <c r="G101">
        <v>11368600</v>
      </c>
      <c r="H101">
        <v>-2.4395659999999998E-3</v>
      </c>
      <c r="I101" s="1">
        <v>43616</v>
      </c>
      <c r="J101">
        <v>43.029998999999997</v>
      </c>
      <c r="K101">
        <v>43.650002000000001</v>
      </c>
      <c r="L101">
        <v>42.854999999999997</v>
      </c>
      <c r="M101">
        <v>43.02</v>
      </c>
      <c r="N101">
        <v>43.02</v>
      </c>
      <c r="O101">
        <v>3076200</v>
      </c>
      <c r="P101">
        <v>-1.5683000999999998E-2</v>
      </c>
      <c r="Q101" s="1">
        <v>43616</v>
      </c>
      <c r="R101">
        <v>51.450001</v>
      </c>
      <c r="S101">
        <v>52.720001000000003</v>
      </c>
      <c r="T101">
        <v>51.34</v>
      </c>
      <c r="U101">
        <v>52.560001</v>
      </c>
      <c r="V101">
        <v>51.631664000000001</v>
      </c>
      <c r="W101">
        <v>2815500</v>
      </c>
      <c r="X101">
        <v>1.9791178E-2</v>
      </c>
      <c r="Y101" s="3">
        <v>43616</v>
      </c>
      <c r="Z101" s="4">
        <v>2.5024999999999999</v>
      </c>
      <c r="AC101" s="1">
        <v>43616</v>
      </c>
      <c r="AD101">
        <v>2752.0600589999999</v>
      </c>
      <c r="AF101">
        <f t="shared" si="5"/>
        <v>-1.3283204951564542E-2</v>
      </c>
      <c r="AG101">
        <f t="shared" si="4"/>
        <v>-2.4395664453455979E-3</v>
      </c>
      <c r="AH101">
        <f t="shared" si="6"/>
        <v>-1.5683001145255115E-2</v>
      </c>
      <c r="AI101">
        <f t="shared" si="7"/>
        <v>1.9791177798527571E-2</v>
      </c>
    </row>
    <row r="102" spans="1:35" x14ac:dyDescent="0.25">
      <c r="A102" s="1">
        <v>43619</v>
      </c>
      <c r="B102">
        <v>49.16</v>
      </c>
      <c r="C102">
        <v>49.98</v>
      </c>
      <c r="D102">
        <v>49.02</v>
      </c>
      <c r="E102">
        <v>49.98</v>
      </c>
      <c r="F102">
        <v>48.867874</v>
      </c>
      <c r="G102">
        <v>14167200</v>
      </c>
      <c r="H102">
        <v>1.7153051999999998E-2</v>
      </c>
      <c r="I102" s="1">
        <v>43619</v>
      </c>
      <c r="J102">
        <v>42.720001000000003</v>
      </c>
      <c r="K102">
        <v>43.32</v>
      </c>
      <c r="L102">
        <v>41.630001</v>
      </c>
      <c r="M102">
        <v>42.080002</v>
      </c>
      <c r="N102">
        <v>42.080002</v>
      </c>
      <c r="O102">
        <v>3837200</v>
      </c>
      <c r="P102">
        <v>-2.2092508E-2</v>
      </c>
      <c r="Q102" s="1">
        <v>43619</v>
      </c>
      <c r="R102">
        <v>52.560001</v>
      </c>
      <c r="S102">
        <v>53.91</v>
      </c>
      <c r="T102">
        <v>52.439999</v>
      </c>
      <c r="U102">
        <v>53.799999</v>
      </c>
      <c r="V102">
        <v>52.849761999999998</v>
      </c>
      <c r="W102">
        <v>2635100</v>
      </c>
      <c r="X102">
        <v>2.3318081000000001E-2</v>
      </c>
      <c r="Y102" s="3">
        <v>43619</v>
      </c>
      <c r="Z102" s="4">
        <v>2.4784999999999999</v>
      </c>
      <c r="AC102" s="1">
        <v>43619</v>
      </c>
      <c r="AD102">
        <v>2744.4499510000001</v>
      </c>
      <c r="AF102">
        <f t="shared" si="5"/>
        <v>-2.7690708645513595E-3</v>
      </c>
      <c r="AG102">
        <f t="shared" si="4"/>
        <v>1.7153052319434092E-2</v>
      </c>
      <c r="AH102">
        <f t="shared" si="6"/>
        <v>-2.2092507881613876E-2</v>
      </c>
      <c r="AI102">
        <f t="shared" si="7"/>
        <v>2.3318081298607574E-2</v>
      </c>
    </row>
    <row r="103" spans="1:35" x14ac:dyDescent="0.25">
      <c r="A103" s="1">
        <v>43620</v>
      </c>
      <c r="B103">
        <v>50</v>
      </c>
      <c r="C103">
        <v>50.279998999999997</v>
      </c>
      <c r="D103">
        <v>49.619999</v>
      </c>
      <c r="E103">
        <v>50</v>
      </c>
      <c r="F103">
        <v>48.887431999999997</v>
      </c>
      <c r="G103">
        <v>12010600</v>
      </c>
      <c r="H103">
        <v>4.0014199999999998E-4</v>
      </c>
      <c r="I103" s="1">
        <v>43620</v>
      </c>
      <c r="J103">
        <v>42.310001</v>
      </c>
      <c r="K103">
        <v>44.389999000000003</v>
      </c>
      <c r="L103">
        <v>42.310001</v>
      </c>
      <c r="M103">
        <v>44.360000999999997</v>
      </c>
      <c r="N103">
        <v>44.360000999999997</v>
      </c>
      <c r="O103">
        <v>3475300</v>
      </c>
      <c r="P103">
        <v>5.2765568999999998E-2</v>
      </c>
      <c r="Q103" s="1">
        <v>43620</v>
      </c>
      <c r="R103">
        <v>54.009998000000003</v>
      </c>
      <c r="S103">
        <v>54.810001</v>
      </c>
      <c r="T103">
        <v>54.009998000000003</v>
      </c>
      <c r="U103">
        <v>54.599997999999999</v>
      </c>
      <c r="V103">
        <v>53.635635000000001</v>
      </c>
      <c r="W103">
        <v>1749400</v>
      </c>
      <c r="X103">
        <v>1.4760469999999999E-2</v>
      </c>
      <c r="Y103" s="3">
        <v>43620</v>
      </c>
      <c r="Z103" s="4">
        <v>2.47438</v>
      </c>
      <c r="AC103" s="1">
        <v>43620</v>
      </c>
      <c r="AD103">
        <v>2803.2700199999999</v>
      </c>
      <c r="AF103">
        <f t="shared" si="5"/>
        <v>2.1205927310919748E-2</v>
      </c>
      <c r="AG103">
        <f t="shared" si="4"/>
        <v>4.0014196796533952E-4</v>
      </c>
      <c r="AH103">
        <f t="shared" si="6"/>
        <v>5.2765569067027229E-2</v>
      </c>
      <c r="AI103">
        <f t="shared" si="7"/>
        <v>1.4760470268509795E-2</v>
      </c>
    </row>
    <row r="104" spans="1:35" x14ac:dyDescent="0.25">
      <c r="A104" s="1">
        <v>43621</v>
      </c>
      <c r="B104">
        <v>50.009998000000003</v>
      </c>
      <c r="C104">
        <v>51.139999000000003</v>
      </c>
      <c r="D104">
        <v>49.689999</v>
      </c>
      <c r="E104">
        <v>50.779998999999997</v>
      </c>
      <c r="F104">
        <v>49.650073999999996</v>
      </c>
      <c r="G104">
        <v>15837600</v>
      </c>
      <c r="H104">
        <v>1.5479532000000001E-2</v>
      </c>
      <c r="I104" s="1">
        <v>43621</v>
      </c>
      <c r="J104">
        <v>44.48</v>
      </c>
      <c r="K104">
        <v>46.470001000000003</v>
      </c>
      <c r="L104">
        <v>43.810001</v>
      </c>
      <c r="M104">
        <v>46.310001</v>
      </c>
      <c r="N104">
        <v>46.310001</v>
      </c>
      <c r="O104">
        <v>4059600</v>
      </c>
      <c r="P104">
        <v>4.3019756999999999E-2</v>
      </c>
      <c r="Q104" s="1">
        <v>43621</v>
      </c>
      <c r="R104">
        <v>55.290000999999997</v>
      </c>
      <c r="S104">
        <v>55.349997999999999</v>
      </c>
      <c r="T104">
        <v>54.450001</v>
      </c>
      <c r="U104">
        <v>55.009998000000003</v>
      </c>
      <c r="V104">
        <v>54.038390999999997</v>
      </c>
      <c r="W104">
        <v>1952000</v>
      </c>
      <c r="X104">
        <v>7.481059E-3</v>
      </c>
      <c r="Y104" s="3">
        <v>43621</v>
      </c>
      <c r="Z104" s="4">
        <v>2.4716300000000002</v>
      </c>
      <c r="AC104" s="1">
        <v>43621</v>
      </c>
      <c r="AD104">
        <v>2826.1499020000001</v>
      </c>
      <c r="AF104">
        <f t="shared" si="5"/>
        <v>8.1287266899661148E-3</v>
      </c>
      <c r="AG104">
        <f t="shared" si="4"/>
        <v>1.5479531791043666E-2</v>
      </c>
      <c r="AH104">
        <f t="shared" si="6"/>
        <v>4.3019757061271147E-2</v>
      </c>
      <c r="AI104">
        <f t="shared" si="7"/>
        <v>7.4810591440757079E-3</v>
      </c>
    </row>
    <row r="105" spans="1:35" x14ac:dyDescent="0.25">
      <c r="A105" s="1">
        <v>43622</v>
      </c>
      <c r="B105">
        <v>50.91</v>
      </c>
      <c r="C105">
        <v>51.540000999999997</v>
      </c>
      <c r="D105">
        <v>50.59</v>
      </c>
      <c r="E105">
        <v>51.400002000000001</v>
      </c>
      <c r="F105">
        <v>50.256278999999999</v>
      </c>
      <c r="G105">
        <v>15190400</v>
      </c>
      <c r="H105">
        <v>1.2135613E-2</v>
      </c>
      <c r="I105" s="1">
        <v>43622</v>
      </c>
      <c r="J105">
        <v>46.189999</v>
      </c>
      <c r="K105">
        <v>47.27</v>
      </c>
      <c r="L105">
        <v>46.099997999999999</v>
      </c>
      <c r="M105">
        <v>47.139999000000003</v>
      </c>
      <c r="N105">
        <v>47.139999000000003</v>
      </c>
      <c r="O105">
        <v>2641700</v>
      </c>
      <c r="P105">
        <v>1.7763933999999999E-2</v>
      </c>
      <c r="Q105" s="1">
        <v>43622</v>
      </c>
      <c r="R105">
        <v>55.09</v>
      </c>
      <c r="S105">
        <v>56</v>
      </c>
      <c r="T105">
        <v>54.73</v>
      </c>
      <c r="U105">
        <v>55.77</v>
      </c>
      <c r="V105">
        <v>54.784968999999997</v>
      </c>
      <c r="W105">
        <v>1849600</v>
      </c>
      <c r="X105">
        <v>1.372113E-2</v>
      </c>
      <c r="Y105" s="3">
        <v>43622</v>
      </c>
      <c r="Z105" s="4">
        <v>2.4529999999999998</v>
      </c>
      <c r="AC105" s="1">
        <v>43622</v>
      </c>
      <c r="AD105">
        <v>2843.48999</v>
      </c>
      <c r="AF105">
        <f t="shared" si="5"/>
        <v>6.1168407152116799E-3</v>
      </c>
      <c r="AG105">
        <f t="shared" si="4"/>
        <v>1.2135613433709835E-2</v>
      </c>
      <c r="AH105">
        <f t="shared" si="6"/>
        <v>1.7763934208309351E-2</v>
      </c>
      <c r="AI105">
        <f t="shared" si="7"/>
        <v>1.3721129601446336E-2</v>
      </c>
    </row>
    <row r="106" spans="1:35" x14ac:dyDescent="0.25">
      <c r="A106" s="1">
        <v>43623</v>
      </c>
      <c r="B106">
        <v>51.470001000000003</v>
      </c>
      <c r="C106">
        <v>52.189999</v>
      </c>
      <c r="D106">
        <v>51.450001</v>
      </c>
      <c r="E106">
        <v>51.490001999999997</v>
      </c>
      <c r="F106">
        <v>50.344279999999998</v>
      </c>
      <c r="G106">
        <v>15293600</v>
      </c>
      <c r="H106">
        <v>1.749514E-3</v>
      </c>
      <c r="I106" s="1">
        <v>43623</v>
      </c>
      <c r="J106">
        <v>47.389999000000003</v>
      </c>
      <c r="K106">
        <v>48.669998</v>
      </c>
      <c r="L106">
        <v>46.310001</v>
      </c>
      <c r="M106">
        <v>46.540000999999997</v>
      </c>
      <c r="N106">
        <v>46.540000999999997</v>
      </c>
      <c r="O106">
        <v>1988200</v>
      </c>
      <c r="P106">
        <v>-1.2809697E-2</v>
      </c>
      <c r="Q106" s="1">
        <v>43623</v>
      </c>
      <c r="R106">
        <v>56.060001</v>
      </c>
      <c r="S106">
        <v>56.5</v>
      </c>
      <c r="T106">
        <v>55.900002000000001</v>
      </c>
      <c r="U106">
        <v>55.990001999999997</v>
      </c>
      <c r="V106">
        <v>55.001086999999998</v>
      </c>
      <c r="W106">
        <v>1639200</v>
      </c>
      <c r="X106">
        <v>3.9370810000000003E-3</v>
      </c>
      <c r="Y106" s="3">
        <v>43623</v>
      </c>
      <c r="Z106" s="4">
        <v>2.4506299999999999</v>
      </c>
      <c r="AC106" s="1">
        <v>43623</v>
      </c>
      <c r="AD106">
        <v>2873.3400879999999</v>
      </c>
      <c r="AF106">
        <f t="shared" si="5"/>
        <v>1.0442979367749849E-2</v>
      </c>
      <c r="AG106">
        <f t="shared" si="4"/>
        <v>1.7495135876153256E-3</v>
      </c>
      <c r="AH106">
        <f t="shared" si="6"/>
        <v>-1.2809696933539616E-2</v>
      </c>
      <c r="AI106">
        <f t="shared" si="7"/>
        <v>3.9370806646559231E-3</v>
      </c>
    </row>
    <row r="107" spans="1:35" x14ac:dyDescent="0.25">
      <c r="A107" s="1">
        <v>43626</v>
      </c>
      <c r="B107">
        <v>51.540000999999997</v>
      </c>
      <c r="C107">
        <v>51.540000999999997</v>
      </c>
      <c r="D107">
        <v>51.09</v>
      </c>
      <c r="E107">
        <v>51.380001</v>
      </c>
      <c r="F107">
        <v>50.236725</v>
      </c>
      <c r="G107">
        <v>9737400</v>
      </c>
      <c r="H107">
        <v>-2.138675E-3</v>
      </c>
      <c r="I107" s="1">
        <v>43626</v>
      </c>
      <c r="J107">
        <v>46.950001</v>
      </c>
      <c r="K107">
        <v>47.419998</v>
      </c>
      <c r="L107">
        <v>45.84</v>
      </c>
      <c r="M107">
        <v>46.09</v>
      </c>
      <c r="N107">
        <v>46.09</v>
      </c>
      <c r="O107">
        <v>2602100</v>
      </c>
      <c r="P107">
        <v>-9.7161729999999998E-3</v>
      </c>
      <c r="Q107" s="1">
        <v>43626</v>
      </c>
      <c r="R107">
        <v>56.169998</v>
      </c>
      <c r="S107">
        <v>56.200001</v>
      </c>
      <c r="T107">
        <v>54.48</v>
      </c>
      <c r="U107">
        <v>54.77</v>
      </c>
      <c r="V107">
        <v>53.802630999999998</v>
      </c>
      <c r="W107">
        <v>1697600</v>
      </c>
      <c r="X107">
        <v>-2.2030579000000002E-2</v>
      </c>
      <c r="Y107" s="3">
        <v>43626</v>
      </c>
      <c r="Z107" s="4">
        <v>2.4357500000000001</v>
      </c>
      <c r="AC107" s="1">
        <v>43626</v>
      </c>
      <c r="AD107">
        <v>2886.7299800000001</v>
      </c>
      <c r="AF107">
        <f t="shared" si="5"/>
        <v>4.6492198743193214E-3</v>
      </c>
      <c r="AG107">
        <f t="shared" si="4"/>
        <v>-2.1386750111664909E-3</v>
      </c>
      <c r="AH107">
        <f t="shared" si="6"/>
        <v>-9.7161726286212335E-3</v>
      </c>
      <c r="AI107">
        <f t="shared" si="7"/>
        <v>-2.2030579355802438E-2</v>
      </c>
    </row>
    <row r="108" spans="1:35" x14ac:dyDescent="0.25">
      <c r="A108" s="1">
        <v>43627</v>
      </c>
      <c r="B108">
        <v>51.450001</v>
      </c>
      <c r="C108">
        <v>51.59</v>
      </c>
      <c r="D108">
        <v>51.18</v>
      </c>
      <c r="E108">
        <v>51.330002</v>
      </c>
      <c r="F108">
        <v>50.187840000000001</v>
      </c>
      <c r="G108">
        <v>9915600</v>
      </c>
      <c r="H108">
        <v>-9.7356700000000005E-4</v>
      </c>
      <c r="I108" s="1">
        <v>43627</v>
      </c>
      <c r="J108">
        <v>46.939999</v>
      </c>
      <c r="K108">
        <v>46.939999</v>
      </c>
      <c r="L108">
        <v>45.25</v>
      </c>
      <c r="M108">
        <v>45.75</v>
      </c>
      <c r="N108">
        <v>45.75</v>
      </c>
      <c r="O108">
        <v>2487300</v>
      </c>
      <c r="P108">
        <v>-7.4042149999999996E-3</v>
      </c>
      <c r="Q108" s="1">
        <v>43627</v>
      </c>
      <c r="R108">
        <v>54.759998000000003</v>
      </c>
      <c r="S108">
        <v>55.73</v>
      </c>
      <c r="T108">
        <v>54.759998000000003</v>
      </c>
      <c r="U108">
        <v>55.66</v>
      </c>
      <c r="V108">
        <v>54.676909999999999</v>
      </c>
      <c r="W108">
        <v>1417200</v>
      </c>
      <c r="X108">
        <v>1.6119129999999999E-2</v>
      </c>
      <c r="Y108" s="3">
        <v>43627</v>
      </c>
      <c r="Z108" s="4">
        <v>2.4495</v>
      </c>
      <c r="AC108" s="1">
        <v>43627</v>
      </c>
      <c r="AD108">
        <v>2885.719971</v>
      </c>
      <c r="AF108">
        <f t="shared" si="5"/>
        <v>-3.4994119269260437E-4</v>
      </c>
      <c r="AG108">
        <f t="shared" si="4"/>
        <v>-9.7356665395986752E-4</v>
      </c>
      <c r="AH108">
        <f t="shared" si="6"/>
        <v>-7.4042150108870608E-3</v>
      </c>
      <c r="AI108">
        <f t="shared" si="7"/>
        <v>1.6119130334061538E-2</v>
      </c>
    </row>
    <row r="109" spans="1:35" x14ac:dyDescent="0.25">
      <c r="A109" s="1">
        <v>43628</v>
      </c>
      <c r="B109">
        <v>51.5</v>
      </c>
      <c r="C109">
        <v>52.139999000000003</v>
      </c>
      <c r="D109">
        <v>51.470001000000003</v>
      </c>
      <c r="E109">
        <v>51.639999000000003</v>
      </c>
      <c r="F109">
        <v>50.490935999999998</v>
      </c>
      <c r="G109">
        <v>11087500</v>
      </c>
      <c r="H109">
        <v>6.0210690000000004E-3</v>
      </c>
      <c r="I109" s="1">
        <v>43628</v>
      </c>
      <c r="J109">
        <v>45.669998</v>
      </c>
      <c r="K109">
        <v>46.130001</v>
      </c>
      <c r="L109">
        <v>44.07</v>
      </c>
      <c r="M109">
        <v>44.84</v>
      </c>
      <c r="N109">
        <v>44.84</v>
      </c>
      <c r="O109">
        <v>2319600</v>
      </c>
      <c r="P109">
        <v>-2.0091194E-2</v>
      </c>
      <c r="Q109" s="1">
        <v>43628</v>
      </c>
      <c r="R109">
        <v>55.970001000000003</v>
      </c>
      <c r="S109">
        <v>56.529998999999997</v>
      </c>
      <c r="T109">
        <v>55.970001000000003</v>
      </c>
      <c r="U109">
        <v>56.220001000000003</v>
      </c>
      <c r="V109">
        <v>55.227024</v>
      </c>
      <c r="W109">
        <v>2087800</v>
      </c>
      <c r="X109">
        <v>1.0010899E-2</v>
      </c>
      <c r="Y109" s="3">
        <v>43628</v>
      </c>
      <c r="Z109" s="4">
        <v>2.42788</v>
      </c>
      <c r="AC109" s="1">
        <v>43628</v>
      </c>
      <c r="AD109">
        <v>2879.8400879999999</v>
      </c>
      <c r="AF109">
        <f t="shared" si="5"/>
        <v>-2.0396578921353381E-3</v>
      </c>
      <c r="AG109">
        <f t="shared" si="4"/>
        <v>6.0210687441113464E-3</v>
      </c>
      <c r="AH109">
        <f t="shared" si="6"/>
        <v>-2.0091193517570716E-2</v>
      </c>
      <c r="AI109">
        <f t="shared" si="7"/>
        <v>1.0010899050691968E-2</v>
      </c>
    </row>
    <row r="110" spans="1:35" x14ac:dyDescent="0.25">
      <c r="A110" s="1">
        <v>43629</v>
      </c>
      <c r="B110">
        <v>51.459999000000003</v>
      </c>
      <c r="C110">
        <v>51.700001</v>
      </c>
      <c r="D110">
        <v>50.779998999999997</v>
      </c>
      <c r="E110">
        <v>51.130001</v>
      </c>
      <c r="F110">
        <v>50.382545</v>
      </c>
      <c r="G110">
        <v>10353600</v>
      </c>
      <c r="H110">
        <v>-2.1490490000000001E-3</v>
      </c>
      <c r="I110" s="1">
        <v>43629</v>
      </c>
      <c r="J110">
        <v>44.82</v>
      </c>
      <c r="K110">
        <v>46.5</v>
      </c>
      <c r="L110">
        <v>44.580002</v>
      </c>
      <c r="M110">
        <v>45.98</v>
      </c>
      <c r="N110">
        <v>45.98</v>
      </c>
      <c r="O110">
        <v>2567400</v>
      </c>
      <c r="P110">
        <v>2.5105921E-2</v>
      </c>
      <c r="Q110" s="1">
        <v>43629</v>
      </c>
      <c r="R110">
        <v>56.32</v>
      </c>
      <c r="S110">
        <v>56.790000999999997</v>
      </c>
      <c r="T110">
        <v>56.150002000000001</v>
      </c>
      <c r="U110">
        <v>56.610000999999997</v>
      </c>
      <c r="V110">
        <v>55.610134000000002</v>
      </c>
      <c r="W110">
        <v>1772800</v>
      </c>
      <c r="X110">
        <v>6.9130520000000003E-3</v>
      </c>
      <c r="Y110" s="3">
        <v>43629</v>
      </c>
      <c r="Z110" s="4">
        <v>2.41025</v>
      </c>
      <c r="AC110" s="1">
        <v>43629</v>
      </c>
      <c r="AD110">
        <v>2891.639893</v>
      </c>
      <c r="AF110">
        <f t="shared" si="5"/>
        <v>4.0890106107651647E-3</v>
      </c>
      <c r="AG110">
        <f t="shared" si="4"/>
        <v>-2.1490492970337449E-3</v>
      </c>
      <c r="AH110">
        <f t="shared" si="6"/>
        <v>2.5105921131076236E-2</v>
      </c>
      <c r="AI110">
        <f t="shared" si="7"/>
        <v>6.9130521326368211E-3</v>
      </c>
    </row>
    <row r="111" spans="1:35" x14ac:dyDescent="0.25">
      <c r="A111" s="1">
        <v>43630</v>
      </c>
      <c r="B111">
        <v>51.049999</v>
      </c>
      <c r="C111">
        <v>51.529998999999997</v>
      </c>
      <c r="D111">
        <v>51.049999</v>
      </c>
      <c r="E111">
        <v>51.310001</v>
      </c>
      <c r="F111">
        <v>50.559913999999999</v>
      </c>
      <c r="G111">
        <v>8694300</v>
      </c>
      <c r="H111">
        <v>3.5142630000000001E-3</v>
      </c>
      <c r="I111" s="1">
        <v>43630</v>
      </c>
      <c r="J111">
        <v>45.990001999999997</v>
      </c>
      <c r="K111">
        <v>46.490001999999997</v>
      </c>
      <c r="L111">
        <v>44.880001</v>
      </c>
      <c r="M111">
        <v>45.389999000000003</v>
      </c>
      <c r="N111">
        <v>45.389999000000003</v>
      </c>
      <c r="O111">
        <v>2032600</v>
      </c>
      <c r="P111">
        <v>-1.2914725E-2</v>
      </c>
      <c r="Q111" s="1">
        <v>43630</v>
      </c>
      <c r="R111">
        <v>56.59</v>
      </c>
      <c r="S111">
        <v>56.889999000000003</v>
      </c>
      <c r="T111">
        <v>56.419998</v>
      </c>
      <c r="U111">
        <v>56.630001</v>
      </c>
      <c r="V111">
        <v>55.629779999999997</v>
      </c>
      <c r="W111">
        <v>1291000</v>
      </c>
      <c r="X111">
        <v>3.5321899999999999E-4</v>
      </c>
      <c r="Y111" s="3">
        <v>43630</v>
      </c>
      <c r="Z111" s="4">
        <v>2.4020000000000001</v>
      </c>
      <c r="AC111" s="1">
        <v>43630</v>
      </c>
      <c r="AD111">
        <v>2886.9799800000001</v>
      </c>
      <c r="AF111">
        <f t="shared" si="5"/>
        <v>-1.6128120944145508E-3</v>
      </c>
      <c r="AG111">
        <f t="shared" si="4"/>
        <v>3.5142631614095698E-3</v>
      </c>
      <c r="AH111">
        <f t="shared" si="6"/>
        <v>-1.2914724897945984E-2</v>
      </c>
      <c r="AI111">
        <f t="shared" si="7"/>
        <v>3.5321854355707671E-4</v>
      </c>
    </row>
    <row r="112" spans="1:35" x14ac:dyDescent="0.25">
      <c r="A112" s="1">
        <v>43633</v>
      </c>
      <c r="B112">
        <v>51.25</v>
      </c>
      <c r="C112">
        <v>51.48</v>
      </c>
      <c r="D112">
        <v>50.610000999999997</v>
      </c>
      <c r="E112">
        <v>50.869999</v>
      </c>
      <c r="F112">
        <v>50.126347000000003</v>
      </c>
      <c r="G112">
        <v>12322400</v>
      </c>
      <c r="H112">
        <v>-8.6122909999999993E-3</v>
      </c>
      <c r="I112" s="1">
        <v>43633</v>
      </c>
      <c r="J112">
        <v>45.720001000000003</v>
      </c>
      <c r="K112">
        <v>46.25</v>
      </c>
      <c r="L112">
        <v>45.290000999999997</v>
      </c>
      <c r="M112">
        <v>46.110000999999997</v>
      </c>
      <c r="N112">
        <v>46.110000999999997</v>
      </c>
      <c r="O112">
        <v>1267800</v>
      </c>
      <c r="P112">
        <v>1.5738073000000002E-2</v>
      </c>
      <c r="Q112" s="1">
        <v>43633</v>
      </c>
      <c r="R112">
        <v>56.950001</v>
      </c>
      <c r="S112">
        <v>57.049999</v>
      </c>
      <c r="T112">
        <v>56.209999000000003</v>
      </c>
      <c r="U112">
        <v>56.549999</v>
      </c>
      <c r="V112">
        <v>55.551192999999998</v>
      </c>
      <c r="W112">
        <v>1464400</v>
      </c>
      <c r="X112">
        <v>-1.4136769999999999E-3</v>
      </c>
      <c r="Y112" s="3">
        <v>43633</v>
      </c>
      <c r="Z112" s="4">
        <v>2.4184999999999999</v>
      </c>
      <c r="AC112" s="1">
        <v>43633</v>
      </c>
      <c r="AD112">
        <v>2889.669922</v>
      </c>
      <c r="AF112">
        <f t="shared" si="5"/>
        <v>9.3131563797754779E-4</v>
      </c>
      <c r="AG112">
        <f t="shared" si="4"/>
        <v>-8.6122908041672552E-3</v>
      </c>
      <c r="AH112">
        <f t="shared" si="6"/>
        <v>1.5738073468793967E-2</v>
      </c>
      <c r="AI112">
        <f t="shared" si="7"/>
        <v>-1.4136773760364818E-3</v>
      </c>
    </row>
    <row r="113" spans="1:35" x14ac:dyDescent="0.25">
      <c r="A113" s="1">
        <v>43634</v>
      </c>
      <c r="B113">
        <v>51.25</v>
      </c>
      <c r="C113">
        <v>51.299999</v>
      </c>
      <c r="D113">
        <v>50.529998999999997</v>
      </c>
      <c r="E113">
        <v>50.639999000000003</v>
      </c>
      <c r="F113">
        <v>49.899707999999997</v>
      </c>
      <c r="G113">
        <v>9221100</v>
      </c>
      <c r="H113">
        <v>-4.531607E-3</v>
      </c>
      <c r="I113" s="1">
        <v>43634</v>
      </c>
      <c r="J113">
        <v>46.52</v>
      </c>
      <c r="K113">
        <v>47.040000999999997</v>
      </c>
      <c r="L113">
        <v>46.029998999999997</v>
      </c>
      <c r="M113">
        <v>46.459999000000003</v>
      </c>
      <c r="N113">
        <v>46.459999000000003</v>
      </c>
      <c r="O113">
        <v>2771400</v>
      </c>
      <c r="P113">
        <v>7.5618380000000004E-3</v>
      </c>
      <c r="Q113" s="1">
        <v>43634</v>
      </c>
      <c r="R113">
        <v>56.740001999999997</v>
      </c>
      <c r="S113">
        <v>57.189999</v>
      </c>
      <c r="T113">
        <v>55.380001</v>
      </c>
      <c r="U113">
        <v>55.5</v>
      </c>
      <c r="V113">
        <v>54.519736999999999</v>
      </c>
      <c r="W113">
        <v>1895900</v>
      </c>
      <c r="X113">
        <v>-1.8742208999999999E-2</v>
      </c>
      <c r="Y113" s="3">
        <v>43634</v>
      </c>
      <c r="Z113" s="4">
        <v>2.3866299999999998</v>
      </c>
      <c r="AC113" s="1">
        <v>43634</v>
      </c>
      <c r="AD113">
        <v>2917.75</v>
      </c>
      <c r="AF113">
        <f t="shared" si="5"/>
        <v>9.6704895497126131E-3</v>
      </c>
      <c r="AG113">
        <f t="shared" si="4"/>
        <v>-4.5316070466761005E-3</v>
      </c>
      <c r="AH113">
        <f t="shared" si="6"/>
        <v>7.5618379124877677E-3</v>
      </c>
      <c r="AI113">
        <f t="shared" si="7"/>
        <v>-1.8742209103776108E-2</v>
      </c>
    </row>
    <row r="114" spans="1:35" x14ac:dyDescent="0.25">
      <c r="A114" s="1">
        <v>43635</v>
      </c>
      <c r="B114">
        <v>50.540000999999997</v>
      </c>
      <c r="C114">
        <v>51.240001999999997</v>
      </c>
      <c r="D114">
        <v>50.470001000000003</v>
      </c>
      <c r="E114">
        <v>51.119999</v>
      </c>
      <c r="F114">
        <v>50.372692000000001</v>
      </c>
      <c r="G114">
        <v>9414100</v>
      </c>
      <c r="H114">
        <v>9.4340520000000001E-3</v>
      </c>
      <c r="I114" s="1">
        <v>43635</v>
      </c>
      <c r="J114">
        <v>46.5</v>
      </c>
      <c r="K114">
        <v>46.740001999999997</v>
      </c>
      <c r="L114">
        <v>44.720001000000003</v>
      </c>
      <c r="M114">
        <v>45.41</v>
      </c>
      <c r="N114">
        <v>45.41</v>
      </c>
      <c r="O114">
        <v>3342800</v>
      </c>
      <c r="P114">
        <v>-2.2859361000000002E-2</v>
      </c>
      <c r="Q114" s="1">
        <v>43635</v>
      </c>
      <c r="R114">
        <v>55.41</v>
      </c>
      <c r="S114">
        <v>55.439999</v>
      </c>
      <c r="T114">
        <v>54.650002000000001</v>
      </c>
      <c r="U114">
        <v>55.060001</v>
      </c>
      <c r="V114">
        <v>54.087508999999997</v>
      </c>
      <c r="W114">
        <v>2721700</v>
      </c>
      <c r="X114">
        <v>-7.9595110000000007E-3</v>
      </c>
      <c r="Y114" s="3">
        <v>43635</v>
      </c>
      <c r="Z114" s="4">
        <v>2.3861300000000001</v>
      </c>
      <c r="AC114" s="1">
        <v>43635</v>
      </c>
      <c r="AD114">
        <v>2926.459961</v>
      </c>
      <c r="AF114">
        <f t="shared" si="5"/>
        <v>2.980716814381168E-3</v>
      </c>
      <c r="AG114">
        <f t="shared" si="4"/>
        <v>9.434051803128618E-3</v>
      </c>
      <c r="AH114">
        <f t="shared" si="6"/>
        <v>-2.2859360708511911E-2</v>
      </c>
      <c r="AI114">
        <f t="shared" si="7"/>
        <v>-7.9595109508372452E-3</v>
      </c>
    </row>
    <row r="115" spans="1:35" x14ac:dyDescent="0.25">
      <c r="A115" s="1">
        <v>43636</v>
      </c>
      <c r="B115">
        <v>51.5</v>
      </c>
      <c r="C115">
        <v>51.790000999999997</v>
      </c>
      <c r="D115">
        <v>51.349997999999999</v>
      </c>
      <c r="E115">
        <v>51.66</v>
      </c>
      <c r="F115">
        <v>50.904797000000002</v>
      </c>
      <c r="G115">
        <v>10656600</v>
      </c>
      <c r="H115">
        <v>1.050796E-2</v>
      </c>
      <c r="I115" s="1">
        <v>43636</v>
      </c>
      <c r="J115">
        <v>46.290000999999997</v>
      </c>
      <c r="K115">
        <v>46.93</v>
      </c>
      <c r="L115">
        <v>46.009998000000003</v>
      </c>
      <c r="M115">
        <v>46.759998000000003</v>
      </c>
      <c r="N115">
        <v>46.759998000000003</v>
      </c>
      <c r="O115">
        <v>3436200</v>
      </c>
      <c r="P115">
        <v>2.9295748999999999E-2</v>
      </c>
      <c r="Q115" s="1">
        <v>43636</v>
      </c>
      <c r="R115">
        <v>55.060001</v>
      </c>
      <c r="S115">
        <v>55.25</v>
      </c>
      <c r="T115">
        <v>54.619999</v>
      </c>
      <c r="U115">
        <v>55.189999</v>
      </c>
      <c r="V115">
        <v>54.215214000000003</v>
      </c>
      <c r="W115">
        <v>1591400</v>
      </c>
      <c r="X115">
        <v>2.358298E-3</v>
      </c>
      <c r="Y115" s="3">
        <v>43636</v>
      </c>
      <c r="Z115" s="4">
        <v>2.3431299999999999</v>
      </c>
      <c r="AC115" s="1">
        <v>43636</v>
      </c>
      <c r="AD115">
        <v>2954.179932</v>
      </c>
      <c r="AF115">
        <f t="shared" si="5"/>
        <v>9.4276054361657202E-3</v>
      </c>
      <c r="AG115">
        <f t="shared" si="4"/>
        <v>1.0507959890684315E-2</v>
      </c>
      <c r="AH115">
        <f t="shared" si="6"/>
        <v>2.9295748722407478E-2</v>
      </c>
      <c r="AI115">
        <f t="shared" si="7"/>
        <v>2.3582982153955712E-3</v>
      </c>
    </row>
    <row r="116" spans="1:35" x14ac:dyDescent="0.25">
      <c r="A116" s="1">
        <v>43637</v>
      </c>
      <c r="B116">
        <v>51.529998999999997</v>
      </c>
      <c r="C116">
        <v>51.889999000000003</v>
      </c>
      <c r="D116">
        <v>51.41</v>
      </c>
      <c r="E116">
        <v>51.549999</v>
      </c>
      <c r="F116">
        <v>50.796405999999998</v>
      </c>
      <c r="G116">
        <v>21264400</v>
      </c>
      <c r="H116">
        <v>-2.1315589999999999E-3</v>
      </c>
      <c r="I116" s="1">
        <v>43637</v>
      </c>
      <c r="J116">
        <v>46.41</v>
      </c>
      <c r="K116">
        <v>46.880001</v>
      </c>
      <c r="L116">
        <v>45.294998</v>
      </c>
      <c r="M116">
        <v>45.310001</v>
      </c>
      <c r="N116">
        <v>45.310001</v>
      </c>
      <c r="O116">
        <v>2264500</v>
      </c>
      <c r="P116">
        <v>-3.1500313000000002E-2</v>
      </c>
      <c r="Q116" s="1">
        <v>43637</v>
      </c>
      <c r="R116">
        <v>55.279998999999997</v>
      </c>
      <c r="S116">
        <v>56.560001</v>
      </c>
      <c r="T116">
        <v>55.110000999999997</v>
      </c>
      <c r="U116">
        <v>55.59</v>
      </c>
      <c r="V116">
        <v>54.608147000000002</v>
      </c>
      <c r="W116">
        <v>4271500</v>
      </c>
      <c r="X116">
        <v>7.2215140000000001E-3</v>
      </c>
      <c r="Y116" s="3">
        <v>43637</v>
      </c>
      <c r="Z116" s="4">
        <v>2.3492500000000001</v>
      </c>
      <c r="AC116" s="1">
        <v>43637</v>
      </c>
      <c r="AD116">
        <v>2950.459961</v>
      </c>
      <c r="AF116">
        <f t="shared" si="5"/>
        <v>-1.2600163801943509E-3</v>
      </c>
      <c r="AG116">
        <f t="shared" si="4"/>
        <v>-2.1315586805776832E-3</v>
      </c>
      <c r="AH116">
        <f t="shared" si="6"/>
        <v>-3.1500313083037135E-2</v>
      </c>
      <c r="AI116">
        <f t="shared" si="7"/>
        <v>7.2215139105740178E-3</v>
      </c>
    </row>
    <row r="117" spans="1:35" x14ac:dyDescent="0.25">
      <c r="A117" s="1">
        <v>43640</v>
      </c>
      <c r="B117">
        <v>51.740001999999997</v>
      </c>
      <c r="C117">
        <v>52.200001</v>
      </c>
      <c r="D117">
        <v>51.700001</v>
      </c>
      <c r="E117">
        <v>51.919998</v>
      </c>
      <c r="F117">
        <v>51.160995</v>
      </c>
      <c r="G117">
        <v>10780000</v>
      </c>
      <c r="H117">
        <v>7.151821E-3</v>
      </c>
      <c r="I117" s="1">
        <v>43640</v>
      </c>
      <c r="J117">
        <v>45.290000999999997</v>
      </c>
      <c r="K117">
        <v>46.25</v>
      </c>
      <c r="L117">
        <v>44.919998</v>
      </c>
      <c r="M117">
        <v>46.009998000000003</v>
      </c>
      <c r="N117">
        <v>46.009998000000003</v>
      </c>
      <c r="O117">
        <v>2278900</v>
      </c>
      <c r="P117">
        <v>1.5330939999999999E-2</v>
      </c>
      <c r="Q117" s="1">
        <v>43640</v>
      </c>
      <c r="R117">
        <v>55.66</v>
      </c>
      <c r="S117">
        <v>55.869999</v>
      </c>
      <c r="T117">
        <v>55.450001</v>
      </c>
      <c r="U117">
        <v>55.790000999999997</v>
      </c>
      <c r="V117">
        <v>54.804619000000002</v>
      </c>
      <c r="W117">
        <v>1727800</v>
      </c>
      <c r="X117">
        <v>3.5913949999999998E-3</v>
      </c>
      <c r="Y117" s="3">
        <v>43640</v>
      </c>
      <c r="Z117" s="4">
        <v>2.3328799999999998</v>
      </c>
      <c r="AC117" s="1">
        <v>43640</v>
      </c>
      <c r="AD117">
        <v>2945.3500979999999</v>
      </c>
      <c r="AF117">
        <f t="shared" si="5"/>
        <v>-1.7333883650607618E-3</v>
      </c>
      <c r="AG117">
        <f t="shared" si="4"/>
        <v>7.1518212594523511E-3</v>
      </c>
      <c r="AH117">
        <f t="shared" si="6"/>
        <v>1.533093994933532E-2</v>
      </c>
      <c r="AI117">
        <f t="shared" si="7"/>
        <v>3.5913946490762072E-3</v>
      </c>
    </row>
    <row r="118" spans="1:35" x14ac:dyDescent="0.25">
      <c r="A118" s="1">
        <v>43641</v>
      </c>
      <c r="B118">
        <v>52</v>
      </c>
      <c r="C118">
        <v>52.099997999999999</v>
      </c>
      <c r="D118">
        <v>51.639999000000003</v>
      </c>
      <c r="E118">
        <v>51.759998000000003</v>
      </c>
      <c r="F118">
        <v>51.003334000000002</v>
      </c>
      <c r="G118">
        <v>11519900</v>
      </c>
      <c r="H118">
        <v>-3.0864220000000001E-3</v>
      </c>
      <c r="I118" s="1">
        <v>43641</v>
      </c>
      <c r="J118">
        <v>46.049999</v>
      </c>
      <c r="K118">
        <v>46.060001</v>
      </c>
      <c r="L118">
        <v>42.869999</v>
      </c>
      <c r="M118">
        <v>43.02</v>
      </c>
      <c r="N118">
        <v>43.02</v>
      </c>
      <c r="O118">
        <v>2395700</v>
      </c>
      <c r="P118">
        <v>-6.7193596999999994E-2</v>
      </c>
      <c r="Q118" s="1">
        <v>43641</v>
      </c>
      <c r="R118">
        <v>55.200001</v>
      </c>
      <c r="S118">
        <v>55.27</v>
      </c>
      <c r="T118">
        <v>54.240001999999997</v>
      </c>
      <c r="U118">
        <v>54.529998999999997</v>
      </c>
      <c r="V118">
        <v>53.566871999999996</v>
      </c>
      <c r="W118">
        <v>2651100</v>
      </c>
      <c r="X118">
        <v>-2.2843661000000001E-2</v>
      </c>
      <c r="Y118" s="3">
        <v>43641</v>
      </c>
      <c r="Z118" s="4">
        <v>2.3112499999999998</v>
      </c>
      <c r="AC118" s="1">
        <v>43641</v>
      </c>
      <c r="AD118">
        <v>2917.3798830000001</v>
      </c>
      <c r="AF118">
        <f t="shared" si="5"/>
        <v>-9.5417756928268815E-3</v>
      </c>
      <c r="AG118">
        <f t="shared" si="4"/>
        <v>-3.0864221729789421E-3</v>
      </c>
      <c r="AH118">
        <f t="shared" si="6"/>
        <v>-6.7193596858980964E-2</v>
      </c>
      <c r="AI118">
        <f t="shared" si="7"/>
        <v>-2.284366142544636E-2</v>
      </c>
    </row>
    <row r="119" spans="1:35" x14ac:dyDescent="0.25">
      <c r="A119" s="1">
        <v>43642</v>
      </c>
      <c r="B119">
        <v>51.52</v>
      </c>
      <c r="C119">
        <v>51.639999000000003</v>
      </c>
      <c r="D119">
        <v>51.09</v>
      </c>
      <c r="E119">
        <v>51.119999</v>
      </c>
      <c r="F119">
        <v>50.372692000000001</v>
      </c>
      <c r="G119">
        <v>12405100</v>
      </c>
      <c r="H119">
        <v>-1.2441799999999999E-2</v>
      </c>
      <c r="I119" s="1">
        <v>43642</v>
      </c>
      <c r="J119">
        <v>43.240001999999997</v>
      </c>
      <c r="K119">
        <v>44.16</v>
      </c>
      <c r="L119">
        <v>42.970001000000003</v>
      </c>
      <c r="M119">
        <v>43.91</v>
      </c>
      <c r="N119">
        <v>43.91</v>
      </c>
      <c r="O119">
        <v>2448000</v>
      </c>
      <c r="P119">
        <v>2.0476960999999998E-2</v>
      </c>
      <c r="Q119" s="1">
        <v>43642</v>
      </c>
      <c r="R119">
        <v>53.66</v>
      </c>
      <c r="S119">
        <v>54.07</v>
      </c>
      <c r="T119">
        <v>52.779998999999997</v>
      </c>
      <c r="U119">
        <v>53.450001</v>
      </c>
      <c r="V119">
        <v>52.505946999999999</v>
      </c>
      <c r="W119">
        <v>3276100</v>
      </c>
      <c r="X119">
        <v>-2.0004378E-2</v>
      </c>
      <c r="Y119" s="3">
        <v>43642</v>
      </c>
      <c r="Z119" s="4">
        <v>2.3298800000000002</v>
      </c>
      <c r="AC119" s="1">
        <v>43642</v>
      </c>
      <c r="AD119">
        <v>2913.780029</v>
      </c>
      <c r="AF119">
        <f t="shared" si="5"/>
        <v>-1.2346958449604983E-3</v>
      </c>
      <c r="AG119">
        <f t="shared" si="4"/>
        <v>-1.2441800296580041E-2</v>
      </c>
      <c r="AH119">
        <f t="shared" si="6"/>
        <v>2.0476960734042038E-2</v>
      </c>
      <c r="AI119">
        <f t="shared" si="7"/>
        <v>-2.0004377924839556E-2</v>
      </c>
    </row>
    <row r="120" spans="1:35" x14ac:dyDescent="0.25">
      <c r="A120" s="1">
        <v>43643</v>
      </c>
      <c r="B120">
        <v>51.290000999999997</v>
      </c>
      <c r="C120">
        <v>51.400002000000001</v>
      </c>
      <c r="D120">
        <v>50.970001000000003</v>
      </c>
      <c r="E120">
        <v>51.080002</v>
      </c>
      <c r="F120">
        <v>50.333278999999997</v>
      </c>
      <c r="G120">
        <v>12374900</v>
      </c>
      <c r="H120">
        <v>-7.8273399999999999E-4</v>
      </c>
      <c r="I120" s="1">
        <v>43643</v>
      </c>
      <c r="J120">
        <v>43.950001</v>
      </c>
      <c r="K120">
        <v>44.880001</v>
      </c>
      <c r="L120">
        <v>43.68</v>
      </c>
      <c r="M120">
        <v>44.849997999999999</v>
      </c>
      <c r="N120">
        <v>44.849997999999999</v>
      </c>
      <c r="O120">
        <v>1843700</v>
      </c>
      <c r="P120">
        <v>2.1181459E-2</v>
      </c>
      <c r="Q120" s="1">
        <v>43643</v>
      </c>
      <c r="R120">
        <v>53</v>
      </c>
      <c r="S120">
        <v>53.470001000000003</v>
      </c>
      <c r="T120">
        <v>52.700001</v>
      </c>
      <c r="U120">
        <v>53.189999</v>
      </c>
      <c r="V120">
        <v>52.250537999999999</v>
      </c>
      <c r="W120">
        <v>2576000</v>
      </c>
      <c r="X120">
        <v>-4.8762520000000002E-3</v>
      </c>
      <c r="Y120" s="3">
        <v>43643</v>
      </c>
      <c r="Z120" s="4">
        <v>2.3188800000000001</v>
      </c>
      <c r="AC120" s="1">
        <v>43643</v>
      </c>
      <c r="AD120">
        <v>2924.919922</v>
      </c>
      <c r="AF120">
        <f t="shared" si="5"/>
        <v>3.8158859372128262E-3</v>
      </c>
      <c r="AG120">
        <f t="shared" si="4"/>
        <v>-7.827341640402885E-4</v>
      </c>
      <c r="AH120">
        <f t="shared" si="6"/>
        <v>2.1181459338089681E-2</v>
      </c>
      <c r="AI120">
        <f t="shared" si="7"/>
        <v>-4.8762519301632778E-3</v>
      </c>
    </row>
    <row r="121" spans="1:35" x14ac:dyDescent="0.25">
      <c r="A121" s="1">
        <v>43644</v>
      </c>
      <c r="B121">
        <v>51.27</v>
      </c>
      <c r="C121">
        <v>51.400002000000001</v>
      </c>
      <c r="D121">
        <v>50.52</v>
      </c>
      <c r="E121">
        <v>50.919998</v>
      </c>
      <c r="F121">
        <v>50.175612999999998</v>
      </c>
      <c r="G121">
        <v>16339900</v>
      </c>
      <c r="H121">
        <v>-3.1373569999999999E-3</v>
      </c>
      <c r="I121" s="1">
        <v>43644</v>
      </c>
      <c r="J121">
        <v>44.950001</v>
      </c>
      <c r="K121">
        <v>46.68</v>
      </c>
      <c r="L121">
        <v>44.860999999999997</v>
      </c>
      <c r="M121">
        <v>46.389999000000003</v>
      </c>
      <c r="N121">
        <v>46.389999000000003</v>
      </c>
      <c r="O121">
        <v>4080400</v>
      </c>
      <c r="P121">
        <v>3.3760353E-2</v>
      </c>
      <c r="Q121" s="1">
        <v>43644</v>
      </c>
      <c r="R121">
        <v>53.25</v>
      </c>
      <c r="S121">
        <v>53.849997999999999</v>
      </c>
      <c r="T121">
        <v>53.110000999999997</v>
      </c>
      <c r="U121">
        <v>53.57</v>
      </c>
      <c r="V121">
        <v>52.623824999999997</v>
      </c>
      <c r="W121">
        <v>2948700</v>
      </c>
      <c r="X121">
        <v>7.1187769999999997E-3</v>
      </c>
      <c r="Y121" s="3">
        <v>43644</v>
      </c>
      <c r="Z121" s="4">
        <v>2.3198799999999999</v>
      </c>
      <c r="AC121" s="1">
        <v>43644</v>
      </c>
      <c r="AD121">
        <v>2941.76001</v>
      </c>
      <c r="AF121">
        <f t="shared" si="5"/>
        <v>5.7409418775353771E-3</v>
      </c>
      <c r="AG121">
        <f t="shared" si="4"/>
        <v>-3.1373568286001685E-3</v>
      </c>
      <c r="AH121">
        <f t="shared" si="6"/>
        <v>3.3760353295566148E-2</v>
      </c>
      <c r="AI121">
        <f t="shared" si="7"/>
        <v>7.1187765196749631E-3</v>
      </c>
    </row>
    <row r="122" spans="1:35" x14ac:dyDescent="0.25">
      <c r="A122" s="1">
        <v>43647</v>
      </c>
      <c r="B122">
        <v>51.07</v>
      </c>
      <c r="C122">
        <v>51.630001</v>
      </c>
      <c r="D122">
        <v>50.779998999999997</v>
      </c>
      <c r="E122">
        <v>51.599997999999999</v>
      </c>
      <c r="F122">
        <v>50.845672999999998</v>
      </c>
      <c r="G122">
        <v>14976400</v>
      </c>
      <c r="H122">
        <v>1.3265914E-2</v>
      </c>
      <c r="I122" s="1">
        <v>43647</v>
      </c>
      <c r="J122">
        <v>46.950001</v>
      </c>
      <c r="K122">
        <v>47.779998999999997</v>
      </c>
      <c r="L122">
        <v>46.669998</v>
      </c>
      <c r="M122">
        <v>47.580002</v>
      </c>
      <c r="N122">
        <v>47.580002</v>
      </c>
      <c r="O122">
        <v>2938700</v>
      </c>
      <c r="P122">
        <v>2.5328650000000001E-2</v>
      </c>
      <c r="Q122" s="1">
        <v>43647</v>
      </c>
      <c r="R122">
        <v>53.91</v>
      </c>
      <c r="S122">
        <v>54.439999</v>
      </c>
      <c r="T122">
        <v>53.240001999999997</v>
      </c>
      <c r="U122">
        <v>53.380001</v>
      </c>
      <c r="V122">
        <v>52.437182999999997</v>
      </c>
      <c r="W122">
        <v>2588000</v>
      </c>
      <c r="X122">
        <v>-3.553025E-3</v>
      </c>
      <c r="Y122" s="3">
        <v>43647</v>
      </c>
      <c r="Z122" s="4">
        <v>2.33188</v>
      </c>
      <c r="AC122" s="1">
        <v>43647</v>
      </c>
      <c r="AD122">
        <v>2964.330078</v>
      </c>
      <c r="AF122">
        <f t="shared" si="5"/>
        <v>7.643018489114084E-3</v>
      </c>
      <c r="AG122">
        <f t="shared" si="4"/>
        <v>1.3265913614490366E-2</v>
      </c>
      <c r="AH122">
        <f t="shared" si="6"/>
        <v>2.5328649701997108E-2</v>
      </c>
      <c r="AI122">
        <f t="shared" si="7"/>
        <v>-3.5530250451651924E-3</v>
      </c>
    </row>
    <row r="123" spans="1:35" x14ac:dyDescent="0.25">
      <c r="A123" s="1">
        <v>43648</v>
      </c>
      <c r="B123">
        <v>51.779998999999997</v>
      </c>
      <c r="C123">
        <v>52.049999</v>
      </c>
      <c r="D123">
        <v>51.549999</v>
      </c>
      <c r="E123">
        <v>51.98</v>
      </c>
      <c r="F123">
        <v>51.220118999999997</v>
      </c>
      <c r="G123">
        <v>8569200</v>
      </c>
      <c r="H123">
        <v>7.3373789999999998E-3</v>
      </c>
      <c r="I123" s="1">
        <v>43648</v>
      </c>
      <c r="J123">
        <v>47.439999</v>
      </c>
      <c r="K123">
        <v>48.130001</v>
      </c>
      <c r="L123">
        <v>47.160998999999997</v>
      </c>
      <c r="M123">
        <v>47.900002000000001</v>
      </c>
      <c r="N123">
        <v>47.900002000000001</v>
      </c>
      <c r="O123">
        <v>1808900</v>
      </c>
      <c r="P123">
        <v>6.7029990000000003E-3</v>
      </c>
      <c r="Q123" s="1">
        <v>43648</v>
      </c>
      <c r="R123">
        <v>53.48</v>
      </c>
      <c r="S123">
        <v>53.810001</v>
      </c>
      <c r="T123">
        <v>53.169998</v>
      </c>
      <c r="U123">
        <v>53.310001</v>
      </c>
      <c r="V123">
        <v>52.36842</v>
      </c>
      <c r="W123">
        <v>2360900</v>
      </c>
      <c r="X123">
        <v>-1.312201E-3</v>
      </c>
      <c r="Y123" s="3">
        <v>43648</v>
      </c>
      <c r="Z123" s="4">
        <v>2.3130000000000002</v>
      </c>
      <c r="AC123" s="1">
        <v>43648</v>
      </c>
      <c r="AD123">
        <v>2973.01001</v>
      </c>
      <c r="AF123">
        <f t="shared" si="5"/>
        <v>2.9238473979908974E-3</v>
      </c>
      <c r="AG123">
        <f t="shared" si="4"/>
        <v>7.3373786179633527E-3</v>
      </c>
      <c r="AH123">
        <f t="shared" si="6"/>
        <v>6.702999261242848E-3</v>
      </c>
      <c r="AI123">
        <f t="shared" si="7"/>
        <v>-1.3122010254882355E-3</v>
      </c>
    </row>
    <row r="124" spans="1:35" x14ac:dyDescent="0.25">
      <c r="A124" s="1">
        <v>43649</v>
      </c>
      <c r="B124">
        <v>52</v>
      </c>
      <c r="C124">
        <v>52.330002</v>
      </c>
      <c r="D124">
        <v>52</v>
      </c>
      <c r="E124">
        <v>52.099997999999999</v>
      </c>
      <c r="F124">
        <v>51.338363999999999</v>
      </c>
      <c r="G124">
        <v>7253700</v>
      </c>
      <c r="H124">
        <v>2.305905E-3</v>
      </c>
      <c r="I124" s="1">
        <v>43649</v>
      </c>
      <c r="J124">
        <v>48.060001</v>
      </c>
      <c r="K124">
        <v>48.470001000000003</v>
      </c>
      <c r="L124">
        <v>47.630001</v>
      </c>
      <c r="M124">
        <v>48.27</v>
      </c>
      <c r="N124">
        <v>48.27</v>
      </c>
      <c r="O124">
        <v>852500</v>
      </c>
      <c r="P124">
        <v>7.6947040000000001E-3</v>
      </c>
      <c r="Q124" s="1">
        <v>43649</v>
      </c>
      <c r="R124">
        <v>53.400002000000001</v>
      </c>
      <c r="S124">
        <v>57.209999000000003</v>
      </c>
      <c r="T124">
        <v>53.369999</v>
      </c>
      <c r="U124">
        <v>56.669998</v>
      </c>
      <c r="V124">
        <v>55.669071000000002</v>
      </c>
      <c r="W124">
        <v>5657800</v>
      </c>
      <c r="X124">
        <v>6.1120977E-2</v>
      </c>
      <c r="Y124" s="3">
        <v>43649</v>
      </c>
      <c r="Z124" s="4">
        <v>2.2885</v>
      </c>
      <c r="AC124" s="1">
        <v>43649</v>
      </c>
      <c r="AD124">
        <v>2995.820068</v>
      </c>
      <c r="AF124">
        <f t="shared" si="5"/>
        <v>7.643095461890681E-3</v>
      </c>
      <c r="AG124">
        <f t="shared" si="4"/>
        <v>2.3059048639466617E-3</v>
      </c>
      <c r="AH124">
        <f t="shared" si="6"/>
        <v>7.6947035018797294E-3</v>
      </c>
      <c r="AI124">
        <f t="shared" si="7"/>
        <v>6.1120976541031435E-2</v>
      </c>
    </row>
    <row r="125" spans="1:35" x14ac:dyDescent="0.25">
      <c r="A125" s="1">
        <v>43651</v>
      </c>
      <c r="B125">
        <v>51.889999000000003</v>
      </c>
      <c r="C125">
        <v>52.119999</v>
      </c>
      <c r="D125">
        <v>51.48</v>
      </c>
      <c r="E125">
        <v>52.110000999999997</v>
      </c>
      <c r="F125">
        <v>51.348221000000002</v>
      </c>
      <c r="G125">
        <v>8916300</v>
      </c>
      <c r="H125">
        <v>1.9198199999999999E-4</v>
      </c>
      <c r="I125" s="1">
        <v>43651</v>
      </c>
      <c r="J125">
        <v>47.869999</v>
      </c>
      <c r="K125">
        <v>48.544998</v>
      </c>
      <c r="L125">
        <v>46.692000999999998</v>
      </c>
      <c r="M125">
        <v>48.419998</v>
      </c>
      <c r="N125">
        <v>48.419998</v>
      </c>
      <c r="O125">
        <v>2224100</v>
      </c>
      <c r="P125">
        <v>3.102661E-3</v>
      </c>
      <c r="Q125" s="1">
        <v>43651</v>
      </c>
      <c r="R125">
        <v>57.369999</v>
      </c>
      <c r="S125">
        <v>57.400002000000001</v>
      </c>
      <c r="T125">
        <v>54.860000999999997</v>
      </c>
      <c r="U125">
        <v>55.77</v>
      </c>
      <c r="V125">
        <v>54.784968999999997</v>
      </c>
      <c r="W125">
        <v>4151900</v>
      </c>
      <c r="X125">
        <v>-1.6008846E-2</v>
      </c>
      <c r="Y125" s="3">
        <v>43651</v>
      </c>
      <c r="Z125" s="4">
        <v>2.3113800000000002</v>
      </c>
      <c r="AC125" s="1">
        <v>43651</v>
      </c>
      <c r="AD125">
        <v>2990.4099120000001</v>
      </c>
      <c r="AF125">
        <f t="shared" si="5"/>
        <v>-1.8075341211645224E-3</v>
      </c>
      <c r="AG125">
        <f t="shared" si="4"/>
        <v>1.9198223468563924E-4</v>
      </c>
      <c r="AH125">
        <f t="shared" si="6"/>
        <v>3.1026605322641565E-3</v>
      </c>
      <c r="AI125">
        <f t="shared" si="7"/>
        <v>-1.6008846423800627E-2</v>
      </c>
    </row>
    <row r="126" spans="1:35" x14ac:dyDescent="0.25">
      <c r="A126" s="1">
        <v>43654</v>
      </c>
      <c r="B126">
        <v>52.200001</v>
      </c>
      <c r="C126">
        <v>52.330002</v>
      </c>
      <c r="D126">
        <v>51.889999000000003</v>
      </c>
      <c r="E126">
        <v>52</v>
      </c>
      <c r="F126">
        <v>51.239826000000001</v>
      </c>
      <c r="G126">
        <v>9495100</v>
      </c>
      <c r="H126">
        <v>-2.1132099999999999E-3</v>
      </c>
      <c r="I126" s="1">
        <v>43654</v>
      </c>
      <c r="J126">
        <v>48.259998000000003</v>
      </c>
      <c r="K126">
        <v>48.907001000000001</v>
      </c>
      <c r="L126">
        <v>47.560001</v>
      </c>
      <c r="M126">
        <v>48.84</v>
      </c>
      <c r="N126">
        <v>48.84</v>
      </c>
      <c r="O126">
        <v>1791100</v>
      </c>
      <c r="P126">
        <v>8.6367389999999992E-3</v>
      </c>
      <c r="Q126" s="1">
        <v>43654</v>
      </c>
      <c r="R126">
        <v>55.549999</v>
      </c>
      <c r="S126">
        <v>56.110000999999997</v>
      </c>
      <c r="T126">
        <v>55.360000999999997</v>
      </c>
      <c r="U126">
        <v>55.43</v>
      </c>
      <c r="V126">
        <v>54.450974000000002</v>
      </c>
      <c r="W126">
        <v>1853300</v>
      </c>
      <c r="X126">
        <v>-6.1151310000000002E-3</v>
      </c>
      <c r="Y126" s="3">
        <v>43654</v>
      </c>
      <c r="Z126" s="4">
        <v>2.3377500000000002</v>
      </c>
      <c r="AC126" s="1">
        <v>43654</v>
      </c>
      <c r="AD126">
        <v>2975.9499510000001</v>
      </c>
      <c r="AF126">
        <f t="shared" si="5"/>
        <v>-4.8471730313028871E-3</v>
      </c>
      <c r="AG126">
        <f t="shared" si="4"/>
        <v>-2.1132099402945137E-3</v>
      </c>
      <c r="AH126">
        <f t="shared" si="6"/>
        <v>8.6367390378381259E-3</v>
      </c>
      <c r="AI126">
        <f t="shared" si="7"/>
        <v>-6.1151308192832765E-3</v>
      </c>
    </row>
    <row r="127" spans="1:35" x14ac:dyDescent="0.25">
      <c r="A127" s="1">
        <v>43655</v>
      </c>
      <c r="B127">
        <v>51.720001000000003</v>
      </c>
      <c r="C127">
        <v>51.970001000000003</v>
      </c>
      <c r="D127">
        <v>51.43</v>
      </c>
      <c r="E127">
        <v>51.59</v>
      </c>
      <c r="F127">
        <v>50.835819000000001</v>
      </c>
      <c r="G127">
        <v>10584900</v>
      </c>
      <c r="H127">
        <v>-7.915877E-3</v>
      </c>
      <c r="I127" s="1">
        <v>43655</v>
      </c>
      <c r="J127">
        <v>48.5</v>
      </c>
      <c r="K127">
        <v>49.939999</v>
      </c>
      <c r="L127">
        <v>48.5</v>
      </c>
      <c r="M127">
        <v>49.830002</v>
      </c>
      <c r="N127">
        <v>49.830002</v>
      </c>
      <c r="O127">
        <v>2915900</v>
      </c>
      <c r="P127">
        <v>2.0067603E-2</v>
      </c>
      <c r="Q127" s="1">
        <v>43655</v>
      </c>
      <c r="R127">
        <v>55.389999000000003</v>
      </c>
      <c r="S127">
        <v>55.450001</v>
      </c>
      <c r="T127">
        <v>54.349997999999999</v>
      </c>
      <c r="U127">
        <v>54.849997999999999</v>
      </c>
      <c r="V127">
        <v>53.881217999999997</v>
      </c>
      <c r="W127">
        <v>2992500</v>
      </c>
      <c r="X127">
        <v>-1.051878E-2</v>
      </c>
      <c r="Y127" s="3">
        <v>43655</v>
      </c>
      <c r="Z127" s="4">
        <v>2.3407499999999999</v>
      </c>
      <c r="AC127" s="1">
        <v>43655</v>
      </c>
      <c r="AD127">
        <v>2979.6298830000001</v>
      </c>
      <c r="AF127">
        <f t="shared" si="5"/>
        <v>1.2357931791360244E-3</v>
      </c>
      <c r="AG127">
        <f t="shared" si="4"/>
        <v>-7.9158766936977543E-3</v>
      </c>
      <c r="AH127">
        <f t="shared" si="6"/>
        <v>2.0067603187272187E-2</v>
      </c>
      <c r="AI127">
        <f t="shared" si="7"/>
        <v>-1.0518780112295012E-2</v>
      </c>
    </row>
    <row r="128" spans="1:35" x14ac:dyDescent="0.25">
      <c r="A128" s="1">
        <v>43656</v>
      </c>
      <c r="B128">
        <v>51.799999</v>
      </c>
      <c r="C128">
        <v>51.970001000000003</v>
      </c>
      <c r="D128">
        <v>51.66</v>
      </c>
      <c r="E128">
        <v>51.82</v>
      </c>
      <c r="F128">
        <v>51.062457999999999</v>
      </c>
      <c r="G128">
        <v>7620900</v>
      </c>
      <c r="H128">
        <v>4.4483459999999997E-3</v>
      </c>
      <c r="I128" s="1">
        <v>43656</v>
      </c>
      <c r="J128">
        <v>50.220001000000003</v>
      </c>
      <c r="K128">
        <v>51.465000000000003</v>
      </c>
      <c r="L128">
        <v>50.110000999999997</v>
      </c>
      <c r="M128">
        <v>51.349997999999999</v>
      </c>
      <c r="N128">
        <v>51.349997999999999</v>
      </c>
      <c r="O128">
        <v>3021100</v>
      </c>
      <c r="P128">
        <v>3.0047645000000001E-2</v>
      </c>
      <c r="Q128" s="1">
        <v>43656</v>
      </c>
      <c r="R128">
        <v>55.150002000000001</v>
      </c>
      <c r="S128">
        <v>55.34</v>
      </c>
      <c r="T128">
        <v>54.630001</v>
      </c>
      <c r="U128">
        <v>54.779998999999997</v>
      </c>
      <c r="V128">
        <v>53.812454000000002</v>
      </c>
      <c r="W128">
        <v>2581800</v>
      </c>
      <c r="X128">
        <v>-1.27703E-3</v>
      </c>
      <c r="Y128" s="3">
        <v>43656</v>
      </c>
      <c r="Z128" s="4">
        <v>2.3395000000000001</v>
      </c>
      <c r="AC128" s="1">
        <v>43656</v>
      </c>
      <c r="AD128">
        <v>2993.070068</v>
      </c>
      <c r="AF128">
        <f t="shared" si="5"/>
        <v>4.5005467530856436E-3</v>
      </c>
      <c r="AG128">
        <f t="shared" si="4"/>
        <v>4.4483455539370276E-3</v>
      </c>
      <c r="AH128">
        <f t="shared" si="6"/>
        <v>3.0047644996396894E-2</v>
      </c>
      <c r="AI128">
        <f t="shared" si="7"/>
        <v>-1.277029709694677E-3</v>
      </c>
    </row>
    <row r="129" spans="1:35" x14ac:dyDescent="0.25">
      <c r="A129" s="1">
        <v>43657</v>
      </c>
      <c r="B129">
        <v>51.990001999999997</v>
      </c>
      <c r="C129">
        <v>52.060001</v>
      </c>
      <c r="D129">
        <v>51.66</v>
      </c>
      <c r="E129">
        <v>52.040000999999997</v>
      </c>
      <c r="F129">
        <v>51.279243000000001</v>
      </c>
      <c r="G129">
        <v>10376500</v>
      </c>
      <c r="H129">
        <v>4.2364999999999998E-3</v>
      </c>
      <c r="I129" s="1">
        <v>43657</v>
      </c>
      <c r="J129">
        <v>51.200001</v>
      </c>
      <c r="K129">
        <v>51.200001</v>
      </c>
      <c r="L129">
        <v>48.830002</v>
      </c>
      <c r="M129">
        <v>49.009998000000003</v>
      </c>
      <c r="N129">
        <v>49.009998000000003</v>
      </c>
      <c r="O129">
        <v>3147600</v>
      </c>
      <c r="P129">
        <v>-4.6640579000000001E-2</v>
      </c>
      <c r="Q129" s="1">
        <v>43657</v>
      </c>
      <c r="R129">
        <v>55.119999</v>
      </c>
      <c r="S129">
        <v>55.330002</v>
      </c>
      <c r="T129">
        <v>54.349997999999999</v>
      </c>
      <c r="U129">
        <v>54.599997999999999</v>
      </c>
      <c r="V129">
        <v>53.635635000000001</v>
      </c>
      <c r="W129">
        <v>1662800</v>
      </c>
      <c r="X129">
        <v>-3.2912480000000001E-3</v>
      </c>
      <c r="Y129" s="3">
        <v>43657</v>
      </c>
      <c r="Z129" s="4">
        <v>2.3033800000000002</v>
      </c>
      <c r="AC129" s="1">
        <v>43657</v>
      </c>
      <c r="AD129">
        <v>2999.9099120000001</v>
      </c>
      <c r="AF129">
        <f t="shared" si="5"/>
        <v>2.2826196625587158E-3</v>
      </c>
      <c r="AG129">
        <f t="shared" si="4"/>
        <v>4.2365003145063973E-3</v>
      </c>
      <c r="AH129">
        <f t="shared" si="6"/>
        <v>-4.6640579312716035E-2</v>
      </c>
      <c r="AI129">
        <f t="shared" si="7"/>
        <v>-3.2912481042490782E-3</v>
      </c>
    </row>
    <row r="130" spans="1:35" x14ac:dyDescent="0.25">
      <c r="A130" s="1">
        <v>43658</v>
      </c>
      <c r="B130">
        <v>52.25</v>
      </c>
      <c r="C130">
        <v>52.290000999999997</v>
      </c>
      <c r="D130">
        <v>51.91</v>
      </c>
      <c r="E130">
        <v>52.119999</v>
      </c>
      <c r="F130">
        <v>51.358069999999998</v>
      </c>
      <c r="G130">
        <v>7347400</v>
      </c>
      <c r="H130">
        <v>1.5360300000000001E-3</v>
      </c>
      <c r="I130" s="1">
        <v>43658</v>
      </c>
      <c r="J130">
        <v>49.41</v>
      </c>
      <c r="K130">
        <v>50.25</v>
      </c>
      <c r="L130">
        <v>49.009998000000003</v>
      </c>
      <c r="M130">
        <v>50.16</v>
      </c>
      <c r="N130">
        <v>50.16</v>
      </c>
      <c r="O130">
        <v>2244000</v>
      </c>
      <c r="P130">
        <v>2.3193577999999999E-2</v>
      </c>
      <c r="Q130" s="1">
        <v>43658</v>
      </c>
      <c r="R130">
        <v>54.82</v>
      </c>
      <c r="S130">
        <v>55.130001</v>
      </c>
      <c r="T130">
        <v>54.400002000000001</v>
      </c>
      <c r="U130">
        <v>54.549999</v>
      </c>
      <c r="V130">
        <v>53.586517000000001</v>
      </c>
      <c r="W130">
        <v>1401200</v>
      </c>
      <c r="X130">
        <v>-9.1619100000000001E-4</v>
      </c>
      <c r="Y130" s="3">
        <v>43658</v>
      </c>
      <c r="Z130" s="4">
        <v>2.3222499999999999</v>
      </c>
      <c r="AC130" s="1">
        <v>43658</v>
      </c>
      <c r="AD130">
        <v>3013.7700199999999</v>
      </c>
      <c r="AF130">
        <f t="shared" si="5"/>
        <v>4.6095344940617622E-3</v>
      </c>
      <c r="AG130">
        <f t="shared" si="4"/>
        <v>1.5360303810494358E-3</v>
      </c>
      <c r="AH130">
        <f t="shared" si="6"/>
        <v>2.3193578211208266E-2</v>
      </c>
      <c r="AI130">
        <f t="shared" si="7"/>
        <v>-9.1619133769693661E-4</v>
      </c>
    </row>
    <row r="131" spans="1:35" x14ac:dyDescent="0.25">
      <c r="A131" s="1">
        <v>43661</v>
      </c>
      <c r="B131">
        <v>52.279998999999997</v>
      </c>
      <c r="C131">
        <v>52.290000999999997</v>
      </c>
      <c r="D131">
        <v>51.869999</v>
      </c>
      <c r="E131">
        <v>52.130001</v>
      </c>
      <c r="F131">
        <v>51.367927999999999</v>
      </c>
      <c r="G131">
        <v>5876100</v>
      </c>
      <c r="H131">
        <v>1.9192800000000001E-4</v>
      </c>
      <c r="I131" s="1">
        <v>43661</v>
      </c>
      <c r="J131">
        <v>50.740001999999997</v>
      </c>
      <c r="K131">
        <v>50.740001999999997</v>
      </c>
      <c r="L131">
        <v>49.02</v>
      </c>
      <c r="M131">
        <v>49.360000999999997</v>
      </c>
      <c r="N131">
        <v>49.360000999999997</v>
      </c>
      <c r="O131">
        <v>1218400</v>
      </c>
      <c r="P131">
        <v>-1.6077496E-2</v>
      </c>
      <c r="Q131" s="1">
        <v>43661</v>
      </c>
      <c r="R131">
        <v>54.650002000000001</v>
      </c>
      <c r="S131">
        <v>55.389999000000003</v>
      </c>
      <c r="T131">
        <v>54.610000999999997</v>
      </c>
      <c r="U131">
        <v>55</v>
      </c>
      <c r="V131">
        <v>54.028571999999997</v>
      </c>
      <c r="W131">
        <v>1939000</v>
      </c>
      <c r="X131">
        <v>8.2155300000000004E-3</v>
      </c>
      <c r="Y131" s="3">
        <v>43661</v>
      </c>
      <c r="Z131" s="4">
        <v>2.3032499999999998</v>
      </c>
      <c r="AC131" s="1">
        <v>43661</v>
      </c>
      <c r="AD131">
        <v>3014.3000489999999</v>
      </c>
      <c r="AF131">
        <f t="shared" si="5"/>
        <v>1.7585362986771713E-4</v>
      </c>
      <c r="AG131">
        <f t="shared" si="4"/>
        <v>1.9192804591217083E-4</v>
      </c>
      <c r="AH131">
        <f t="shared" si="6"/>
        <v>-1.607749646821377E-2</v>
      </c>
      <c r="AI131">
        <f t="shared" si="7"/>
        <v>8.2155298197967852E-3</v>
      </c>
    </row>
    <row r="132" spans="1:35" x14ac:dyDescent="0.25">
      <c r="A132" s="1">
        <v>43662</v>
      </c>
      <c r="B132">
        <v>51.959999000000003</v>
      </c>
      <c r="C132">
        <v>52.470001000000003</v>
      </c>
      <c r="D132">
        <v>51.810001</v>
      </c>
      <c r="E132">
        <v>52.139999000000003</v>
      </c>
      <c r="F132">
        <v>51.377780999999999</v>
      </c>
      <c r="G132">
        <v>7132500</v>
      </c>
      <c r="H132">
        <v>1.9179399999999999E-4</v>
      </c>
      <c r="I132" s="1">
        <v>43662</v>
      </c>
      <c r="J132">
        <v>48.970001000000003</v>
      </c>
      <c r="K132">
        <v>49.23</v>
      </c>
      <c r="L132">
        <v>48.34</v>
      </c>
      <c r="M132">
        <v>48.849997999999999</v>
      </c>
      <c r="N132">
        <v>48.849997999999999</v>
      </c>
      <c r="O132">
        <v>1737600</v>
      </c>
      <c r="P132">
        <v>-1.0386062E-2</v>
      </c>
      <c r="Q132" s="1">
        <v>43662</v>
      </c>
      <c r="R132">
        <v>55.110000999999997</v>
      </c>
      <c r="S132">
        <v>55.34</v>
      </c>
      <c r="T132">
        <v>54.91</v>
      </c>
      <c r="U132">
        <v>55.220001000000003</v>
      </c>
      <c r="V132">
        <v>54.244681999999997</v>
      </c>
      <c r="W132">
        <v>1737900</v>
      </c>
      <c r="X132">
        <v>3.9919420000000001E-3</v>
      </c>
      <c r="Y132" s="3">
        <v>43662</v>
      </c>
      <c r="Z132" s="4">
        <v>2.2996300000000001</v>
      </c>
      <c r="AC132" s="1">
        <v>43662</v>
      </c>
      <c r="AD132">
        <v>3004.040039</v>
      </c>
      <c r="AF132">
        <f t="shared" si="5"/>
        <v>-3.4095846328359158E-3</v>
      </c>
      <c r="AG132">
        <f t="shared" ref="AG132:AG195" si="8">(LN(F132)-LN(F131))</f>
        <v>1.9179389827783666E-4</v>
      </c>
      <c r="AH132">
        <f t="shared" si="6"/>
        <v>-1.03860623093186E-2</v>
      </c>
      <c r="AI132">
        <f t="shared" si="7"/>
        <v>3.9919422203169574E-3</v>
      </c>
    </row>
    <row r="133" spans="1:35" x14ac:dyDescent="0.25">
      <c r="A133" s="1">
        <v>43663</v>
      </c>
      <c r="B133">
        <v>52.220001000000003</v>
      </c>
      <c r="C133">
        <v>52.259998000000003</v>
      </c>
      <c r="D133">
        <v>52.009998000000003</v>
      </c>
      <c r="E133">
        <v>52.18</v>
      </c>
      <c r="F133">
        <v>51.417194000000002</v>
      </c>
      <c r="G133">
        <v>8264200</v>
      </c>
      <c r="H133">
        <v>7.6682699999999998E-4</v>
      </c>
      <c r="I133" s="1">
        <v>43663</v>
      </c>
      <c r="J133">
        <v>49.02</v>
      </c>
      <c r="K133">
        <v>49.040000999999997</v>
      </c>
      <c r="L133">
        <v>48.060001</v>
      </c>
      <c r="M133">
        <v>48.119999</v>
      </c>
      <c r="N133">
        <v>48.119999</v>
      </c>
      <c r="O133">
        <v>1694500</v>
      </c>
      <c r="P133">
        <v>-1.5056467E-2</v>
      </c>
      <c r="Q133" s="1">
        <v>43663</v>
      </c>
      <c r="R133">
        <v>55.27</v>
      </c>
      <c r="S133">
        <v>56.099997999999999</v>
      </c>
      <c r="T133">
        <v>54.900002000000001</v>
      </c>
      <c r="U133">
        <v>56</v>
      </c>
      <c r="V133">
        <v>55.010905999999999</v>
      </c>
      <c r="W133">
        <v>2393500</v>
      </c>
      <c r="X133">
        <v>1.4026497000000001E-2</v>
      </c>
      <c r="Y133" s="3">
        <v>43663</v>
      </c>
      <c r="Z133" s="4">
        <v>2.3025000000000002</v>
      </c>
      <c r="AC133" s="1">
        <v>43663</v>
      </c>
      <c r="AD133">
        <v>2984.419922</v>
      </c>
      <c r="AF133">
        <f t="shared" ref="AF133:AF196" si="9">(LN(AD133)-LN(AD132))</f>
        <v>-6.5526654034027132E-3</v>
      </c>
      <c r="AG133">
        <f t="shared" si="8"/>
        <v>7.6682740438061003E-4</v>
      </c>
      <c r="AH133">
        <f t="shared" ref="AH133:AH196" si="10">(LN(N133)-LN(N132))</f>
        <v>-1.5056467222034797E-2</v>
      </c>
      <c r="AI133">
        <f t="shared" ref="AI133:AI196" si="11">(LN(V133)-LN(V132))</f>
        <v>1.4026496518742881E-2</v>
      </c>
    </row>
    <row r="134" spans="1:35" x14ac:dyDescent="0.25">
      <c r="A134" s="1">
        <v>43664</v>
      </c>
      <c r="B134">
        <v>52.040000999999997</v>
      </c>
      <c r="C134">
        <v>52.169998</v>
      </c>
      <c r="D134">
        <v>51.669998</v>
      </c>
      <c r="E134">
        <v>52.029998999999997</v>
      </c>
      <c r="F134">
        <v>51.269385999999997</v>
      </c>
      <c r="G134">
        <v>11912300</v>
      </c>
      <c r="H134">
        <v>-2.8788199999999998E-3</v>
      </c>
      <c r="I134" s="1">
        <v>43664</v>
      </c>
      <c r="J134">
        <v>48.23</v>
      </c>
      <c r="K134">
        <v>48.5</v>
      </c>
      <c r="L134">
        <v>47.18</v>
      </c>
      <c r="M134">
        <v>48.200001</v>
      </c>
      <c r="N134">
        <v>48.200001</v>
      </c>
      <c r="O134">
        <v>1831700</v>
      </c>
      <c r="P134">
        <v>1.6611709999999999E-3</v>
      </c>
      <c r="Q134" s="1">
        <v>43664</v>
      </c>
      <c r="R134">
        <v>56.16</v>
      </c>
      <c r="S134">
        <v>57.599997999999999</v>
      </c>
      <c r="T134">
        <v>55.759998000000003</v>
      </c>
      <c r="U134">
        <v>56.98</v>
      </c>
      <c r="V134">
        <v>55.973595000000003</v>
      </c>
      <c r="W134">
        <v>3412900</v>
      </c>
      <c r="X134">
        <v>1.7348605E-2</v>
      </c>
      <c r="Y134" s="3">
        <v>43664</v>
      </c>
      <c r="Z134" s="4">
        <v>2.2776299999999998</v>
      </c>
      <c r="AC134" s="1">
        <v>43664</v>
      </c>
      <c r="AD134">
        <v>2995.110107</v>
      </c>
      <c r="AF134">
        <f t="shared" si="9"/>
        <v>3.5755975260798323E-3</v>
      </c>
      <c r="AG134">
        <f t="shared" si="8"/>
        <v>-2.878820233008117E-3</v>
      </c>
      <c r="AH134">
        <f t="shared" si="10"/>
        <v>1.6611714783443254E-3</v>
      </c>
      <c r="AI134">
        <f t="shared" si="11"/>
        <v>1.734860519398751E-2</v>
      </c>
    </row>
    <row r="135" spans="1:35" x14ac:dyDescent="0.25">
      <c r="A135" s="1">
        <v>43665</v>
      </c>
      <c r="B135">
        <v>52.139999000000003</v>
      </c>
      <c r="C135">
        <v>52.150002000000001</v>
      </c>
      <c r="D135">
        <v>51.369999</v>
      </c>
      <c r="E135">
        <v>51.389999000000003</v>
      </c>
      <c r="F135">
        <v>50.638744000000003</v>
      </c>
      <c r="G135">
        <v>10355500</v>
      </c>
      <c r="H135">
        <v>-1.2376834999999999E-2</v>
      </c>
      <c r="I135" s="1">
        <v>43665</v>
      </c>
      <c r="J135">
        <v>49.290000999999997</v>
      </c>
      <c r="K135">
        <v>49.400002000000001</v>
      </c>
      <c r="L135">
        <v>46.939999</v>
      </c>
      <c r="M135">
        <v>47.060001</v>
      </c>
      <c r="N135">
        <v>47.060001</v>
      </c>
      <c r="O135">
        <v>2042800</v>
      </c>
      <c r="P135">
        <v>-2.3935636999999999E-2</v>
      </c>
      <c r="Q135" s="1">
        <v>43665</v>
      </c>
      <c r="R135">
        <v>57.009998000000003</v>
      </c>
      <c r="S135">
        <v>57.139999000000003</v>
      </c>
      <c r="T135">
        <v>56.560001</v>
      </c>
      <c r="U135">
        <v>56.580002</v>
      </c>
      <c r="V135">
        <v>55.580666000000001</v>
      </c>
      <c r="W135">
        <v>2002100</v>
      </c>
      <c r="X135">
        <v>-7.0446550000000004E-3</v>
      </c>
      <c r="Y135" s="3">
        <v>43665</v>
      </c>
      <c r="Z135" s="4">
        <v>2.2593800000000002</v>
      </c>
      <c r="AC135" s="1">
        <v>43665</v>
      </c>
      <c r="AD135">
        <v>2976.610107</v>
      </c>
      <c r="AF135">
        <f t="shared" si="9"/>
        <v>-6.195889465719695E-3</v>
      </c>
      <c r="AG135">
        <f t="shared" si="8"/>
        <v>-1.2376834908895074E-2</v>
      </c>
      <c r="AH135">
        <f t="shared" si="10"/>
        <v>-2.3935637254757669E-2</v>
      </c>
      <c r="AI135">
        <f t="shared" si="11"/>
        <v>-7.0446547083404809E-3</v>
      </c>
    </row>
    <row r="136" spans="1:35" x14ac:dyDescent="0.25">
      <c r="A136" s="1">
        <v>43668</v>
      </c>
      <c r="B136">
        <v>51.52</v>
      </c>
      <c r="C136">
        <v>51.52</v>
      </c>
      <c r="D136">
        <v>51.130001</v>
      </c>
      <c r="E136">
        <v>51.220001000000003</v>
      </c>
      <c r="F136">
        <v>50.471229999999998</v>
      </c>
      <c r="G136">
        <v>12090700</v>
      </c>
      <c r="H136">
        <v>-3.3135040000000001E-3</v>
      </c>
      <c r="I136" s="1">
        <v>43668</v>
      </c>
      <c r="J136">
        <v>47.099997999999999</v>
      </c>
      <c r="K136">
        <v>47.82</v>
      </c>
      <c r="L136">
        <v>46.880001</v>
      </c>
      <c r="M136">
        <v>47.400002000000001</v>
      </c>
      <c r="N136">
        <v>47.400002000000001</v>
      </c>
      <c r="O136">
        <v>2067200</v>
      </c>
      <c r="P136">
        <v>7.1988659999999999E-3</v>
      </c>
      <c r="Q136" s="1">
        <v>43668</v>
      </c>
      <c r="R136">
        <v>56.689999</v>
      </c>
      <c r="S136">
        <v>56.860000999999997</v>
      </c>
      <c r="T136">
        <v>55.950001</v>
      </c>
      <c r="U136">
        <v>56.540000999999997</v>
      </c>
      <c r="V136">
        <v>55.541370000000001</v>
      </c>
      <c r="W136">
        <v>2194200</v>
      </c>
      <c r="X136">
        <v>-7.07258E-4</v>
      </c>
      <c r="Y136" s="3">
        <v>43668</v>
      </c>
      <c r="Z136" s="4">
        <v>2.2827500000000001</v>
      </c>
      <c r="AC136" s="1">
        <v>43668</v>
      </c>
      <c r="AD136">
        <v>2985.030029</v>
      </c>
      <c r="AF136">
        <f t="shared" si="9"/>
        <v>2.8247017285254472E-3</v>
      </c>
      <c r="AG136">
        <f t="shared" si="8"/>
        <v>-3.3135040320679821E-3</v>
      </c>
      <c r="AH136">
        <f t="shared" si="10"/>
        <v>7.1988663464379599E-3</v>
      </c>
      <c r="AI136">
        <f t="shared" si="11"/>
        <v>-7.0725848900110577E-4</v>
      </c>
    </row>
    <row r="137" spans="1:35" x14ac:dyDescent="0.25">
      <c r="A137" s="1">
        <v>43669</v>
      </c>
      <c r="B137">
        <v>53.25</v>
      </c>
      <c r="C137">
        <v>54.639999000000003</v>
      </c>
      <c r="D137">
        <v>52.759998000000003</v>
      </c>
      <c r="E137">
        <v>54.330002</v>
      </c>
      <c r="F137">
        <v>53.535769999999999</v>
      </c>
      <c r="G137">
        <v>33417900</v>
      </c>
      <c r="H137">
        <v>5.8946558000000003E-2</v>
      </c>
      <c r="I137" s="1">
        <v>43669</v>
      </c>
      <c r="J137">
        <v>45.950001</v>
      </c>
      <c r="K137">
        <v>49.790000999999997</v>
      </c>
      <c r="L137">
        <v>45.557999000000002</v>
      </c>
      <c r="M137">
        <v>49.630001</v>
      </c>
      <c r="N137">
        <v>49.630001</v>
      </c>
      <c r="O137">
        <v>4384600</v>
      </c>
      <c r="P137">
        <v>4.5973238999999999E-2</v>
      </c>
      <c r="Q137" s="1">
        <v>43669</v>
      </c>
      <c r="R137">
        <v>56.799999</v>
      </c>
      <c r="S137">
        <v>58.490001999999997</v>
      </c>
      <c r="T137">
        <v>56.740001999999997</v>
      </c>
      <c r="U137">
        <v>58.209999000000003</v>
      </c>
      <c r="V137">
        <v>57.181870000000004</v>
      </c>
      <c r="W137">
        <v>3636200</v>
      </c>
      <c r="X137">
        <v>2.9108742E-2</v>
      </c>
      <c r="Y137" s="3">
        <v>43669</v>
      </c>
      <c r="Z137" s="4">
        <v>2.2755000000000001</v>
      </c>
      <c r="AC137" s="1">
        <v>43669</v>
      </c>
      <c r="AD137">
        <v>3005.469971</v>
      </c>
      <c r="AF137">
        <f t="shared" si="9"/>
        <v>6.8241453375090799E-3</v>
      </c>
      <c r="AG137">
        <f t="shared" si="8"/>
        <v>5.8946557652029163E-2</v>
      </c>
      <c r="AH137">
        <f t="shared" si="10"/>
        <v>4.5973238853330045E-2</v>
      </c>
      <c r="AI137">
        <f t="shared" si="11"/>
        <v>2.9108741620813561E-2</v>
      </c>
    </row>
    <row r="138" spans="1:35" x14ac:dyDescent="0.25">
      <c r="A138" s="1">
        <v>43670</v>
      </c>
      <c r="B138">
        <v>54.119999</v>
      </c>
      <c r="C138">
        <v>54.82</v>
      </c>
      <c r="D138">
        <v>53.619999</v>
      </c>
      <c r="E138">
        <v>53.779998999999997</v>
      </c>
      <c r="F138">
        <v>52.993805000000002</v>
      </c>
      <c r="G138">
        <v>15633400</v>
      </c>
      <c r="H138">
        <v>-1.0175009E-2</v>
      </c>
      <c r="I138" s="1">
        <v>43670</v>
      </c>
      <c r="J138">
        <v>49.290000999999997</v>
      </c>
      <c r="K138">
        <v>49.849997999999999</v>
      </c>
      <c r="L138">
        <v>48.174999</v>
      </c>
      <c r="M138">
        <v>48.959999000000003</v>
      </c>
      <c r="N138">
        <v>48.959999000000003</v>
      </c>
      <c r="O138">
        <v>1445800</v>
      </c>
      <c r="P138">
        <v>-1.3591892E-2</v>
      </c>
      <c r="Q138" s="1">
        <v>43670</v>
      </c>
      <c r="R138">
        <v>58.259998000000003</v>
      </c>
      <c r="S138">
        <v>58.549999</v>
      </c>
      <c r="T138">
        <v>57.779998999999997</v>
      </c>
      <c r="U138">
        <v>58.259998000000003</v>
      </c>
      <c r="V138">
        <v>57.230991000000003</v>
      </c>
      <c r="W138">
        <v>2978700</v>
      </c>
      <c r="X138">
        <v>8.5866200000000005E-4</v>
      </c>
      <c r="Y138" s="3">
        <v>43670</v>
      </c>
      <c r="Z138" s="4">
        <v>2.2666300000000001</v>
      </c>
      <c r="AC138" s="1">
        <v>43670</v>
      </c>
      <c r="AD138">
        <v>3019.5600589999999</v>
      </c>
      <c r="AF138">
        <f t="shared" si="9"/>
        <v>4.6771928492379544E-3</v>
      </c>
      <c r="AG138">
        <f t="shared" si="8"/>
        <v>-1.0175008692772547E-2</v>
      </c>
      <c r="AH138">
        <f t="shared" si="10"/>
        <v>-1.3591891969218839E-2</v>
      </c>
      <c r="AI138">
        <f t="shared" si="11"/>
        <v>8.5866226207009788E-4</v>
      </c>
    </row>
    <row r="139" spans="1:35" x14ac:dyDescent="0.25">
      <c r="A139" s="1">
        <v>43671</v>
      </c>
      <c r="B139">
        <v>53.630001</v>
      </c>
      <c r="C139">
        <v>53.799999</v>
      </c>
      <c r="D139">
        <v>52.720001000000003</v>
      </c>
      <c r="E139">
        <v>53.07</v>
      </c>
      <c r="F139">
        <v>52.294186000000003</v>
      </c>
      <c r="G139">
        <v>19135000</v>
      </c>
      <c r="H139">
        <v>-1.3289821E-2</v>
      </c>
      <c r="I139" s="1">
        <v>43671</v>
      </c>
      <c r="J139">
        <v>48.669998</v>
      </c>
      <c r="K139">
        <v>49.189999</v>
      </c>
      <c r="L139">
        <v>48.220001000000003</v>
      </c>
      <c r="M139">
        <v>49.07</v>
      </c>
      <c r="N139">
        <v>49.07</v>
      </c>
      <c r="O139">
        <v>1081600</v>
      </c>
      <c r="P139">
        <v>2.2442320000000001E-3</v>
      </c>
      <c r="Q139" s="1">
        <v>43671</v>
      </c>
      <c r="R139">
        <v>58.110000999999997</v>
      </c>
      <c r="S139">
        <v>58.950001</v>
      </c>
      <c r="T139">
        <v>57.799999</v>
      </c>
      <c r="U139">
        <v>58.369999</v>
      </c>
      <c r="V139">
        <v>57.339046000000003</v>
      </c>
      <c r="W139">
        <v>2958800</v>
      </c>
      <c r="X139">
        <v>1.88627E-3</v>
      </c>
      <c r="Y139" s="3">
        <v>43671</v>
      </c>
      <c r="Z139" s="4">
        <v>2.2557499999999999</v>
      </c>
      <c r="AC139" s="1">
        <v>43671</v>
      </c>
      <c r="AD139">
        <v>3003.669922</v>
      </c>
      <c r="AF139">
        <f t="shared" si="9"/>
        <v>-5.2762965765236203E-3</v>
      </c>
      <c r="AG139">
        <f t="shared" si="8"/>
        <v>-1.3289821384427025E-2</v>
      </c>
      <c r="AH139">
        <f t="shared" si="10"/>
        <v>2.244232322578199E-3</v>
      </c>
      <c r="AI139">
        <f t="shared" si="11"/>
        <v>1.8862703524904489E-3</v>
      </c>
    </row>
    <row r="140" spans="1:35" x14ac:dyDescent="0.25">
      <c r="A140" s="1">
        <v>43672</v>
      </c>
      <c r="B140">
        <v>53.34</v>
      </c>
      <c r="C140">
        <v>54.310001</v>
      </c>
      <c r="D140">
        <v>53.189999</v>
      </c>
      <c r="E140">
        <v>54.169998</v>
      </c>
      <c r="F140">
        <v>53.378104999999998</v>
      </c>
      <c r="G140">
        <v>11451900</v>
      </c>
      <c r="H140">
        <v>2.0515445E-2</v>
      </c>
      <c r="I140" s="1">
        <v>43672</v>
      </c>
      <c r="J140">
        <v>49.59</v>
      </c>
      <c r="K140">
        <v>49.860000999999997</v>
      </c>
      <c r="L140">
        <v>48.93</v>
      </c>
      <c r="M140">
        <v>49.189999</v>
      </c>
      <c r="N140">
        <v>49.189999</v>
      </c>
      <c r="O140">
        <v>1179400</v>
      </c>
      <c r="P140">
        <v>2.4424799999999999E-3</v>
      </c>
      <c r="Q140" s="1">
        <v>43672</v>
      </c>
      <c r="R140">
        <v>58.509998000000003</v>
      </c>
      <c r="S140">
        <v>59.48</v>
      </c>
      <c r="T140">
        <v>58.200001</v>
      </c>
      <c r="U140">
        <v>58.73</v>
      </c>
      <c r="V140">
        <v>57.692687999999997</v>
      </c>
      <c r="W140">
        <v>2786500</v>
      </c>
      <c r="X140">
        <v>6.1486179999999998E-3</v>
      </c>
      <c r="Y140" s="3">
        <v>43672</v>
      </c>
      <c r="Z140" s="4">
        <v>2.2657500000000002</v>
      </c>
      <c r="AC140" s="1">
        <v>43672</v>
      </c>
      <c r="AD140">
        <v>3025.860107</v>
      </c>
      <c r="AF140">
        <f t="shared" si="9"/>
        <v>7.3605355897434777E-3</v>
      </c>
      <c r="AG140">
        <f t="shared" si="8"/>
        <v>2.0515444615446743E-2</v>
      </c>
      <c r="AH140">
        <f t="shared" si="10"/>
        <v>2.4424803761009528E-3</v>
      </c>
      <c r="AI140">
        <f t="shared" si="11"/>
        <v>6.1486183305543562E-3</v>
      </c>
    </row>
    <row r="141" spans="1:35" x14ac:dyDescent="0.25">
      <c r="A141" s="1">
        <v>43675</v>
      </c>
      <c r="B141">
        <v>54.169998</v>
      </c>
      <c r="C141">
        <v>54.299999</v>
      </c>
      <c r="D141">
        <v>53.900002000000001</v>
      </c>
      <c r="E141">
        <v>53.990001999999997</v>
      </c>
      <c r="F141">
        <v>53.200741000000001</v>
      </c>
      <c r="G141">
        <v>12283900</v>
      </c>
      <c r="H141">
        <v>-3.3283179999999998E-3</v>
      </c>
      <c r="I141" s="1">
        <v>43675</v>
      </c>
      <c r="J141">
        <v>49.32</v>
      </c>
      <c r="K141">
        <v>49.470001000000003</v>
      </c>
      <c r="L141">
        <v>48.82</v>
      </c>
      <c r="M141">
        <v>49.400002000000001</v>
      </c>
      <c r="N141">
        <v>49.400002000000001</v>
      </c>
      <c r="O141">
        <v>831700</v>
      </c>
      <c r="P141">
        <v>4.2601339999999996E-3</v>
      </c>
      <c r="Q141" s="1">
        <v>43675</v>
      </c>
      <c r="R141">
        <v>58.759998000000003</v>
      </c>
      <c r="S141">
        <v>59.110000999999997</v>
      </c>
      <c r="T141">
        <v>58.080002</v>
      </c>
      <c r="U141">
        <v>58.419998</v>
      </c>
      <c r="V141">
        <v>57.388165000000001</v>
      </c>
      <c r="W141">
        <v>1863800</v>
      </c>
      <c r="X141">
        <v>-5.292344E-3</v>
      </c>
      <c r="Y141" s="3">
        <v>43675</v>
      </c>
      <c r="Z141" s="4">
        <v>2.2555000000000001</v>
      </c>
      <c r="AC141" s="1">
        <v>43675</v>
      </c>
      <c r="AD141">
        <v>3020.969971</v>
      </c>
      <c r="AF141">
        <f t="shared" si="9"/>
        <v>-1.617421691362253E-3</v>
      </c>
      <c r="AG141">
        <f t="shared" si="8"/>
        <v>-3.328318336869529E-3</v>
      </c>
      <c r="AH141">
        <f t="shared" si="10"/>
        <v>4.2601342017927202E-3</v>
      </c>
      <c r="AI141">
        <f t="shared" si="11"/>
        <v>-5.2923436495424525E-3</v>
      </c>
    </row>
    <row r="142" spans="1:35" x14ac:dyDescent="0.25">
      <c r="A142" s="1">
        <v>43676</v>
      </c>
      <c r="B142">
        <v>53.959999000000003</v>
      </c>
      <c r="C142">
        <v>54.299999</v>
      </c>
      <c r="D142">
        <v>53.57</v>
      </c>
      <c r="E142">
        <v>53.720001000000003</v>
      </c>
      <c r="F142">
        <v>52.934685000000002</v>
      </c>
      <c r="G142">
        <v>8127100</v>
      </c>
      <c r="H142">
        <v>-5.0135300000000004E-3</v>
      </c>
      <c r="I142" s="1">
        <v>43676</v>
      </c>
      <c r="J142">
        <v>48.610000999999997</v>
      </c>
      <c r="K142">
        <v>49.169998</v>
      </c>
      <c r="L142">
        <v>48.040000999999997</v>
      </c>
      <c r="M142">
        <v>48.900002000000001</v>
      </c>
      <c r="N142">
        <v>48.900002000000001</v>
      </c>
      <c r="O142">
        <v>2446900</v>
      </c>
      <c r="P142">
        <v>-1.0173026999999999E-2</v>
      </c>
      <c r="Q142" s="1">
        <v>43676</v>
      </c>
      <c r="R142">
        <v>58.57</v>
      </c>
      <c r="S142">
        <v>58.639999000000003</v>
      </c>
      <c r="T142">
        <v>57.709999000000003</v>
      </c>
      <c r="U142">
        <v>58.560001</v>
      </c>
      <c r="V142">
        <v>57.525696000000003</v>
      </c>
      <c r="W142">
        <v>2400700</v>
      </c>
      <c r="X142">
        <v>2.393638E-3</v>
      </c>
      <c r="Y142" s="3">
        <v>43676</v>
      </c>
      <c r="Z142" s="4">
        <v>2.2531300000000001</v>
      </c>
      <c r="AC142" s="1">
        <v>43676</v>
      </c>
      <c r="AD142">
        <v>3013.179932</v>
      </c>
      <c r="AF142">
        <f t="shared" si="9"/>
        <v>-2.5819853510480328E-3</v>
      </c>
      <c r="AG142">
        <f t="shared" si="8"/>
        <v>-5.0135297386355582E-3</v>
      </c>
      <c r="AH142">
        <f t="shared" si="10"/>
        <v>-1.0173027299084758E-2</v>
      </c>
      <c r="AI142">
        <f t="shared" si="11"/>
        <v>2.3936375380397834E-3</v>
      </c>
    </row>
    <row r="143" spans="1:35" x14ac:dyDescent="0.25">
      <c r="A143" s="1">
        <v>43677</v>
      </c>
      <c r="B143">
        <v>53.509998000000003</v>
      </c>
      <c r="C143">
        <v>53.509998000000003</v>
      </c>
      <c r="D143">
        <v>52.040000999999997</v>
      </c>
      <c r="E143">
        <v>52.630001</v>
      </c>
      <c r="F143">
        <v>51.860619</v>
      </c>
      <c r="G143">
        <v>16865500</v>
      </c>
      <c r="H143">
        <v>-2.0499079E-2</v>
      </c>
      <c r="I143" s="1">
        <v>43677</v>
      </c>
      <c r="J143">
        <v>48.900002000000001</v>
      </c>
      <c r="K143">
        <v>50.18</v>
      </c>
      <c r="L143">
        <v>48.66</v>
      </c>
      <c r="M143">
        <v>49.959999000000003</v>
      </c>
      <c r="N143">
        <v>49.959999000000003</v>
      </c>
      <c r="O143">
        <v>2326100</v>
      </c>
      <c r="P143">
        <v>2.1445228E-2</v>
      </c>
      <c r="Q143" s="1">
        <v>43677</v>
      </c>
      <c r="R143">
        <v>58.25</v>
      </c>
      <c r="S143">
        <v>58.66</v>
      </c>
      <c r="T143">
        <v>57.330002</v>
      </c>
      <c r="U143">
        <v>58.220001000000003</v>
      </c>
      <c r="V143">
        <v>57.191699999999997</v>
      </c>
      <c r="W143">
        <v>4910500</v>
      </c>
      <c r="X143">
        <v>-5.8229520000000002E-3</v>
      </c>
      <c r="Y143" s="3">
        <v>43677</v>
      </c>
      <c r="Z143" s="4">
        <v>2.2656299999999998</v>
      </c>
      <c r="AC143" s="1">
        <v>43677</v>
      </c>
      <c r="AD143">
        <v>2980.3798830000001</v>
      </c>
      <c r="AF143">
        <f t="shared" si="9"/>
        <v>-1.0945207008496105E-2</v>
      </c>
      <c r="AG143">
        <f t="shared" si="8"/>
        <v>-2.0499079062616499E-2</v>
      </c>
      <c r="AH143">
        <f t="shared" si="10"/>
        <v>2.1445227860743099E-2</v>
      </c>
      <c r="AI143">
        <f t="shared" si="11"/>
        <v>-5.8229519736761048E-3</v>
      </c>
    </row>
    <row r="144" spans="1:35" x14ac:dyDescent="0.25">
      <c r="A144" s="1">
        <v>43678</v>
      </c>
      <c r="B144">
        <v>52.779998999999997</v>
      </c>
      <c r="C144">
        <v>53.200001</v>
      </c>
      <c r="D144">
        <v>52.009998000000003</v>
      </c>
      <c r="E144">
        <v>52.029998999999997</v>
      </c>
      <c r="F144">
        <v>51.269385999999997</v>
      </c>
      <c r="G144">
        <v>19527200</v>
      </c>
      <c r="H144">
        <v>-1.1465906E-2</v>
      </c>
      <c r="I144" s="1">
        <v>43678</v>
      </c>
      <c r="J144">
        <v>50</v>
      </c>
      <c r="K144">
        <v>50.860000999999997</v>
      </c>
      <c r="L144">
        <v>49.169998</v>
      </c>
      <c r="M144">
        <v>49.700001</v>
      </c>
      <c r="N144">
        <v>49.700001</v>
      </c>
      <c r="O144">
        <v>2124300</v>
      </c>
      <c r="P144">
        <v>-5.2177120000000002E-3</v>
      </c>
      <c r="Q144" s="1">
        <v>43678</v>
      </c>
      <c r="R144">
        <v>60.93</v>
      </c>
      <c r="S144">
        <v>65.589995999999999</v>
      </c>
      <c r="T144">
        <v>60.810001</v>
      </c>
      <c r="U144">
        <v>63.630001</v>
      </c>
      <c r="V144">
        <v>62.506144999999997</v>
      </c>
      <c r="W144">
        <v>10937900</v>
      </c>
      <c r="X144">
        <v>8.8856088999999999E-2</v>
      </c>
      <c r="Y144" s="3">
        <v>43678</v>
      </c>
      <c r="Z144" s="4">
        <v>2.2867500000000001</v>
      </c>
      <c r="AC144" s="1">
        <v>43678</v>
      </c>
      <c r="AD144">
        <v>2953.5600589999999</v>
      </c>
      <c r="AF144">
        <f t="shared" si="9"/>
        <v>-9.0395274941723613E-3</v>
      </c>
      <c r="AG144">
        <f t="shared" si="8"/>
        <v>-1.1465906111191693E-2</v>
      </c>
      <c r="AH144">
        <f t="shared" si="10"/>
        <v>-5.2177120180569858E-3</v>
      </c>
      <c r="AI144">
        <f t="shared" si="11"/>
        <v>8.8856088947347978E-2</v>
      </c>
    </row>
    <row r="145" spans="1:35" x14ac:dyDescent="0.25">
      <c r="A145" s="1">
        <v>43679</v>
      </c>
      <c r="B145">
        <v>51.91</v>
      </c>
      <c r="C145">
        <v>52.73</v>
      </c>
      <c r="D145">
        <v>51.91</v>
      </c>
      <c r="E145">
        <v>52.330002</v>
      </c>
      <c r="F145">
        <v>51.565005999999997</v>
      </c>
      <c r="G145">
        <v>13102300</v>
      </c>
      <c r="H145">
        <v>5.7494540000000002E-3</v>
      </c>
      <c r="I145" s="1">
        <v>43679</v>
      </c>
      <c r="J145">
        <v>49.040000999999997</v>
      </c>
      <c r="K145">
        <v>49.369999</v>
      </c>
      <c r="L145">
        <v>47.41</v>
      </c>
      <c r="M145">
        <v>49.16</v>
      </c>
      <c r="N145">
        <v>49.16</v>
      </c>
      <c r="O145">
        <v>2007500</v>
      </c>
      <c r="P145">
        <v>-1.0924669E-2</v>
      </c>
      <c r="Q145" s="1">
        <v>43679</v>
      </c>
      <c r="R145">
        <v>63.080002</v>
      </c>
      <c r="S145">
        <v>63.98</v>
      </c>
      <c r="T145">
        <v>62.950001</v>
      </c>
      <c r="U145">
        <v>63.400002000000001</v>
      </c>
      <c r="V145">
        <v>62.280208999999999</v>
      </c>
      <c r="W145">
        <v>3324500</v>
      </c>
      <c r="X145">
        <v>-3.621169E-3</v>
      </c>
      <c r="Y145" s="3">
        <v>43679</v>
      </c>
      <c r="Z145" s="4">
        <v>2.2392500000000002</v>
      </c>
      <c r="AC145" s="1">
        <v>43679</v>
      </c>
      <c r="AD145">
        <v>2932.0500489999999</v>
      </c>
      <c r="AF145">
        <f t="shared" si="9"/>
        <v>-7.309388618491397E-3</v>
      </c>
      <c r="AG145">
        <f t="shared" si="8"/>
        <v>5.7494542164380213E-3</v>
      </c>
      <c r="AH145">
        <f t="shared" si="10"/>
        <v>-1.0924668525473358E-2</v>
      </c>
      <c r="AI145">
        <f t="shared" si="11"/>
        <v>-3.6211691366352383E-3</v>
      </c>
    </row>
    <row r="146" spans="1:35" x14ac:dyDescent="0.25">
      <c r="A146" s="1">
        <v>43682</v>
      </c>
      <c r="B146">
        <v>52.389999000000003</v>
      </c>
      <c r="C146">
        <v>52.66</v>
      </c>
      <c r="D146">
        <v>51.400002000000001</v>
      </c>
      <c r="E146">
        <v>51.650002000000001</v>
      </c>
      <c r="F146">
        <v>50.894947000000002</v>
      </c>
      <c r="G146">
        <v>19986500</v>
      </c>
      <c r="H146">
        <v>-1.3079619000000001E-2</v>
      </c>
      <c r="I146" s="1">
        <v>43682</v>
      </c>
      <c r="J146">
        <v>48.099997999999999</v>
      </c>
      <c r="K146">
        <v>48.200001</v>
      </c>
      <c r="L146">
        <v>46.244999</v>
      </c>
      <c r="M146">
        <v>47.080002</v>
      </c>
      <c r="N146">
        <v>47.080002</v>
      </c>
      <c r="O146">
        <v>1866300</v>
      </c>
      <c r="P146">
        <v>-4.323196E-2</v>
      </c>
      <c r="Q146" s="1">
        <v>43682</v>
      </c>
      <c r="R146">
        <v>62.630001</v>
      </c>
      <c r="S146">
        <v>63.139999000000003</v>
      </c>
      <c r="T146">
        <v>61.52</v>
      </c>
      <c r="U146">
        <v>61.75</v>
      </c>
      <c r="V146">
        <v>60.659348000000001</v>
      </c>
      <c r="W146">
        <v>3119200</v>
      </c>
      <c r="X146">
        <v>-2.6369949E-2</v>
      </c>
      <c r="Y146" s="3">
        <v>43682</v>
      </c>
      <c r="Z146" s="4">
        <v>2.2090000000000001</v>
      </c>
      <c r="AC146" s="1">
        <v>43682</v>
      </c>
      <c r="AD146">
        <v>2844.73999</v>
      </c>
      <c r="AF146">
        <f t="shared" si="9"/>
        <v>-3.0230182310702958E-2</v>
      </c>
      <c r="AG146">
        <f t="shared" si="8"/>
        <v>-1.3079618581921082E-2</v>
      </c>
      <c r="AH146">
        <f t="shared" si="10"/>
        <v>-4.3231959824875155E-2</v>
      </c>
      <c r="AI146">
        <f t="shared" si="11"/>
        <v>-2.6369949003849591E-2</v>
      </c>
    </row>
    <row r="147" spans="1:35" x14ac:dyDescent="0.25">
      <c r="A147" s="1">
        <v>43683</v>
      </c>
      <c r="B147">
        <v>51.869999</v>
      </c>
      <c r="C147">
        <v>52.759998000000003</v>
      </c>
      <c r="D147">
        <v>51.610000999999997</v>
      </c>
      <c r="E147">
        <v>52.27</v>
      </c>
      <c r="F147">
        <v>51.505882</v>
      </c>
      <c r="G147">
        <v>19903100</v>
      </c>
      <c r="H147">
        <v>1.1932369E-2</v>
      </c>
      <c r="I147" s="1">
        <v>43683</v>
      </c>
      <c r="J147">
        <v>47.349997999999999</v>
      </c>
      <c r="K147">
        <v>49.950001</v>
      </c>
      <c r="L147">
        <v>47.349997999999999</v>
      </c>
      <c r="M147">
        <v>49.560001</v>
      </c>
      <c r="N147">
        <v>49.560001</v>
      </c>
      <c r="O147">
        <v>3325600</v>
      </c>
      <c r="P147">
        <v>5.1335751999999998E-2</v>
      </c>
      <c r="Q147" s="1">
        <v>43683</v>
      </c>
      <c r="R147">
        <v>62</v>
      </c>
      <c r="S147">
        <v>62.09</v>
      </c>
      <c r="T147">
        <v>60.919998</v>
      </c>
      <c r="U147">
        <v>61.66</v>
      </c>
      <c r="V147">
        <v>60.570934000000001</v>
      </c>
      <c r="W147">
        <v>3304900</v>
      </c>
      <c r="X147">
        <v>-1.4586130000000001E-3</v>
      </c>
      <c r="Y147" s="3">
        <v>43683</v>
      </c>
      <c r="Z147" s="4">
        <v>2.1869999999999998</v>
      </c>
      <c r="AC147" s="1">
        <v>43683</v>
      </c>
      <c r="AD147">
        <v>2881.7700199999999</v>
      </c>
      <c r="AF147">
        <f t="shared" si="9"/>
        <v>1.2933024156216E-2</v>
      </c>
      <c r="AG147">
        <f t="shared" si="8"/>
        <v>1.1932369195948755E-2</v>
      </c>
      <c r="AH147">
        <f t="shared" si="10"/>
        <v>5.1335752065545304E-2</v>
      </c>
      <c r="AI147">
        <f t="shared" si="11"/>
        <v>-1.4586127198059629E-3</v>
      </c>
    </row>
    <row r="148" spans="1:35" x14ac:dyDescent="0.25">
      <c r="A148" s="1">
        <v>43684</v>
      </c>
      <c r="B148">
        <v>52.27</v>
      </c>
      <c r="C148">
        <v>53.389999000000003</v>
      </c>
      <c r="D148">
        <v>51.77</v>
      </c>
      <c r="E148">
        <v>53.18</v>
      </c>
      <c r="F148">
        <v>52.402576000000003</v>
      </c>
      <c r="G148">
        <v>17937000</v>
      </c>
      <c r="H148">
        <v>1.7259736000000001E-2</v>
      </c>
      <c r="I148" s="1">
        <v>43684</v>
      </c>
      <c r="J148">
        <v>48.82</v>
      </c>
      <c r="K148">
        <v>50.834999000000003</v>
      </c>
      <c r="L148">
        <v>48.5</v>
      </c>
      <c r="M148">
        <v>49.75</v>
      </c>
      <c r="N148">
        <v>49.75</v>
      </c>
      <c r="O148">
        <v>3904400</v>
      </c>
      <c r="P148">
        <v>3.8263870000000001E-3</v>
      </c>
      <c r="Q148" s="1">
        <v>43684</v>
      </c>
      <c r="R148">
        <v>61.450001</v>
      </c>
      <c r="S148">
        <v>61.860000999999997</v>
      </c>
      <c r="T148">
        <v>60.189999</v>
      </c>
      <c r="U148">
        <v>61.5</v>
      </c>
      <c r="V148">
        <v>60.413764999999998</v>
      </c>
      <c r="W148">
        <v>3090800</v>
      </c>
      <c r="X148">
        <v>-2.5981649999999999E-3</v>
      </c>
      <c r="Y148" s="3">
        <v>43684</v>
      </c>
      <c r="Z148" s="4">
        <v>2.1844999999999999</v>
      </c>
      <c r="AC148" s="1">
        <v>43684</v>
      </c>
      <c r="AD148">
        <v>2883.9799800000001</v>
      </c>
      <c r="AF148">
        <f t="shared" si="9"/>
        <v>7.665820086630859E-4</v>
      </c>
      <c r="AG148">
        <f t="shared" si="8"/>
        <v>1.7259735683964106E-2</v>
      </c>
      <c r="AH148">
        <f t="shared" si="10"/>
        <v>3.826386666097914E-3</v>
      </c>
      <c r="AI148">
        <f t="shared" si="11"/>
        <v>-2.598164721864471E-3</v>
      </c>
    </row>
    <row r="149" spans="1:35" x14ac:dyDescent="0.25">
      <c r="A149" s="1">
        <v>43685</v>
      </c>
      <c r="B149">
        <v>53.209999000000003</v>
      </c>
      <c r="C149">
        <v>53.779998999999997</v>
      </c>
      <c r="D149">
        <v>52.849997999999999</v>
      </c>
      <c r="E149">
        <v>53.689999</v>
      </c>
      <c r="F149">
        <v>52.905121000000001</v>
      </c>
      <c r="G149">
        <v>10799000</v>
      </c>
      <c r="H149">
        <v>9.5443890000000003E-3</v>
      </c>
      <c r="I149" s="1">
        <v>43685</v>
      </c>
      <c r="J149">
        <v>42.630001</v>
      </c>
      <c r="K149">
        <v>44.130001</v>
      </c>
      <c r="L149">
        <v>39.650002000000001</v>
      </c>
      <c r="M149">
        <v>42.139999000000003</v>
      </c>
      <c r="N149">
        <v>42.139999000000003</v>
      </c>
      <c r="O149">
        <v>14985500</v>
      </c>
      <c r="P149">
        <v>-0.16601307900000001</v>
      </c>
      <c r="Q149" s="1">
        <v>43685</v>
      </c>
      <c r="R149">
        <v>61.009998000000003</v>
      </c>
      <c r="S149">
        <v>62.59</v>
      </c>
      <c r="T149">
        <v>60.869999</v>
      </c>
      <c r="U149">
        <v>62.490001999999997</v>
      </c>
      <c r="V149">
        <v>61.386279999999999</v>
      </c>
      <c r="W149">
        <v>2941800</v>
      </c>
      <c r="X149">
        <v>1.5969381000000001E-2</v>
      </c>
      <c r="Y149" s="3">
        <v>43685</v>
      </c>
      <c r="Z149" s="4">
        <v>2.181</v>
      </c>
      <c r="AC149" s="1">
        <v>43685</v>
      </c>
      <c r="AD149">
        <v>2938.0900879999999</v>
      </c>
      <c r="AF149">
        <f t="shared" si="9"/>
        <v>1.8588462666627059E-2</v>
      </c>
      <c r="AG149">
        <f t="shared" si="8"/>
        <v>9.5443890479174343E-3</v>
      </c>
      <c r="AH149">
        <f t="shared" si="10"/>
        <v>-0.16601307895898154</v>
      </c>
      <c r="AI149">
        <f t="shared" si="11"/>
        <v>1.596938108797108E-2</v>
      </c>
    </row>
    <row r="150" spans="1:35" x14ac:dyDescent="0.25">
      <c r="A150" s="1">
        <v>43686</v>
      </c>
      <c r="B150">
        <v>53.790000999999997</v>
      </c>
      <c r="C150">
        <v>53.900002000000001</v>
      </c>
      <c r="D150">
        <v>53.080002</v>
      </c>
      <c r="E150">
        <v>53.419998</v>
      </c>
      <c r="F150">
        <v>52.639065000000002</v>
      </c>
      <c r="G150">
        <v>9260900</v>
      </c>
      <c r="H150">
        <v>-5.0416150000000002E-3</v>
      </c>
      <c r="I150" s="1">
        <v>43686</v>
      </c>
      <c r="J150">
        <v>41.720001000000003</v>
      </c>
      <c r="K150">
        <v>42.080002</v>
      </c>
      <c r="L150">
        <v>39</v>
      </c>
      <c r="M150">
        <v>39.540000999999997</v>
      </c>
      <c r="N150">
        <v>39.540000999999997</v>
      </c>
      <c r="O150">
        <v>5733200</v>
      </c>
      <c r="P150">
        <v>-6.3684541999999997E-2</v>
      </c>
      <c r="Q150" s="1">
        <v>43686</v>
      </c>
      <c r="R150">
        <v>62.560001</v>
      </c>
      <c r="S150">
        <v>63.189999</v>
      </c>
      <c r="T150">
        <v>62.16</v>
      </c>
      <c r="U150">
        <v>62.18</v>
      </c>
      <c r="V150">
        <v>61.081752999999999</v>
      </c>
      <c r="W150">
        <v>1685800</v>
      </c>
      <c r="X150">
        <v>-4.9731769999999996E-3</v>
      </c>
      <c r="Y150" s="3">
        <v>43686</v>
      </c>
      <c r="Z150" s="4">
        <v>2.17563</v>
      </c>
      <c r="AC150" s="1">
        <v>43686</v>
      </c>
      <c r="AD150">
        <v>2918.6499020000001</v>
      </c>
      <c r="AF150">
        <f t="shared" si="9"/>
        <v>-6.6385932886605659E-3</v>
      </c>
      <c r="AG150">
        <f t="shared" si="8"/>
        <v>-5.0416147706711101E-3</v>
      </c>
      <c r="AH150">
        <f t="shared" si="10"/>
        <v>-6.3684541612305079E-2</v>
      </c>
      <c r="AI150">
        <f t="shared" si="11"/>
        <v>-4.9731774109966764E-3</v>
      </c>
    </row>
    <row r="151" spans="1:35" x14ac:dyDescent="0.25">
      <c r="A151" s="1">
        <v>43689</v>
      </c>
      <c r="B151">
        <v>53.279998999999997</v>
      </c>
      <c r="C151">
        <v>53.439999</v>
      </c>
      <c r="D151">
        <v>52.990001999999997</v>
      </c>
      <c r="E151">
        <v>53.200001</v>
      </c>
      <c r="F151">
        <v>52.422286999999997</v>
      </c>
      <c r="G151">
        <v>4778600</v>
      </c>
      <c r="H151">
        <v>-4.1266990000000002E-3</v>
      </c>
      <c r="I151" s="1">
        <v>43689</v>
      </c>
      <c r="J151">
        <v>38.830002</v>
      </c>
      <c r="K151">
        <v>39.360000999999997</v>
      </c>
      <c r="L151">
        <v>36.939999</v>
      </c>
      <c r="M151">
        <v>37.090000000000003</v>
      </c>
      <c r="N151">
        <v>37.090000000000003</v>
      </c>
      <c r="O151">
        <v>3950700</v>
      </c>
      <c r="P151">
        <v>-6.3965452000000006E-2</v>
      </c>
      <c r="Q151" s="1">
        <v>43689</v>
      </c>
      <c r="R151">
        <v>62.029998999999997</v>
      </c>
      <c r="S151">
        <v>62.360000999999997</v>
      </c>
      <c r="T151">
        <v>61.220001000000003</v>
      </c>
      <c r="U151">
        <v>61.619999</v>
      </c>
      <c r="V151">
        <v>60.531643000000003</v>
      </c>
      <c r="W151">
        <v>1945400</v>
      </c>
      <c r="X151">
        <v>-9.0469269999999997E-3</v>
      </c>
      <c r="Y151" s="3">
        <v>43689</v>
      </c>
      <c r="Z151" s="4">
        <v>2.1752500000000001</v>
      </c>
      <c r="AC151" s="1">
        <v>43689</v>
      </c>
      <c r="AD151">
        <v>2882.6999510000001</v>
      </c>
      <c r="AF151">
        <f t="shared" si="9"/>
        <v>-1.2393809057761551E-2</v>
      </c>
      <c r="AG151">
        <f t="shared" si="8"/>
        <v>-4.1266993715760591E-3</v>
      </c>
      <c r="AH151">
        <f t="shared" si="10"/>
        <v>-6.3965451531815987E-2</v>
      </c>
      <c r="AI151">
        <f t="shared" si="11"/>
        <v>-9.0469269036903555E-3</v>
      </c>
    </row>
    <row r="152" spans="1:35" x14ac:dyDescent="0.25">
      <c r="A152" s="1">
        <v>43690</v>
      </c>
      <c r="B152">
        <v>52.900002000000001</v>
      </c>
      <c r="C152">
        <v>53.610000999999997</v>
      </c>
      <c r="D152">
        <v>52.869999</v>
      </c>
      <c r="E152">
        <v>53.5</v>
      </c>
      <c r="F152">
        <v>52.717899000000003</v>
      </c>
      <c r="G152">
        <v>8581200</v>
      </c>
      <c r="H152">
        <v>5.6232119999999998E-3</v>
      </c>
      <c r="I152" s="1">
        <v>43690</v>
      </c>
      <c r="J152">
        <v>37.189999</v>
      </c>
      <c r="K152">
        <v>38.049999</v>
      </c>
      <c r="L152">
        <v>36.509998000000003</v>
      </c>
      <c r="M152">
        <v>36.770000000000003</v>
      </c>
      <c r="N152">
        <v>36.770000000000003</v>
      </c>
      <c r="O152">
        <v>3179700</v>
      </c>
      <c r="P152">
        <v>-8.6650960000000006E-3</v>
      </c>
      <c r="Q152" s="1">
        <v>43690</v>
      </c>
      <c r="R152">
        <v>61.759998000000003</v>
      </c>
      <c r="S152">
        <v>62.970001000000003</v>
      </c>
      <c r="T152">
        <v>61.630001</v>
      </c>
      <c r="U152">
        <v>62.700001</v>
      </c>
      <c r="V152">
        <v>61.592567000000003</v>
      </c>
      <c r="W152">
        <v>2234900</v>
      </c>
      <c r="X152">
        <v>1.7374944999999999E-2</v>
      </c>
      <c r="Y152" s="3">
        <v>43690</v>
      </c>
      <c r="Z152" s="4">
        <v>2.1581299999999999</v>
      </c>
      <c r="AC152" s="1">
        <v>43690</v>
      </c>
      <c r="AD152">
        <v>2926.320068</v>
      </c>
      <c r="AF152">
        <f t="shared" si="9"/>
        <v>1.501834620411735E-2</v>
      </c>
      <c r="AG152">
        <f t="shared" si="8"/>
        <v>5.6232120218973058E-3</v>
      </c>
      <c r="AH152">
        <f t="shared" si="10"/>
        <v>-8.6650961883187883E-3</v>
      </c>
      <c r="AI152">
        <f t="shared" si="11"/>
        <v>1.7374944573990803E-2</v>
      </c>
    </row>
    <row r="153" spans="1:35" x14ac:dyDescent="0.25">
      <c r="A153" s="1">
        <v>43691</v>
      </c>
      <c r="B153">
        <v>53.34</v>
      </c>
      <c r="C153">
        <v>53.970001000000003</v>
      </c>
      <c r="D153">
        <v>52.970001000000003</v>
      </c>
      <c r="E153">
        <v>52.990001999999997</v>
      </c>
      <c r="F153">
        <v>52.215355000000002</v>
      </c>
      <c r="G153">
        <v>17088900</v>
      </c>
      <c r="H153">
        <v>-9.5784289999999994E-3</v>
      </c>
      <c r="I153" s="1">
        <v>43691</v>
      </c>
      <c r="J153">
        <v>36.099997999999999</v>
      </c>
      <c r="K153">
        <v>36.099997999999999</v>
      </c>
      <c r="L153">
        <v>34.744999</v>
      </c>
      <c r="M153">
        <v>34.82</v>
      </c>
      <c r="N153">
        <v>34.82</v>
      </c>
      <c r="O153">
        <v>3712500</v>
      </c>
      <c r="P153">
        <v>-5.4490361000000001E-2</v>
      </c>
      <c r="Q153" s="1">
        <v>43691</v>
      </c>
      <c r="R153">
        <v>62.48</v>
      </c>
      <c r="S153">
        <v>62.540000999999997</v>
      </c>
      <c r="T153">
        <v>61.509998000000003</v>
      </c>
      <c r="U153">
        <v>61.549999</v>
      </c>
      <c r="V153">
        <v>60.462882999999998</v>
      </c>
      <c r="W153">
        <v>1625400</v>
      </c>
      <c r="X153">
        <v>-1.8511525000000001E-2</v>
      </c>
      <c r="Y153" s="3">
        <v>43691</v>
      </c>
      <c r="Z153" s="4">
        <v>2.16838</v>
      </c>
      <c r="AC153" s="1">
        <v>43691</v>
      </c>
      <c r="AD153">
        <v>2840.6000979999999</v>
      </c>
      <c r="AF153">
        <f t="shared" si="9"/>
        <v>-2.9730352210714628E-2</v>
      </c>
      <c r="AG153">
        <f t="shared" si="8"/>
        <v>-9.5784286305775623E-3</v>
      </c>
      <c r="AH153">
        <f t="shared" si="10"/>
        <v>-5.449036097313753E-2</v>
      </c>
      <c r="AI153">
        <f t="shared" si="11"/>
        <v>-1.8511525040484145E-2</v>
      </c>
    </row>
    <row r="154" spans="1:35" x14ac:dyDescent="0.25">
      <c r="A154" s="1">
        <v>43692</v>
      </c>
      <c r="B154">
        <v>53.43</v>
      </c>
      <c r="C154">
        <v>54</v>
      </c>
      <c r="D154">
        <v>53.23</v>
      </c>
      <c r="E154">
        <v>53.869999</v>
      </c>
      <c r="F154">
        <v>53.082489000000002</v>
      </c>
      <c r="G154">
        <v>12393200</v>
      </c>
      <c r="H154">
        <v>1.6470491E-2</v>
      </c>
      <c r="I154" s="1">
        <v>43692</v>
      </c>
      <c r="J154">
        <v>34.950001</v>
      </c>
      <c r="K154">
        <v>35.150002000000001</v>
      </c>
      <c r="L154">
        <v>33.419998</v>
      </c>
      <c r="M154">
        <v>34.450001</v>
      </c>
      <c r="N154">
        <v>34.450001</v>
      </c>
      <c r="O154">
        <v>3288200</v>
      </c>
      <c r="P154">
        <v>-1.0682908E-2</v>
      </c>
      <c r="Q154" s="1">
        <v>43692</v>
      </c>
      <c r="R154">
        <v>62</v>
      </c>
      <c r="S154">
        <v>63.790000999999997</v>
      </c>
      <c r="T154">
        <v>61.389999000000003</v>
      </c>
      <c r="U154">
        <v>63.52</v>
      </c>
      <c r="V154">
        <v>62.398086999999997</v>
      </c>
      <c r="W154">
        <v>3670300</v>
      </c>
      <c r="X154">
        <v>3.1504944999999999E-2</v>
      </c>
      <c r="Y154" s="3">
        <v>43692</v>
      </c>
      <c r="Z154" s="4">
        <v>2.1237499999999998</v>
      </c>
      <c r="AC154" s="1">
        <v>43692</v>
      </c>
      <c r="AD154">
        <v>2847.6000979999999</v>
      </c>
      <c r="AF154">
        <f t="shared" si="9"/>
        <v>2.4612366978828959E-3</v>
      </c>
      <c r="AG154">
        <f t="shared" si="8"/>
        <v>1.6470491128185216E-2</v>
      </c>
      <c r="AH154">
        <f t="shared" si="10"/>
        <v>-1.0682907852799683E-2</v>
      </c>
      <c r="AI154">
        <f t="shared" si="11"/>
        <v>3.150494522026559E-2</v>
      </c>
    </row>
    <row r="155" spans="1:35" x14ac:dyDescent="0.25">
      <c r="A155" s="1">
        <v>43693</v>
      </c>
      <c r="B155">
        <v>53.98</v>
      </c>
      <c r="C155">
        <v>54.490001999999997</v>
      </c>
      <c r="D155">
        <v>53.950001</v>
      </c>
      <c r="E155">
        <v>54.41</v>
      </c>
      <c r="F155">
        <v>53.614593999999997</v>
      </c>
      <c r="G155">
        <v>14288700</v>
      </c>
      <c r="H155">
        <v>9.9742070000000006E-3</v>
      </c>
      <c r="I155" s="1">
        <v>43693</v>
      </c>
      <c r="J155">
        <v>34.580002</v>
      </c>
      <c r="K155">
        <v>36.040000999999997</v>
      </c>
      <c r="L155">
        <v>34.549999</v>
      </c>
      <c r="M155">
        <v>35.939999</v>
      </c>
      <c r="N155">
        <v>35.939999</v>
      </c>
      <c r="O155">
        <v>2950600</v>
      </c>
      <c r="P155">
        <v>4.2341826999999999E-2</v>
      </c>
      <c r="Q155" s="1">
        <v>43693</v>
      </c>
      <c r="R155">
        <v>63.889999000000003</v>
      </c>
      <c r="S155">
        <v>64.410004000000001</v>
      </c>
      <c r="T155">
        <v>63.41</v>
      </c>
      <c r="U155">
        <v>63.779998999999997</v>
      </c>
      <c r="V155">
        <v>62.653492</v>
      </c>
      <c r="W155">
        <v>2478800</v>
      </c>
      <c r="X155">
        <v>4.0848000000000004E-3</v>
      </c>
      <c r="Y155" s="3">
        <v>43693</v>
      </c>
      <c r="Z155" s="4">
        <v>2.1358799999999998</v>
      </c>
      <c r="AC155" s="1">
        <v>43693</v>
      </c>
      <c r="AD155">
        <v>2888.679932</v>
      </c>
      <c r="AF155">
        <f t="shared" si="9"/>
        <v>1.4323058175937042E-2</v>
      </c>
      <c r="AG155">
        <f t="shared" si="8"/>
        <v>9.9742072865565135E-3</v>
      </c>
      <c r="AH155">
        <f t="shared" si="10"/>
        <v>4.2341827044018121E-2</v>
      </c>
      <c r="AI155">
        <f t="shared" si="11"/>
        <v>4.0848001628495112E-3</v>
      </c>
    </row>
    <row r="156" spans="1:35" x14ac:dyDescent="0.25">
      <c r="A156" s="1">
        <v>43696</v>
      </c>
      <c r="B156">
        <v>54.439999</v>
      </c>
      <c r="C156">
        <v>54.779998999999997</v>
      </c>
      <c r="D156">
        <v>54.310001</v>
      </c>
      <c r="E156">
        <v>54.689999</v>
      </c>
      <c r="F156">
        <v>53.890503000000002</v>
      </c>
      <c r="G156">
        <v>10936200</v>
      </c>
      <c r="H156">
        <v>5.1329590000000003E-3</v>
      </c>
      <c r="I156" s="1">
        <v>43696</v>
      </c>
      <c r="J156">
        <v>36.360000999999997</v>
      </c>
      <c r="K156">
        <v>36.490001999999997</v>
      </c>
      <c r="L156">
        <v>34.970001000000003</v>
      </c>
      <c r="M156">
        <v>36.009998000000003</v>
      </c>
      <c r="N156">
        <v>36.009998000000003</v>
      </c>
      <c r="O156">
        <v>1978400</v>
      </c>
      <c r="P156">
        <v>1.945769E-3</v>
      </c>
      <c r="Q156" s="1">
        <v>43696</v>
      </c>
      <c r="R156">
        <v>63.830002</v>
      </c>
      <c r="S156">
        <v>64.519997000000004</v>
      </c>
      <c r="T156">
        <v>63.52</v>
      </c>
      <c r="U156">
        <v>64.430000000000007</v>
      </c>
      <c r="V156">
        <v>63.292011000000002</v>
      </c>
      <c r="W156">
        <v>1788800</v>
      </c>
      <c r="X156">
        <v>1.0139695000000001E-2</v>
      </c>
      <c r="Y156" s="3">
        <v>43696</v>
      </c>
      <c r="Z156" s="4">
        <v>2.1515</v>
      </c>
      <c r="AC156" s="1">
        <v>43696</v>
      </c>
      <c r="AD156">
        <v>2923.6499020000001</v>
      </c>
      <c r="AF156">
        <f t="shared" si="9"/>
        <v>1.2033175322414102E-2</v>
      </c>
      <c r="AG156">
        <f t="shared" si="8"/>
        <v>5.1329585942703204E-3</v>
      </c>
      <c r="AH156">
        <f t="shared" si="10"/>
        <v>1.9457685893931043E-3</v>
      </c>
      <c r="AI156">
        <f t="shared" si="11"/>
        <v>1.013969463734643E-2</v>
      </c>
    </row>
    <row r="157" spans="1:35" x14ac:dyDescent="0.25">
      <c r="A157" s="1">
        <v>43697</v>
      </c>
      <c r="B157">
        <v>54.619999</v>
      </c>
      <c r="C157">
        <v>54.68</v>
      </c>
      <c r="D157">
        <v>53.84</v>
      </c>
      <c r="E157">
        <v>53.880001</v>
      </c>
      <c r="F157">
        <v>53.092342000000002</v>
      </c>
      <c r="G157">
        <v>8176700</v>
      </c>
      <c r="H157">
        <v>-1.4921566000000001E-2</v>
      </c>
      <c r="I157" s="1">
        <v>43697</v>
      </c>
      <c r="J157">
        <v>35.810001</v>
      </c>
      <c r="K157">
        <v>35.979999999999997</v>
      </c>
      <c r="L157">
        <v>35.040000999999997</v>
      </c>
      <c r="M157">
        <v>35.110000999999997</v>
      </c>
      <c r="N157">
        <v>35.110000999999997</v>
      </c>
      <c r="O157">
        <v>1999600</v>
      </c>
      <c r="P157">
        <v>-2.5310603000000001E-2</v>
      </c>
      <c r="Q157" s="1">
        <v>43697</v>
      </c>
      <c r="R157">
        <v>64.260002</v>
      </c>
      <c r="S157">
        <v>64.260002</v>
      </c>
      <c r="T157">
        <v>62.790000999999997</v>
      </c>
      <c r="U157">
        <v>63.23</v>
      </c>
      <c r="V157">
        <v>62.113205000000001</v>
      </c>
      <c r="W157">
        <v>2330200</v>
      </c>
      <c r="X157">
        <v>-1.8800504999999999E-2</v>
      </c>
      <c r="Y157" s="3">
        <v>43697</v>
      </c>
      <c r="Z157" s="4">
        <v>2.1495000000000002</v>
      </c>
      <c r="AC157" s="1">
        <v>43697</v>
      </c>
      <c r="AD157">
        <v>2900.51001</v>
      </c>
      <c r="AF157">
        <f t="shared" si="9"/>
        <v>-7.9462151137352777E-3</v>
      </c>
      <c r="AG157">
        <f t="shared" si="8"/>
        <v>-1.4921566338346182E-2</v>
      </c>
      <c r="AH157">
        <f t="shared" si="10"/>
        <v>-2.5310603458400305E-2</v>
      </c>
      <c r="AI157">
        <f t="shared" si="11"/>
        <v>-1.8800505418026248E-2</v>
      </c>
    </row>
    <row r="158" spans="1:35" x14ac:dyDescent="0.25">
      <c r="A158" s="1">
        <v>43698</v>
      </c>
      <c r="B158">
        <v>54.25</v>
      </c>
      <c r="C158">
        <v>54.41</v>
      </c>
      <c r="D158">
        <v>53.849997999999999</v>
      </c>
      <c r="E158">
        <v>54.099997999999999</v>
      </c>
      <c r="F158">
        <v>53.309128000000001</v>
      </c>
      <c r="G158">
        <v>10886500</v>
      </c>
      <c r="H158">
        <v>4.074874E-3</v>
      </c>
      <c r="I158" s="1">
        <v>43698</v>
      </c>
      <c r="J158">
        <v>35.450001</v>
      </c>
      <c r="K158">
        <v>35.590000000000003</v>
      </c>
      <c r="L158">
        <v>35.020000000000003</v>
      </c>
      <c r="M158">
        <v>35.529998999999997</v>
      </c>
      <c r="N158">
        <v>35.529998999999997</v>
      </c>
      <c r="O158">
        <v>1395100</v>
      </c>
      <c r="P158">
        <v>1.1891363E-2</v>
      </c>
      <c r="Q158" s="1">
        <v>43698</v>
      </c>
      <c r="R158">
        <v>63.540000999999997</v>
      </c>
      <c r="S158">
        <v>63.830002</v>
      </c>
      <c r="T158">
        <v>62.84</v>
      </c>
      <c r="U158">
        <v>63.349997999999999</v>
      </c>
      <c r="V158">
        <v>62.231087000000002</v>
      </c>
      <c r="W158">
        <v>1362300</v>
      </c>
      <c r="X158">
        <v>1.8960590000000001E-3</v>
      </c>
      <c r="Y158" s="3">
        <v>43698</v>
      </c>
      <c r="Z158" s="4">
        <v>2.1476299999999999</v>
      </c>
      <c r="AC158" s="1">
        <v>43698</v>
      </c>
      <c r="AD158">
        <v>2924.429932</v>
      </c>
      <c r="AF158">
        <f t="shared" si="9"/>
        <v>8.2129795994356769E-3</v>
      </c>
      <c r="AG158">
        <f t="shared" si="8"/>
        <v>4.0748741529665899E-3</v>
      </c>
      <c r="AH158">
        <f t="shared" si="10"/>
        <v>1.1891363225451812E-2</v>
      </c>
      <c r="AI158">
        <f t="shared" si="11"/>
        <v>1.8960586516643119E-3</v>
      </c>
    </row>
    <row r="159" spans="1:35" x14ac:dyDescent="0.25">
      <c r="A159" s="1">
        <v>43699</v>
      </c>
      <c r="B159">
        <v>54.119999</v>
      </c>
      <c r="C159">
        <v>54.639999000000003</v>
      </c>
      <c r="D159">
        <v>54.099997999999999</v>
      </c>
      <c r="E159">
        <v>54.490001999999997</v>
      </c>
      <c r="F159">
        <v>53.693427999999997</v>
      </c>
      <c r="G159">
        <v>7467900</v>
      </c>
      <c r="H159">
        <v>7.1830369999999998E-3</v>
      </c>
      <c r="I159" s="1">
        <v>43699</v>
      </c>
      <c r="J159">
        <v>35.560001</v>
      </c>
      <c r="K159">
        <v>35.889999000000003</v>
      </c>
      <c r="L159">
        <v>35.099997999999999</v>
      </c>
      <c r="M159">
        <v>35.419998</v>
      </c>
      <c r="N159">
        <v>35.419998</v>
      </c>
      <c r="O159">
        <v>1469300</v>
      </c>
      <c r="P159">
        <v>-3.1008059999999998E-3</v>
      </c>
      <c r="Q159" s="1">
        <v>43699</v>
      </c>
      <c r="R159">
        <v>63.419998</v>
      </c>
      <c r="S159">
        <v>64.069999999999993</v>
      </c>
      <c r="T159">
        <v>63.110000999999997</v>
      </c>
      <c r="U159">
        <v>63.869999</v>
      </c>
      <c r="V159">
        <v>62.741905000000003</v>
      </c>
      <c r="W159">
        <v>1545700</v>
      </c>
      <c r="X159">
        <v>8.1749000000000006E-3</v>
      </c>
      <c r="Y159" s="3">
        <v>43699</v>
      </c>
      <c r="Z159" s="4">
        <v>2.13225</v>
      </c>
      <c r="AC159" s="1">
        <v>43699</v>
      </c>
      <c r="AD159">
        <v>2922.9499510000001</v>
      </c>
      <c r="AF159">
        <f t="shared" si="9"/>
        <v>-5.0620314096772034E-4</v>
      </c>
      <c r="AG159">
        <f t="shared" si="8"/>
        <v>7.183036868036119E-3</v>
      </c>
      <c r="AH159">
        <f t="shared" si="10"/>
        <v>-3.1008059982942093E-3</v>
      </c>
      <c r="AI159">
        <f t="shared" si="11"/>
        <v>8.174899818103043E-3</v>
      </c>
    </row>
    <row r="160" spans="1:35" x14ac:dyDescent="0.25">
      <c r="A160" s="1">
        <v>43700</v>
      </c>
      <c r="B160">
        <v>54.419998</v>
      </c>
      <c r="C160">
        <v>54.709999000000003</v>
      </c>
      <c r="D160">
        <v>53.389999000000003</v>
      </c>
      <c r="E160">
        <v>53.740001999999997</v>
      </c>
      <c r="F160">
        <v>52.954391000000001</v>
      </c>
      <c r="G160">
        <v>14160400</v>
      </c>
      <c r="H160">
        <v>-1.3859615E-2</v>
      </c>
      <c r="I160" s="1">
        <v>43700</v>
      </c>
      <c r="J160">
        <v>35</v>
      </c>
      <c r="K160">
        <v>35.419998</v>
      </c>
      <c r="L160">
        <v>34.314999</v>
      </c>
      <c r="M160">
        <v>34.509998000000003</v>
      </c>
      <c r="N160">
        <v>34.509998000000003</v>
      </c>
      <c r="O160">
        <v>1439800</v>
      </c>
      <c r="P160">
        <v>-2.6027497E-2</v>
      </c>
      <c r="Q160" s="1">
        <v>43700</v>
      </c>
      <c r="R160">
        <v>63.889999000000003</v>
      </c>
      <c r="S160">
        <v>64.019997000000004</v>
      </c>
      <c r="T160">
        <v>62.650002000000001</v>
      </c>
      <c r="U160">
        <v>63.25</v>
      </c>
      <c r="V160">
        <v>62.132854000000002</v>
      </c>
      <c r="W160">
        <v>3176000</v>
      </c>
      <c r="X160">
        <v>-9.7546669999999999E-3</v>
      </c>
      <c r="Y160" s="3">
        <v>43700</v>
      </c>
      <c r="Z160" s="4">
        <v>2.14438</v>
      </c>
      <c r="AC160" s="1">
        <v>43700</v>
      </c>
      <c r="AD160">
        <v>2847.110107</v>
      </c>
      <c r="AF160">
        <f t="shared" si="9"/>
        <v>-2.6288881212212623E-2</v>
      </c>
      <c r="AG160">
        <f t="shared" si="8"/>
        <v>-1.3859614513636487E-2</v>
      </c>
      <c r="AH160">
        <f t="shared" si="10"/>
        <v>-2.6027496733717737E-2</v>
      </c>
      <c r="AI160">
        <f t="shared" si="11"/>
        <v>-9.754666744751006E-3</v>
      </c>
    </row>
    <row r="161" spans="1:35" x14ac:dyDescent="0.25">
      <c r="A161" s="1">
        <v>43704</v>
      </c>
      <c r="B161">
        <v>54.700001</v>
      </c>
      <c r="C161">
        <v>54.950001</v>
      </c>
      <c r="D161">
        <v>54.41</v>
      </c>
      <c r="E161">
        <v>54.720001000000003</v>
      </c>
      <c r="F161">
        <v>53.920067000000003</v>
      </c>
      <c r="G161">
        <v>13537000</v>
      </c>
      <c r="H161">
        <v>3.2948840000000001E-3</v>
      </c>
      <c r="I161" s="1">
        <v>43704</v>
      </c>
      <c r="J161">
        <v>34</v>
      </c>
      <c r="K161">
        <v>34.25</v>
      </c>
      <c r="L161">
        <v>32.450001</v>
      </c>
      <c r="M161">
        <v>32.779998999999997</v>
      </c>
      <c r="N161">
        <v>32.779998999999997</v>
      </c>
      <c r="O161">
        <v>4875400</v>
      </c>
      <c r="P161">
        <v>-2.5302555000000001E-2</v>
      </c>
      <c r="Q161" s="1">
        <v>43704</v>
      </c>
      <c r="R161">
        <v>63.459999000000003</v>
      </c>
      <c r="S161">
        <v>63.549999</v>
      </c>
      <c r="T161">
        <v>61.919998</v>
      </c>
      <c r="U161">
        <v>62.099997999999999</v>
      </c>
      <c r="V161">
        <v>61.003166</v>
      </c>
      <c r="W161">
        <v>2739400</v>
      </c>
      <c r="X161">
        <v>-2.4653363000000001E-2</v>
      </c>
      <c r="Y161" s="3">
        <v>43704</v>
      </c>
      <c r="Z161" s="4">
        <v>2.1173799999999998</v>
      </c>
      <c r="AC161" s="1">
        <v>43704</v>
      </c>
      <c r="AD161">
        <v>2869.1599120000001</v>
      </c>
      <c r="AF161">
        <f t="shared" si="9"/>
        <v>7.7147910402972641E-3</v>
      </c>
      <c r="AG161">
        <f t="shared" si="8"/>
        <v>1.8071713285848112E-2</v>
      </c>
      <c r="AH161">
        <f t="shared" si="10"/>
        <v>-5.1430536346417366E-2</v>
      </c>
      <c r="AI161">
        <f t="shared" si="11"/>
        <v>-1.8349134495536212E-2</v>
      </c>
    </row>
    <row r="162" spans="1:35" x14ac:dyDescent="0.25">
      <c r="A162" s="1">
        <v>43705</v>
      </c>
      <c r="B162">
        <v>54.66</v>
      </c>
      <c r="C162">
        <v>55.150002000000001</v>
      </c>
      <c r="D162">
        <v>54.419998</v>
      </c>
      <c r="E162">
        <v>55.110000999999997</v>
      </c>
      <c r="F162">
        <v>54.304363000000002</v>
      </c>
      <c r="G162">
        <v>10046400</v>
      </c>
      <c r="H162">
        <v>7.1018640000000003E-3</v>
      </c>
      <c r="I162" s="1">
        <v>43705</v>
      </c>
      <c r="J162">
        <v>32.520000000000003</v>
      </c>
      <c r="K162">
        <v>33.169998</v>
      </c>
      <c r="L162">
        <v>32.009998000000003</v>
      </c>
      <c r="M162">
        <v>32.970001000000003</v>
      </c>
      <c r="N162">
        <v>32.970001000000003</v>
      </c>
      <c r="O162">
        <v>1814800</v>
      </c>
      <c r="P162">
        <v>5.7795449999999996E-3</v>
      </c>
      <c r="Q162" s="1">
        <v>43705</v>
      </c>
      <c r="R162">
        <v>62.25</v>
      </c>
      <c r="S162">
        <v>62.77</v>
      </c>
      <c r="T162">
        <v>62</v>
      </c>
      <c r="U162">
        <v>62.509998000000003</v>
      </c>
      <c r="V162">
        <v>61.405921999999997</v>
      </c>
      <c r="W162">
        <v>2346100</v>
      </c>
      <c r="X162">
        <v>6.5805159999999998E-3</v>
      </c>
      <c r="Y162" s="3">
        <v>43705</v>
      </c>
      <c r="Z162" s="4">
        <v>2.1241300000000001</v>
      </c>
      <c r="AC162" s="1">
        <v>43705</v>
      </c>
      <c r="AD162">
        <v>2887.9399410000001</v>
      </c>
      <c r="AF162">
        <f t="shared" si="9"/>
        <v>6.5241514280121038E-3</v>
      </c>
      <c r="AG162">
        <f t="shared" si="8"/>
        <v>7.1018644350457905E-3</v>
      </c>
      <c r="AH162">
        <f t="shared" si="10"/>
        <v>5.7795446049659915E-3</v>
      </c>
      <c r="AI162">
        <f t="shared" si="11"/>
        <v>6.5805155477303146E-3</v>
      </c>
    </row>
    <row r="163" spans="1:35" x14ac:dyDescent="0.25">
      <c r="A163" s="1">
        <v>43706</v>
      </c>
      <c r="B163">
        <v>55.259998000000003</v>
      </c>
      <c r="C163">
        <v>55.34</v>
      </c>
      <c r="D163">
        <v>54.599997999999999</v>
      </c>
      <c r="E163">
        <v>55.049999</v>
      </c>
      <c r="F163">
        <v>54.245238999999998</v>
      </c>
      <c r="G163">
        <v>9262800</v>
      </c>
      <c r="H163">
        <v>-1.089345E-3</v>
      </c>
      <c r="I163" s="1">
        <v>43706</v>
      </c>
      <c r="J163">
        <v>33.509998000000003</v>
      </c>
      <c r="K163">
        <v>34.25</v>
      </c>
      <c r="L163">
        <v>32.759998000000003</v>
      </c>
      <c r="M163">
        <v>33.900002000000001</v>
      </c>
      <c r="N163">
        <v>33.900002000000001</v>
      </c>
      <c r="O163">
        <v>2247000</v>
      </c>
      <c r="P163">
        <v>2.7816985999999998E-2</v>
      </c>
      <c r="Q163" s="1">
        <v>43706</v>
      </c>
      <c r="R163">
        <v>63</v>
      </c>
      <c r="S163">
        <v>63.18</v>
      </c>
      <c r="T163">
        <v>62.349997999999999</v>
      </c>
      <c r="U163">
        <v>62.959999000000003</v>
      </c>
      <c r="V163">
        <v>61.847977</v>
      </c>
      <c r="W163">
        <v>2975900</v>
      </c>
      <c r="X163">
        <v>7.1731099999999999E-3</v>
      </c>
      <c r="Y163" s="3">
        <v>43706</v>
      </c>
      <c r="Z163" s="4">
        <v>2.1317499999999998</v>
      </c>
      <c r="AC163" s="1">
        <v>43706</v>
      </c>
      <c r="AD163">
        <v>2924.580078</v>
      </c>
      <c r="AF163">
        <f t="shared" si="9"/>
        <v>1.2607482539024772E-2</v>
      </c>
      <c r="AG163">
        <f t="shared" si="8"/>
        <v>-1.0893454191891472E-3</v>
      </c>
      <c r="AH163">
        <f t="shared" si="10"/>
        <v>2.7816985969210339E-2</v>
      </c>
      <c r="AI163">
        <f t="shared" si="11"/>
        <v>7.173110125115123E-3</v>
      </c>
    </row>
    <row r="164" spans="1:35" x14ac:dyDescent="0.25">
      <c r="A164" s="1">
        <v>43707</v>
      </c>
      <c r="B164">
        <v>55.16</v>
      </c>
      <c r="C164">
        <v>55.220001000000003</v>
      </c>
      <c r="D164">
        <v>54.810001</v>
      </c>
      <c r="E164">
        <v>55.040000999999997</v>
      </c>
      <c r="F164">
        <v>54.235390000000002</v>
      </c>
      <c r="G164">
        <v>8746700</v>
      </c>
      <c r="H164">
        <v>-1.81581E-4</v>
      </c>
      <c r="I164" s="1">
        <v>43707</v>
      </c>
      <c r="J164">
        <v>33.919998</v>
      </c>
      <c r="K164">
        <v>34.439999</v>
      </c>
      <c r="L164">
        <v>33.599997999999999</v>
      </c>
      <c r="M164">
        <v>34.43</v>
      </c>
      <c r="N164">
        <v>34.43</v>
      </c>
      <c r="O164">
        <v>1262800</v>
      </c>
      <c r="P164">
        <v>1.5513203999999999E-2</v>
      </c>
      <c r="Q164" s="1">
        <v>43707</v>
      </c>
      <c r="R164">
        <v>62.950001</v>
      </c>
      <c r="S164">
        <v>63.66</v>
      </c>
      <c r="T164">
        <v>62.779998999999997</v>
      </c>
      <c r="U164">
        <v>62.799999</v>
      </c>
      <c r="V164">
        <v>62.254413999999997</v>
      </c>
      <c r="W164">
        <v>2329500</v>
      </c>
      <c r="X164">
        <v>6.55005E-3</v>
      </c>
      <c r="Y164" s="3">
        <v>43707</v>
      </c>
      <c r="Z164" s="4">
        <v>2.1376300000000001</v>
      </c>
      <c r="AC164" s="1">
        <v>43707</v>
      </c>
      <c r="AD164">
        <v>2926.459961</v>
      </c>
      <c r="AF164">
        <f t="shared" si="9"/>
        <v>6.4258082397472549E-4</v>
      </c>
      <c r="AG164">
        <f t="shared" si="8"/>
        <v>-1.8158080604502302E-4</v>
      </c>
      <c r="AH164">
        <f t="shared" si="10"/>
        <v>1.5513203966979194E-2</v>
      </c>
      <c r="AI164">
        <f t="shared" si="11"/>
        <v>6.5500503228541618E-3</v>
      </c>
    </row>
    <row r="165" spans="1:35" x14ac:dyDescent="0.25">
      <c r="A165" s="1">
        <v>43711</v>
      </c>
      <c r="B165">
        <v>54.98</v>
      </c>
      <c r="C165">
        <v>55.330002</v>
      </c>
      <c r="D165">
        <v>54.869999</v>
      </c>
      <c r="E165">
        <v>55.299999</v>
      </c>
      <c r="F165">
        <v>54.491585000000001</v>
      </c>
      <c r="G165">
        <v>12991400</v>
      </c>
      <c r="H165">
        <v>4.7126390000000002E-3</v>
      </c>
      <c r="I165" s="1">
        <v>43711</v>
      </c>
      <c r="J165">
        <v>33.889999000000003</v>
      </c>
      <c r="K165">
        <v>34.32</v>
      </c>
      <c r="L165">
        <v>32.950001</v>
      </c>
      <c r="M165">
        <v>32.990001999999997</v>
      </c>
      <c r="N165">
        <v>32.990001999999997</v>
      </c>
      <c r="O165">
        <v>1790500</v>
      </c>
      <c r="P165">
        <v>-4.2723731000000001E-2</v>
      </c>
      <c r="Q165" s="1">
        <v>43711</v>
      </c>
      <c r="R165">
        <v>63</v>
      </c>
      <c r="S165">
        <v>63.709999000000003</v>
      </c>
      <c r="T165">
        <v>62.5</v>
      </c>
      <c r="U165">
        <v>63.700001</v>
      </c>
      <c r="V165">
        <v>63.146594999999998</v>
      </c>
      <c r="W165">
        <v>2002200</v>
      </c>
      <c r="X165">
        <v>1.4229488E-2</v>
      </c>
      <c r="Y165" s="3">
        <v>43711</v>
      </c>
      <c r="Z165" s="4">
        <v>2.12663</v>
      </c>
      <c r="AC165" s="1">
        <v>43711</v>
      </c>
      <c r="AD165">
        <v>2906.2700199999999</v>
      </c>
      <c r="AF165">
        <f t="shared" si="9"/>
        <v>-6.9230091927536819E-3</v>
      </c>
      <c r="AG165">
        <f t="shared" si="8"/>
        <v>4.7126386833062917E-3</v>
      </c>
      <c r="AH165">
        <f t="shared" si="10"/>
        <v>-4.2723731485512673E-2</v>
      </c>
      <c r="AI165">
        <f t="shared" si="11"/>
        <v>1.4229487641388872E-2</v>
      </c>
    </row>
    <row r="166" spans="1:35" x14ac:dyDescent="0.25">
      <c r="A166" s="1">
        <v>43712</v>
      </c>
      <c r="B166">
        <v>55.349997999999999</v>
      </c>
      <c r="C166">
        <v>55.919998</v>
      </c>
      <c r="D166">
        <v>55.299999</v>
      </c>
      <c r="E166">
        <v>55.77</v>
      </c>
      <c r="F166">
        <v>54.954715999999998</v>
      </c>
      <c r="G166">
        <v>10718100</v>
      </c>
      <c r="H166">
        <v>8.4632149999999996E-3</v>
      </c>
      <c r="I166" s="1">
        <v>43712</v>
      </c>
      <c r="J166">
        <v>32.150002000000001</v>
      </c>
      <c r="K166">
        <v>32.900002000000001</v>
      </c>
      <c r="L166">
        <v>30.855</v>
      </c>
      <c r="M166">
        <v>32.229999999999997</v>
      </c>
      <c r="N166">
        <v>32.229999999999997</v>
      </c>
      <c r="O166">
        <v>5895600</v>
      </c>
      <c r="P166">
        <v>-2.330685E-2</v>
      </c>
      <c r="Q166" s="1">
        <v>43712</v>
      </c>
      <c r="R166">
        <v>63.68</v>
      </c>
      <c r="S166">
        <v>63.900002000000001</v>
      </c>
      <c r="T166">
        <v>62.799999</v>
      </c>
      <c r="U166">
        <v>63.34</v>
      </c>
      <c r="V166">
        <v>62.789721999999998</v>
      </c>
      <c r="W166">
        <v>2164100</v>
      </c>
      <c r="X166">
        <v>-5.6675299999999996E-3</v>
      </c>
      <c r="Y166" s="3">
        <v>43712</v>
      </c>
      <c r="Z166" s="4">
        <v>2.1123799999999999</v>
      </c>
      <c r="AC166" s="1">
        <v>43712</v>
      </c>
      <c r="AD166">
        <v>2937.780029</v>
      </c>
      <c r="AF166">
        <f t="shared" si="9"/>
        <v>1.0783725016078272E-2</v>
      </c>
      <c r="AG166">
        <f t="shared" si="8"/>
        <v>8.4632145648937396E-3</v>
      </c>
      <c r="AH166">
        <f t="shared" si="10"/>
        <v>-2.3306850037573046E-2</v>
      </c>
      <c r="AI166">
        <f t="shared" si="11"/>
        <v>-5.6675304432856066E-3</v>
      </c>
    </row>
    <row r="167" spans="1:35" x14ac:dyDescent="0.25">
      <c r="A167" s="1">
        <v>43713</v>
      </c>
      <c r="B167">
        <v>55.75</v>
      </c>
      <c r="C167">
        <v>55.77</v>
      </c>
      <c r="D167">
        <v>55.029998999999997</v>
      </c>
      <c r="E167">
        <v>55.119999</v>
      </c>
      <c r="F167">
        <v>54.314216999999999</v>
      </c>
      <c r="G167">
        <v>13677000</v>
      </c>
      <c r="H167">
        <v>-1.1723485000000001E-2</v>
      </c>
      <c r="I167" s="1">
        <v>43713</v>
      </c>
      <c r="J167">
        <v>31.91</v>
      </c>
      <c r="K167">
        <v>32.32</v>
      </c>
      <c r="L167">
        <v>31.57</v>
      </c>
      <c r="M167">
        <v>31.99</v>
      </c>
      <c r="N167">
        <v>31.99</v>
      </c>
      <c r="O167">
        <v>6770200</v>
      </c>
      <c r="P167">
        <v>-7.4743420000000001E-3</v>
      </c>
      <c r="Q167" s="1">
        <v>43713</v>
      </c>
      <c r="R167">
        <v>63.709999000000003</v>
      </c>
      <c r="S167">
        <v>63.759998000000003</v>
      </c>
      <c r="T167">
        <v>62.75</v>
      </c>
      <c r="U167">
        <v>62.84</v>
      </c>
      <c r="V167">
        <v>62.294066999999998</v>
      </c>
      <c r="W167">
        <v>1650400</v>
      </c>
      <c r="X167">
        <v>-7.9252090000000008E-3</v>
      </c>
      <c r="Y167" s="3">
        <v>43713</v>
      </c>
      <c r="Z167" s="4">
        <v>2.1021299999999998</v>
      </c>
      <c r="AC167" s="1">
        <v>43713</v>
      </c>
      <c r="AD167">
        <v>2976</v>
      </c>
      <c r="AF167">
        <f t="shared" si="9"/>
        <v>1.2925913022813873E-2</v>
      </c>
      <c r="AG167">
        <f t="shared" si="8"/>
        <v>-1.1723484768297432E-2</v>
      </c>
      <c r="AH167">
        <f t="shared" si="10"/>
        <v>-7.4743418659197758E-3</v>
      </c>
      <c r="AI167">
        <f t="shared" si="11"/>
        <v>-7.9252091459167673E-3</v>
      </c>
    </row>
    <row r="168" spans="1:35" x14ac:dyDescent="0.25">
      <c r="A168" s="1">
        <v>43714</v>
      </c>
      <c r="B168">
        <v>55.439999</v>
      </c>
      <c r="C168">
        <v>55.439999</v>
      </c>
      <c r="D168">
        <v>54.759998000000003</v>
      </c>
      <c r="E168">
        <v>55.23</v>
      </c>
      <c r="F168">
        <v>54.422606999999999</v>
      </c>
      <c r="G168">
        <v>9093500</v>
      </c>
      <c r="H168">
        <v>1.993622E-3</v>
      </c>
      <c r="I168" s="1">
        <v>43714</v>
      </c>
      <c r="J168">
        <v>32</v>
      </c>
      <c r="K168">
        <v>32.139999000000003</v>
      </c>
      <c r="L168">
        <v>31.41</v>
      </c>
      <c r="M168">
        <v>31.450001</v>
      </c>
      <c r="N168">
        <v>31.450001</v>
      </c>
      <c r="O168">
        <v>2860400</v>
      </c>
      <c r="P168">
        <v>-1.7024338999999999E-2</v>
      </c>
      <c r="Q168" s="1">
        <v>43714</v>
      </c>
      <c r="R168">
        <v>64.319999999999993</v>
      </c>
      <c r="S168">
        <v>64.529999000000004</v>
      </c>
      <c r="T168">
        <v>63.84</v>
      </c>
      <c r="U168">
        <v>64.220000999999996</v>
      </c>
      <c r="V168">
        <v>63.662078999999999</v>
      </c>
      <c r="W168">
        <v>2645000</v>
      </c>
      <c r="X168">
        <v>2.1722891000000001E-2</v>
      </c>
      <c r="Y168" s="3">
        <v>43714</v>
      </c>
      <c r="Z168" s="4">
        <v>2.1341299999999999</v>
      </c>
      <c r="AC168" s="1">
        <v>43714</v>
      </c>
      <c r="AD168">
        <v>2978.709961</v>
      </c>
      <c r="AF168">
        <f t="shared" si="9"/>
        <v>9.1019082535925833E-4</v>
      </c>
      <c r="AG168">
        <f t="shared" si="8"/>
        <v>1.9936215150058167E-3</v>
      </c>
      <c r="AH168">
        <f t="shared" si="10"/>
        <v>-1.7024339018475221E-2</v>
      </c>
      <c r="AI168">
        <f t="shared" si="11"/>
        <v>2.1722890676925566E-2</v>
      </c>
    </row>
    <row r="169" spans="1:35" x14ac:dyDescent="0.25">
      <c r="A169" s="1">
        <v>43717</v>
      </c>
      <c r="B169">
        <v>55.029998999999997</v>
      </c>
      <c r="C169">
        <v>55.080002</v>
      </c>
      <c r="D169">
        <v>54.360000999999997</v>
      </c>
      <c r="E169">
        <v>54.52</v>
      </c>
      <c r="F169">
        <v>53.722988000000001</v>
      </c>
      <c r="G169">
        <v>10814900</v>
      </c>
      <c r="H169">
        <v>-1.2938646E-2</v>
      </c>
      <c r="I169" s="1">
        <v>43717</v>
      </c>
      <c r="J169">
        <v>31.450001</v>
      </c>
      <c r="K169">
        <v>31.57</v>
      </c>
      <c r="L169">
        <v>30.360001</v>
      </c>
      <c r="M169">
        <v>30.85</v>
      </c>
      <c r="N169">
        <v>30.85</v>
      </c>
      <c r="O169">
        <v>3754300</v>
      </c>
      <c r="P169">
        <v>-1.9262265000000001E-2</v>
      </c>
      <c r="Q169" s="1">
        <v>43717</v>
      </c>
      <c r="R169">
        <v>64.25</v>
      </c>
      <c r="S169">
        <v>64.449996999999996</v>
      </c>
      <c r="T169">
        <v>63.610000999999997</v>
      </c>
      <c r="U169">
        <v>64.169998000000007</v>
      </c>
      <c r="V169">
        <v>63.612510999999998</v>
      </c>
      <c r="W169">
        <v>1559300</v>
      </c>
      <c r="X169">
        <v>-7.7891400000000002E-4</v>
      </c>
      <c r="Y169" s="3">
        <v>43717</v>
      </c>
      <c r="Z169" s="4">
        <v>2.1383800000000002</v>
      </c>
      <c r="AC169" s="1">
        <v>43717</v>
      </c>
      <c r="AD169">
        <v>2978.429932</v>
      </c>
      <c r="AF169">
        <f t="shared" si="9"/>
        <v>-9.4014579222978512E-5</v>
      </c>
      <c r="AG169">
        <f t="shared" si="8"/>
        <v>-1.2938645539029014E-2</v>
      </c>
      <c r="AH169">
        <f t="shared" si="10"/>
        <v>-1.9262264591554779E-2</v>
      </c>
      <c r="AI169">
        <f t="shared" si="11"/>
        <v>-7.7891435369892292E-4</v>
      </c>
    </row>
    <row r="170" spans="1:35" x14ac:dyDescent="0.25">
      <c r="A170" s="1">
        <v>43718</v>
      </c>
      <c r="B170">
        <v>54.23</v>
      </c>
      <c r="C170">
        <v>54.439999</v>
      </c>
      <c r="D170">
        <v>53.849997999999999</v>
      </c>
      <c r="E170">
        <v>54.400002000000001</v>
      </c>
      <c r="F170">
        <v>53.604743999999997</v>
      </c>
      <c r="G170">
        <v>12038200</v>
      </c>
      <c r="H170">
        <v>-2.2034200000000002E-3</v>
      </c>
      <c r="I170" s="1">
        <v>43718</v>
      </c>
      <c r="J170">
        <v>30.790001</v>
      </c>
      <c r="K170">
        <v>32.779998999999997</v>
      </c>
      <c r="L170">
        <v>30.52</v>
      </c>
      <c r="M170">
        <v>32.669998</v>
      </c>
      <c r="N170">
        <v>32.669998</v>
      </c>
      <c r="O170">
        <v>5068300</v>
      </c>
      <c r="P170">
        <v>5.7320414E-2</v>
      </c>
      <c r="Q170" s="1">
        <v>43718</v>
      </c>
      <c r="R170">
        <v>63.849997999999999</v>
      </c>
      <c r="S170">
        <v>64.169998000000007</v>
      </c>
      <c r="T170">
        <v>62.5</v>
      </c>
      <c r="U170">
        <v>62.93</v>
      </c>
      <c r="V170">
        <v>62.383285999999998</v>
      </c>
      <c r="W170">
        <v>3736700</v>
      </c>
      <c r="X170">
        <v>-1.9512778000000001E-2</v>
      </c>
      <c r="Y170" s="3">
        <v>43718</v>
      </c>
      <c r="Z170" s="4">
        <v>2.1316299999999999</v>
      </c>
      <c r="AC170" s="1">
        <v>43718</v>
      </c>
      <c r="AD170">
        <v>2979.389893</v>
      </c>
      <c r="AF170">
        <f t="shared" si="9"/>
        <v>3.2225244686934218E-4</v>
      </c>
      <c r="AG170">
        <f t="shared" si="8"/>
        <v>-2.2034202276848269E-3</v>
      </c>
      <c r="AH170">
        <f t="shared" si="10"/>
        <v>5.7320414043337209E-2</v>
      </c>
      <c r="AI170">
        <f t="shared" si="11"/>
        <v>-1.9512777904551193E-2</v>
      </c>
    </row>
    <row r="171" spans="1:35" x14ac:dyDescent="0.25">
      <c r="A171" s="1">
        <v>43719</v>
      </c>
      <c r="B171">
        <v>54.290000999999997</v>
      </c>
      <c r="C171">
        <v>54.799999</v>
      </c>
      <c r="D171">
        <v>53.970001000000003</v>
      </c>
      <c r="E171">
        <v>54.77</v>
      </c>
      <c r="F171">
        <v>53.969337000000003</v>
      </c>
      <c r="G171">
        <v>9740400</v>
      </c>
      <c r="H171">
        <v>6.7784799999999999E-3</v>
      </c>
      <c r="I171" s="1">
        <v>43719</v>
      </c>
      <c r="J171">
        <v>32.779998999999997</v>
      </c>
      <c r="K171">
        <v>33.330002</v>
      </c>
      <c r="L171">
        <v>32.150002000000001</v>
      </c>
      <c r="M171">
        <v>32.82</v>
      </c>
      <c r="N171">
        <v>32.82</v>
      </c>
      <c r="O171">
        <v>3674400</v>
      </c>
      <c r="P171">
        <v>4.580921E-3</v>
      </c>
      <c r="Q171" s="1">
        <v>43719</v>
      </c>
      <c r="R171">
        <v>62.93</v>
      </c>
      <c r="S171">
        <v>63.889999000000003</v>
      </c>
      <c r="T171">
        <v>62.630001</v>
      </c>
      <c r="U171">
        <v>63.790000999999997</v>
      </c>
      <c r="V171">
        <v>63.235813</v>
      </c>
      <c r="W171">
        <v>2149900</v>
      </c>
      <c r="X171">
        <v>1.3573415E-2</v>
      </c>
      <c r="Y171" s="3">
        <v>43719</v>
      </c>
      <c r="Z171" s="4">
        <v>2.1272500000000001</v>
      </c>
      <c r="AC171" s="1">
        <v>43719</v>
      </c>
      <c r="AD171">
        <v>3000.929932</v>
      </c>
      <c r="AF171">
        <f t="shared" si="9"/>
        <v>7.2036723045441065E-3</v>
      </c>
      <c r="AG171">
        <f t="shared" si="8"/>
        <v>6.7784803296500051E-3</v>
      </c>
      <c r="AH171">
        <f t="shared" si="10"/>
        <v>4.5809212672107691E-3</v>
      </c>
      <c r="AI171">
        <f t="shared" si="11"/>
        <v>1.3573415120903043E-2</v>
      </c>
    </row>
    <row r="172" spans="1:35" x14ac:dyDescent="0.25">
      <c r="A172" s="1">
        <v>43720</v>
      </c>
      <c r="B172">
        <v>55.099997999999999</v>
      </c>
      <c r="C172">
        <v>55.310001</v>
      </c>
      <c r="D172">
        <v>54.98</v>
      </c>
      <c r="E172">
        <v>55.110000999999997</v>
      </c>
      <c r="F172">
        <v>54.304363000000002</v>
      </c>
      <c r="G172">
        <v>12357900</v>
      </c>
      <c r="H172">
        <v>6.1885220000000001E-3</v>
      </c>
      <c r="I172" s="1">
        <v>43720</v>
      </c>
      <c r="J172">
        <v>32.950001</v>
      </c>
      <c r="K172">
        <v>33.450001</v>
      </c>
      <c r="L172">
        <v>31.559999000000001</v>
      </c>
      <c r="M172">
        <v>31.959999</v>
      </c>
      <c r="N172">
        <v>31.959999</v>
      </c>
      <c r="O172">
        <v>2650800</v>
      </c>
      <c r="P172">
        <v>-2.6552995999999999E-2</v>
      </c>
      <c r="Q172" s="1">
        <v>43720</v>
      </c>
      <c r="R172">
        <v>64.459998999999996</v>
      </c>
      <c r="S172">
        <v>64.459998999999996</v>
      </c>
      <c r="T172">
        <v>63.470001000000003</v>
      </c>
      <c r="U172">
        <v>63.700001</v>
      </c>
      <c r="V172">
        <v>63.146594999999998</v>
      </c>
      <c r="W172">
        <v>1162000</v>
      </c>
      <c r="X172">
        <v>-1.411874E-3</v>
      </c>
      <c r="Y172" s="3">
        <v>43720</v>
      </c>
      <c r="Z172" s="4">
        <v>2.1185</v>
      </c>
      <c r="AC172" s="1">
        <v>43720</v>
      </c>
      <c r="AD172">
        <v>3009.570068</v>
      </c>
      <c r="AF172">
        <f t="shared" si="9"/>
        <v>2.8750160390682566E-3</v>
      </c>
      <c r="AG172">
        <f t="shared" si="8"/>
        <v>6.1885216673895904E-3</v>
      </c>
      <c r="AH172">
        <f t="shared" si="10"/>
        <v>-2.6552996052982891E-2</v>
      </c>
      <c r="AI172">
        <f t="shared" si="11"/>
        <v>-1.4118739503761191E-3</v>
      </c>
    </row>
    <row r="173" spans="1:35" x14ac:dyDescent="0.25">
      <c r="A173" s="1">
        <v>43721</v>
      </c>
      <c r="B173">
        <v>54.48</v>
      </c>
      <c r="C173">
        <v>54.790000999999997</v>
      </c>
      <c r="D173">
        <v>54.07</v>
      </c>
      <c r="E173">
        <v>54.259998000000003</v>
      </c>
      <c r="F173">
        <v>53.857700000000001</v>
      </c>
      <c r="G173">
        <v>11486100</v>
      </c>
      <c r="H173">
        <v>-8.2591899999999996E-3</v>
      </c>
      <c r="I173" s="1">
        <v>43721</v>
      </c>
      <c r="J173">
        <v>32.270000000000003</v>
      </c>
      <c r="K173">
        <v>32.560001</v>
      </c>
      <c r="L173">
        <v>31.6</v>
      </c>
      <c r="M173">
        <v>31.93</v>
      </c>
      <c r="N173">
        <v>31.93</v>
      </c>
      <c r="O173">
        <v>2031500</v>
      </c>
      <c r="P173">
        <v>-9.3908299999999995E-4</v>
      </c>
      <c r="Q173" s="1">
        <v>43721</v>
      </c>
      <c r="R173">
        <v>63.25</v>
      </c>
      <c r="S173">
        <v>63.970001000000003</v>
      </c>
      <c r="T173">
        <v>63.099997999999999</v>
      </c>
      <c r="U173">
        <v>63.349997999999999</v>
      </c>
      <c r="V173">
        <v>62.799633</v>
      </c>
      <c r="W173">
        <v>1668500</v>
      </c>
      <c r="X173">
        <v>-5.5096989999999998E-3</v>
      </c>
      <c r="Y173" s="3">
        <v>43721</v>
      </c>
      <c r="Z173" s="4">
        <v>2.1393800000000001</v>
      </c>
      <c r="AC173" s="1">
        <v>43721</v>
      </c>
      <c r="AD173">
        <v>3007.389893</v>
      </c>
      <c r="AF173">
        <f t="shared" si="9"/>
        <v>-7.2467661727593224E-4</v>
      </c>
      <c r="AG173">
        <f t="shared" si="8"/>
        <v>-8.2591904531517102E-3</v>
      </c>
      <c r="AH173">
        <f t="shared" si="10"/>
        <v>-9.3908288227106951E-4</v>
      </c>
      <c r="AI173">
        <f t="shared" si="11"/>
        <v>-5.509698594868162E-3</v>
      </c>
    </row>
    <row r="174" spans="1:35" x14ac:dyDescent="0.25">
      <c r="A174" s="1">
        <v>43724</v>
      </c>
      <c r="B174">
        <v>54.099997999999999</v>
      </c>
      <c r="C174">
        <v>54.34</v>
      </c>
      <c r="D174">
        <v>53.630001</v>
      </c>
      <c r="E174">
        <v>53.959999000000003</v>
      </c>
      <c r="F174">
        <v>53.559925</v>
      </c>
      <c r="G174">
        <v>11172000</v>
      </c>
      <c r="H174">
        <v>-5.5442629999999998E-3</v>
      </c>
      <c r="I174" s="1">
        <v>43724</v>
      </c>
      <c r="J174">
        <v>31.719999000000001</v>
      </c>
      <c r="K174">
        <v>32.490001999999997</v>
      </c>
      <c r="L174">
        <v>31.43</v>
      </c>
      <c r="M174">
        <v>32.32</v>
      </c>
      <c r="N174">
        <v>32.32</v>
      </c>
      <c r="O174">
        <v>1469800</v>
      </c>
      <c r="P174">
        <v>1.2140227E-2</v>
      </c>
      <c r="Q174" s="1">
        <v>43724</v>
      </c>
      <c r="R174">
        <v>63.400002000000001</v>
      </c>
      <c r="S174">
        <v>64.050003000000004</v>
      </c>
      <c r="T174">
        <v>63.049999</v>
      </c>
      <c r="U174">
        <v>63.779998999999997</v>
      </c>
      <c r="V174">
        <v>63.225898999999998</v>
      </c>
      <c r="W174">
        <v>1574100</v>
      </c>
      <c r="X174">
        <v>6.7647820000000004E-3</v>
      </c>
      <c r="Y174" s="3">
        <v>43724</v>
      </c>
      <c r="Z174" s="4">
        <v>2.14513</v>
      </c>
      <c r="AC174" s="1">
        <v>43724</v>
      </c>
      <c r="AD174">
        <v>2997.959961</v>
      </c>
      <c r="AF174">
        <f t="shared" si="9"/>
        <v>-3.1405130357882172E-3</v>
      </c>
      <c r="AG174">
        <f t="shared" si="8"/>
        <v>-5.5442626435153741E-3</v>
      </c>
      <c r="AH174">
        <f t="shared" si="10"/>
        <v>1.2140226926203646E-2</v>
      </c>
      <c r="AI174">
        <f t="shared" si="11"/>
        <v>6.7647820058232E-3</v>
      </c>
    </row>
    <row r="175" spans="1:35" x14ac:dyDescent="0.25">
      <c r="A175" s="1">
        <v>43725</v>
      </c>
      <c r="B175">
        <v>54.099997999999999</v>
      </c>
      <c r="C175">
        <v>54.700001</v>
      </c>
      <c r="D175">
        <v>53.959999000000003</v>
      </c>
      <c r="E175">
        <v>54.240001999999997</v>
      </c>
      <c r="F175">
        <v>53.837851999999998</v>
      </c>
      <c r="G175">
        <v>11347400</v>
      </c>
      <c r="H175">
        <v>5.1756679999999996E-3</v>
      </c>
      <c r="I175" s="1">
        <v>43725</v>
      </c>
      <c r="J175">
        <v>32.349997999999999</v>
      </c>
      <c r="K175">
        <v>32.43</v>
      </c>
      <c r="L175">
        <v>31.66</v>
      </c>
      <c r="M175">
        <v>32.209999000000003</v>
      </c>
      <c r="N175">
        <v>32.209999000000003</v>
      </c>
      <c r="O175">
        <v>2331100</v>
      </c>
      <c r="P175">
        <v>-3.409301E-3</v>
      </c>
      <c r="Q175" s="1">
        <v>43725</v>
      </c>
      <c r="R175">
        <v>63.82</v>
      </c>
      <c r="S175">
        <v>64.599997999999999</v>
      </c>
      <c r="T175">
        <v>63.700001</v>
      </c>
      <c r="U175">
        <v>64.150002000000001</v>
      </c>
      <c r="V175">
        <v>63.592686</v>
      </c>
      <c r="W175">
        <v>1714900</v>
      </c>
      <c r="X175">
        <v>5.7844519999999998E-3</v>
      </c>
      <c r="Y175" s="3">
        <v>43725</v>
      </c>
      <c r="Z175" s="4">
        <v>2.1641300000000001</v>
      </c>
      <c r="AC175" s="1">
        <v>43725</v>
      </c>
      <c r="AD175">
        <v>3005.6999510000001</v>
      </c>
      <c r="AF175">
        <f t="shared" si="9"/>
        <v>2.5784252944323072E-3</v>
      </c>
      <c r="AG175">
        <f t="shared" si="8"/>
        <v>5.1756680292327495E-3</v>
      </c>
      <c r="AH175">
        <f t="shared" si="10"/>
        <v>-3.4093013560463348E-3</v>
      </c>
      <c r="AI175">
        <f t="shared" si="11"/>
        <v>5.7844522192134207E-3</v>
      </c>
    </row>
    <row r="176" spans="1:35" x14ac:dyDescent="0.25">
      <c r="A176" s="1">
        <v>43726</v>
      </c>
      <c r="B176">
        <v>54.200001</v>
      </c>
      <c r="C176">
        <v>54.290000999999997</v>
      </c>
      <c r="D176">
        <v>53.82</v>
      </c>
      <c r="E176">
        <v>54.23</v>
      </c>
      <c r="F176">
        <v>53.827922999999998</v>
      </c>
      <c r="G176">
        <v>9700400</v>
      </c>
      <c r="H176">
        <v>-1.84441E-4</v>
      </c>
      <c r="I176" s="1">
        <v>43726</v>
      </c>
      <c r="J176">
        <v>32.259998000000003</v>
      </c>
      <c r="K176">
        <v>32.450001</v>
      </c>
      <c r="L176">
        <v>30.610001</v>
      </c>
      <c r="M176">
        <v>31.09</v>
      </c>
      <c r="N176">
        <v>31.09</v>
      </c>
      <c r="O176">
        <v>3163000</v>
      </c>
      <c r="P176">
        <v>-3.5390708E-2</v>
      </c>
      <c r="Q176" s="1">
        <v>43726</v>
      </c>
      <c r="R176">
        <v>64.440002000000007</v>
      </c>
      <c r="S176">
        <v>64.559997999999993</v>
      </c>
      <c r="T176">
        <v>62.959999000000003</v>
      </c>
      <c r="U176">
        <v>63.610000999999997</v>
      </c>
      <c r="V176">
        <v>63.057377000000002</v>
      </c>
      <c r="W176">
        <v>1989600</v>
      </c>
      <c r="X176">
        <v>-8.4534060000000001E-3</v>
      </c>
      <c r="Y176" s="3">
        <v>43726</v>
      </c>
      <c r="Z176" s="4">
        <v>2.1558799999999998</v>
      </c>
      <c r="AC176" s="1">
        <v>43726</v>
      </c>
      <c r="AD176">
        <v>3006.7299800000001</v>
      </c>
      <c r="AF176">
        <f t="shared" si="9"/>
        <v>3.426331855500564E-4</v>
      </c>
      <c r="AG176">
        <f t="shared" si="8"/>
        <v>-1.8444115649840498E-4</v>
      </c>
      <c r="AH176">
        <f t="shared" si="10"/>
        <v>-3.539070822618573E-2</v>
      </c>
      <c r="AI176">
        <f t="shared" si="11"/>
        <v>-8.4534057873213442E-3</v>
      </c>
    </row>
    <row r="177" spans="1:35" x14ac:dyDescent="0.25">
      <c r="A177" s="1">
        <v>43727</v>
      </c>
      <c r="B177">
        <v>54.23</v>
      </c>
      <c r="C177">
        <v>54.599997999999999</v>
      </c>
      <c r="D177">
        <v>54.130001</v>
      </c>
      <c r="E177">
        <v>54.52</v>
      </c>
      <c r="F177">
        <v>54.115772</v>
      </c>
      <c r="G177">
        <v>7560300</v>
      </c>
      <c r="H177">
        <v>5.3333299999999998E-3</v>
      </c>
      <c r="I177" s="1">
        <v>43727</v>
      </c>
      <c r="J177">
        <v>31.129999000000002</v>
      </c>
      <c r="K177">
        <v>31.4</v>
      </c>
      <c r="L177">
        <v>30.625</v>
      </c>
      <c r="M177">
        <v>30.74</v>
      </c>
      <c r="N177">
        <v>30.74</v>
      </c>
      <c r="O177">
        <v>1554000</v>
      </c>
      <c r="P177">
        <v>-1.1321486E-2</v>
      </c>
      <c r="Q177" s="1">
        <v>43727</v>
      </c>
      <c r="R177">
        <v>63.779998999999997</v>
      </c>
      <c r="S177">
        <v>63.970001000000003</v>
      </c>
      <c r="T177">
        <v>63.459999000000003</v>
      </c>
      <c r="U177">
        <v>63.740001999999997</v>
      </c>
      <c r="V177">
        <v>63.186248999999997</v>
      </c>
      <c r="W177">
        <v>1017100</v>
      </c>
      <c r="X177">
        <v>2.0416399999999999E-3</v>
      </c>
      <c r="Y177" s="3">
        <v>43727</v>
      </c>
      <c r="Z177" s="4">
        <v>2.1588799999999999</v>
      </c>
      <c r="AC177" s="1">
        <v>43727</v>
      </c>
      <c r="AD177">
        <v>3006.790039</v>
      </c>
      <c r="AF177">
        <f t="shared" si="9"/>
        <v>1.9974657043064781E-5</v>
      </c>
      <c r="AG177">
        <f t="shared" si="8"/>
        <v>5.3333301645381859E-3</v>
      </c>
      <c r="AH177">
        <f t="shared" si="10"/>
        <v>-1.1321485960212652E-2</v>
      </c>
      <c r="AI177">
        <f t="shared" si="11"/>
        <v>2.0416404193701609E-3</v>
      </c>
    </row>
    <row r="178" spans="1:35" x14ac:dyDescent="0.25">
      <c r="A178" s="1">
        <v>43728</v>
      </c>
      <c r="B178">
        <v>54.689999</v>
      </c>
      <c r="C178">
        <v>54.689999</v>
      </c>
      <c r="D178">
        <v>53.900002000000001</v>
      </c>
      <c r="E178">
        <v>53.91</v>
      </c>
      <c r="F178">
        <v>53.510295999999997</v>
      </c>
      <c r="G178">
        <v>19211500</v>
      </c>
      <c r="H178">
        <v>-1.1251594E-2</v>
      </c>
      <c r="I178" s="1">
        <v>43728</v>
      </c>
      <c r="J178">
        <v>30.690000999999999</v>
      </c>
      <c r="K178">
        <v>31.049999</v>
      </c>
      <c r="L178">
        <v>30.209999</v>
      </c>
      <c r="M178">
        <v>30.4</v>
      </c>
      <c r="N178">
        <v>30.4</v>
      </c>
      <c r="O178">
        <v>2819600</v>
      </c>
      <c r="P178">
        <v>-1.1122129999999999E-2</v>
      </c>
      <c r="Q178" s="1">
        <v>43728</v>
      </c>
      <c r="R178">
        <v>63.919998</v>
      </c>
      <c r="S178">
        <v>64.269997000000004</v>
      </c>
      <c r="T178">
        <v>63.669998</v>
      </c>
      <c r="U178">
        <v>63.73</v>
      </c>
      <c r="V178">
        <v>63.176333999999997</v>
      </c>
      <c r="W178">
        <v>2881700</v>
      </c>
      <c r="X178">
        <v>-1.5692899999999999E-4</v>
      </c>
      <c r="Y178" s="3">
        <v>43728</v>
      </c>
      <c r="Z178" s="4">
        <v>2.13463</v>
      </c>
      <c r="AC178" s="1">
        <v>43728</v>
      </c>
      <c r="AD178">
        <v>2992.070068</v>
      </c>
      <c r="AF178">
        <f t="shared" si="9"/>
        <v>-4.9075992042038052E-3</v>
      </c>
      <c r="AG178">
        <f t="shared" si="8"/>
        <v>-1.1251593576297569E-2</v>
      </c>
      <c r="AH178">
        <f t="shared" si="10"/>
        <v>-1.1122129698273753E-2</v>
      </c>
      <c r="AI178">
        <f t="shared" si="11"/>
        <v>-1.5692936603439733E-4</v>
      </c>
    </row>
    <row r="179" spans="1:35" x14ac:dyDescent="0.25">
      <c r="A179" s="1">
        <v>43731</v>
      </c>
      <c r="B179">
        <v>53.91</v>
      </c>
      <c r="C179">
        <v>54.360000999999997</v>
      </c>
      <c r="D179">
        <v>53.880001</v>
      </c>
      <c r="E179">
        <v>54.139999000000003</v>
      </c>
      <c r="F179">
        <v>53.738590000000002</v>
      </c>
      <c r="G179">
        <v>6485300</v>
      </c>
      <c r="H179">
        <v>4.2572809999999999E-3</v>
      </c>
      <c r="I179" s="1">
        <v>43731</v>
      </c>
      <c r="J179">
        <v>30.209999</v>
      </c>
      <c r="K179">
        <v>30.540001</v>
      </c>
      <c r="L179">
        <v>29.799999</v>
      </c>
      <c r="M179">
        <v>30.190000999999999</v>
      </c>
      <c r="N179">
        <v>30.190000999999999</v>
      </c>
      <c r="O179">
        <v>3138800</v>
      </c>
      <c r="P179">
        <v>-6.9318319999999998E-3</v>
      </c>
      <c r="Q179" s="1">
        <v>43731</v>
      </c>
      <c r="R179">
        <v>63.84</v>
      </c>
      <c r="S179">
        <v>64.069999999999993</v>
      </c>
      <c r="T179">
        <v>62.889999000000003</v>
      </c>
      <c r="U179">
        <v>63.279998999999997</v>
      </c>
      <c r="V179">
        <v>62.730243999999999</v>
      </c>
      <c r="W179">
        <v>1206500</v>
      </c>
      <c r="X179">
        <v>-7.0860769999999997E-3</v>
      </c>
      <c r="Y179" s="3">
        <v>43731</v>
      </c>
      <c r="Z179" s="4">
        <v>2.1062500000000002</v>
      </c>
      <c r="AC179" s="1">
        <v>43731</v>
      </c>
      <c r="AD179">
        <v>2991.780029</v>
      </c>
      <c r="AF179">
        <f t="shared" si="9"/>
        <v>-9.6940596948869029E-5</v>
      </c>
      <c r="AG179">
        <f t="shared" si="8"/>
        <v>4.2572814193784225E-3</v>
      </c>
      <c r="AH179">
        <f t="shared" si="10"/>
        <v>-6.9318315698780886E-3</v>
      </c>
      <c r="AI179">
        <f t="shared" si="11"/>
        <v>-7.0860772120413529E-3</v>
      </c>
    </row>
    <row r="180" spans="1:35" x14ac:dyDescent="0.25">
      <c r="A180" s="1">
        <v>43732</v>
      </c>
      <c r="B180">
        <v>54.25</v>
      </c>
      <c r="C180">
        <v>54.610000999999997</v>
      </c>
      <c r="D180">
        <v>54.040000999999997</v>
      </c>
      <c r="E180">
        <v>54.299999</v>
      </c>
      <c r="F180">
        <v>53.897404000000002</v>
      </c>
      <c r="G180">
        <v>10093000</v>
      </c>
      <c r="H180">
        <v>2.9509480000000001E-3</v>
      </c>
      <c r="I180" s="1">
        <v>43732</v>
      </c>
      <c r="J180">
        <v>30.32</v>
      </c>
      <c r="K180">
        <v>30.459999</v>
      </c>
      <c r="L180">
        <v>29.129999000000002</v>
      </c>
      <c r="M180">
        <v>29.370000999999998</v>
      </c>
      <c r="N180">
        <v>29.370000999999998</v>
      </c>
      <c r="O180">
        <v>2740500</v>
      </c>
      <c r="P180">
        <v>-2.7536998E-2</v>
      </c>
      <c r="Q180" s="1">
        <v>43732</v>
      </c>
      <c r="R180">
        <v>63.529998999999997</v>
      </c>
      <c r="S180">
        <v>64.029999000000004</v>
      </c>
      <c r="T180">
        <v>63.380001</v>
      </c>
      <c r="U180">
        <v>63.900002000000001</v>
      </c>
      <c r="V180">
        <v>63.344859999999997</v>
      </c>
      <c r="W180">
        <v>1883500</v>
      </c>
      <c r="X180">
        <v>9.7500750000000004E-3</v>
      </c>
      <c r="Y180" s="3">
        <v>43732</v>
      </c>
      <c r="Z180" s="4">
        <v>2.113</v>
      </c>
      <c r="AC180" s="1">
        <v>43732</v>
      </c>
      <c r="AD180">
        <v>2966.6000979999999</v>
      </c>
      <c r="AF180">
        <f t="shared" si="9"/>
        <v>-8.4519887484475476E-3</v>
      </c>
      <c r="AG180">
        <f t="shared" si="8"/>
        <v>2.9509480861440451E-3</v>
      </c>
      <c r="AH180">
        <f t="shared" si="10"/>
        <v>-2.7536997583421208E-2</v>
      </c>
      <c r="AI180">
        <f t="shared" si="11"/>
        <v>9.7500751453436507E-3</v>
      </c>
    </row>
    <row r="181" spans="1:35" x14ac:dyDescent="0.25">
      <c r="A181" s="1">
        <v>43733</v>
      </c>
      <c r="B181">
        <v>54.439999</v>
      </c>
      <c r="C181">
        <v>54.48</v>
      </c>
      <c r="D181">
        <v>54</v>
      </c>
      <c r="E181">
        <v>54.169998</v>
      </c>
      <c r="F181">
        <v>53.768368000000002</v>
      </c>
      <c r="G181">
        <v>10248400</v>
      </c>
      <c r="H181">
        <v>-2.396975E-3</v>
      </c>
      <c r="I181" s="1">
        <v>43733</v>
      </c>
      <c r="J181">
        <v>29.6</v>
      </c>
      <c r="K181">
        <v>30.459999</v>
      </c>
      <c r="L181">
        <v>29.32</v>
      </c>
      <c r="M181">
        <v>30.32</v>
      </c>
      <c r="N181">
        <v>30.32</v>
      </c>
      <c r="O181">
        <v>3919200</v>
      </c>
      <c r="P181">
        <v>3.1833781999999998E-2</v>
      </c>
      <c r="Q181" s="1">
        <v>43733</v>
      </c>
      <c r="R181">
        <v>64.019997000000004</v>
      </c>
      <c r="S181">
        <v>64.489998</v>
      </c>
      <c r="T181">
        <v>63.810001</v>
      </c>
      <c r="U181">
        <v>64.059997999999993</v>
      </c>
      <c r="V181">
        <v>63.503464000000001</v>
      </c>
      <c r="W181">
        <v>1413700</v>
      </c>
      <c r="X181">
        <v>2.500689E-3</v>
      </c>
      <c r="Y181" s="3">
        <v>43733</v>
      </c>
      <c r="Z181" s="4">
        <v>2.0996299999999999</v>
      </c>
      <c r="AC181" s="1">
        <v>43733</v>
      </c>
      <c r="AD181">
        <v>2984.8701169999999</v>
      </c>
      <c r="AF181">
        <f t="shared" si="9"/>
        <v>6.1396850632746691E-3</v>
      </c>
      <c r="AG181">
        <f t="shared" si="8"/>
        <v>-2.3969746259049352E-3</v>
      </c>
      <c r="AH181">
        <f t="shared" si="10"/>
        <v>3.1833781515294479E-2</v>
      </c>
      <c r="AI181">
        <f t="shared" si="11"/>
        <v>2.5006886595004829E-3</v>
      </c>
    </row>
    <row r="182" spans="1:35" x14ac:dyDescent="0.25">
      <c r="A182" s="1">
        <v>43734</v>
      </c>
      <c r="B182">
        <v>54.470001000000003</v>
      </c>
      <c r="C182">
        <v>54.580002</v>
      </c>
      <c r="D182">
        <v>54.130001</v>
      </c>
      <c r="E182">
        <v>54.389999000000003</v>
      </c>
      <c r="F182">
        <v>53.986736000000001</v>
      </c>
      <c r="G182">
        <v>10031200</v>
      </c>
      <c r="H182">
        <v>4.0530480000000001E-3</v>
      </c>
      <c r="I182" s="1">
        <v>43734</v>
      </c>
      <c r="J182">
        <v>30.18</v>
      </c>
      <c r="K182">
        <v>30.219999000000001</v>
      </c>
      <c r="L182">
        <v>29.530000999999999</v>
      </c>
      <c r="M182">
        <v>29.815000999999999</v>
      </c>
      <c r="N182">
        <v>29.815000999999999</v>
      </c>
      <c r="O182">
        <v>2589800</v>
      </c>
      <c r="P182">
        <v>-1.6795905E-2</v>
      </c>
      <c r="Q182" s="1">
        <v>43734</v>
      </c>
      <c r="R182">
        <v>64.739998</v>
      </c>
      <c r="S182">
        <v>64.989998</v>
      </c>
      <c r="T182">
        <v>63.82</v>
      </c>
      <c r="U182">
        <v>64.209998999999996</v>
      </c>
      <c r="V182">
        <v>63.652163999999999</v>
      </c>
      <c r="W182">
        <v>1644200</v>
      </c>
      <c r="X182">
        <v>2.3388670000000001E-3</v>
      </c>
      <c r="Y182" s="3">
        <v>43734</v>
      </c>
      <c r="Z182" s="4">
        <v>2.1043799999999999</v>
      </c>
      <c r="AC182" s="1">
        <v>43734</v>
      </c>
      <c r="AD182">
        <v>2977.6201169999999</v>
      </c>
      <c r="AF182">
        <f t="shared" si="9"/>
        <v>-2.4318710097670504E-3</v>
      </c>
      <c r="AG182">
        <f t="shared" si="8"/>
        <v>4.0530478988931584E-3</v>
      </c>
      <c r="AH182">
        <f t="shared" si="10"/>
        <v>-1.6795904658938099E-2</v>
      </c>
      <c r="AI182">
        <f t="shared" si="11"/>
        <v>2.3388672625035412E-3</v>
      </c>
    </row>
    <row r="183" spans="1:35" x14ac:dyDescent="0.25">
      <c r="A183" s="1">
        <v>43735</v>
      </c>
      <c r="B183">
        <v>54.560001</v>
      </c>
      <c r="C183">
        <v>54.639999000000003</v>
      </c>
      <c r="D183">
        <v>54</v>
      </c>
      <c r="E183">
        <v>54.310001</v>
      </c>
      <c r="F183">
        <v>53.907333000000001</v>
      </c>
      <c r="G183">
        <v>7939900</v>
      </c>
      <c r="H183">
        <v>-1.4718699999999999E-3</v>
      </c>
      <c r="I183" s="1">
        <v>43735</v>
      </c>
      <c r="J183">
        <v>30.129999000000002</v>
      </c>
      <c r="K183">
        <v>30.469999000000001</v>
      </c>
      <c r="L183">
        <v>29.379999000000002</v>
      </c>
      <c r="M183">
        <v>29.530000999999999</v>
      </c>
      <c r="N183">
        <v>29.530000999999999</v>
      </c>
      <c r="O183">
        <v>3053300</v>
      </c>
      <c r="P183">
        <v>-9.6049259999999997E-3</v>
      </c>
      <c r="Q183" s="1">
        <v>43735</v>
      </c>
      <c r="R183">
        <v>64.370002999999997</v>
      </c>
      <c r="S183">
        <v>64.470000999999996</v>
      </c>
      <c r="T183">
        <v>63.91</v>
      </c>
      <c r="U183">
        <v>64.099997999999999</v>
      </c>
      <c r="V183">
        <v>63.543118</v>
      </c>
      <c r="W183">
        <v>1713300</v>
      </c>
      <c r="X183">
        <v>-1.7146240000000001E-3</v>
      </c>
      <c r="Y183" s="3">
        <v>43735</v>
      </c>
      <c r="Z183" s="4">
        <v>2.09863</v>
      </c>
      <c r="AC183" s="1">
        <v>43735</v>
      </c>
      <c r="AD183">
        <v>2961.790039</v>
      </c>
      <c r="AF183">
        <f t="shared" si="9"/>
        <v>-5.3305345372605117E-3</v>
      </c>
      <c r="AG183">
        <f t="shared" si="8"/>
        <v>-1.4718698640403538E-3</v>
      </c>
      <c r="AH183">
        <f t="shared" si="10"/>
        <v>-9.6049264955349045E-3</v>
      </c>
      <c r="AI183">
        <f t="shared" si="11"/>
        <v>-1.7146237659293462E-3</v>
      </c>
    </row>
    <row r="184" spans="1:35" x14ac:dyDescent="0.25">
      <c r="A184" s="1">
        <v>43738</v>
      </c>
      <c r="B184">
        <v>54.150002000000001</v>
      </c>
      <c r="C184">
        <v>54.68</v>
      </c>
      <c r="D184">
        <v>54.150002000000001</v>
      </c>
      <c r="E184">
        <v>54.439999</v>
      </c>
      <c r="F184">
        <v>54.036366000000001</v>
      </c>
      <c r="G184">
        <v>9808700</v>
      </c>
      <c r="H184">
        <v>2.3907469999999999E-3</v>
      </c>
      <c r="I184" s="1">
        <v>43738</v>
      </c>
      <c r="J184">
        <v>29.76</v>
      </c>
      <c r="K184">
        <v>29.93</v>
      </c>
      <c r="L184">
        <v>29.26</v>
      </c>
      <c r="M184">
        <v>29.82</v>
      </c>
      <c r="N184">
        <v>29.82</v>
      </c>
      <c r="O184">
        <v>1781500</v>
      </c>
      <c r="P184">
        <v>9.7725799999999995E-3</v>
      </c>
      <c r="Q184" s="1">
        <v>43738</v>
      </c>
      <c r="R184">
        <v>64.239998</v>
      </c>
      <c r="S184">
        <v>64.620002999999997</v>
      </c>
      <c r="T184">
        <v>63.91</v>
      </c>
      <c r="U184">
        <v>64.349997999999999</v>
      </c>
      <c r="V184">
        <v>63.790947000000003</v>
      </c>
      <c r="W184">
        <v>2069400</v>
      </c>
      <c r="X184">
        <v>3.8925850000000001E-3</v>
      </c>
      <c r="Y184" s="3">
        <v>43738</v>
      </c>
      <c r="Z184" s="4">
        <v>2.0851299999999999</v>
      </c>
      <c r="AC184" s="1">
        <v>43738</v>
      </c>
      <c r="AD184">
        <v>2976.73999</v>
      </c>
      <c r="AF184">
        <f t="shared" si="9"/>
        <v>5.0349101576143696E-3</v>
      </c>
      <c r="AG184">
        <f t="shared" si="8"/>
        <v>2.3907474480600044E-3</v>
      </c>
      <c r="AH184">
        <f t="shared" si="10"/>
        <v>9.7725797168943807E-3</v>
      </c>
      <c r="AI184">
        <f t="shared" si="11"/>
        <v>3.8925846422914745E-3</v>
      </c>
    </row>
    <row r="185" spans="1:35" x14ac:dyDescent="0.25">
      <c r="A185" s="1">
        <v>43739</v>
      </c>
      <c r="B185">
        <v>54.529998999999997</v>
      </c>
      <c r="C185">
        <v>54.779998999999997</v>
      </c>
      <c r="D185">
        <v>54.009998000000003</v>
      </c>
      <c r="E185">
        <v>54.650002000000001</v>
      </c>
      <c r="F185">
        <v>54.244812000000003</v>
      </c>
      <c r="G185">
        <v>14261500</v>
      </c>
      <c r="H185">
        <v>3.8500919999999998E-3</v>
      </c>
      <c r="I185" s="1">
        <v>43739</v>
      </c>
      <c r="J185">
        <v>29.92</v>
      </c>
      <c r="K185">
        <v>30.33</v>
      </c>
      <c r="L185">
        <v>29.370000999999998</v>
      </c>
      <c r="M185">
        <v>29.799999</v>
      </c>
      <c r="N185">
        <v>29.799999</v>
      </c>
      <c r="O185">
        <v>3072900</v>
      </c>
      <c r="P185">
        <v>-6.70949E-4</v>
      </c>
      <c r="Q185" s="1">
        <v>43739</v>
      </c>
      <c r="R185">
        <v>64.400002000000001</v>
      </c>
      <c r="S185">
        <v>64.699996999999996</v>
      </c>
      <c r="T185">
        <v>62.919998</v>
      </c>
      <c r="U185">
        <v>63.099997999999999</v>
      </c>
      <c r="V185">
        <v>62.551806999999997</v>
      </c>
      <c r="W185">
        <v>1596800</v>
      </c>
      <c r="X185">
        <v>-1.9616158000000002E-2</v>
      </c>
      <c r="Y185" s="3">
        <v>43739</v>
      </c>
      <c r="Z185" s="4">
        <v>2.0886300000000002</v>
      </c>
      <c r="AC185" s="1">
        <v>43739</v>
      </c>
      <c r="AD185">
        <v>2940.25</v>
      </c>
      <c r="AF185">
        <f t="shared" si="9"/>
        <v>-1.2334126866677231E-2</v>
      </c>
      <c r="AG185">
        <f t="shared" si="8"/>
        <v>3.8500921644297748E-3</v>
      </c>
      <c r="AH185">
        <f t="shared" si="10"/>
        <v>-6.7094938228118295E-4</v>
      </c>
      <c r="AI185">
        <f t="shared" si="11"/>
        <v>-1.9616158346218882E-2</v>
      </c>
    </row>
    <row r="186" spans="1:35" x14ac:dyDescent="0.25">
      <c r="A186" s="1">
        <v>43740</v>
      </c>
      <c r="B186">
        <v>54.209999000000003</v>
      </c>
      <c r="C186">
        <v>54.439999</v>
      </c>
      <c r="D186">
        <v>52.900002000000001</v>
      </c>
      <c r="E186">
        <v>53.080002</v>
      </c>
      <c r="F186">
        <v>52.686450999999998</v>
      </c>
      <c r="G186">
        <v>14343600</v>
      </c>
      <c r="H186">
        <v>-2.9149030999999999E-2</v>
      </c>
      <c r="I186" s="1">
        <v>43740</v>
      </c>
      <c r="J186">
        <v>29.549999</v>
      </c>
      <c r="K186">
        <v>29.57</v>
      </c>
      <c r="L186">
        <v>28.77</v>
      </c>
      <c r="M186">
        <v>28.969999000000001</v>
      </c>
      <c r="N186">
        <v>28.969999000000001</v>
      </c>
      <c r="O186">
        <v>2910500</v>
      </c>
      <c r="P186">
        <v>-2.8247583E-2</v>
      </c>
      <c r="Q186" s="1">
        <v>43740</v>
      </c>
      <c r="R186">
        <v>62.970001000000003</v>
      </c>
      <c r="S186">
        <v>63.389999000000003</v>
      </c>
      <c r="T186">
        <v>61.580002</v>
      </c>
      <c r="U186">
        <v>61.990001999999997</v>
      </c>
      <c r="V186">
        <v>61.451453999999998</v>
      </c>
      <c r="W186">
        <v>1601100</v>
      </c>
      <c r="X186">
        <v>-1.7747628000000001E-2</v>
      </c>
      <c r="Y186" s="3">
        <v>43740</v>
      </c>
      <c r="Z186" s="4">
        <v>2.0563799999999999</v>
      </c>
      <c r="AC186" s="1">
        <v>43740</v>
      </c>
      <c r="AD186">
        <v>2887.610107</v>
      </c>
      <c r="AF186">
        <f t="shared" si="9"/>
        <v>-1.8065404333741597E-2</v>
      </c>
      <c r="AG186">
        <f t="shared" si="8"/>
        <v>-2.914903079311415E-2</v>
      </c>
      <c r="AH186">
        <f t="shared" si="10"/>
        <v>-2.8247582691520279E-2</v>
      </c>
      <c r="AI186">
        <f t="shared" si="11"/>
        <v>-1.7747628138993221E-2</v>
      </c>
    </row>
    <row r="187" spans="1:35" x14ac:dyDescent="0.25">
      <c r="A187" s="1">
        <v>43741</v>
      </c>
      <c r="B187">
        <v>53.5</v>
      </c>
      <c r="C187">
        <v>53.98</v>
      </c>
      <c r="D187">
        <v>52.82</v>
      </c>
      <c r="E187">
        <v>53.84</v>
      </c>
      <c r="F187">
        <v>53.440815000000001</v>
      </c>
      <c r="G187">
        <v>13817500</v>
      </c>
      <c r="H187">
        <v>1.4216454E-2</v>
      </c>
      <c r="I187" s="1">
        <v>43741</v>
      </c>
      <c r="J187">
        <v>28.92</v>
      </c>
      <c r="K187">
        <v>29.43</v>
      </c>
      <c r="L187">
        <v>28.465</v>
      </c>
      <c r="M187">
        <v>29.4</v>
      </c>
      <c r="N187">
        <v>29.4</v>
      </c>
      <c r="O187">
        <v>1959800</v>
      </c>
      <c r="P187">
        <v>1.4733896999999999E-2</v>
      </c>
      <c r="Q187" s="1">
        <v>43741</v>
      </c>
      <c r="R187">
        <v>62.259998000000003</v>
      </c>
      <c r="S187">
        <v>62.66</v>
      </c>
      <c r="T187">
        <v>61.619999</v>
      </c>
      <c r="U187">
        <v>62.41</v>
      </c>
      <c r="V187">
        <v>61.867801999999998</v>
      </c>
      <c r="W187">
        <v>1742100</v>
      </c>
      <c r="X187">
        <v>6.752386E-3</v>
      </c>
      <c r="Y187" s="3">
        <v>43741</v>
      </c>
      <c r="Z187" s="4">
        <v>2.0431300000000001</v>
      </c>
      <c r="AC187" s="1">
        <v>43741</v>
      </c>
      <c r="AD187">
        <v>2910.6298830000001</v>
      </c>
      <c r="AF187">
        <f t="shared" si="9"/>
        <v>7.9403049843840279E-3</v>
      </c>
      <c r="AG187">
        <f t="shared" si="8"/>
        <v>1.4216454142520263E-2</v>
      </c>
      <c r="AH187">
        <f t="shared" si="10"/>
        <v>1.4733897081844916E-2</v>
      </c>
      <c r="AI187">
        <f t="shared" si="11"/>
        <v>6.7523855631712593E-3</v>
      </c>
    </row>
    <row r="188" spans="1:35" x14ac:dyDescent="0.25">
      <c r="A188" s="1">
        <v>43742</v>
      </c>
      <c r="B188">
        <v>54</v>
      </c>
      <c r="C188">
        <v>54.540000999999997</v>
      </c>
      <c r="D188">
        <v>53.889999000000003</v>
      </c>
      <c r="E188">
        <v>54.540000999999997</v>
      </c>
      <c r="F188">
        <v>54.135627999999997</v>
      </c>
      <c r="G188">
        <v>9295400</v>
      </c>
      <c r="H188">
        <v>1.2917747E-2</v>
      </c>
      <c r="I188" s="1">
        <v>43742</v>
      </c>
      <c r="J188">
        <v>29.549999</v>
      </c>
      <c r="K188">
        <v>30.200001</v>
      </c>
      <c r="L188">
        <v>29.32</v>
      </c>
      <c r="M188">
        <v>30.105</v>
      </c>
      <c r="N188">
        <v>30.105</v>
      </c>
      <c r="O188">
        <v>3147200</v>
      </c>
      <c r="P188">
        <v>2.3696597E-2</v>
      </c>
      <c r="Q188" s="1">
        <v>43742</v>
      </c>
      <c r="R188">
        <v>62.509998000000003</v>
      </c>
      <c r="S188">
        <v>62.860000999999997</v>
      </c>
      <c r="T188">
        <v>62.23</v>
      </c>
      <c r="U188">
        <v>62.830002</v>
      </c>
      <c r="V188">
        <v>62.284157</v>
      </c>
      <c r="W188">
        <v>968200</v>
      </c>
      <c r="X188">
        <v>6.7072089999999996E-3</v>
      </c>
      <c r="Y188" s="3">
        <v>43742</v>
      </c>
      <c r="Z188" s="4">
        <v>2.0270000000000001</v>
      </c>
      <c r="AC188" s="1">
        <v>43742</v>
      </c>
      <c r="AD188">
        <v>2952.01001</v>
      </c>
      <c r="AF188">
        <f t="shared" si="9"/>
        <v>1.4116785254235431E-2</v>
      </c>
      <c r="AG188">
        <f t="shared" si="8"/>
        <v>1.2917747463032203E-2</v>
      </c>
      <c r="AH188">
        <f t="shared" si="10"/>
        <v>2.3696596571775252E-2</v>
      </c>
      <c r="AI188">
        <f t="shared" si="11"/>
        <v>6.7072088788693307E-3</v>
      </c>
    </row>
    <row r="189" spans="1:35" x14ac:dyDescent="0.25">
      <c r="A189" s="1">
        <v>43745</v>
      </c>
      <c r="B189">
        <v>54.330002</v>
      </c>
      <c r="C189">
        <v>54.360000999999997</v>
      </c>
      <c r="D189">
        <v>53.77</v>
      </c>
      <c r="E189">
        <v>53.869999</v>
      </c>
      <c r="F189">
        <v>53.470592000000003</v>
      </c>
      <c r="G189">
        <v>5964900</v>
      </c>
      <c r="H189">
        <v>-1.2360707E-2</v>
      </c>
      <c r="I189" s="1">
        <v>43745</v>
      </c>
      <c r="J189">
        <v>30.059999000000001</v>
      </c>
      <c r="K189">
        <v>30.639999</v>
      </c>
      <c r="L189">
        <v>29.299999</v>
      </c>
      <c r="M189">
        <v>30.469999000000001</v>
      </c>
      <c r="N189">
        <v>30.469999000000001</v>
      </c>
      <c r="O189">
        <v>2522800</v>
      </c>
      <c r="P189">
        <v>1.2051289E-2</v>
      </c>
      <c r="Q189" s="1">
        <v>43745</v>
      </c>
      <c r="R189">
        <v>62.650002000000001</v>
      </c>
      <c r="S189">
        <v>63.209999000000003</v>
      </c>
      <c r="T189">
        <v>62.27</v>
      </c>
      <c r="U189">
        <v>62.68</v>
      </c>
      <c r="V189">
        <v>62.135455999999998</v>
      </c>
      <c r="W189">
        <v>1313100</v>
      </c>
      <c r="X189">
        <v>-2.390316E-3</v>
      </c>
      <c r="Y189" s="3">
        <v>43745</v>
      </c>
      <c r="Z189" s="4">
        <v>2.012</v>
      </c>
      <c r="AC189" s="1">
        <v>43745</v>
      </c>
      <c r="AD189">
        <v>2938.790039</v>
      </c>
      <c r="AF189">
        <f t="shared" si="9"/>
        <v>-4.4883523743441955E-3</v>
      </c>
      <c r="AG189">
        <f t="shared" si="8"/>
        <v>-1.2360706795333076E-2</v>
      </c>
      <c r="AH189">
        <f t="shared" si="10"/>
        <v>1.2051289262039688E-2</v>
      </c>
      <c r="AI189">
        <f t="shared" si="11"/>
        <v>-2.3903155976157109E-3</v>
      </c>
    </row>
    <row r="190" spans="1:35" x14ac:dyDescent="0.25">
      <c r="A190" s="1">
        <v>43746</v>
      </c>
      <c r="B190">
        <v>53.880001</v>
      </c>
      <c r="C190">
        <v>54.07</v>
      </c>
      <c r="D190">
        <v>53.450001</v>
      </c>
      <c r="E190">
        <v>53.580002</v>
      </c>
      <c r="F190">
        <v>53.182743000000002</v>
      </c>
      <c r="G190">
        <v>13301900</v>
      </c>
      <c r="H190">
        <v>-5.3978569999999998E-3</v>
      </c>
      <c r="I190" s="1">
        <v>43746</v>
      </c>
      <c r="J190">
        <v>30.110001</v>
      </c>
      <c r="K190">
        <v>30.129999000000002</v>
      </c>
      <c r="L190">
        <v>28.85</v>
      </c>
      <c r="M190">
        <v>28.860001</v>
      </c>
      <c r="N190">
        <v>28.860001</v>
      </c>
      <c r="O190">
        <v>2780000</v>
      </c>
      <c r="P190">
        <v>-5.4285972000000002E-2</v>
      </c>
      <c r="Q190" s="1">
        <v>43746</v>
      </c>
      <c r="R190">
        <v>62.650002000000001</v>
      </c>
      <c r="S190">
        <v>62.700001</v>
      </c>
      <c r="T190">
        <v>61.82</v>
      </c>
      <c r="U190">
        <v>61.84</v>
      </c>
      <c r="V190">
        <v>61.302753000000003</v>
      </c>
      <c r="W190">
        <v>1694000</v>
      </c>
      <c r="X190">
        <v>-1.3492024E-2</v>
      </c>
      <c r="Y190" s="3">
        <v>43746</v>
      </c>
      <c r="Z190" s="4">
        <v>2.0095000000000001</v>
      </c>
      <c r="AC190" s="1">
        <v>43746</v>
      </c>
      <c r="AD190">
        <v>2893.0600589999999</v>
      </c>
      <c r="AF190">
        <f t="shared" si="9"/>
        <v>-1.5683159390420975E-2</v>
      </c>
      <c r="AG190">
        <f t="shared" si="8"/>
        <v>-5.3978565024253022E-3</v>
      </c>
      <c r="AH190">
        <f t="shared" si="10"/>
        <v>-5.4285972182691822E-2</v>
      </c>
      <c r="AI190">
        <f t="shared" si="11"/>
        <v>-1.3492023878910686E-2</v>
      </c>
    </row>
    <row r="191" spans="1:35" x14ac:dyDescent="0.25">
      <c r="A191" s="1">
        <v>43747</v>
      </c>
      <c r="B191">
        <v>54.060001</v>
      </c>
      <c r="C191">
        <v>54.07</v>
      </c>
      <c r="D191">
        <v>53.540000999999997</v>
      </c>
      <c r="E191">
        <v>53.830002</v>
      </c>
      <c r="F191">
        <v>53.430892999999998</v>
      </c>
      <c r="G191">
        <v>7135000</v>
      </c>
      <c r="H191">
        <v>4.6551350000000003E-3</v>
      </c>
      <c r="I191" s="1">
        <v>43747</v>
      </c>
      <c r="J191">
        <v>29.190000999999999</v>
      </c>
      <c r="K191">
        <v>30.1</v>
      </c>
      <c r="L191">
        <v>29.030000999999999</v>
      </c>
      <c r="M191">
        <v>29.440000999999999</v>
      </c>
      <c r="N191">
        <v>29.440000999999999</v>
      </c>
      <c r="O191">
        <v>3689300</v>
      </c>
      <c r="P191">
        <v>1.9897740000000001E-2</v>
      </c>
      <c r="Q191" s="1">
        <v>43747</v>
      </c>
      <c r="R191">
        <v>62</v>
      </c>
      <c r="S191">
        <v>62.23</v>
      </c>
      <c r="T191">
        <v>61.759998000000003</v>
      </c>
      <c r="U191">
        <v>62.119999</v>
      </c>
      <c r="V191">
        <v>61.580322000000002</v>
      </c>
      <c r="W191">
        <v>941300</v>
      </c>
      <c r="X191">
        <v>4.5176189999999996E-3</v>
      </c>
      <c r="Y191" s="3">
        <v>43747</v>
      </c>
      <c r="Z191" s="4">
        <v>1.9842500000000001</v>
      </c>
      <c r="AC191" s="1">
        <v>43747</v>
      </c>
      <c r="AD191">
        <v>2919.3999020000001</v>
      </c>
      <c r="AF191">
        <f t="shared" si="9"/>
        <v>9.0632962566772335E-3</v>
      </c>
      <c r="AG191">
        <f t="shared" si="8"/>
        <v>4.6551352609953689E-3</v>
      </c>
      <c r="AH191">
        <f t="shared" si="10"/>
        <v>1.9897739832307249E-2</v>
      </c>
      <c r="AI191">
        <f t="shared" si="11"/>
        <v>4.5176192420743888E-3</v>
      </c>
    </row>
    <row r="192" spans="1:35" x14ac:dyDescent="0.25">
      <c r="A192" s="1">
        <v>43748</v>
      </c>
      <c r="B192">
        <v>53.549999</v>
      </c>
      <c r="C192">
        <v>53.880001</v>
      </c>
      <c r="D192">
        <v>53.360000999999997</v>
      </c>
      <c r="E192">
        <v>53.66</v>
      </c>
      <c r="F192">
        <v>53.262149999999998</v>
      </c>
      <c r="G192">
        <v>8942900</v>
      </c>
      <c r="H192">
        <v>-3.1631519999999998E-3</v>
      </c>
      <c r="I192" s="1">
        <v>43748</v>
      </c>
      <c r="J192">
        <v>29.41</v>
      </c>
      <c r="K192">
        <v>29.860001</v>
      </c>
      <c r="L192">
        <v>28.540001</v>
      </c>
      <c r="M192">
        <v>28.77</v>
      </c>
      <c r="N192">
        <v>28.77</v>
      </c>
      <c r="O192">
        <v>3755000</v>
      </c>
      <c r="P192">
        <v>-2.3021150000000001E-2</v>
      </c>
      <c r="Q192" s="1">
        <v>43748</v>
      </c>
      <c r="R192">
        <v>61.709999000000003</v>
      </c>
      <c r="S192">
        <v>62.5</v>
      </c>
      <c r="T192">
        <v>61.709999000000003</v>
      </c>
      <c r="U192">
        <v>62.369999</v>
      </c>
      <c r="V192">
        <v>61.828147999999999</v>
      </c>
      <c r="W192">
        <v>1026600</v>
      </c>
      <c r="X192">
        <v>4.0163589999999997E-3</v>
      </c>
      <c r="Y192" s="3">
        <v>43748</v>
      </c>
      <c r="Z192" s="4">
        <v>1.98613</v>
      </c>
      <c r="AC192" s="1">
        <v>43748</v>
      </c>
      <c r="AD192">
        <v>2938.1298830000001</v>
      </c>
      <c r="AF192">
        <f t="shared" si="9"/>
        <v>6.3952025933451395E-3</v>
      </c>
      <c r="AG192">
        <f t="shared" si="8"/>
        <v>-3.1631517098427153E-3</v>
      </c>
      <c r="AH192">
        <f t="shared" si="10"/>
        <v>-2.3021150264609602E-2</v>
      </c>
      <c r="AI192">
        <f t="shared" si="11"/>
        <v>4.016358571544032E-3</v>
      </c>
    </row>
    <row r="193" spans="1:35" x14ac:dyDescent="0.25">
      <c r="A193" s="1">
        <v>43749</v>
      </c>
      <c r="B193">
        <v>53.650002000000001</v>
      </c>
      <c r="C193">
        <v>53.700001</v>
      </c>
      <c r="D193">
        <v>53.200001</v>
      </c>
      <c r="E193">
        <v>53.299999</v>
      </c>
      <c r="F193">
        <v>52.904819000000003</v>
      </c>
      <c r="G193">
        <v>8981700</v>
      </c>
      <c r="H193">
        <v>-6.7315159999999999E-3</v>
      </c>
      <c r="I193" s="1">
        <v>43749</v>
      </c>
      <c r="J193">
        <v>29.139999</v>
      </c>
      <c r="K193">
        <v>30.129999000000002</v>
      </c>
      <c r="L193">
        <v>29.059999000000001</v>
      </c>
      <c r="M193">
        <v>29.43</v>
      </c>
      <c r="N193">
        <v>29.43</v>
      </c>
      <c r="O193">
        <v>3973500</v>
      </c>
      <c r="P193">
        <v>2.2681384999999998E-2</v>
      </c>
      <c r="Q193" s="1">
        <v>43749</v>
      </c>
      <c r="R193">
        <v>62.25</v>
      </c>
      <c r="S193">
        <v>62.610000999999997</v>
      </c>
      <c r="T193">
        <v>61.799999</v>
      </c>
      <c r="U193">
        <v>62.130001</v>
      </c>
      <c r="V193">
        <v>61.590237000000002</v>
      </c>
      <c r="W193">
        <v>1230800</v>
      </c>
      <c r="X193">
        <v>-3.8553620000000002E-3</v>
      </c>
      <c r="Y193" s="3">
        <v>43749</v>
      </c>
      <c r="Z193" s="4">
        <v>2.00088</v>
      </c>
      <c r="AC193" s="1">
        <v>43749</v>
      </c>
      <c r="AD193">
        <v>2970.2700199999999</v>
      </c>
      <c r="AF193">
        <f t="shared" si="9"/>
        <v>1.0879579767787639E-2</v>
      </c>
      <c r="AG193">
        <f t="shared" si="8"/>
        <v>-6.7315164534829108E-3</v>
      </c>
      <c r="AH193">
        <f t="shared" si="10"/>
        <v>2.2681384681924488E-2</v>
      </c>
      <c r="AI193">
        <f t="shared" si="11"/>
        <v>-3.8553623058472652E-3</v>
      </c>
    </row>
    <row r="194" spans="1:35" x14ac:dyDescent="0.25">
      <c r="A194" s="1">
        <v>43752</v>
      </c>
      <c r="B194">
        <v>53.490001999999997</v>
      </c>
      <c r="C194">
        <v>53.68</v>
      </c>
      <c r="D194">
        <v>53.220001000000003</v>
      </c>
      <c r="E194">
        <v>53.299999</v>
      </c>
      <c r="F194">
        <v>52.904819000000003</v>
      </c>
      <c r="G194">
        <v>7306300</v>
      </c>
      <c r="H194">
        <v>0</v>
      </c>
      <c r="I194" s="1">
        <v>43752</v>
      </c>
      <c r="J194">
        <v>29.43</v>
      </c>
      <c r="K194">
        <v>30.209999</v>
      </c>
      <c r="L194">
        <v>28.870000999999998</v>
      </c>
      <c r="M194">
        <v>30.120000999999998</v>
      </c>
      <c r="N194">
        <v>30.120000999999998</v>
      </c>
      <c r="O194">
        <v>3004000</v>
      </c>
      <c r="P194">
        <v>2.3174874000000002E-2</v>
      </c>
      <c r="Q194" s="1">
        <v>43752</v>
      </c>
      <c r="R194">
        <v>62.330002</v>
      </c>
      <c r="S194">
        <v>62.5</v>
      </c>
      <c r="T194">
        <v>61.59</v>
      </c>
      <c r="U194">
        <v>62.389999000000003</v>
      </c>
      <c r="V194">
        <v>61.847977</v>
      </c>
      <c r="W194">
        <v>1657800</v>
      </c>
      <c r="X194">
        <v>4.1760219999999997E-3</v>
      </c>
      <c r="Y194" s="3">
        <v>43752</v>
      </c>
      <c r="Z194" s="4">
        <v>2.00088</v>
      </c>
      <c r="AC194" s="1">
        <v>43752</v>
      </c>
      <c r="AD194">
        <v>2966.1499020000001</v>
      </c>
      <c r="AF194">
        <f t="shared" si="9"/>
        <v>-1.3880819469243022E-3</v>
      </c>
      <c r="AG194">
        <f t="shared" si="8"/>
        <v>0</v>
      </c>
      <c r="AH194">
        <f t="shared" si="10"/>
        <v>2.3174873886842029E-2</v>
      </c>
      <c r="AI194">
        <f t="shared" si="11"/>
        <v>4.1760224198323925E-3</v>
      </c>
    </row>
    <row r="195" spans="1:35" x14ac:dyDescent="0.25">
      <c r="A195" s="1">
        <v>43753</v>
      </c>
      <c r="B195">
        <v>53.43</v>
      </c>
      <c r="C195">
        <v>53.68</v>
      </c>
      <c r="D195">
        <v>53.27</v>
      </c>
      <c r="E195">
        <v>53.509998000000003</v>
      </c>
      <c r="F195">
        <v>53.113258000000002</v>
      </c>
      <c r="G195">
        <v>9564300</v>
      </c>
      <c r="H195">
        <v>3.9321460000000001E-3</v>
      </c>
      <c r="I195" s="1">
        <v>43753</v>
      </c>
      <c r="J195">
        <v>29.98</v>
      </c>
      <c r="K195">
        <v>31.379999000000002</v>
      </c>
      <c r="L195">
        <v>29.629999000000002</v>
      </c>
      <c r="M195">
        <v>31.18</v>
      </c>
      <c r="N195">
        <v>31.18</v>
      </c>
      <c r="O195">
        <v>4024100</v>
      </c>
      <c r="P195">
        <v>3.4587426999999997E-2</v>
      </c>
      <c r="Q195" s="1">
        <v>43753</v>
      </c>
      <c r="R195">
        <v>62.400002000000001</v>
      </c>
      <c r="S195">
        <v>62.639999000000003</v>
      </c>
      <c r="T195">
        <v>61.23</v>
      </c>
      <c r="U195">
        <v>61.93</v>
      </c>
      <c r="V195">
        <v>61.391972000000003</v>
      </c>
      <c r="W195">
        <v>1628900</v>
      </c>
      <c r="X195">
        <v>-7.4003130000000004E-3</v>
      </c>
      <c r="Y195" s="3">
        <v>43753</v>
      </c>
      <c r="Z195" s="4">
        <v>2.0021300000000002</v>
      </c>
      <c r="AC195" s="1">
        <v>43753</v>
      </c>
      <c r="AD195">
        <v>2995.679932</v>
      </c>
      <c r="AF195">
        <f t="shared" si="9"/>
        <v>9.9064456123443279E-3</v>
      </c>
      <c r="AG195">
        <f t="shared" si="8"/>
        <v>3.9321458088621419E-3</v>
      </c>
      <c r="AH195">
        <f t="shared" si="10"/>
        <v>3.4587427497407397E-2</v>
      </c>
      <c r="AI195">
        <f t="shared" si="11"/>
        <v>-7.400312719648916E-3</v>
      </c>
    </row>
    <row r="196" spans="1:35" x14ac:dyDescent="0.25">
      <c r="A196" s="1">
        <v>43754</v>
      </c>
      <c r="B196">
        <v>53.459999000000003</v>
      </c>
      <c r="C196">
        <v>53.57</v>
      </c>
      <c r="D196">
        <v>53.130001</v>
      </c>
      <c r="E196">
        <v>53.490001999999997</v>
      </c>
      <c r="F196">
        <v>53.093409999999999</v>
      </c>
      <c r="G196">
        <v>10454800</v>
      </c>
      <c r="H196">
        <v>-3.7376199999999998E-4</v>
      </c>
      <c r="I196" s="1">
        <v>43754</v>
      </c>
      <c r="J196">
        <v>31.01</v>
      </c>
      <c r="K196">
        <v>31.530000999999999</v>
      </c>
      <c r="L196">
        <v>30.93</v>
      </c>
      <c r="M196">
        <v>31.27</v>
      </c>
      <c r="N196">
        <v>31.27</v>
      </c>
      <c r="O196">
        <v>3062800</v>
      </c>
      <c r="P196">
        <v>2.8823080000000001E-3</v>
      </c>
      <c r="Q196" s="1">
        <v>43754</v>
      </c>
      <c r="R196">
        <v>62.02</v>
      </c>
      <c r="S196">
        <v>62.419998</v>
      </c>
      <c r="T196">
        <v>61.139999000000003</v>
      </c>
      <c r="U196">
        <v>61.330002</v>
      </c>
      <c r="V196">
        <v>60.797187999999998</v>
      </c>
      <c r="W196">
        <v>1997000</v>
      </c>
      <c r="X196">
        <v>-9.7355400000000009E-3</v>
      </c>
      <c r="Y196" s="3">
        <v>43754</v>
      </c>
      <c r="Z196" s="4">
        <v>2.00325</v>
      </c>
      <c r="AC196" s="1">
        <v>43754</v>
      </c>
      <c r="AD196">
        <v>2989.6899410000001</v>
      </c>
      <c r="AF196">
        <f t="shared" si="9"/>
        <v>-2.0015448090422439E-3</v>
      </c>
      <c r="AG196">
        <f t="shared" ref="AG196:AG249" si="12">(LN(F196)-LN(F195))</f>
        <v>-3.7376184762827336E-4</v>
      </c>
      <c r="AH196">
        <f t="shared" si="10"/>
        <v>2.8823078401192248E-3</v>
      </c>
      <c r="AI196">
        <f t="shared" si="11"/>
        <v>-9.7355395164520075E-3</v>
      </c>
    </row>
    <row r="197" spans="1:35" x14ac:dyDescent="0.25">
      <c r="A197" s="1">
        <v>43755</v>
      </c>
      <c r="B197">
        <v>53.689999</v>
      </c>
      <c r="C197">
        <v>54.119999</v>
      </c>
      <c r="D197">
        <v>53.580002</v>
      </c>
      <c r="E197">
        <v>53.790000999999997</v>
      </c>
      <c r="F197">
        <v>53.391185999999998</v>
      </c>
      <c r="G197">
        <v>13190300</v>
      </c>
      <c r="H197">
        <v>5.5928610000000002E-3</v>
      </c>
      <c r="I197" s="1">
        <v>43755</v>
      </c>
      <c r="J197">
        <v>31.389999</v>
      </c>
      <c r="K197">
        <v>32.779998999999997</v>
      </c>
      <c r="L197">
        <v>31.25</v>
      </c>
      <c r="M197">
        <v>32.099997999999999</v>
      </c>
      <c r="N197">
        <v>32.099997999999999</v>
      </c>
      <c r="O197">
        <v>3631600</v>
      </c>
      <c r="P197">
        <v>2.6196796000000001E-2</v>
      </c>
      <c r="Q197" s="1">
        <v>43755</v>
      </c>
      <c r="R197">
        <v>61.279998999999997</v>
      </c>
      <c r="S197">
        <v>62.439999</v>
      </c>
      <c r="T197">
        <v>61.049999</v>
      </c>
      <c r="U197">
        <v>62.209999000000003</v>
      </c>
      <c r="V197">
        <v>61.669539999999998</v>
      </c>
      <c r="W197">
        <v>1480400</v>
      </c>
      <c r="X197">
        <v>1.4246592000000001E-2</v>
      </c>
      <c r="Y197" s="3">
        <v>43755</v>
      </c>
      <c r="Z197" s="4">
        <v>1.9658800000000001</v>
      </c>
      <c r="AC197" s="1">
        <v>43755</v>
      </c>
      <c r="AD197">
        <v>2997.9499510000001</v>
      </c>
      <c r="AF197">
        <f t="shared" ref="AF197:AF250" si="13">(LN(AD197)-LN(AD196))</f>
        <v>2.7590220483286743E-3</v>
      </c>
      <c r="AG197">
        <f t="shared" si="12"/>
        <v>5.5928610783242405E-3</v>
      </c>
      <c r="AH197">
        <f t="shared" ref="AH197:AH250" si="14">(LN(N197)-LN(N196))</f>
        <v>2.6196796360922203E-2</v>
      </c>
      <c r="AI197">
        <f t="shared" ref="AI197:AI250" si="15">(LN(V197)-LN(V196))</f>
        <v>1.4246592016758264E-2</v>
      </c>
    </row>
    <row r="198" spans="1:35" x14ac:dyDescent="0.25">
      <c r="A198" s="1">
        <v>43756</v>
      </c>
      <c r="B198">
        <v>55</v>
      </c>
      <c r="C198">
        <v>55.389999000000003</v>
      </c>
      <c r="D198">
        <v>54.450001</v>
      </c>
      <c r="E198">
        <v>54.779998999999997</v>
      </c>
      <c r="F198">
        <v>54.373843999999998</v>
      </c>
      <c r="G198">
        <v>18122400</v>
      </c>
      <c r="H198">
        <v>1.8237553E-2</v>
      </c>
      <c r="I198" s="1">
        <v>43756</v>
      </c>
      <c r="J198">
        <v>32.099997999999999</v>
      </c>
      <c r="K198">
        <v>32.520000000000003</v>
      </c>
      <c r="L198">
        <v>31.700001</v>
      </c>
      <c r="M198">
        <v>32.040000999999997</v>
      </c>
      <c r="N198">
        <v>32.040000999999997</v>
      </c>
      <c r="O198">
        <v>2908200</v>
      </c>
      <c r="P198">
        <v>-1.8708139999999999E-3</v>
      </c>
      <c r="Q198" s="1">
        <v>43756</v>
      </c>
      <c r="R198">
        <v>62.240001999999997</v>
      </c>
      <c r="S198">
        <v>62.830002</v>
      </c>
      <c r="T198">
        <v>61.810001</v>
      </c>
      <c r="U198">
        <v>61.939999</v>
      </c>
      <c r="V198">
        <v>61.401882000000001</v>
      </c>
      <c r="W198">
        <v>1842100</v>
      </c>
      <c r="X198">
        <v>-4.3496439999999997E-3</v>
      </c>
      <c r="Y198" s="3">
        <v>43756</v>
      </c>
      <c r="Z198" s="4">
        <v>1.9532499999999999</v>
      </c>
      <c r="AC198" s="1">
        <v>43756</v>
      </c>
      <c r="AD198">
        <v>2986.1999510000001</v>
      </c>
      <c r="AF198">
        <f t="shared" si="13"/>
        <v>-3.9270457100251122E-3</v>
      </c>
      <c r="AG198">
        <f t="shared" si="12"/>
        <v>1.8237553249637273E-2</v>
      </c>
      <c r="AH198">
        <f t="shared" si="14"/>
        <v>-1.8708144195280774E-3</v>
      </c>
      <c r="AI198">
        <f t="shared" si="15"/>
        <v>-4.3496437701673329E-3</v>
      </c>
    </row>
    <row r="199" spans="1:35" x14ac:dyDescent="0.25">
      <c r="A199" s="1">
        <v>43759</v>
      </c>
      <c r="B199">
        <v>54.450001</v>
      </c>
      <c r="C199">
        <v>54.560001</v>
      </c>
      <c r="D199">
        <v>53.68</v>
      </c>
      <c r="E199">
        <v>54.23</v>
      </c>
      <c r="F199">
        <v>53.827922999999998</v>
      </c>
      <c r="G199">
        <v>12778900</v>
      </c>
      <c r="H199">
        <v>-1.0090882000000001E-2</v>
      </c>
      <c r="I199" s="1">
        <v>43759</v>
      </c>
      <c r="J199">
        <v>32.270000000000003</v>
      </c>
      <c r="K199">
        <v>33.5</v>
      </c>
      <c r="L199">
        <v>32.119999</v>
      </c>
      <c r="M199">
        <v>33.32</v>
      </c>
      <c r="N199">
        <v>33.32</v>
      </c>
      <c r="O199">
        <v>3837100</v>
      </c>
      <c r="P199">
        <v>3.9172664000000003E-2</v>
      </c>
      <c r="Q199" s="1">
        <v>43759</v>
      </c>
      <c r="R199">
        <v>62.23</v>
      </c>
      <c r="S199">
        <v>62.880001</v>
      </c>
      <c r="T199">
        <v>61.950001</v>
      </c>
      <c r="U199">
        <v>62.5</v>
      </c>
      <c r="V199">
        <v>61.95702</v>
      </c>
      <c r="W199">
        <v>1348400</v>
      </c>
      <c r="X199">
        <v>9.0004330000000004E-3</v>
      </c>
      <c r="Y199" s="3">
        <v>43759</v>
      </c>
      <c r="Z199" s="4">
        <v>1.9339999999999999</v>
      </c>
      <c r="AC199" s="1">
        <v>43759</v>
      </c>
      <c r="AD199">
        <v>3006.719971</v>
      </c>
      <c r="AF199">
        <f t="shared" si="13"/>
        <v>6.8481142616274582E-3</v>
      </c>
      <c r="AG199">
        <f t="shared" si="12"/>
        <v>-1.0090882016745795E-2</v>
      </c>
      <c r="AH199">
        <f t="shared" si="14"/>
        <v>3.9172663887498071E-2</v>
      </c>
      <c r="AI199">
        <f t="shared" si="15"/>
        <v>9.000432697378713E-3</v>
      </c>
    </row>
    <row r="200" spans="1:35" x14ac:dyDescent="0.25">
      <c r="A200" s="1">
        <v>43760</v>
      </c>
      <c r="B200">
        <v>54.23</v>
      </c>
      <c r="C200">
        <v>54.419998</v>
      </c>
      <c r="D200">
        <v>53.740001999999997</v>
      </c>
      <c r="E200">
        <v>53.849997999999999</v>
      </c>
      <c r="F200">
        <v>53.450741000000001</v>
      </c>
      <c r="G200">
        <v>9533400</v>
      </c>
      <c r="H200">
        <v>-7.0318469999999999E-3</v>
      </c>
      <c r="I200" s="1">
        <v>43760</v>
      </c>
      <c r="J200">
        <v>33.400002000000001</v>
      </c>
      <c r="K200">
        <v>33.529998999999997</v>
      </c>
      <c r="L200">
        <v>32.75</v>
      </c>
      <c r="M200">
        <v>32.970001000000003</v>
      </c>
      <c r="N200">
        <v>32.970001000000003</v>
      </c>
      <c r="O200">
        <v>3590400</v>
      </c>
      <c r="P200">
        <v>-1.055973E-2</v>
      </c>
      <c r="Q200" s="1">
        <v>43760</v>
      </c>
      <c r="R200">
        <v>62.509998000000003</v>
      </c>
      <c r="S200">
        <v>62.779998999999997</v>
      </c>
      <c r="T200">
        <v>62.02</v>
      </c>
      <c r="U200">
        <v>62.080002</v>
      </c>
      <c r="V200">
        <v>61.540672000000001</v>
      </c>
      <c r="W200">
        <v>1251600</v>
      </c>
      <c r="X200">
        <v>-6.742629E-3</v>
      </c>
      <c r="Y200" s="3">
        <v>43760</v>
      </c>
      <c r="Z200" s="4">
        <v>1.9359999999999999</v>
      </c>
      <c r="AC200" s="1">
        <v>43760</v>
      </c>
      <c r="AD200">
        <v>2995.98999</v>
      </c>
      <c r="AF200">
        <f t="shared" si="13"/>
        <v>-3.5750494353443685E-3</v>
      </c>
      <c r="AG200">
        <f t="shared" si="12"/>
        <v>-7.0318465972767363E-3</v>
      </c>
      <c r="AH200">
        <f t="shared" si="14"/>
        <v>-1.0559729884399349E-2</v>
      </c>
      <c r="AI200">
        <f t="shared" si="15"/>
        <v>-6.7426292852434955E-3</v>
      </c>
    </row>
    <row r="201" spans="1:35" x14ac:dyDescent="0.25">
      <c r="A201" s="1">
        <v>43761</v>
      </c>
      <c r="B201">
        <v>54.060001</v>
      </c>
      <c r="C201">
        <v>54.66</v>
      </c>
      <c r="D201">
        <v>54.009998000000003</v>
      </c>
      <c r="E201">
        <v>54.639999000000003</v>
      </c>
      <c r="F201">
        <v>54.234881999999999</v>
      </c>
      <c r="G201">
        <v>8556600</v>
      </c>
      <c r="H201">
        <v>1.456378E-2</v>
      </c>
      <c r="I201" s="1">
        <v>43761</v>
      </c>
      <c r="J201">
        <v>32.889999000000003</v>
      </c>
      <c r="K201">
        <v>33.349997999999999</v>
      </c>
      <c r="L201">
        <v>32.619999</v>
      </c>
      <c r="M201">
        <v>33.279998999999997</v>
      </c>
      <c r="N201">
        <v>33.279998999999997</v>
      </c>
      <c r="O201">
        <v>2415800</v>
      </c>
      <c r="P201">
        <v>9.3584979999999998E-3</v>
      </c>
      <c r="Q201" s="1">
        <v>43761</v>
      </c>
      <c r="R201">
        <v>62.110000999999997</v>
      </c>
      <c r="S201">
        <v>62.32</v>
      </c>
      <c r="T201">
        <v>61.880001</v>
      </c>
      <c r="U201">
        <v>62.209999000000003</v>
      </c>
      <c r="V201">
        <v>61.669539999999998</v>
      </c>
      <c r="W201">
        <v>953600</v>
      </c>
      <c r="X201">
        <v>2.0918400000000002E-3</v>
      </c>
      <c r="Y201" s="3">
        <v>43761</v>
      </c>
      <c r="Z201" s="4">
        <v>1.93963</v>
      </c>
      <c r="AC201" s="1">
        <v>43761</v>
      </c>
      <c r="AD201">
        <v>3004.5200199999999</v>
      </c>
      <c r="AF201">
        <f t="shared" si="13"/>
        <v>2.8431035800764448E-3</v>
      </c>
      <c r="AG201">
        <f t="shared" si="12"/>
        <v>1.4563779974307689E-2</v>
      </c>
      <c r="AH201">
        <f t="shared" si="14"/>
        <v>9.3584984906875945E-3</v>
      </c>
      <c r="AI201">
        <f t="shared" si="15"/>
        <v>2.0918403580321154E-3</v>
      </c>
    </row>
    <row r="202" spans="1:35" x14ac:dyDescent="0.25">
      <c r="A202" s="1">
        <v>43762</v>
      </c>
      <c r="B202">
        <v>54.57</v>
      </c>
      <c r="C202">
        <v>54.82</v>
      </c>
      <c r="D202">
        <v>54.490001999999997</v>
      </c>
      <c r="E202">
        <v>54.610000999999997</v>
      </c>
      <c r="F202">
        <v>54.205105000000003</v>
      </c>
      <c r="G202">
        <v>11051400</v>
      </c>
      <c r="H202">
        <v>-5.4918899999999995E-4</v>
      </c>
      <c r="I202" s="1">
        <v>43762</v>
      </c>
      <c r="J202">
        <v>33.450001</v>
      </c>
      <c r="K202">
        <v>33.599997999999999</v>
      </c>
      <c r="L202">
        <v>32.599997999999999</v>
      </c>
      <c r="M202">
        <v>33.529998999999997</v>
      </c>
      <c r="N202">
        <v>33.529998999999997</v>
      </c>
      <c r="O202">
        <v>2194800</v>
      </c>
      <c r="P202">
        <v>7.4839449999999997E-3</v>
      </c>
      <c r="Q202" s="1">
        <v>43762</v>
      </c>
      <c r="R202">
        <v>61.959999000000003</v>
      </c>
      <c r="S202">
        <v>61.959999000000003</v>
      </c>
      <c r="T202">
        <v>61.060001</v>
      </c>
      <c r="U202">
        <v>61.66</v>
      </c>
      <c r="V202">
        <v>61.124316999999998</v>
      </c>
      <c r="W202">
        <v>979900</v>
      </c>
      <c r="X202">
        <v>-8.8803560000000007E-3</v>
      </c>
      <c r="Y202" s="3">
        <v>43762</v>
      </c>
      <c r="Z202" s="4">
        <v>1.93563</v>
      </c>
      <c r="AC202" s="1">
        <v>43762</v>
      </c>
      <c r="AD202">
        <v>3010.290039</v>
      </c>
      <c r="AF202">
        <f t="shared" si="13"/>
        <v>1.9186044823928938E-3</v>
      </c>
      <c r="AG202">
        <f t="shared" si="12"/>
        <v>-5.4918857097296936E-4</v>
      </c>
      <c r="AH202">
        <f t="shared" si="14"/>
        <v>7.4839447491683586E-3</v>
      </c>
      <c r="AI202">
        <f t="shared" si="15"/>
        <v>-8.8803560108372537E-3</v>
      </c>
    </row>
    <row r="203" spans="1:35" x14ac:dyDescent="0.25">
      <c r="A203" s="1">
        <v>43763</v>
      </c>
      <c r="B203">
        <v>54.549999</v>
      </c>
      <c r="C203">
        <v>54.560001</v>
      </c>
      <c r="D203">
        <v>53.669998</v>
      </c>
      <c r="E203">
        <v>53.75</v>
      </c>
      <c r="F203">
        <v>53.351481999999997</v>
      </c>
      <c r="G203">
        <v>9782400</v>
      </c>
      <c r="H203">
        <v>-1.5873335999999998E-2</v>
      </c>
      <c r="I203" s="1">
        <v>43763</v>
      </c>
      <c r="J203">
        <v>33.630001</v>
      </c>
      <c r="K203">
        <v>34.389999000000003</v>
      </c>
      <c r="L203">
        <v>33.409999999999997</v>
      </c>
      <c r="M203">
        <v>34.369999</v>
      </c>
      <c r="N203">
        <v>34.369999</v>
      </c>
      <c r="O203">
        <v>1898600</v>
      </c>
      <c r="P203">
        <v>2.4743530999999999E-2</v>
      </c>
      <c r="Q203" s="1">
        <v>43763</v>
      </c>
      <c r="R203">
        <v>61.759998000000003</v>
      </c>
      <c r="S203">
        <v>61.919998</v>
      </c>
      <c r="T203">
        <v>60.650002000000001</v>
      </c>
      <c r="U203">
        <v>60.889999000000003</v>
      </c>
      <c r="V203">
        <v>60.361007999999998</v>
      </c>
      <c r="W203">
        <v>1493700</v>
      </c>
      <c r="X203">
        <v>-1.256644E-2</v>
      </c>
      <c r="Y203" s="3">
        <v>43763</v>
      </c>
      <c r="Z203" s="4">
        <v>1.9281299999999999</v>
      </c>
      <c r="AC203" s="1">
        <v>43763</v>
      </c>
      <c r="AD203">
        <v>3022.5500489999999</v>
      </c>
      <c r="AF203">
        <f t="shared" si="13"/>
        <v>4.0644295882827919E-3</v>
      </c>
      <c r="AG203">
        <f t="shared" si="12"/>
        <v>-1.5873336020995943E-2</v>
      </c>
      <c r="AH203">
        <f t="shared" si="14"/>
        <v>2.4743531112502382E-2</v>
      </c>
      <c r="AI203">
        <f t="shared" si="15"/>
        <v>-1.2566440347076657E-2</v>
      </c>
    </row>
    <row r="204" spans="1:35" x14ac:dyDescent="0.25">
      <c r="A204" s="1">
        <v>43766</v>
      </c>
      <c r="B204">
        <v>53.740001999999997</v>
      </c>
      <c r="C204">
        <v>53.950001</v>
      </c>
      <c r="D204">
        <v>53.369999</v>
      </c>
      <c r="E204">
        <v>53.57</v>
      </c>
      <c r="F204">
        <v>53.172817000000002</v>
      </c>
      <c r="G204">
        <v>8866100</v>
      </c>
      <c r="H204">
        <v>-3.3544489999999998E-3</v>
      </c>
      <c r="I204" s="1">
        <v>43766</v>
      </c>
      <c r="J204">
        <v>34.43</v>
      </c>
      <c r="K204">
        <v>35.310001</v>
      </c>
      <c r="L204">
        <v>34.159999999999997</v>
      </c>
      <c r="M204">
        <v>34.970001000000003</v>
      </c>
      <c r="N204">
        <v>34.970001000000003</v>
      </c>
      <c r="O204">
        <v>2336600</v>
      </c>
      <c r="P204">
        <v>1.7306518E-2</v>
      </c>
      <c r="Q204" s="1">
        <v>43766</v>
      </c>
      <c r="R204">
        <v>61.09</v>
      </c>
      <c r="S204">
        <v>61.259998000000003</v>
      </c>
      <c r="T204">
        <v>60.650002000000001</v>
      </c>
      <c r="U204">
        <v>61.060001</v>
      </c>
      <c r="V204">
        <v>60.529533000000001</v>
      </c>
      <c r="W204">
        <v>2651200</v>
      </c>
      <c r="X204">
        <v>2.7880610000000001E-3</v>
      </c>
      <c r="Y204" s="3">
        <v>43766</v>
      </c>
      <c r="Z204" s="4">
        <v>1.9355</v>
      </c>
      <c r="AC204" s="1">
        <v>43766</v>
      </c>
      <c r="AD204">
        <v>3039.419922</v>
      </c>
      <c r="AF204">
        <f t="shared" si="13"/>
        <v>5.5658199003794095E-3</v>
      </c>
      <c r="AG204">
        <f t="shared" si="12"/>
        <v>-3.3544490639281221E-3</v>
      </c>
      <c r="AH204">
        <f t="shared" si="14"/>
        <v>1.7306517904622343E-2</v>
      </c>
      <c r="AI204">
        <f t="shared" si="15"/>
        <v>2.7880611298787272E-3</v>
      </c>
    </row>
    <row r="205" spans="1:35" x14ac:dyDescent="0.25">
      <c r="A205" s="1">
        <v>43767</v>
      </c>
      <c r="B205">
        <v>53.389999000000003</v>
      </c>
      <c r="C205">
        <v>53.66</v>
      </c>
      <c r="D205">
        <v>53.259998000000003</v>
      </c>
      <c r="E205">
        <v>53.41</v>
      </c>
      <c r="F205">
        <v>53.014004</v>
      </c>
      <c r="G205">
        <v>7999700</v>
      </c>
      <c r="H205">
        <v>-2.9912020000000001E-3</v>
      </c>
      <c r="I205" s="1">
        <v>43767</v>
      </c>
      <c r="J205">
        <v>34.650002000000001</v>
      </c>
      <c r="K205">
        <v>34.755001</v>
      </c>
      <c r="L205">
        <v>33.584999000000003</v>
      </c>
      <c r="M205">
        <v>33.799999</v>
      </c>
      <c r="N205">
        <v>33.799999</v>
      </c>
      <c r="O205">
        <v>2543500</v>
      </c>
      <c r="P205">
        <v>-3.4029807000000002E-2</v>
      </c>
      <c r="Q205" s="1">
        <v>43767</v>
      </c>
      <c r="R205">
        <v>63</v>
      </c>
      <c r="S205">
        <v>64.360000999999997</v>
      </c>
      <c r="T205">
        <v>61.549999</v>
      </c>
      <c r="U205">
        <v>62.869999</v>
      </c>
      <c r="V205">
        <v>62.323802999999998</v>
      </c>
      <c r="W205">
        <v>4785900</v>
      </c>
      <c r="X205">
        <v>2.9212029E-2</v>
      </c>
      <c r="Y205" s="3">
        <v>43767</v>
      </c>
      <c r="Z205" s="4">
        <v>1.92713</v>
      </c>
      <c r="AC205" s="1">
        <v>43767</v>
      </c>
      <c r="AD205">
        <v>3036.889893</v>
      </c>
      <c r="AF205">
        <f t="shared" si="13"/>
        <v>-8.3275185868991741E-4</v>
      </c>
      <c r="AG205">
        <f t="shared" si="12"/>
        <v>-2.9912020515641125E-3</v>
      </c>
      <c r="AH205">
        <f t="shared" si="14"/>
        <v>-3.4029806768049564E-2</v>
      </c>
      <c r="AI205">
        <f t="shared" si="15"/>
        <v>2.9212028757735098E-2</v>
      </c>
    </row>
    <row r="206" spans="1:35" x14ac:dyDescent="0.25">
      <c r="A206" s="1">
        <v>43768</v>
      </c>
      <c r="B206">
        <v>53.52</v>
      </c>
      <c r="C206">
        <v>54.049999</v>
      </c>
      <c r="D206">
        <v>53.16</v>
      </c>
      <c r="E206">
        <v>53.939999</v>
      </c>
      <c r="F206">
        <v>53.540073</v>
      </c>
      <c r="G206">
        <v>8620900</v>
      </c>
      <c r="H206">
        <v>9.8742959999999994E-3</v>
      </c>
      <c r="I206" s="1">
        <v>43768</v>
      </c>
      <c r="J206">
        <v>33.799999</v>
      </c>
      <c r="K206">
        <v>34.005001</v>
      </c>
      <c r="L206">
        <v>33.080002</v>
      </c>
      <c r="M206">
        <v>33.18</v>
      </c>
      <c r="N206">
        <v>33.18</v>
      </c>
      <c r="O206">
        <v>1707300</v>
      </c>
      <c r="P206">
        <v>-1.8513488000000002E-2</v>
      </c>
      <c r="Q206" s="1">
        <v>43768</v>
      </c>
      <c r="R206">
        <v>63.32</v>
      </c>
      <c r="S206">
        <v>63.98</v>
      </c>
      <c r="T206">
        <v>62.869999</v>
      </c>
      <c r="U206">
        <v>63.880001</v>
      </c>
      <c r="V206">
        <v>63.325031000000003</v>
      </c>
      <c r="W206">
        <v>2585300</v>
      </c>
      <c r="X206">
        <v>1.5937262000000001E-2</v>
      </c>
      <c r="Y206" s="3">
        <v>43768</v>
      </c>
      <c r="Z206" s="4">
        <v>1.90913</v>
      </c>
      <c r="AC206" s="1">
        <v>43768</v>
      </c>
      <c r="AD206">
        <v>3046.7700199999999</v>
      </c>
      <c r="AF206">
        <f t="shared" si="13"/>
        <v>3.2480894157931317E-3</v>
      </c>
      <c r="AG206">
        <f t="shared" si="12"/>
        <v>9.874296492279111E-3</v>
      </c>
      <c r="AH206">
        <f t="shared" si="14"/>
        <v>-1.8513488140875278E-2</v>
      </c>
      <c r="AI206">
        <f t="shared" si="15"/>
        <v>1.5937261976700867E-2</v>
      </c>
    </row>
    <row r="207" spans="1:35" x14ac:dyDescent="0.25">
      <c r="A207" s="1">
        <v>43769</v>
      </c>
      <c r="B207">
        <v>53.959999000000003</v>
      </c>
      <c r="C207">
        <v>54.470001000000003</v>
      </c>
      <c r="D207">
        <v>53.849997999999999</v>
      </c>
      <c r="E207">
        <v>54.43</v>
      </c>
      <c r="F207">
        <v>54.026440000000001</v>
      </c>
      <c r="G207">
        <v>13981600</v>
      </c>
      <c r="H207">
        <v>9.0431550000000006E-3</v>
      </c>
      <c r="I207" s="1">
        <v>43769</v>
      </c>
      <c r="J207">
        <v>33.040000999999997</v>
      </c>
      <c r="K207">
        <v>33.07</v>
      </c>
      <c r="L207">
        <v>32.354999999999997</v>
      </c>
      <c r="M207">
        <v>32.57</v>
      </c>
      <c r="N207">
        <v>32.57</v>
      </c>
      <c r="O207">
        <v>2681400</v>
      </c>
      <c r="P207">
        <v>-1.8555664999999999E-2</v>
      </c>
      <c r="Q207" s="1">
        <v>43769</v>
      </c>
      <c r="R207">
        <v>63.880001</v>
      </c>
      <c r="S207">
        <v>64.069999999999993</v>
      </c>
      <c r="T207">
        <v>62.970001000000003</v>
      </c>
      <c r="U207">
        <v>63.529998999999997</v>
      </c>
      <c r="V207">
        <v>62.978068999999998</v>
      </c>
      <c r="W207">
        <v>1820700</v>
      </c>
      <c r="X207">
        <v>-5.4941310000000002E-3</v>
      </c>
      <c r="Y207" s="3">
        <v>43769</v>
      </c>
      <c r="Z207" s="4">
        <v>1.90225</v>
      </c>
      <c r="AC207" s="1">
        <v>43769</v>
      </c>
      <c r="AD207">
        <v>3037.5600589999999</v>
      </c>
      <c r="AF207">
        <f t="shared" si="13"/>
        <v>-3.0274386546498278E-3</v>
      </c>
      <c r="AG207">
        <f t="shared" si="12"/>
        <v>9.0431548065859069E-3</v>
      </c>
      <c r="AH207">
        <f t="shared" si="14"/>
        <v>-1.8555665474156324E-2</v>
      </c>
      <c r="AI207">
        <f t="shared" si="15"/>
        <v>-5.4941307500326886E-3</v>
      </c>
    </row>
    <row r="208" spans="1:35" x14ac:dyDescent="0.25">
      <c r="A208" s="1">
        <v>43770</v>
      </c>
      <c r="B208">
        <v>54.630001</v>
      </c>
      <c r="C208">
        <v>54.740001999999997</v>
      </c>
      <c r="D208">
        <v>53.849997999999999</v>
      </c>
      <c r="E208">
        <v>53.900002000000001</v>
      </c>
      <c r="F208">
        <v>53.500369999999997</v>
      </c>
      <c r="G208">
        <v>9889200</v>
      </c>
      <c r="H208">
        <v>-9.7849870000000002E-3</v>
      </c>
      <c r="I208" s="1">
        <v>43770</v>
      </c>
      <c r="J208">
        <v>32.830002</v>
      </c>
      <c r="K208">
        <v>33.900002000000001</v>
      </c>
      <c r="L208">
        <v>32.619999</v>
      </c>
      <c r="M208">
        <v>33.689999</v>
      </c>
      <c r="N208">
        <v>33.689999</v>
      </c>
      <c r="O208">
        <v>2053900</v>
      </c>
      <c r="P208">
        <v>3.3809407999999999E-2</v>
      </c>
      <c r="Q208" s="1">
        <v>43770</v>
      </c>
      <c r="R208">
        <v>63.470001000000003</v>
      </c>
      <c r="S208">
        <v>64.019997000000004</v>
      </c>
      <c r="T208">
        <v>63.290000999999997</v>
      </c>
      <c r="U208">
        <v>63.68</v>
      </c>
      <c r="V208">
        <v>63.12677</v>
      </c>
      <c r="W208">
        <v>1863300</v>
      </c>
      <c r="X208">
        <v>2.3583720000000001E-3</v>
      </c>
      <c r="Y208" s="3">
        <v>43770</v>
      </c>
      <c r="Z208" s="4">
        <v>1.8905000000000001</v>
      </c>
      <c r="AC208" s="1">
        <v>43770</v>
      </c>
      <c r="AD208">
        <v>3066.9099120000001</v>
      </c>
      <c r="AF208">
        <f t="shared" si="13"/>
        <v>9.6159303902432214E-3</v>
      </c>
      <c r="AG208">
        <f t="shared" si="12"/>
        <v>-9.7849865985333295E-3</v>
      </c>
      <c r="AH208">
        <f t="shared" si="14"/>
        <v>3.3809408447920575E-2</v>
      </c>
      <c r="AI208">
        <f t="shared" si="15"/>
        <v>2.3583721306987826E-3</v>
      </c>
    </row>
    <row r="209" spans="1:35" x14ac:dyDescent="0.25">
      <c r="A209" s="1">
        <v>43773</v>
      </c>
      <c r="B209">
        <v>53.959999000000003</v>
      </c>
      <c r="C209">
        <v>54</v>
      </c>
      <c r="D209">
        <v>52.970001000000003</v>
      </c>
      <c r="E209">
        <v>53.139999000000003</v>
      </c>
      <c r="F209">
        <v>52.746006000000001</v>
      </c>
      <c r="G209">
        <v>17515100</v>
      </c>
      <c r="H209">
        <v>-1.4200516E-2</v>
      </c>
      <c r="I209" s="1">
        <v>43773</v>
      </c>
      <c r="J209">
        <v>33.900002000000001</v>
      </c>
      <c r="K209">
        <v>34.095001000000003</v>
      </c>
      <c r="L209">
        <v>33.32</v>
      </c>
      <c r="M209">
        <v>33.979999999999997</v>
      </c>
      <c r="N209">
        <v>33.979999999999997</v>
      </c>
      <c r="O209">
        <v>1363200</v>
      </c>
      <c r="P209">
        <v>8.5710890000000005E-3</v>
      </c>
      <c r="Q209" s="1">
        <v>43773</v>
      </c>
      <c r="R209">
        <v>63.709999000000003</v>
      </c>
      <c r="S209">
        <v>63.869999</v>
      </c>
      <c r="T209">
        <v>63.060001</v>
      </c>
      <c r="U209">
        <v>63.560001</v>
      </c>
      <c r="V209">
        <v>63.007812999999999</v>
      </c>
      <c r="W209">
        <v>1500400</v>
      </c>
      <c r="X209">
        <v>-1.8861920000000001E-3</v>
      </c>
      <c r="Y209" s="3">
        <v>43773</v>
      </c>
      <c r="Z209" s="4">
        <v>1.90825</v>
      </c>
      <c r="AC209" s="1">
        <v>43773</v>
      </c>
      <c r="AD209">
        <v>3078.2700199999999</v>
      </c>
      <c r="AF209">
        <f t="shared" si="13"/>
        <v>3.6972459932531621E-3</v>
      </c>
      <c r="AG209">
        <f t="shared" si="12"/>
        <v>-1.4200515916104717E-2</v>
      </c>
      <c r="AH209">
        <f t="shared" si="14"/>
        <v>8.5710885077232568E-3</v>
      </c>
      <c r="AI209">
        <f t="shared" si="15"/>
        <v>-1.8861922311659285E-3</v>
      </c>
    </row>
    <row r="210" spans="1:35" x14ac:dyDescent="0.25">
      <c r="A210" s="1">
        <v>43774</v>
      </c>
      <c r="B210">
        <v>52.889999000000003</v>
      </c>
      <c r="C210">
        <v>52.889999000000003</v>
      </c>
      <c r="D210">
        <v>52.119999</v>
      </c>
      <c r="E210">
        <v>52.419998</v>
      </c>
      <c r="F210">
        <v>52.031342000000002</v>
      </c>
      <c r="G210">
        <v>19283600</v>
      </c>
      <c r="H210">
        <v>-1.3641785999999999E-2</v>
      </c>
      <c r="I210" s="1">
        <v>43774</v>
      </c>
      <c r="J210">
        <v>34.07</v>
      </c>
      <c r="K210">
        <v>34.330002</v>
      </c>
      <c r="L210">
        <v>33.090000000000003</v>
      </c>
      <c r="M210">
        <v>33.360000999999997</v>
      </c>
      <c r="N210">
        <v>33.360000999999997</v>
      </c>
      <c r="O210">
        <v>1888200</v>
      </c>
      <c r="P210">
        <v>-1.8414508999999999E-2</v>
      </c>
      <c r="Q210" s="1">
        <v>43774</v>
      </c>
      <c r="R210">
        <v>63.740001999999997</v>
      </c>
      <c r="S210">
        <v>63.990001999999997</v>
      </c>
      <c r="T210">
        <v>63.360000999999997</v>
      </c>
      <c r="U210">
        <v>63.52</v>
      </c>
      <c r="V210">
        <v>62.968159</v>
      </c>
      <c r="W210">
        <v>1501400</v>
      </c>
      <c r="X210">
        <v>-6.2954899999999997E-4</v>
      </c>
      <c r="Y210" s="3">
        <v>43774</v>
      </c>
      <c r="Z210" s="4">
        <v>1.8935</v>
      </c>
      <c r="AC210" s="1">
        <v>43774</v>
      </c>
      <c r="AD210">
        <v>3074.6201169999999</v>
      </c>
      <c r="AF210">
        <f t="shared" si="13"/>
        <v>-1.1864029250823194E-3</v>
      </c>
      <c r="AG210">
        <f t="shared" si="12"/>
        <v>-1.3641786068369299E-2</v>
      </c>
      <c r="AH210">
        <f t="shared" si="14"/>
        <v>-1.8414508777221616E-2</v>
      </c>
      <c r="AI210">
        <f t="shared" si="15"/>
        <v>-6.2954864614450656E-4</v>
      </c>
    </row>
    <row r="211" spans="1:35" x14ac:dyDescent="0.25">
      <c r="A211" s="1">
        <v>43775</v>
      </c>
      <c r="B211">
        <v>52.529998999999997</v>
      </c>
      <c r="C211">
        <v>52.799999</v>
      </c>
      <c r="D211">
        <v>52.41</v>
      </c>
      <c r="E211">
        <v>52.799999</v>
      </c>
      <c r="F211">
        <v>52.408524</v>
      </c>
      <c r="G211">
        <v>13288900</v>
      </c>
      <c r="H211">
        <v>7.2229820000000002E-3</v>
      </c>
      <c r="I211" s="1">
        <v>43775</v>
      </c>
      <c r="J211">
        <v>33.279998999999997</v>
      </c>
      <c r="K211">
        <v>34.020000000000003</v>
      </c>
      <c r="L211">
        <v>33.049999</v>
      </c>
      <c r="M211">
        <v>33.630001</v>
      </c>
      <c r="N211">
        <v>33.630001</v>
      </c>
      <c r="O211">
        <v>2057500</v>
      </c>
      <c r="P211">
        <v>8.0609480000000001E-3</v>
      </c>
      <c r="Q211" s="1">
        <v>43775</v>
      </c>
      <c r="R211">
        <v>64.050003000000004</v>
      </c>
      <c r="S211">
        <v>65.110000999999997</v>
      </c>
      <c r="T211">
        <v>63.970001000000003</v>
      </c>
      <c r="U211">
        <v>64.410004000000001</v>
      </c>
      <c r="V211">
        <v>63.850430000000003</v>
      </c>
      <c r="W211">
        <v>3031800</v>
      </c>
      <c r="X211">
        <v>1.3914131E-2</v>
      </c>
      <c r="Y211" s="3">
        <v>43775</v>
      </c>
      <c r="Z211" s="4">
        <v>1.90425</v>
      </c>
      <c r="AC211" s="1">
        <v>43775</v>
      </c>
      <c r="AD211">
        <v>3076.780029</v>
      </c>
      <c r="AF211">
        <f t="shared" si="13"/>
        <v>7.0225055678463377E-4</v>
      </c>
      <c r="AG211">
        <f t="shared" si="12"/>
        <v>7.2229820716835924E-3</v>
      </c>
      <c r="AH211">
        <f t="shared" si="14"/>
        <v>8.0609480209687945E-3</v>
      </c>
      <c r="AI211">
        <f t="shared" si="15"/>
        <v>1.3914131060864143E-2</v>
      </c>
    </row>
    <row r="212" spans="1:35" x14ac:dyDescent="0.25">
      <c r="A212" s="1">
        <v>43776</v>
      </c>
      <c r="B212">
        <v>52.880001</v>
      </c>
      <c r="C212">
        <v>53</v>
      </c>
      <c r="D212">
        <v>51.959999000000003</v>
      </c>
      <c r="E212">
        <v>52.290000999999997</v>
      </c>
      <c r="F212">
        <v>51.902309000000002</v>
      </c>
      <c r="G212">
        <v>11725500</v>
      </c>
      <c r="H212">
        <v>-9.7059710000000007E-3</v>
      </c>
      <c r="I212" s="1">
        <v>43776</v>
      </c>
      <c r="J212">
        <v>33.799999</v>
      </c>
      <c r="K212">
        <v>34.619999</v>
      </c>
      <c r="L212">
        <v>33.369999</v>
      </c>
      <c r="M212">
        <v>33.439999</v>
      </c>
      <c r="N212">
        <v>33.439999</v>
      </c>
      <c r="O212">
        <v>5746800</v>
      </c>
      <c r="P212">
        <v>-5.6657970000000002E-3</v>
      </c>
      <c r="Q212" s="1">
        <v>43776</v>
      </c>
      <c r="R212">
        <v>64.309997999999993</v>
      </c>
      <c r="S212">
        <v>64.410004000000001</v>
      </c>
      <c r="T212">
        <v>63.200001</v>
      </c>
      <c r="U212">
        <v>63.73</v>
      </c>
      <c r="V212">
        <v>63.176333999999997</v>
      </c>
      <c r="W212">
        <v>1512500</v>
      </c>
      <c r="X212">
        <v>-1.0613548E-2</v>
      </c>
      <c r="Y212" s="3">
        <v>43776</v>
      </c>
      <c r="Z212" s="4">
        <v>1.9013800000000001</v>
      </c>
      <c r="AC212" s="1">
        <v>43776</v>
      </c>
      <c r="AD212">
        <v>3085.179932</v>
      </c>
      <c r="AF212">
        <f t="shared" si="13"/>
        <v>2.726375457253738E-3</v>
      </c>
      <c r="AG212">
        <f t="shared" si="12"/>
        <v>-9.7059712681897281E-3</v>
      </c>
      <c r="AH212">
        <f t="shared" si="14"/>
        <v>-5.6657971753391045E-3</v>
      </c>
      <c r="AI212">
        <f t="shared" si="15"/>
        <v>-1.0613547990852013E-2</v>
      </c>
    </row>
    <row r="213" spans="1:35" x14ac:dyDescent="0.25">
      <c r="A213" s="1">
        <v>43777</v>
      </c>
      <c r="B213">
        <v>52.459999000000003</v>
      </c>
      <c r="C213">
        <v>52.599997999999999</v>
      </c>
      <c r="D213">
        <v>52.09</v>
      </c>
      <c r="E213">
        <v>52.209999000000003</v>
      </c>
      <c r="F213">
        <v>51.822899</v>
      </c>
      <c r="G213">
        <v>7141800</v>
      </c>
      <c r="H213">
        <v>-1.5311610000000001E-3</v>
      </c>
      <c r="I213" s="1">
        <v>43777</v>
      </c>
      <c r="J213">
        <v>37.709999000000003</v>
      </c>
      <c r="K213">
        <v>38.700001</v>
      </c>
      <c r="L213">
        <v>36.090000000000003</v>
      </c>
      <c r="M213">
        <v>37.549999</v>
      </c>
      <c r="N213">
        <v>37.549999</v>
      </c>
      <c r="O213">
        <v>10239800</v>
      </c>
      <c r="P213">
        <v>0.115920593</v>
      </c>
      <c r="Q213" s="1">
        <v>43777</v>
      </c>
      <c r="R213">
        <v>64.029999000000004</v>
      </c>
      <c r="S213">
        <v>64.400002000000001</v>
      </c>
      <c r="T213">
        <v>63.639999000000003</v>
      </c>
      <c r="U213">
        <v>63.990001999999997</v>
      </c>
      <c r="V213">
        <v>63.434078</v>
      </c>
      <c r="W213">
        <v>1352000</v>
      </c>
      <c r="X213">
        <v>4.0714560000000002E-3</v>
      </c>
      <c r="Y213" s="3">
        <v>43777</v>
      </c>
      <c r="Z213" s="4">
        <v>1.90063</v>
      </c>
      <c r="AC213" s="1">
        <v>43777</v>
      </c>
      <c r="AD213">
        <v>3093.080078</v>
      </c>
      <c r="AF213">
        <f t="shared" si="13"/>
        <v>2.5574029882182714E-3</v>
      </c>
      <c r="AG213">
        <f t="shared" si="12"/>
        <v>-1.5311613646402655E-3</v>
      </c>
      <c r="AH213">
        <f t="shared" si="14"/>
        <v>0.11592059326679083</v>
      </c>
      <c r="AI213">
        <f t="shared" si="15"/>
        <v>4.0714559249117599E-3</v>
      </c>
    </row>
    <row r="214" spans="1:35" x14ac:dyDescent="0.25">
      <c r="A214" s="1">
        <v>43780</v>
      </c>
      <c r="B214">
        <v>52.330002</v>
      </c>
      <c r="C214">
        <v>52.369999</v>
      </c>
      <c r="D214">
        <v>51.779998999999997</v>
      </c>
      <c r="E214">
        <v>51.84</v>
      </c>
      <c r="F214">
        <v>51.455643000000002</v>
      </c>
      <c r="G214">
        <v>8198300</v>
      </c>
      <c r="H214">
        <v>-7.1119820000000002E-3</v>
      </c>
      <c r="I214" s="1">
        <v>43780</v>
      </c>
      <c r="J214">
        <v>37.389999000000003</v>
      </c>
      <c r="K214">
        <v>38.950001</v>
      </c>
      <c r="L214">
        <v>36.865001999999997</v>
      </c>
      <c r="M214">
        <v>38.630001</v>
      </c>
      <c r="N214">
        <v>38.630001</v>
      </c>
      <c r="O214">
        <v>3929800</v>
      </c>
      <c r="P214">
        <v>2.8355851000000001E-2</v>
      </c>
      <c r="Q214" s="1">
        <v>43780</v>
      </c>
      <c r="R214">
        <v>63.830002</v>
      </c>
      <c r="S214">
        <v>63.880001</v>
      </c>
      <c r="T214">
        <v>63.040000999999997</v>
      </c>
      <c r="U214">
        <v>63.470001000000003</v>
      </c>
      <c r="V214">
        <v>62.918593999999999</v>
      </c>
      <c r="W214">
        <v>1027000</v>
      </c>
      <c r="X214">
        <v>-8.1594930000000003E-3</v>
      </c>
      <c r="Y214" s="3">
        <v>43780</v>
      </c>
      <c r="Z214" s="4">
        <v>1.90463</v>
      </c>
      <c r="AC214" s="1">
        <v>43780</v>
      </c>
      <c r="AD214">
        <v>3087.01001</v>
      </c>
      <c r="AF214">
        <f t="shared" si="13"/>
        <v>-1.9643952970014311E-3</v>
      </c>
      <c r="AG214">
        <f t="shared" si="12"/>
        <v>-7.1119816542606351E-3</v>
      </c>
      <c r="AH214">
        <f t="shared" si="14"/>
        <v>2.8355850985821274E-2</v>
      </c>
      <c r="AI214">
        <f t="shared" si="15"/>
        <v>-8.1594928195727334E-3</v>
      </c>
    </row>
    <row r="215" spans="1:35" x14ac:dyDescent="0.25">
      <c r="A215" s="1">
        <v>43781</v>
      </c>
      <c r="B215">
        <v>51.91</v>
      </c>
      <c r="C215">
        <v>51.91</v>
      </c>
      <c r="D215">
        <v>51.580002</v>
      </c>
      <c r="E215">
        <v>51.709999000000003</v>
      </c>
      <c r="F215">
        <v>51.326607000000003</v>
      </c>
      <c r="G215">
        <v>12656900</v>
      </c>
      <c r="H215">
        <v>-2.5108629999999999E-3</v>
      </c>
      <c r="I215" s="1">
        <v>43781</v>
      </c>
      <c r="J215">
        <v>38.380001</v>
      </c>
      <c r="K215">
        <v>38.560001</v>
      </c>
      <c r="L215">
        <v>37.409999999999997</v>
      </c>
      <c r="M215">
        <v>37.830002</v>
      </c>
      <c r="N215">
        <v>37.830002</v>
      </c>
      <c r="O215">
        <v>3673000</v>
      </c>
      <c r="P215">
        <v>-2.0926711000000001E-2</v>
      </c>
      <c r="Q215" s="1">
        <v>43781</v>
      </c>
      <c r="R215">
        <v>63.5</v>
      </c>
      <c r="S215">
        <v>64.160004000000001</v>
      </c>
      <c r="T215">
        <v>63.27</v>
      </c>
      <c r="U215">
        <v>63.970001000000003</v>
      </c>
      <c r="V215">
        <v>63.414248999999998</v>
      </c>
      <c r="W215">
        <v>1550100</v>
      </c>
      <c r="X215">
        <v>7.8468519999999996E-3</v>
      </c>
      <c r="Y215" s="3">
        <v>43781</v>
      </c>
      <c r="Z215" s="4">
        <v>1.9092499999999999</v>
      </c>
      <c r="AC215" s="1">
        <v>43781</v>
      </c>
      <c r="AD215">
        <v>3091.8400879999999</v>
      </c>
      <c r="AF215">
        <f t="shared" si="13"/>
        <v>1.5634232607162346E-3</v>
      </c>
      <c r="AG215">
        <f t="shared" si="12"/>
        <v>-2.5108628735321936E-3</v>
      </c>
      <c r="AH215">
        <f t="shared" si="14"/>
        <v>-2.092671105177546E-2</v>
      </c>
      <c r="AI215">
        <f t="shared" si="15"/>
        <v>7.846851720860748E-3</v>
      </c>
    </row>
    <row r="216" spans="1:35" x14ac:dyDescent="0.25">
      <c r="A216" s="1">
        <v>43782</v>
      </c>
      <c r="B216">
        <v>52.18</v>
      </c>
      <c r="C216">
        <v>52.450001</v>
      </c>
      <c r="D216">
        <v>51.959999000000003</v>
      </c>
      <c r="E216">
        <v>52.41</v>
      </c>
      <c r="F216">
        <v>52.021416000000002</v>
      </c>
      <c r="G216">
        <v>12257900</v>
      </c>
      <c r="H216">
        <v>1.3446207E-2</v>
      </c>
      <c r="I216" s="1">
        <v>43782</v>
      </c>
      <c r="J216">
        <v>37.580002</v>
      </c>
      <c r="K216">
        <v>38.389999000000003</v>
      </c>
      <c r="L216">
        <v>37.380001</v>
      </c>
      <c r="M216">
        <v>38.150002000000001</v>
      </c>
      <c r="N216">
        <v>38.150002000000001</v>
      </c>
      <c r="O216">
        <v>2288900</v>
      </c>
      <c r="P216">
        <v>8.4233190000000003E-3</v>
      </c>
      <c r="Q216" s="1">
        <v>43782</v>
      </c>
      <c r="R216">
        <v>64.089995999999999</v>
      </c>
      <c r="S216">
        <v>64.629997000000003</v>
      </c>
      <c r="T216">
        <v>63.799999</v>
      </c>
      <c r="U216">
        <v>64.410004000000001</v>
      </c>
      <c r="V216">
        <v>63.850430000000003</v>
      </c>
      <c r="W216">
        <v>2036600</v>
      </c>
      <c r="X216">
        <v>6.854733E-3</v>
      </c>
      <c r="Y216" s="3">
        <v>43782</v>
      </c>
      <c r="Z216" s="4">
        <v>1.90988</v>
      </c>
      <c r="AC216" s="1">
        <v>43782</v>
      </c>
      <c r="AD216">
        <v>3094.040039</v>
      </c>
      <c r="AF216">
        <f t="shared" si="13"/>
        <v>7.1128151454047384E-4</v>
      </c>
      <c r="AG216">
        <f t="shared" si="12"/>
        <v>1.3446207257441056E-2</v>
      </c>
      <c r="AH216">
        <f t="shared" si="14"/>
        <v>8.4233186420732409E-3</v>
      </c>
      <c r="AI216">
        <f t="shared" si="15"/>
        <v>6.854733164652238E-3</v>
      </c>
    </row>
    <row r="217" spans="1:35" x14ac:dyDescent="0.25">
      <c r="A217" s="1">
        <v>43783</v>
      </c>
      <c r="B217">
        <v>52.529998999999997</v>
      </c>
      <c r="C217">
        <v>52.669998</v>
      </c>
      <c r="D217">
        <v>52.349997999999999</v>
      </c>
      <c r="E217">
        <v>52.630001</v>
      </c>
      <c r="F217">
        <v>52.239787999999997</v>
      </c>
      <c r="G217">
        <v>8660300</v>
      </c>
      <c r="H217">
        <v>4.1889470000000002E-3</v>
      </c>
      <c r="I217" s="1">
        <v>43783</v>
      </c>
      <c r="J217">
        <v>38.220001000000003</v>
      </c>
      <c r="K217">
        <v>39.139999000000003</v>
      </c>
      <c r="L217">
        <v>38.049999</v>
      </c>
      <c r="M217">
        <v>38.955002</v>
      </c>
      <c r="N217">
        <v>38.955002</v>
      </c>
      <c r="O217">
        <v>2544400</v>
      </c>
      <c r="P217">
        <v>2.0881375000000001E-2</v>
      </c>
      <c r="Q217" s="1">
        <v>43783</v>
      </c>
      <c r="R217">
        <v>64.540001000000004</v>
      </c>
      <c r="S217">
        <v>64.669998000000007</v>
      </c>
      <c r="T217">
        <v>63.779998999999997</v>
      </c>
      <c r="U217">
        <v>64.050003000000004</v>
      </c>
      <c r="V217">
        <v>63.493557000000003</v>
      </c>
      <c r="W217">
        <v>1600300</v>
      </c>
      <c r="X217">
        <v>-5.6048809999999999E-3</v>
      </c>
      <c r="Y217" s="3">
        <v>43783</v>
      </c>
      <c r="Z217" s="4">
        <v>1.9041300000000001</v>
      </c>
      <c r="AC217" s="1">
        <v>43783</v>
      </c>
      <c r="AD217">
        <v>3096.6298830000001</v>
      </c>
      <c r="AF217">
        <f t="shared" si="13"/>
        <v>8.3669269520569856E-4</v>
      </c>
      <c r="AG217">
        <f t="shared" si="12"/>
        <v>4.1889468170612787E-3</v>
      </c>
      <c r="AH217">
        <f t="shared" si="14"/>
        <v>2.0881374969007549E-2</v>
      </c>
      <c r="AI217">
        <f t="shared" si="15"/>
        <v>-5.6048808060964461E-3</v>
      </c>
    </row>
    <row r="218" spans="1:35" x14ac:dyDescent="0.25">
      <c r="A218" s="1">
        <v>43784</v>
      </c>
      <c r="B218">
        <v>52.639999000000003</v>
      </c>
      <c r="C218">
        <v>52.68</v>
      </c>
      <c r="D218">
        <v>52.380001</v>
      </c>
      <c r="E218">
        <v>52.669998</v>
      </c>
      <c r="F218">
        <v>52.279488000000001</v>
      </c>
      <c r="G218">
        <v>8982400</v>
      </c>
      <c r="H218">
        <v>7.5966900000000003E-4</v>
      </c>
      <c r="I218" s="1">
        <v>43784</v>
      </c>
      <c r="J218">
        <v>39</v>
      </c>
      <c r="K218">
        <v>39.689999</v>
      </c>
      <c r="L218">
        <v>38.659999999999997</v>
      </c>
      <c r="M218">
        <v>39.68</v>
      </c>
      <c r="N218">
        <v>39.68</v>
      </c>
      <c r="O218">
        <v>2286000</v>
      </c>
      <c r="P218">
        <v>1.8440096999999999E-2</v>
      </c>
      <c r="Q218" s="1">
        <v>43784</v>
      </c>
      <c r="R218">
        <v>63.970001000000003</v>
      </c>
      <c r="S218">
        <v>64.879997000000003</v>
      </c>
      <c r="T218">
        <v>63.77</v>
      </c>
      <c r="U218">
        <v>64.660004000000001</v>
      </c>
      <c r="V218">
        <v>64.098258999999999</v>
      </c>
      <c r="W218">
        <v>1772900</v>
      </c>
      <c r="X218">
        <v>9.4787670000000008E-3</v>
      </c>
      <c r="Y218" s="3">
        <v>43784</v>
      </c>
      <c r="Z218" s="4">
        <v>1.90263</v>
      </c>
      <c r="AC218" s="1">
        <v>43784</v>
      </c>
      <c r="AD218">
        <v>3120.459961</v>
      </c>
      <c r="AF218">
        <f t="shared" si="13"/>
        <v>7.6660287374537006E-3</v>
      </c>
      <c r="AG218">
        <f t="shared" si="12"/>
        <v>7.5966852103359628E-4</v>
      </c>
      <c r="AH218">
        <f t="shared" si="14"/>
        <v>1.8440097292560687E-2</v>
      </c>
      <c r="AI218">
        <f t="shared" si="15"/>
        <v>9.4787666874998067E-3</v>
      </c>
    </row>
    <row r="219" spans="1:35" x14ac:dyDescent="0.25">
      <c r="A219" s="1">
        <v>43787</v>
      </c>
      <c r="B219">
        <v>52.68</v>
      </c>
      <c r="C219">
        <v>53.439999</v>
      </c>
      <c r="D219">
        <v>52.669998</v>
      </c>
      <c r="E219">
        <v>53.029998999999997</v>
      </c>
      <c r="F219">
        <v>52.636817999999998</v>
      </c>
      <c r="G219">
        <v>13782000</v>
      </c>
      <c r="H219">
        <v>6.811742E-3</v>
      </c>
      <c r="I219" s="1">
        <v>43787</v>
      </c>
      <c r="J219">
        <v>39.619999</v>
      </c>
      <c r="K219">
        <v>40.099997999999999</v>
      </c>
      <c r="L219">
        <v>39.150002000000001</v>
      </c>
      <c r="M219">
        <v>39.950001</v>
      </c>
      <c r="N219">
        <v>39.950001</v>
      </c>
      <c r="O219">
        <v>1817300</v>
      </c>
      <c r="P219">
        <v>6.7814149999999998E-3</v>
      </c>
      <c r="Q219" s="1">
        <v>43787</v>
      </c>
      <c r="R219">
        <v>64.959998999999996</v>
      </c>
      <c r="S219">
        <v>65.5</v>
      </c>
      <c r="T219">
        <v>64.440002000000007</v>
      </c>
      <c r="U219">
        <v>65.430000000000007</v>
      </c>
      <c r="V219">
        <v>64.861564999999999</v>
      </c>
      <c r="W219">
        <v>1637300</v>
      </c>
      <c r="X219">
        <v>1.1838026999999999E-2</v>
      </c>
      <c r="Y219" s="3">
        <v>43787</v>
      </c>
      <c r="Z219" s="4">
        <v>1.8985000000000001</v>
      </c>
      <c r="AC219" s="1">
        <v>43787</v>
      </c>
      <c r="AD219">
        <v>3122.030029</v>
      </c>
      <c r="AF219">
        <f t="shared" si="13"/>
        <v>5.0302620769038242E-4</v>
      </c>
      <c r="AG219">
        <f t="shared" si="12"/>
        <v>6.8117415737010134E-3</v>
      </c>
      <c r="AH219">
        <f t="shared" si="14"/>
        <v>6.7814148269000896E-3</v>
      </c>
      <c r="AI219">
        <f t="shared" si="15"/>
        <v>1.1838026609735763E-2</v>
      </c>
    </row>
    <row r="220" spans="1:35" x14ac:dyDescent="0.25">
      <c r="A220" s="1">
        <v>43788</v>
      </c>
      <c r="B220">
        <v>53.150002000000001</v>
      </c>
      <c r="C220">
        <v>53.310001</v>
      </c>
      <c r="D220">
        <v>52.869999</v>
      </c>
      <c r="E220">
        <v>53.080002</v>
      </c>
      <c r="F220">
        <v>52.686450999999998</v>
      </c>
      <c r="G220">
        <v>12679500</v>
      </c>
      <c r="H220">
        <v>9.4248900000000002E-4</v>
      </c>
      <c r="I220" s="1">
        <v>43788</v>
      </c>
      <c r="J220">
        <v>39.650002000000001</v>
      </c>
      <c r="K220">
        <v>39.830002</v>
      </c>
      <c r="L220">
        <v>37.689999</v>
      </c>
      <c r="M220">
        <v>37.790000999999997</v>
      </c>
      <c r="N220">
        <v>37.790000999999997</v>
      </c>
      <c r="O220">
        <v>2381900</v>
      </c>
      <c r="P220">
        <v>-5.5584152999999997E-2</v>
      </c>
      <c r="Q220" s="1">
        <v>43788</v>
      </c>
      <c r="R220">
        <v>65.360000999999997</v>
      </c>
      <c r="S220">
        <v>65.459998999999996</v>
      </c>
      <c r="T220">
        <v>65.120002999999997</v>
      </c>
      <c r="U220">
        <v>65.319999999999993</v>
      </c>
      <c r="V220">
        <v>64.752517999999995</v>
      </c>
      <c r="W220">
        <v>1070500</v>
      </c>
      <c r="X220">
        <v>-1.682642E-3</v>
      </c>
      <c r="Y220" s="3">
        <v>43788</v>
      </c>
      <c r="Z220" s="4">
        <v>1.89463</v>
      </c>
      <c r="AC220" s="1">
        <v>43788</v>
      </c>
      <c r="AD220">
        <v>3120.179932</v>
      </c>
      <c r="AF220">
        <f t="shared" si="13"/>
        <v>-5.9276988942436049E-4</v>
      </c>
      <c r="AG220">
        <f t="shared" si="12"/>
        <v>9.4248885636138979E-4</v>
      </c>
      <c r="AH220">
        <f t="shared" si="14"/>
        <v>-5.5584153420148219E-2</v>
      </c>
      <c r="AI220">
        <f t="shared" si="15"/>
        <v>-1.6826416266599864E-3</v>
      </c>
    </row>
    <row r="221" spans="1:35" x14ac:dyDescent="0.25">
      <c r="A221" s="1">
        <v>43789</v>
      </c>
      <c r="B221">
        <v>53.099997999999999</v>
      </c>
      <c r="C221">
        <v>53.400002000000001</v>
      </c>
      <c r="D221">
        <v>53.009998000000003</v>
      </c>
      <c r="E221">
        <v>53.220001000000003</v>
      </c>
      <c r="F221">
        <v>52.825412999999998</v>
      </c>
      <c r="G221">
        <v>11970300</v>
      </c>
      <c r="H221">
        <v>2.6340560000000001E-3</v>
      </c>
      <c r="I221" s="1">
        <v>43789</v>
      </c>
      <c r="J221">
        <v>37.57</v>
      </c>
      <c r="K221">
        <v>38.979999999999997</v>
      </c>
      <c r="L221">
        <v>37.366000999999997</v>
      </c>
      <c r="M221">
        <v>38.880001</v>
      </c>
      <c r="N221">
        <v>38.880001</v>
      </c>
      <c r="O221">
        <v>2718000</v>
      </c>
      <c r="P221">
        <v>2.8435460999999999E-2</v>
      </c>
      <c r="Q221" s="1">
        <v>43789</v>
      </c>
      <c r="R221">
        <v>65.319999999999993</v>
      </c>
      <c r="S221">
        <v>65.419998000000007</v>
      </c>
      <c r="T221">
        <v>64.839995999999999</v>
      </c>
      <c r="U221">
        <v>65.379997000000003</v>
      </c>
      <c r="V221">
        <v>64.811995999999994</v>
      </c>
      <c r="W221">
        <v>1511300</v>
      </c>
      <c r="X221">
        <v>9.1812199999999995E-4</v>
      </c>
      <c r="Y221" s="3">
        <v>43789</v>
      </c>
      <c r="Z221" s="4">
        <v>1.8987499999999999</v>
      </c>
      <c r="AC221" s="1">
        <v>43789</v>
      </c>
      <c r="AD221">
        <v>3108.459961</v>
      </c>
      <c r="AF221">
        <f t="shared" si="13"/>
        <v>-3.7632565160130582E-3</v>
      </c>
      <c r="AG221">
        <f t="shared" si="12"/>
        <v>2.6340560213418129E-3</v>
      </c>
      <c r="AH221">
        <f t="shared" si="14"/>
        <v>2.8435461488978575E-2</v>
      </c>
      <c r="AI221">
        <f t="shared" si="15"/>
        <v>9.1812182737172066E-4</v>
      </c>
    </row>
    <row r="222" spans="1:35" x14ac:dyDescent="0.25">
      <c r="A222" s="1">
        <v>43790</v>
      </c>
      <c r="B222">
        <v>53.110000999999997</v>
      </c>
      <c r="C222">
        <v>53.34</v>
      </c>
      <c r="D222">
        <v>52.779998999999997</v>
      </c>
      <c r="E222">
        <v>52.959999000000003</v>
      </c>
      <c r="F222">
        <v>52.567337000000002</v>
      </c>
      <c r="G222">
        <v>7856100</v>
      </c>
      <c r="H222">
        <v>-4.897424E-3</v>
      </c>
      <c r="I222" s="1">
        <v>43790</v>
      </c>
      <c r="J222">
        <v>38.990001999999997</v>
      </c>
      <c r="K222">
        <v>39.909999999999997</v>
      </c>
      <c r="L222">
        <v>38.630001</v>
      </c>
      <c r="M222">
        <v>39.790000999999997</v>
      </c>
      <c r="N222">
        <v>39.790000999999997</v>
      </c>
      <c r="O222">
        <v>3124900</v>
      </c>
      <c r="P222">
        <v>2.3135644E-2</v>
      </c>
      <c r="Q222" s="1">
        <v>43790</v>
      </c>
      <c r="R222">
        <v>65.199996999999996</v>
      </c>
      <c r="S222">
        <v>65.449996999999996</v>
      </c>
      <c r="T222">
        <v>64.709998999999996</v>
      </c>
      <c r="U222">
        <v>64.720000999999996</v>
      </c>
      <c r="V222">
        <v>64.157737999999995</v>
      </c>
      <c r="W222">
        <v>1609000</v>
      </c>
      <c r="X222">
        <v>-1.0146001999999999E-2</v>
      </c>
      <c r="Y222" s="3">
        <v>43790</v>
      </c>
      <c r="Z222" s="4">
        <v>1.9095</v>
      </c>
      <c r="AC222" s="1">
        <v>43790</v>
      </c>
      <c r="AD222">
        <v>3103.540039</v>
      </c>
      <c r="AF222">
        <f t="shared" si="13"/>
        <v>-1.5840061264338345E-3</v>
      </c>
      <c r="AG222">
        <f t="shared" si="12"/>
        <v>-4.8974244589721216E-3</v>
      </c>
      <c r="AH222">
        <f t="shared" si="14"/>
        <v>2.3135644258376775E-2</v>
      </c>
      <c r="AI222">
        <f t="shared" si="15"/>
        <v>-1.0146002355994277E-2</v>
      </c>
    </row>
    <row r="223" spans="1:35" x14ac:dyDescent="0.25">
      <c r="A223" s="1">
        <v>43791</v>
      </c>
      <c r="B223">
        <v>52.959999000000003</v>
      </c>
      <c r="C223">
        <v>53.189999</v>
      </c>
      <c r="D223">
        <v>52.75</v>
      </c>
      <c r="E223">
        <v>53.029998999999997</v>
      </c>
      <c r="F223">
        <v>52.636817999999998</v>
      </c>
      <c r="G223">
        <v>9113300</v>
      </c>
      <c r="H223">
        <v>1.32088E-3</v>
      </c>
      <c r="I223" s="1">
        <v>43791</v>
      </c>
      <c r="J223">
        <v>39.950001</v>
      </c>
      <c r="K223">
        <v>41.290000999999997</v>
      </c>
      <c r="L223">
        <v>39.799999</v>
      </c>
      <c r="M223">
        <v>41.099997999999999</v>
      </c>
      <c r="N223">
        <v>41.099997999999999</v>
      </c>
      <c r="O223">
        <v>3654400</v>
      </c>
      <c r="P223">
        <v>3.2392422999999997E-2</v>
      </c>
      <c r="Q223" s="1">
        <v>43791</v>
      </c>
      <c r="R223">
        <v>64.970000999999996</v>
      </c>
      <c r="S223">
        <v>65.260002</v>
      </c>
      <c r="T223">
        <v>64.319999999999993</v>
      </c>
      <c r="U223">
        <v>64.510002</v>
      </c>
      <c r="V223">
        <v>63.949562</v>
      </c>
      <c r="W223">
        <v>974200</v>
      </c>
      <c r="X223">
        <v>-3.2500279999999999E-3</v>
      </c>
      <c r="Y223" s="3">
        <v>43791</v>
      </c>
      <c r="Z223" s="4">
        <v>1.9172499999999999</v>
      </c>
      <c r="AC223" s="1">
        <v>43791</v>
      </c>
      <c r="AD223">
        <v>3110.290039</v>
      </c>
      <c r="AF223">
        <f t="shared" si="13"/>
        <v>2.1725739424187651E-3</v>
      </c>
      <c r="AG223">
        <f t="shared" si="12"/>
        <v>1.3208795812689189E-3</v>
      </c>
      <c r="AH223">
        <f t="shared" si="14"/>
        <v>3.2392423269607562E-2</v>
      </c>
      <c r="AI223">
        <f t="shared" si="15"/>
        <v>-3.2500284252554579E-3</v>
      </c>
    </row>
    <row r="224" spans="1:35" x14ac:dyDescent="0.25">
      <c r="A224" s="1">
        <v>43794</v>
      </c>
      <c r="B224">
        <v>53.279998999999997</v>
      </c>
      <c r="C224">
        <v>53.389999000000003</v>
      </c>
      <c r="D224">
        <v>52.77</v>
      </c>
      <c r="E224">
        <v>53.220001000000003</v>
      </c>
      <c r="F224">
        <v>52.825412999999998</v>
      </c>
      <c r="G224">
        <v>10963500</v>
      </c>
      <c r="H224">
        <v>3.576545E-3</v>
      </c>
      <c r="I224" s="1">
        <v>43794</v>
      </c>
      <c r="J224">
        <v>41.150002000000001</v>
      </c>
      <c r="K224">
        <v>41.264999000000003</v>
      </c>
      <c r="L224">
        <v>40.5</v>
      </c>
      <c r="M224">
        <v>40.889999000000003</v>
      </c>
      <c r="N224">
        <v>40.889999000000003</v>
      </c>
      <c r="O224">
        <v>2732600</v>
      </c>
      <c r="P224">
        <v>-5.1225630000000001E-3</v>
      </c>
      <c r="Q224" s="1">
        <v>43794</v>
      </c>
      <c r="R224">
        <v>64.639999000000003</v>
      </c>
      <c r="S224">
        <v>64.769997000000004</v>
      </c>
      <c r="T224">
        <v>64.120002999999997</v>
      </c>
      <c r="U224">
        <v>64.339995999999999</v>
      </c>
      <c r="V224">
        <v>63.781033000000001</v>
      </c>
      <c r="W224">
        <v>1262400</v>
      </c>
      <c r="X224">
        <v>-2.638821E-3</v>
      </c>
      <c r="Y224" s="3">
        <v>43794</v>
      </c>
      <c r="Z224" s="4">
        <v>1.9186300000000001</v>
      </c>
      <c r="AC224" s="1">
        <v>43794</v>
      </c>
      <c r="AD224">
        <v>3133.639893</v>
      </c>
      <c r="AF224">
        <f t="shared" si="13"/>
        <v>7.479252042189799E-3</v>
      </c>
      <c r="AG224">
        <f t="shared" si="12"/>
        <v>3.5765448777032027E-3</v>
      </c>
      <c r="AH224">
        <f t="shared" si="14"/>
        <v>-5.1225629196935962E-3</v>
      </c>
      <c r="AI224">
        <f t="shared" si="15"/>
        <v>-2.6388211500032455E-3</v>
      </c>
    </row>
    <row r="225" spans="1:35" x14ac:dyDescent="0.25">
      <c r="A225" s="1">
        <v>43795</v>
      </c>
      <c r="B225">
        <v>53.310001</v>
      </c>
      <c r="C225">
        <v>53.939999</v>
      </c>
      <c r="D225">
        <v>53.220001000000003</v>
      </c>
      <c r="E225">
        <v>53.900002000000001</v>
      </c>
      <c r="F225">
        <v>53.500369999999997</v>
      </c>
      <c r="G225">
        <v>13219800</v>
      </c>
      <c r="H225">
        <v>1.2696188000000001E-2</v>
      </c>
      <c r="I225" s="1">
        <v>43795</v>
      </c>
      <c r="J225">
        <v>40.770000000000003</v>
      </c>
      <c r="K225">
        <v>41.360000999999997</v>
      </c>
      <c r="L225">
        <v>40.150002000000001</v>
      </c>
      <c r="M225">
        <v>40.189999</v>
      </c>
      <c r="N225">
        <v>40.189999</v>
      </c>
      <c r="O225">
        <v>2282600</v>
      </c>
      <c r="P225">
        <v>-1.7267326E-2</v>
      </c>
      <c r="Q225" s="1">
        <v>43795</v>
      </c>
      <c r="R225">
        <v>64.430000000000007</v>
      </c>
      <c r="S225">
        <v>65.529999000000004</v>
      </c>
      <c r="T225">
        <v>64.129997000000003</v>
      </c>
      <c r="U225">
        <v>65.489998</v>
      </c>
      <c r="V225">
        <v>64.921042999999997</v>
      </c>
      <c r="W225">
        <v>1781700</v>
      </c>
      <c r="X225">
        <v>1.7715951000000001E-2</v>
      </c>
      <c r="Y225" s="3">
        <v>43795</v>
      </c>
      <c r="Z225" s="4">
        <v>1.90863</v>
      </c>
      <c r="AC225" s="1">
        <v>43795</v>
      </c>
      <c r="AD225">
        <v>3140.5200199999999</v>
      </c>
      <c r="AF225">
        <f t="shared" si="13"/>
        <v>2.19316365957134E-3</v>
      </c>
      <c r="AG225">
        <f t="shared" si="12"/>
        <v>1.2696188026473099E-2</v>
      </c>
      <c r="AH225">
        <f t="shared" si="14"/>
        <v>-1.7267326341395606E-2</v>
      </c>
      <c r="AI225">
        <f t="shared" si="15"/>
        <v>1.7715950694096705E-2</v>
      </c>
    </row>
    <row r="226" spans="1:35" x14ac:dyDescent="0.25">
      <c r="A226" s="1">
        <v>43796</v>
      </c>
      <c r="B226">
        <v>53.93</v>
      </c>
      <c r="C226">
        <v>54.099997999999999</v>
      </c>
      <c r="D226">
        <v>53.599997999999999</v>
      </c>
      <c r="E226">
        <v>53.950001</v>
      </c>
      <c r="F226">
        <v>53.549999</v>
      </c>
      <c r="G226">
        <v>9595200</v>
      </c>
      <c r="H226">
        <v>9.27208E-4</v>
      </c>
      <c r="I226" s="1">
        <v>43796</v>
      </c>
      <c r="J226">
        <v>40.159999999999997</v>
      </c>
      <c r="K226">
        <v>40.479999999999997</v>
      </c>
      <c r="L226">
        <v>38.689999</v>
      </c>
      <c r="M226">
        <v>38.994999</v>
      </c>
      <c r="N226">
        <v>38.994999</v>
      </c>
      <c r="O226">
        <v>2274400</v>
      </c>
      <c r="P226">
        <v>-3.0184776E-2</v>
      </c>
      <c r="Q226" s="1">
        <v>43796</v>
      </c>
      <c r="R226">
        <v>65.610000999999997</v>
      </c>
      <c r="S226">
        <v>65.940002000000007</v>
      </c>
      <c r="T226">
        <v>65.319999999999993</v>
      </c>
      <c r="U226">
        <v>65.610000999999997</v>
      </c>
      <c r="V226">
        <v>65.040001000000004</v>
      </c>
      <c r="W226">
        <v>1553300</v>
      </c>
      <c r="X226">
        <v>1.830672E-3</v>
      </c>
      <c r="Y226" s="3">
        <v>43796</v>
      </c>
      <c r="Z226" s="4">
        <v>1.9137500000000001</v>
      </c>
      <c r="AC226" s="1">
        <v>43796</v>
      </c>
      <c r="AD226">
        <v>3153.6298830000001</v>
      </c>
      <c r="AF226">
        <f t="shared" si="13"/>
        <v>4.1657355354960401E-3</v>
      </c>
      <c r="AG226">
        <f t="shared" si="12"/>
        <v>9.2720845372484817E-4</v>
      </c>
      <c r="AH226">
        <f t="shared" si="14"/>
        <v>-3.0184776441150252E-2</v>
      </c>
      <c r="AI226">
        <f t="shared" si="15"/>
        <v>1.8306721700787065E-3</v>
      </c>
    </row>
    <row r="227" spans="1:35" x14ac:dyDescent="0.25">
      <c r="A227" s="1">
        <v>43798</v>
      </c>
      <c r="B227">
        <v>53.700001</v>
      </c>
      <c r="C227">
        <v>53.73</v>
      </c>
      <c r="D227">
        <v>53.220001000000003</v>
      </c>
      <c r="E227">
        <v>53.400002000000001</v>
      </c>
      <c r="F227">
        <v>53.400002000000001</v>
      </c>
      <c r="G227">
        <v>7222300</v>
      </c>
      <c r="H227">
        <v>-2.8049949999999998E-3</v>
      </c>
      <c r="I227" s="1">
        <v>43798</v>
      </c>
      <c r="J227">
        <v>38.950001</v>
      </c>
      <c r="K227">
        <v>39.310001</v>
      </c>
      <c r="L227">
        <v>38.720001000000003</v>
      </c>
      <c r="M227">
        <v>39.150002000000001</v>
      </c>
      <c r="N227">
        <v>39.150002000000001</v>
      </c>
      <c r="O227">
        <v>933600</v>
      </c>
      <c r="P227">
        <v>3.967066E-3</v>
      </c>
      <c r="Q227" s="1">
        <v>43798</v>
      </c>
      <c r="R227">
        <v>65.029999000000004</v>
      </c>
      <c r="S227">
        <v>65.489998</v>
      </c>
      <c r="T227">
        <v>64.680000000000007</v>
      </c>
      <c r="U227">
        <v>65.120002999999997</v>
      </c>
      <c r="V227">
        <v>65.120002999999997</v>
      </c>
      <c r="W227">
        <v>1043600</v>
      </c>
      <c r="X227">
        <v>1.2292869999999999E-3</v>
      </c>
      <c r="Y227" s="3">
        <v>43798</v>
      </c>
      <c r="Z227" s="4">
        <v>1.9055</v>
      </c>
      <c r="AC227" s="1">
        <v>43798</v>
      </c>
      <c r="AD227">
        <v>3140.9799800000001</v>
      </c>
      <c r="AF227">
        <f t="shared" si="13"/>
        <v>-4.0192864386803251E-3</v>
      </c>
      <c r="AG227">
        <f t="shared" si="12"/>
        <v>-2.8049948002895064E-3</v>
      </c>
      <c r="AH227">
        <f t="shared" si="14"/>
        <v>3.9670663842317211E-3</v>
      </c>
      <c r="AI227">
        <f t="shared" si="15"/>
        <v>1.2292871483712275E-3</v>
      </c>
    </row>
    <row r="228" spans="1:35" x14ac:dyDescent="0.25">
      <c r="A228" s="1">
        <v>43801</v>
      </c>
      <c r="B228">
        <v>53.32</v>
      </c>
      <c r="C228">
        <v>53.75</v>
      </c>
      <c r="D228">
        <v>52.849997999999999</v>
      </c>
      <c r="E228">
        <v>53.75</v>
      </c>
      <c r="F228">
        <v>53.75</v>
      </c>
      <c r="G228">
        <v>13173800</v>
      </c>
      <c r="H228">
        <v>6.5328840000000001E-3</v>
      </c>
      <c r="I228" s="1">
        <v>43801</v>
      </c>
      <c r="J228">
        <v>39.240001999999997</v>
      </c>
      <c r="K228">
        <v>39.990001999999997</v>
      </c>
      <c r="L228">
        <v>38.290000999999997</v>
      </c>
      <c r="M228">
        <v>39.860000999999997</v>
      </c>
      <c r="N228">
        <v>39.860000999999997</v>
      </c>
      <c r="O228">
        <v>3097200</v>
      </c>
      <c r="P228">
        <v>1.7972866000000001E-2</v>
      </c>
      <c r="Q228" s="1">
        <v>43801</v>
      </c>
      <c r="R228">
        <v>64.919998000000007</v>
      </c>
      <c r="S228">
        <v>65.449996999999996</v>
      </c>
      <c r="T228">
        <v>64.569999999999993</v>
      </c>
      <c r="U228">
        <v>65.419998000000007</v>
      </c>
      <c r="V228">
        <v>65.419998000000007</v>
      </c>
      <c r="W228">
        <v>1383200</v>
      </c>
      <c r="X228">
        <v>4.5962240000000003E-3</v>
      </c>
      <c r="Y228" s="3">
        <v>43801</v>
      </c>
      <c r="Z228" s="4">
        <v>1.9001300000000001</v>
      </c>
      <c r="AC228" s="1">
        <v>43801</v>
      </c>
      <c r="AD228">
        <v>3113.8701169999999</v>
      </c>
      <c r="AF228">
        <f t="shared" si="13"/>
        <v>-8.6684836049411018E-3</v>
      </c>
      <c r="AG228">
        <f t="shared" si="12"/>
        <v>6.5328835884401748E-3</v>
      </c>
      <c r="AH228">
        <f t="shared" si="14"/>
        <v>1.7972866350076444E-2</v>
      </c>
      <c r="AI228">
        <f t="shared" si="15"/>
        <v>4.5962237754668678E-3</v>
      </c>
    </row>
    <row r="229" spans="1:35" x14ac:dyDescent="0.25">
      <c r="A229" s="1">
        <v>43802</v>
      </c>
      <c r="B229">
        <v>53.709999000000003</v>
      </c>
      <c r="C229">
        <v>53.84</v>
      </c>
      <c r="D229">
        <v>53.400002000000001</v>
      </c>
      <c r="E229">
        <v>53.799999</v>
      </c>
      <c r="F229">
        <v>53.799999</v>
      </c>
      <c r="G229">
        <v>14498300</v>
      </c>
      <c r="H229">
        <v>9.2978199999999998E-4</v>
      </c>
      <c r="I229" s="1">
        <v>43802</v>
      </c>
      <c r="J229">
        <v>39.349997999999999</v>
      </c>
      <c r="K229">
        <v>40.450001</v>
      </c>
      <c r="L229">
        <v>39.139999000000003</v>
      </c>
      <c r="M229">
        <v>40.18</v>
      </c>
      <c r="N229">
        <v>40.18</v>
      </c>
      <c r="O229">
        <v>2138000</v>
      </c>
      <c r="P229">
        <v>7.9960199999999995E-3</v>
      </c>
      <c r="Q229" s="1">
        <v>43802</v>
      </c>
      <c r="R229">
        <v>65.410004000000001</v>
      </c>
      <c r="S229">
        <v>65.660004000000001</v>
      </c>
      <c r="T229">
        <v>65.089995999999999</v>
      </c>
      <c r="U229">
        <v>65.650002000000001</v>
      </c>
      <c r="V229">
        <v>65.650002000000001</v>
      </c>
      <c r="W229">
        <v>1539700</v>
      </c>
      <c r="X229">
        <v>3.5096400000000001E-3</v>
      </c>
      <c r="Y229" s="3">
        <v>43802</v>
      </c>
      <c r="Z229" s="4">
        <v>1.8915</v>
      </c>
      <c r="AC229" s="1">
        <v>43802</v>
      </c>
      <c r="AD229">
        <v>3093.1999510000001</v>
      </c>
      <c r="AF229">
        <f t="shared" si="13"/>
        <v>-6.6602252533964901E-3</v>
      </c>
      <c r="AG229">
        <f t="shared" si="12"/>
        <v>9.2978157260592553E-4</v>
      </c>
      <c r="AH229">
        <f t="shared" si="14"/>
        <v>7.9960195143327084E-3</v>
      </c>
      <c r="AI229">
        <f t="shared" si="15"/>
        <v>3.509639674842191E-3</v>
      </c>
    </row>
    <row r="230" spans="1:35" x14ac:dyDescent="0.25">
      <c r="A230" s="1">
        <v>43803</v>
      </c>
      <c r="B230">
        <v>53.799999</v>
      </c>
      <c r="C230">
        <v>54.310001</v>
      </c>
      <c r="D230">
        <v>53.720001000000003</v>
      </c>
      <c r="E230">
        <v>54.290000999999997</v>
      </c>
      <c r="F230">
        <v>54.290000999999997</v>
      </c>
      <c r="G230">
        <v>13624000</v>
      </c>
      <c r="H230">
        <v>9.0666180000000002E-3</v>
      </c>
      <c r="I230" s="1">
        <v>43803</v>
      </c>
      <c r="J230">
        <v>40.080002</v>
      </c>
      <c r="K230">
        <v>41.150002000000001</v>
      </c>
      <c r="L230">
        <v>39.994999</v>
      </c>
      <c r="M230">
        <v>40.57</v>
      </c>
      <c r="N230">
        <v>40.57</v>
      </c>
      <c r="O230">
        <v>2621100</v>
      </c>
      <c r="P230">
        <v>9.6595180000000006E-3</v>
      </c>
      <c r="Q230" s="1">
        <v>43803</v>
      </c>
      <c r="R230">
        <v>65</v>
      </c>
      <c r="S230">
        <v>66.300003000000004</v>
      </c>
      <c r="T230">
        <v>65</v>
      </c>
      <c r="U230">
        <v>65.730002999999996</v>
      </c>
      <c r="V230">
        <v>65.730002999999996</v>
      </c>
      <c r="W230">
        <v>1821400</v>
      </c>
      <c r="X230">
        <v>1.2178569999999999E-3</v>
      </c>
      <c r="Y230" s="3">
        <v>43803</v>
      </c>
      <c r="Z230" s="4">
        <v>1.88713</v>
      </c>
      <c r="AC230" s="1">
        <v>43803</v>
      </c>
      <c r="AD230">
        <v>3112.76001</v>
      </c>
      <c r="AF230">
        <f t="shared" si="13"/>
        <v>6.3036577396307081E-3</v>
      </c>
      <c r="AG230">
        <f t="shared" si="12"/>
        <v>9.0666177565799089E-3</v>
      </c>
      <c r="AH230">
        <f t="shared" si="14"/>
        <v>9.6595178315674879E-3</v>
      </c>
      <c r="AI230">
        <f t="shared" si="15"/>
        <v>1.2178567033540588E-3</v>
      </c>
    </row>
    <row r="231" spans="1:35" x14ac:dyDescent="0.25">
      <c r="A231" s="1">
        <v>43804</v>
      </c>
      <c r="B231">
        <v>54.209999000000003</v>
      </c>
      <c r="C231">
        <v>54.290000999999997</v>
      </c>
      <c r="D231">
        <v>53.830002</v>
      </c>
      <c r="E231">
        <v>54.189999</v>
      </c>
      <c r="F231">
        <v>54.189999</v>
      </c>
      <c r="G231">
        <v>14068100</v>
      </c>
      <c r="H231">
        <v>-1.843695E-3</v>
      </c>
      <c r="I231" s="1">
        <v>43804</v>
      </c>
      <c r="J231">
        <v>40.509998000000003</v>
      </c>
      <c r="K231">
        <v>41.09</v>
      </c>
      <c r="L231">
        <v>40.5</v>
      </c>
      <c r="M231">
        <v>41.049999</v>
      </c>
      <c r="N231">
        <v>41.049999</v>
      </c>
      <c r="O231">
        <v>1603200</v>
      </c>
      <c r="P231">
        <v>1.1761934E-2</v>
      </c>
      <c r="Q231" s="1">
        <v>43804</v>
      </c>
      <c r="R231">
        <v>65.680000000000007</v>
      </c>
      <c r="S231">
        <v>65.779999000000004</v>
      </c>
      <c r="T231">
        <v>65.279999000000004</v>
      </c>
      <c r="U231">
        <v>65.75</v>
      </c>
      <c r="V231">
        <v>65.75</v>
      </c>
      <c r="W231">
        <v>1129000</v>
      </c>
      <c r="X231">
        <v>3.0418300000000002E-4</v>
      </c>
      <c r="Y231" s="3">
        <v>43804</v>
      </c>
      <c r="Z231" s="4">
        <v>1.885</v>
      </c>
      <c r="AC231" s="1">
        <v>43804</v>
      </c>
      <c r="AD231">
        <v>3117.429932</v>
      </c>
      <c r="AF231">
        <f t="shared" si="13"/>
        <v>1.4991269666140283E-3</v>
      </c>
      <c r="AG231">
        <f t="shared" si="12"/>
        <v>-1.8436952125244765E-3</v>
      </c>
      <c r="AH231">
        <f t="shared" si="14"/>
        <v>1.1761934319545198E-2</v>
      </c>
      <c r="AI231">
        <f t="shared" si="15"/>
        <v>3.041831411305651E-4</v>
      </c>
    </row>
    <row r="232" spans="1:35" x14ac:dyDescent="0.25">
      <c r="A232" s="1">
        <v>43805</v>
      </c>
      <c r="B232">
        <v>54.310001</v>
      </c>
      <c r="C232">
        <v>54.5</v>
      </c>
      <c r="D232">
        <v>54.169998</v>
      </c>
      <c r="E232">
        <v>54.419998</v>
      </c>
      <c r="F232">
        <v>54.419998</v>
      </c>
      <c r="G232">
        <v>7843500</v>
      </c>
      <c r="H232">
        <v>4.2353249999999999E-3</v>
      </c>
      <c r="I232" s="1">
        <v>43805</v>
      </c>
      <c r="J232">
        <v>41.349997999999999</v>
      </c>
      <c r="K232">
        <v>41.849997999999999</v>
      </c>
      <c r="L232">
        <v>40.610000999999997</v>
      </c>
      <c r="M232">
        <v>41.07</v>
      </c>
      <c r="N232">
        <v>41.07</v>
      </c>
      <c r="O232">
        <v>4778800</v>
      </c>
      <c r="P232">
        <v>4.87116E-4</v>
      </c>
      <c r="Q232" s="1">
        <v>43805</v>
      </c>
      <c r="R232">
        <v>65.910004000000001</v>
      </c>
      <c r="S232">
        <v>66.459998999999996</v>
      </c>
      <c r="T232">
        <v>65.830001999999993</v>
      </c>
      <c r="U232">
        <v>66.220000999999996</v>
      </c>
      <c r="V232">
        <v>66.220000999999996</v>
      </c>
      <c r="W232">
        <v>995200</v>
      </c>
      <c r="X232">
        <v>7.1228760000000002E-3</v>
      </c>
      <c r="Y232" s="3">
        <v>43805</v>
      </c>
      <c r="Z232" s="4">
        <v>1.8905000000000001</v>
      </c>
      <c r="AC232" s="1">
        <v>43805</v>
      </c>
      <c r="AD232">
        <v>3145.9099120000001</v>
      </c>
      <c r="AF232">
        <f t="shared" si="13"/>
        <v>9.094245880380214E-3</v>
      </c>
      <c r="AG232">
        <f t="shared" si="12"/>
        <v>4.2353254794718076E-3</v>
      </c>
      <c r="AH232">
        <f t="shared" si="14"/>
        <v>4.8711643056620346E-4</v>
      </c>
      <c r="AI232">
        <f t="shared" si="15"/>
        <v>7.1228761624038128E-3</v>
      </c>
    </row>
    <row r="233" spans="1:35" x14ac:dyDescent="0.25">
      <c r="A233" s="1">
        <v>43808</v>
      </c>
      <c r="B233">
        <v>54.299999</v>
      </c>
      <c r="C233">
        <v>54.509998000000003</v>
      </c>
      <c r="D233">
        <v>54.02</v>
      </c>
      <c r="E233">
        <v>54.07</v>
      </c>
      <c r="F233">
        <v>54.07</v>
      </c>
      <c r="G233">
        <v>13887200</v>
      </c>
      <c r="H233">
        <v>-6.4521930000000002E-3</v>
      </c>
      <c r="I233" s="1">
        <v>43808</v>
      </c>
      <c r="J233">
        <v>40.909999999999997</v>
      </c>
      <c r="K233">
        <v>41.43</v>
      </c>
      <c r="L233">
        <v>40.43</v>
      </c>
      <c r="M233">
        <v>40.779998999999997</v>
      </c>
      <c r="N233">
        <v>40.779998999999997</v>
      </c>
      <c r="O233">
        <v>3916300</v>
      </c>
      <c r="P233">
        <v>-7.0861869999999999E-3</v>
      </c>
      <c r="Q233" s="1">
        <v>43808</v>
      </c>
      <c r="R233">
        <v>66.139999000000003</v>
      </c>
      <c r="S233">
        <v>66.849997999999999</v>
      </c>
      <c r="T233">
        <v>66.050003000000004</v>
      </c>
      <c r="U233">
        <v>66.540001000000004</v>
      </c>
      <c r="V233">
        <v>66.540001000000004</v>
      </c>
      <c r="W233">
        <v>1255500</v>
      </c>
      <c r="X233">
        <v>4.8207379999999998E-3</v>
      </c>
      <c r="Y233" s="3">
        <v>43808</v>
      </c>
      <c r="Z233" s="4">
        <v>1.8883799999999999</v>
      </c>
      <c r="AC233" s="1">
        <v>43808</v>
      </c>
      <c r="AD233">
        <v>3135.959961</v>
      </c>
      <c r="AF233">
        <f t="shared" si="13"/>
        <v>-3.1678336297780163E-3</v>
      </c>
      <c r="AG233">
        <f t="shared" si="12"/>
        <v>-6.4521932099919077E-3</v>
      </c>
      <c r="AH233">
        <f t="shared" si="14"/>
        <v>-7.0861873439831413E-3</v>
      </c>
      <c r="AI233">
        <f t="shared" si="15"/>
        <v>4.8207383986067498E-3</v>
      </c>
    </row>
    <row r="234" spans="1:35" x14ac:dyDescent="0.25">
      <c r="A234" s="1">
        <v>43809</v>
      </c>
      <c r="B234">
        <v>54.040000999999997</v>
      </c>
      <c r="C234">
        <v>54.07</v>
      </c>
      <c r="D234">
        <v>53.73</v>
      </c>
      <c r="E234">
        <v>53.77</v>
      </c>
      <c r="F234">
        <v>53.77</v>
      </c>
      <c r="G234">
        <v>8993900</v>
      </c>
      <c r="H234">
        <v>-5.5638129999999999E-3</v>
      </c>
      <c r="I234" s="1">
        <v>43809</v>
      </c>
      <c r="J234">
        <v>40.830002</v>
      </c>
      <c r="K234">
        <v>41.595001000000003</v>
      </c>
      <c r="L234">
        <v>40.029998999999997</v>
      </c>
      <c r="M234">
        <v>41.52</v>
      </c>
      <c r="N234">
        <v>41.52</v>
      </c>
      <c r="O234">
        <v>3960400</v>
      </c>
      <c r="P234">
        <v>1.7983498000000001E-2</v>
      </c>
      <c r="Q234" s="1">
        <v>43809</v>
      </c>
      <c r="R234">
        <v>66.690002000000007</v>
      </c>
      <c r="S234">
        <v>66.870002999999997</v>
      </c>
      <c r="T234">
        <v>66.260002</v>
      </c>
      <c r="U234">
        <v>66.639999000000003</v>
      </c>
      <c r="V234">
        <v>66.639999000000003</v>
      </c>
      <c r="W234">
        <v>1184400</v>
      </c>
      <c r="X234">
        <v>1.501697E-3</v>
      </c>
      <c r="Y234" s="3">
        <v>43809</v>
      </c>
      <c r="Z234" s="4">
        <v>1.8872500000000001</v>
      </c>
      <c r="AC234" s="1">
        <v>43809</v>
      </c>
      <c r="AD234">
        <v>3132.5200199999999</v>
      </c>
      <c r="AF234">
        <f t="shared" si="13"/>
        <v>-1.0975360392748712E-3</v>
      </c>
      <c r="AG234">
        <f t="shared" si="12"/>
        <v>-5.5638125723267429E-3</v>
      </c>
      <c r="AH234">
        <f t="shared" si="14"/>
        <v>1.7983498233149042E-2</v>
      </c>
      <c r="AI234">
        <f t="shared" si="15"/>
        <v>1.5016972337003054E-3</v>
      </c>
    </row>
    <row r="235" spans="1:35" x14ac:dyDescent="0.25">
      <c r="A235" s="1">
        <v>43810</v>
      </c>
      <c r="B235">
        <v>53.939999</v>
      </c>
      <c r="C235">
        <v>54.150002000000001</v>
      </c>
      <c r="D235">
        <v>53.66</v>
      </c>
      <c r="E235">
        <v>53.950001</v>
      </c>
      <c r="F235">
        <v>53.950001</v>
      </c>
      <c r="G235">
        <v>8879100</v>
      </c>
      <c r="H235">
        <v>3.3420189999999999E-3</v>
      </c>
      <c r="I235" s="1">
        <v>43810</v>
      </c>
      <c r="J235">
        <v>41.720001000000003</v>
      </c>
      <c r="K235">
        <v>43.119999</v>
      </c>
      <c r="L235">
        <v>41.57</v>
      </c>
      <c r="M235">
        <v>42.740001999999997</v>
      </c>
      <c r="N235">
        <v>42.740001999999997</v>
      </c>
      <c r="O235">
        <v>3506500</v>
      </c>
      <c r="P235">
        <v>2.8960058E-2</v>
      </c>
      <c r="Q235" s="1">
        <v>43810</v>
      </c>
      <c r="R235">
        <v>66.599997999999999</v>
      </c>
      <c r="S235">
        <v>66.669998000000007</v>
      </c>
      <c r="T235">
        <v>66.029999000000004</v>
      </c>
      <c r="U235">
        <v>66.150002000000001</v>
      </c>
      <c r="V235">
        <v>66.150002000000001</v>
      </c>
      <c r="W235">
        <v>1457900</v>
      </c>
      <c r="X235">
        <v>-7.3800619999999997E-3</v>
      </c>
      <c r="Y235" s="3">
        <v>43810</v>
      </c>
      <c r="Z235" s="4">
        <v>1.8873800000000001</v>
      </c>
      <c r="AC235" s="1">
        <v>43810</v>
      </c>
      <c r="AD235">
        <v>3141.6298830000001</v>
      </c>
      <c r="AF235">
        <f t="shared" si="13"/>
        <v>2.9039374393935447E-3</v>
      </c>
      <c r="AG235">
        <f t="shared" si="12"/>
        <v>3.3420194182380847E-3</v>
      </c>
      <c r="AH235">
        <f t="shared" si="14"/>
        <v>2.8960057827938979E-2</v>
      </c>
      <c r="AI235">
        <f t="shared" si="15"/>
        <v>-7.3800620573045705E-3</v>
      </c>
    </row>
    <row r="236" spans="1:35" x14ac:dyDescent="0.25">
      <c r="A236" s="1">
        <v>43811</v>
      </c>
      <c r="B236">
        <v>54.009998000000003</v>
      </c>
      <c r="C236">
        <v>54.450001</v>
      </c>
      <c r="D236">
        <v>53.939999</v>
      </c>
      <c r="E236">
        <v>54.139999000000003</v>
      </c>
      <c r="F236">
        <v>54.139999000000003</v>
      </c>
      <c r="G236">
        <v>11233300</v>
      </c>
      <c r="H236">
        <v>3.5155550000000001E-3</v>
      </c>
      <c r="I236" s="1">
        <v>43811</v>
      </c>
      <c r="J236">
        <v>42.700001</v>
      </c>
      <c r="K236">
        <v>43.299999</v>
      </c>
      <c r="L236">
        <v>42.060001</v>
      </c>
      <c r="M236">
        <v>42.540000999999997</v>
      </c>
      <c r="N236">
        <v>42.540000999999997</v>
      </c>
      <c r="O236">
        <v>2460200</v>
      </c>
      <c r="P236">
        <v>-4.6904629999999998E-3</v>
      </c>
      <c r="Q236" s="1">
        <v>43811</v>
      </c>
      <c r="R236">
        <v>66.599997999999999</v>
      </c>
      <c r="S236">
        <v>66.790001000000004</v>
      </c>
      <c r="T236">
        <v>66.050003000000004</v>
      </c>
      <c r="U236">
        <v>66.190002000000007</v>
      </c>
      <c r="V236">
        <v>66.190002000000007</v>
      </c>
      <c r="W236">
        <v>1001400</v>
      </c>
      <c r="X236">
        <v>6.0450399999999996E-4</v>
      </c>
      <c r="Y236" s="3">
        <v>43811</v>
      </c>
      <c r="Z236" s="4">
        <v>1.8936299999999999</v>
      </c>
      <c r="AC236" s="1">
        <v>43811</v>
      </c>
      <c r="AD236">
        <v>3168.570068</v>
      </c>
      <c r="AF236">
        <f t="shared" si="13"/>
        <v>8.538667202454775E-3</v>
      </c>
      <c r="AG236">
        <f t="shared" si="12"/>
        <v>3.5155554756984841E-3</v>
      </c>
      <c r="AH236">
        <f t="shared" si="14"/>
        <v>-4.6904634061943895E-3</v>
      </c>
      <c r="AI236">
        <f t="shared" si="15"/>
        <v>6.0450355159513691E-4</v>
      </c>
    </row>
    <row r="237" spans="1:35" x14ac:dyDescent="0.25">
      <c r="A237" s="1">
        <v>43812</v>
      </c>
      <c r="B237">
        <v>53.939999</v>
      </c>
      <c r="C237">
        <v>54.549999</v>
      </c>
      <c r="D237">
        <v>53.84</v>
      </c>
      <c r="E237">
        <v>54.419998</v>
      </c>
      <c r="F237">
        <v>54.419998</v>
      </c>
      <c r="G237">
        <v>13072200</v>
      </c>
      <c r="H237">
        <v>5.1584309999999998E-3</v>
      </c>
      <c r="I237" s="1">
        <v>43812</v>
      </c>
      <c r="J237">
        <v>42.389999000000003</v>
      </c>
      <c r="K237">
        <v>42.689999</v>
      </c>
      <c r="L237">
        <v>41.34</v>
      </c>
      <c r="M237">
        <v>42.27</v>
      </c>
      <c r="N237">
        <v>42.27</v>
      </c>
      <c r="O237">
        <v>3202100</v>
      </c>
      <c r="P237">
        <v>-6.3672190000000004E-3</v>
      </c>
      <c r="Q237" s="1">
        <v>43812</v>
      </c>
      <c r="R237">
        <v>66.059997999999993</v>
      </c>
      <c r="S237">
        <v>66.559997999999993</v>
      </c>
      <c r="T237">
        <v>66.019997000000004</v>
      </c>
      <c r="U237">
        <v>66.25</v>
      </c>
      <c r="V237">
        <v>66.25</v>
      </c>
      <c r="W237">
        <v>895000</v>
      </c>
      <c r="X237">
        <v>9.0604100000000001E-4</v>
      </c>
      <c r="Y237" s="3">
        <v>43812</v>
      </c>
      <c r="Z237" s="4">
        <v>1.8996299999999999</v>
      </c>
      <c r="AC237" s="1">
        <v>43812</v>
      </c>
      <c r="AD237">
        <v>3168.8000489999999</v>
      </c>
      <c r="AF237">
        <f t="shared" si="13"/>
        <v>7.2579317873078253E-5</v>
      </c>
      <c r="AG237">
        <f t="shared" si="12"/>
        <v>5.1584308883820817E-3</v>
      </c>
      <c r="AH237">
        <f t="shared" si="14"/>
        <v>-6.3672187006793557E-3</v>
      </c>
      <c r="AI237">
        <f t="shared" si="15"/>
        <v>9.0604051945586406E-4</v>
      </c>
    </row>
    <row r="238" spans="1:35" x14ac:dyDescent="0.25">
      <c r="A238" s="1">
        <v>43815</v>
      </c>
      <c r="B238">
        <v>54.689999</v>
      </c>
      <c r="C238">
        <v>54.830002</v>
      </c>
      <c r="D238">
        <v>54.369999</v>
      </c>
      <c r="E238">
        <v>54.419998</v>
      </c>
      <c r="F238">
        <v>54.419998</v>
      </c>
      <c r="G238">
        <v>9538100</v>
      </c>
      <c r="H238">
        <v>0</v>
      </c>
      <c r="I238" s="1">
        <v>43815</v>
      </c>
      <c r="J238">
        <v>42.66</v>
      </c>
      <c r="K238">
        <v>43.490001999999997</v>
      </c>
      <c r="L238">
        <v>42.310001</v>
      </c>
      <c r="M238">
        <v>43</v>
      </c>
      <c r="N238">
        <v>43</v>
      </c>
      <c r="O238">
        <v>3147600</v>
      </c>
      <c r="P238">
        <v>1.7122500999999998E-2</v>
      </c>
      <c r="Q238" s="1">
        <v>43815</v>
      </c>
      <c r="R238">
        <v>66.470000999999996</v>
      </c>
      <c r="S238">
        <v>66.589995999999999</v>
      </c>
      <c r="T238">
        <v>65.919998000000007</v>
      </c>
      <c r="U238">
        <v>66.279999000000004</v>
      </c>
      <c r="V238">
        <v>66.279999000000004</v>
      </c>
      <c r="W238">
        <v>2043200</v>
      </c>
      <c r="X238">
        <v>4.5271299999999999E-4</v>
      </c>
      <c r="Y238" s="3">
        <v>43815</v>
      </c>
      <c r="Z238" s="4">
        <v>1.8985000000000001</v>
      </c>
      <c r="AC238" s="1">
        <v>43815</v>
      </c>
      <c r="AD238">
        <v>3191.4499510000001</v>
      </c>
      <c r="AF238">
        <f t="shared" si="13"/>
        <v>7.1223608344475053E-3</v>
      </c>
      <c r="AG238">
        <f t="shared" si="12"/>
        <v>0</v>
      </c>
      <c r="AH238">
        <f t="shared" si="14"/>
        <v>1.7122501114863908E-2</v>
      </c>
      <c r="AI238">
        <f t="shared" si="15"/>
        <v>4.527126045230645E-4</v>
      </c>
    </row>
    <row r="239" spans="1:35" x14ac:dyDescent="0.25">
      <c r="A239" s="1">
        <v>43816</v>
      </c>
      <c r="B239">
        <v>54.400002000000001</v>
      </c>
      <c r="C239">
        <v>54.580002</v>
      </c>
      <c r="D239">
        <v>54.290000999999997</v>
      </c>
      <c r="E239">
        <v>54.419998</v>
      </c>
      <c r="F239">
        <v>54.419998</v>
      </c>
      <c r="G239">
        <v>9230000</v>
      </c>
      <c r="H239">
        <v>0</v>
      </c>
      <c r="I239" s="1">
        <v>43816</v>
      </c>
      <c r="J239">
        <v>42.759998000000003</v>
      </c>
      <c r="K239">
        <v>43.459999000000003</v>
      </c>
      <c r="L239">
        <v>42.5</v>
      </c>
      <c r="M239">
        <v>43.290000999999997</v>
      </c>
      <c r="N239">
        <v>43.290000999999997</v>
      </c>
      <c r="O239">
        <v>1814500</v>
      </c>
      <c r="P239">
        <v>6.7215690000000002E-3</v>
      </c>
      <c r="Q239" s="1">
        <v>43816</v>
      </c>
      <c r="R239">
        <v>66.029999000000004</v>
      </c>
      <c r="S239">
        <v>66.410004000000001</v>
      </c>
      <c r="T239">
        <v>65.790001000000004</v>
      </c>
      <c r="U239">
        <v>66.099997999999999</v>
      </c>
      <c r="V239">
        <v>66.099997999999999</v>
      </c>
      <c r="W239">
        <v>1414300</v>
      </c>
      <c r="X239">
        <v>-2.7194609999999998E-3</v>
      </c>
      <c r="Y239" s="3">
        <v>43816</v>
      </c>
      <c r="Z239" s="4">
        <v>1.9025000000000001</v>
      </c>
      <c r="AC239" s="1">
        <v>43816</v>
      </c>
      <c r="AD239">
        <v>3192.5200199999999</v>
      </c>
      <c r="AF239">
        <f t="shared" si="13"/>
        <v>3.3523622914444218E-4</v>
      </c>
      <c r="AG239">
        <f t="shared" si="12"/>
        <v>0</v>
      </c>
      <c r="AH239">
        <f t="shared" si="14"/>
        <v>6.7215688603496915E-3</v>
      </c>
      <c r="AI239">
        <f t="shared" si="15"/>
        <v>-2.7194608704004253E-3</v>
      </c>
    </row>
    <row r="240" spans="1:35" x14ac:dyDescent="0.25">
      <c r="A240" s="1">
        <v>43817</v>
      </c>
      <c r="B240">
        <v>54.529998999999997</v>
      </c>
      <c r="C240">
        <v>54.75</v>
      </c>
      <c r="D240">
        <v>53.889999000000003</v>
      </c>
      <c r="E240">
        <v>53.91</v>
      </c>
      <c r="F240">
        <v>53.91</v>
      </c>
      <c r="G240">
        <v>15132100</v>
      </c>
      <c r="H240">
        <v>-9.4157070000000006E-3</v>
      </c>
      <c r="I240" s="1">
        <v>43817</v>
      </c>
      <c r="J240">
        <v>43.299999</v>
      </c>
      <c r="K240">
        <v>44.580002</v>
      </c>
      <c r="L240">
        <v>43.18</v>
      </c>
      <c r="M240">
        <v>44.259998000000003</v>
      </c>
      <c r="N240">
        <v>44.259998000000003</v>
      </c>
      <c r="O240">
        <v>5300400</v>
      </c>
      <c r="P240">
        <v>2.2159604999999999E-2</v>
      </c>
      <c r="Q240" s="1">
        <v>43817</v>
      </c>
      <c r="R240">
        <v>66.419998000000007</v>
      </c>
      <c r="S240">
        <v>66.540001000000004</v>
      </c>
      <c r="T240">
        <v>66.169998000000007</v>
      </c>
      <c r="U240">
        <v>66.480002999999996</v>
      </c>
      <c r="V240">
        <v>66.480002999999996</v>
      </c>
      <c r="W240">
        <v>1300500</v>
      </c>
      <c r="X240">
        <v>5.7324790000000004E-3</v>
      </c>
      <c r="Y240" s="3">
        <v>43817</v>
      </c>
      <c r="Z240" s="4">
        <v>1.9079999999999999</v>
      </c>
      <c r="AC240" s="1">
        <v>43817</v>
      </c>
      <c r="AD240">
        <v>3191.139893</v>
      </c>
      <c r="AF240">
        <f t="shared" si="13"/>
        <v>-4.3239365514935457E-4</v>
      </c>
      <c r="AG240">
        <f t="shared" si="12"/>
        <v>-9.4157071403278003E-3</v>
      </c>
      <c r="AH240">
        <f t="shared" si="14"/>
        <v>2.2159604881462514E-2</v>
      </c>
      <c r="AI240">
        <f t="shared" si="15"/>
        <v>5.7324790730914899E-3</v>
      </c>
    </row>
    <row r="241" spans="1:35" x14ac:dyDescent="0.25">
      <c r="A241" s="1">
        <v>43818</v>
      </c>
      <c r="B241">
        <v>54.040000999999997</v>
      </c>
      <c r="C241">
        <v>54.34</v>
      </c>
      <c r="D241">
        <v>53.919998</v>
      </c>
      <c r="E241">
        <v>54.32</v>
      </c>
      <c r="F241">
        <v>54.32</v>
      </c>
      <c r="G241">
        <v>13385900</v>
      </c>
      <c r="H241">
        <v>7.5764939999999996E-3</v>
      </c>
      <c r="I241" s="1">
        <v>43818</v>
      </c>
      <c r="J241">
        <v>44.66</v>
      </c>
      <c r="K241">
        <v>45.25</v>
      </c>
      <c r="L241">
        <v>44.369999</v>
      </c>
      <c r="M241">
        <v>44.939999</v>
      </c>
      <c r="N241">
        <v>44.939999</v>
      </c>
      <c r="O241">
        <v>1788500</v>
      </c>
      <c r="P241">
        <v>1.5246955E-2</v>
      </c>
      <c r="Q241" s="1">
        <v>43818</v>
      </c>
      <c r="R241">
        <v>66.940002000000007</v>
      </c>
      <c r="S241">
        <v>67.129997000000003</v>
      </c>
      <c r="T241">
        <v>66.550003000000004</v>
      </c>
      <c r="U241">
        <v>66.779999000000004</v>
      </c>
      <c r="V241">
        <v>66.779999000000004</v>
      </c>
      <c r="W241">
        <v>1336400</v>
      </c>
      <c r="X241">
        <v>4.5024239999999997E-3</v>
      </c>
      <c r="Y241" s="3">
        <v>43818</v>
      </c>
      <c r="Z241" s="4">
        <v>1.9277500000000001</v>
      </c>
      <c r="AC241" s="1">
        <v>43818</v>
      </c>
      <c r="AD241">
        <v>3205.3701169999999</v>
      </c>
      <c r="AF241">
        <f t="shared" si="13"/>
        <v>4.4493786311665673E-3</v>
      </c>
      <c r="AG241">
        <f t="shared" si="12"/>
        <v>7.5764937868632032E-3</v>
      </c>
      <c r="AH241">
        <f t="shared" si="14"/>
        <v>1.5246955069916801E-2</v>
      </c>
      <c r="AI241">
        <f t="shared" si="15"/>
        <v>4.5024238674198358E-3</v>
      </c>
    </row>
    <row r="242" spans="1:35" x14ac:dyDescent="0.25">
      <c r="A242" s="1">
        <v>43819</v>
      </c>
      <c r="B242">
        <v>54.939999</v>
      </c>
      <c r="C242">
        <v>55.200001</v>
      </c>
      <c r="D242">
        <v>54.470001000000003</v>
      </c>
      <c r="E242">
        <v>54.970001000000003</v>
      </c>
      <c r="F242">
        <v>54.970001000000003</v>
      </c>
      <c r="G242">
        <v>23832800</v>
      </c>
      <c r="H242">
        <v>1.1895117E-2</v>
      </c>
      <c r="I242" s="1">
        <v>43819</v>
      </c>
      <c r="J242">
        <v>45.009998000000003</v>
      </c>
      <c r="K242">
        <v>45.314999</v>
      </c>
      <c r="L242">
        <v>43.740001999999997</v>
      </c>
      <c r="M242">
        <v>43.93</v>
      </c>
      <c r="N242">
        <v>43.93</v>
      </c>
      <c r="O242">
        <v>2106900</v>
      </c>
      <c r="P242">
        <v>-2.2730786999999999E-2</v>
      </c>
      <c r="Q242" s="1">
        <v>43819</v>
      </c>
      <c r="R242">
        <v>67.900002000000001</v>
      </c>
      <c r="S242">
        <v>68.769997000000004</v>
      </c>
      <c r="T242">
        <v>67.589995999999999</v>
      </c>
      <c r="U242">
        <v>68.639999000000003</v>
      </c>
      <c r="V242">
        <v>68.639999000000003</v>
      </c>
      <c r="W242">
        <v>5272800</v>
      </c>
      <c r="X242">
        <v>2.7471821E-2</v>
      </c>
      <c r="Y242" s="3">
        <v>43819</v>
      </c>
      <c r="Z242" s="4">
        <v>1.93475</v>
      </c>
      <c r="AC242" s="1">
        <v>43819</v>
      </c>
      <c r="AD242">
        <v>3221.219971</v>
      </c>
      <c r="AF242">
        <f t="shared" si="13"/>
        <v>4.9325959549921805E-3</v>
      </c>
      <c r="AG242">
        <f t="shared" si="12"/>
        <v>1.1895116813868789E-2</v>
      </c>
      <c r="AH242">
        <f t="shared" si="14"/>
        <v>-2.2730786517603185E-2</v>
      </c>
      <c r="AI242">
        <f t="shared" si="15"/>
        <v>2.7471821069976698E-2</v>
      </c>
    </row>
    <row r="243" spans="1:35" x14ac:dyDescent="0.25">
      <c r="A243" s="1">
        <v>43822</v>
      </c>
      <c r="B243">
        <v>55</v>
      </c>
      <c r="C243">
        <v>55.240001999999997</v>
      </c>
      <c r="D243">
        <v>54.84</v>
      </c>
      <c r="E243">
        <v>54.91</v>
      </c>
      <c r="F243">
        <v>54.91</v>
      </c>
      <c r="G243">
        <v>9300800</v>
      </c>
      <c r="H243">
        <v>-1.0921189999999999E-3</v>
      </c>
      <c r="I243" s="1">
        <v>43822</v>
      </c>
      <c r="J243">
        <v>44.040000999999997</v>
      </c>
      <c r="K243">
        <v>44.73</v>
      </c>
      <c r="L243">
        <v>43.82</v>
      </c>
      <c r="M243">
        <v>44.400002000000001</v>
      </c>
      <c r="N243">
        <v>44.400002000000001</v>
      </c>
      <c r="O243">
        <v>1708000</v>
      </c>
      <c r="P243">
        <v>1.0642056E-2</v>
      </c>
      <c r="Q243" s="1">
        <v>43822</v>
      </c>
      <c r="R243">
        <v>68.830001999999993</v>
      </c>
      <c r="S243">
        <v>68.949996999999996</v>
      </c>
      <c r="T243">
        <v>68.139999000000003</v>
      </c>
      <c r="U243">
        <v>68.779999000000004</v>
      </c>
      <c r="V243">
        <v>68.779999000000004</v>
      </c>
      <c r="W243">
        <v>1773500</v>
      </c>
      <c r="X243">
        <v>2.03755E-3</v>
      </c>
      <c r="Y243" s="3">
        <v>43822</v>
      </c>
      <c r="Z243" s="4">
        <v>1.9466300000000001</v>
      </c>
      <c r="AC243" s="1">
        <v>43822</v>
      </c>
      <c r="AD243">
        <v>3224.01001</v>
      </c>
      <c r="AF243">
        <f t="shared" si="13"/>
        <v>8.6576869483323549E-4</v>
      </c>
      <c r="AG243">
        <f t="shared" si="12"/>
        <v>-1.0921187735286608E-3</v>
      </c>
      <c r="AH243">
        <f t="shared" si="14"/>
        <v>1.0642056495534735E-2</v>
      </c>
      <c r="AI243">
        <f t="shared" si="15"/>
        <v>2.0375498540676773E-3</v>
      </c>
    </row>
    <row r="244" spans="1:35" x14ac:dyDescent="0.25">
      <c r="A244" s="1">
        <v>43823</v>
      </c>
      <c r="B244">
        <v>54.799999</v>
      </c>
      <c r="C244">
        <v>55</v>
      </c>
      <c r="D244">
        <v>54.639999000000003</v>
      </c>
      <c r="E244">
        <v>54.709999000000003</v>
      </c>
      <c r="F244">
        <v>54.709999000000003</v>
      </c>
      <c r="G244">
        <v>3359300</v>
      </c>
      <c r="H244">
        <v>-3.6489909999999999E-3</v>
      </c>
      <c r="I244" s="1">
        <v>43823</v>
      </c>
      <c r="J244">
        <v>44.459999000000003</v>
      </c>
      <c r="K244">
        <v>45.169998</v>
      </c>
      <c r="L244">
        <v>44.459999000000003</v>
      </c>
      <c r="M244">
        <v>44.990001999999997</v>
      </c>
      <c r="N244">
        <v>44.990001999999997</v>
      </c>
      <c r="O244">
        <v>2200200</v>
      </c>
      <c r="P244">
        <v>1.3200773000000001E-2</v>
      </c>
      <c r="Q244" s="1">
        <v>43823</v>
      </c>
      <c r="R244">
        <v>68.819999999999993</v>
      </c>
      <c r="S244">
        <v>69.120002999999997</v>
      </c>
      <c r="T244">
        <v>68.559997999999993</v>
      </c>
      <c r="U244">
        <v>68.930000000000007</v>
      </c>
      <c r="V244">
        <v>68.930000000000007</v>
      </c>
      <c r="W244">
        <v>902500</v>
      </c>
      <c r="X244">
        <v>2.1785060000000002E-3</v>
      </c>
      <c r="Y244" s="3">
        <v>43823</v>
      </c>
      <c r="Z244" s="4">
        <v>1.9604999999999999</v>
      </c>
      <c r="AC244" s="1">
        <v>43823</v>
      </c>
      <c r="AD244">
        <v>3223.3798830000001</v>
      </c>
      <c r="AF244">
        <f t="shared" si="13"/>
        <v>-1.9546731699549014E-4</v>
      </c>
      <c r="AG244">
        <f t="shared" si="12"/>
        <v>-3.6489914932404943E-3</v>
      </c>
      <c r="AH244">
        <f t="shared" si="14"/>
        <v>1.3200772824180085E-2</v>
      </c>
      <c r="AI244">
        <f t="shared" si="15"/>
        <v>2.1785064325507975E-3</v>
      </c>
    </row>
    <row r="245" spans="1:35" x14ac:dyDescent="0.25">
      <c r="A245" s="1">
        <v>43826</v>
      </c>
      <c r="B245">
        <v>55.009998000000003</v>
      </c>
      <c r="C245">
        <v>55.450001</v>
      </c>
      <c r="D245">
        <v>55</v>
      </c>
      <c r="E245">
        <v>55.349997999999999</v>
      </c>
      <c r="F245">
        <v>55.349997999999999</v>
      </c>
      <c r="G245">
        <v>6895500</v>
      </c>
      <c r="H245">
        <v>5.9798680000000002E-3</v>
      </c>
      <c r="I245" s="1">
        <v>43826</v>
      </c>
      <c r="J245">
        <v>45.59</v>
      </c>
      <c r="K245">
        <v>46.255001</v>
      </c>
      <c r="L245">
        <v>45.25</v>
      </c>
      <c r="M245">
        <v>46.099997999999999</v>
      </c>
      <c r="N245">
        <v>46.099997999999999</v>
      </c>
      <c r="O245">
        <v>1478000</v>
      </c>
      <c r="P245">
        <v>1.1782746E-2</v>
      </c>
      <c r="Q245" s="1">
        <v>43826</v>
      </c>
      <c r="R245">
        <v>68.660004000000001</v>
      </c>
      <c r="S245">
        <v>69.319999999999993</v>
      </c>
      <c r="T245">
        <v>68.660004000000001</v>
      </c>
      <c r="U245">
        <v>69.160004000000001</v>
      </c>
      <c r="V245">
        <v>69.160004000000001</v>
      </c>
      <c r="W245">
        <v>769600</v>
      </c>
      <c r="X245">
        <v>7.255872E-3</v>
      </c>
      <c r="Y245" s="3">
        <v>43826</v>
      </c>
      <c r="Z245" s="4">
        <v>1.9446300000000001</v>
      </c>
      <c r="AC245" s="1">
        <v>43826</v>
      </c>
      <c r="AD245">
        <v>3240.0200199999999</v>
      </c>
      <c r="AF245">
        <f t="shared" si="13"/>
        <v>5.1490466362178466E-3</v>
      </c>
      <c r="AG245">
        <f t="shared" si="12"/>
        <v>1.1630133223410333E-2</v>
      </c>
      <c r="AH245">
        <f t="shared" si="14"/>
        <v>2.4372619311250787E-2</v>
      </c>
      <c r="AI245">
        <f t="shared" si="15"/>
        <v>3.3312217544274603E-3</v>
      </c>
    </row>
    <row r="246" spans="1:35" x14ac:dyDescent="0.25">
      <c r="A246" s="1">
        <v>43829</v>
      </c>
      <c r="B246">
        <v>55.18</v>
      </c>
      <c r="C246">
        <v>55.389999000000003</v>
      </c>
      <c r="D246">
        <v>55.060001</v>
      </c>
      <c r="E246">
        <v>55.27</v>
      </c>
      <c r="F246">
        <v>55.27</v>
      </c>
      <c r="G246">
        <v>6431700</v>
      </c>
      <c r="H246">
        <v>-1.4463569999999999E-3</v>
      </c>
      <c r="I246" s="1">
        <v>43829</v>
      </c>
      <c r="J246">
        <v>46.130001</v>
      </c>
      <c r="K246">
        <v>46.18</v>
      </c>
      <c r="L246">
        <v>45.130001</v>
      </c>
      <c r="M246">
        <v>45.630001</v>
      </c>
      <c r="N246">
        <v>45.630001</v>
      </c>
      <c r="O246">
        <v>1513000</v>
      </c>
      <c r="P246">
        <v>-1.024749E-2</v>
      </c>
      <c r="Q246" s="1">
        <v>43829</v>
      </c>
      <c r="R246">
        <v>68.910004000000001</v>
      </c>
      <c r="S246">
        <v>69.110000999999997</v>
      </c>
      <c r="T246">
        <v>68.550003000000004</v>
      </c>
      <c r="U246">
        <v>68.779999000000004</v>
      </c>
      <c r="V246">
        <v>68.779999000000004</v>
      </c>
      <c r="W246">
        <v>737900</v>
      </c>
      <c r="X246">
        <v>-5.5097280000000002E-3</v>
      </c>
      <c r="Y246" s="3">
        <v>43829</v>
      </c>
      <c r="Z246" s="4">
        <v>1.9093800000000001</v>
      </c>
      <c r="AC246" s="1">
        <v>43829</v>
      </c>
      <c r="AD246">
        <v>3221.290039</v>
      </c>
      <c r="AF246">
        <f t="shared" si="13"/>
        <v>-5.7975962434273498E-3</v>
      </c>
      <c r="AG246">
        <f t="shared" si="12"/>
        <v>-1.4463571757792337E-3</v>
      </c>
      <c r="AH246">
        <f t="shared" si="14"/>
        <v>-1.0247489763936191E-2</v>
      </c>
      <c r="AI246">
        <f t="shared" si="15"/>
        <v>-5.5097281869782577E-3</v>
      </c>
    </row>
    <row r="247" spans="1:35" x14ac:dyDescent="0.25">
      <c r="A247" s="1">
        <v>43830</v>
      </c>
      <c r="B247">
        <v>55.200001</v>
      </c>
      <c r="C247">
        <v>55.380001</v>
      </c>
      <c r="D247">
        <v>54.98</v>
      </c>
      <c r="E247">
        <v>55.349997999999999</v>
      </c>
      <c r="F247">
        <v>55.349997999999999</v>
      </c>
      <c r="G247">
        <v>7982600</v>
      </c>
      <c r="H247">
        <v>1.4463569999999999E-3</v>
      </c>
      <c r="I247" s="1">
        <v>43830</v>
      </c>
      <c r="J247">
        <v>45.529998999999997</v>
      </c>
      <c r="K247">
        <v>46.040000999999997</v>
      </c>
      <c r="L247">
        <v>44.450001</v>
      </c>
      <c r="M247">
        <v>45.939999</v>
      </c>
      <c r="N247">
        <v>45.939999</v>
      </c>
      <c r="O247">
        <v>1530700</v>
      </c>
      <c r="P247">
        <v>6.7707590000000003E-3</v>
      </c>
      <c r="Q247" s="1">
        <v>43830</v>
      </c>
      <c r="R247">
        <v>68.769997000000004</v>
      </c>
      <c r="S247">
        <v>69.230002999999996</v>
      </c>
      <c r="T247">
        <v>68.569999999999993</v>
      </c>
      <c r="U247">
        <v>69.160004000000001</v>
      </c>
      <c r="V247">
        <v>69.160004000000001</v>
      </c>
      <c r="W247">
        <v>1053300</v>
      </c>
      <c r="X247">
        <v>5.5097280000000002E-3</v>
      </c>
      <c r="Y247" s="3">
        <v>43830</v>
      </c>
      <c r="Z247" s="4">
        <v>1.90838</v>
      </c>
      <c r="AC247" s="1">
        <v>43830</v>
      </c>
      <c r="AD247">
        <v>3230.780029</v>
      </c>
      <c r="AF247">
        <f t="shared" si="13"/>
        <v>2.941690571702793E-3</v>
      </c>
      <c r="AG247">
        <f t="shared" si="12"/>
        <v>1.4463571757792337E-3</v>
      </c>
      <c r="AH247">
        <f t="shared" si="14"/>
        <v>6.7707586387113494E-3</v>
      </c>
      <c r="AI247">
        <f t="shared" si="15"/>
        <v>5.5097281869782577E-3</v>
      </c>
    </row>
    <row r="248" spans="1:35" x14ac:dyDescent="0.25">
      <c r="A248" s="1">
        <v>43832</v>
      </c>
      <c r="B248">
        <v>55.32</v>
      </c>
      <c r="C248">
        <v>55.43</v>
      </c>
      <c r="D248">
        <v>54.759998000000003</v>
      </c>
      <c r="E248">
        <v>54.990001999999997</v>
      </c>
      <c r="F248">
        <v>54.990001999999997</v>
      </c>
      <c r="G248">
        <v>11867700</v>
      </c>
      <c r="H248">
        <v>-6.5252360000000002E-3</v>
      </c>
      <c r="I248" s="1">
        <v>43832</v>
      </c>
      <c r="J248">
        <v>46.259998000000003</v>
      </c>
      <c r="K248">
        <v>46.459999000000003</v>
      </c>
      <c r="L248">
        <v>44.889999000000003</v>
      </c>
      <c r="M248">
        <v>45.209999000000003</v>
      </c>
      <c r="N248">
        <v>45.209999000000003</v>
      </c>
      <c r="O248">
        <v>2183400</v>
      </c>
      <c r="P248">
        <v>-1.6017896E-2</v>
      </c>
      <c r="Q248" s="1">
        <v>43832</v>
      </c>
      <c r="R248">
        <v>69.129997000000003</v>
      </c>
      <c r="S248">
        <v>69.25</v>
      </c>
      <c r="T248">
        <v>67.379997000000003</v>
      </c>
      <c r="U248">
        <v>67.639999000000003</v>
      </c>
      <c r="V248">
        <v>67.639999000000003</v>
      </c>
      <c r="W248">
        <v>2699500</v>
      </c>
      <c r="X248">
        <v>-2.2223209000000001E-2</v>
      </c>
      <c r="Y248" s="3">
        <v>43832</v>
      </c>
      <c r="Z248" s="4">
        <v>1.90025</v>
      </c>
      <c r="AC248" s="1">
        <v>43832</v>
      </c>
      <c r="AD248">
        <v>3257.8500979999999</v>
      </c>
      <c r="AF248">
        <f t="shared" si="13"/>
        <v>8.3438955597223696E-3</v>
      </c>
      <c r="AG248">
        <f t="shared" si="12"/>
        <v>-6.5252361309786622E-3</v>
      </c>
      <c r="AH248">
        <f t="shared" si="14"/>
        <v>-1.6017896305915436E-2</v>
      </c>
      <c r="AI248">
        <f t="shared" si="15"/>
        <v>-2.2223209405759725E-2</v>
      </c>
    </row>
    <row r="249" spans="1:35" x14ac:dyDescent="0.25">
      <c r="A249" s="1">
        <v>43833</v>
      </c>
      <c r="B249">
        <v>54.32</v>
      </c>
      <c r="C249">
        <v>54.990001999999997</v>
      </c>
      <c r="D249">
        <v>54.09</v>
      </c>
      <c r="E249">
        <v>54.689999</v>
      </c>
      <c r="F249">
        <v>54.689999</v>
      </c>
      <c r="G249">
        <v>11354500</v>
      </c>
      <c r="H249">
        <v>-5.4705279999999997E-3</v>
      </c>
      <c r="I249" s="1">
        <v>43833</v>
      </c>
      <c r="J249">
        <v>44.720001000000003</v>
      </c>
      <c r="K249">
        <v>45.625</v>
      </c>
      <c r="L249">
        <v>44.310001</v>
      </c>
      <c r="M249">
        <v>44.720001000000003</v>
      </c>
      <c r="N249">
        <v>44.720001000000003</v>
      </c>
      <c r="O249">
        <v>2143700</v>
      </c>
      <c r="P249">
        <v>-1.0897428000000001E-2</v>
      </c>
      <c r="Q249" s="1">
        <v>43833</v>
      </c>
      <c r="R249">
        <v>67.519997000000004</v>
      </c>
      <c r="S249">
        <v>68.360000999999997</v>
      </c>
      <c r="T249">
        <v>67.400002000000001</v>
      </c>
      <c r="U249">
        <v>68</v>
      </c>
      <c r="V249">
        <v>68</v>
      </c>
      <c r="W249">
        <v>1240600</v>
      </c>
      <c r="X249">
        <v>5.3081960000000003E-3</v>
      </c>
      <c r="Y249" s="3">
        <v>43833</v>
      </c>
      <c r="Z249" s="4">
        <v>1.87388</v>
      </c>
      <c r="AC249" s="1">
        <v>43833</v>
      </c>
      <c r="AD249">
        <v>3234.8500979999999</v>
      </c>
      <c r="AF249">
        <f t="shared" si="13"/>
        <v>-7.0849093642060268E-3</v>
      </c>
      <c r="AG249">
        <f t="shared" si="12"/>
        <v>-5.4705278161693016E-3</v>
      </c>
      <c r="AH249">
        <f t="shared" si="14"/>
        <v>-1.0897427979310592E-2</v>
      </c>
      <c r="AI249">
        <f t="shared" si="15"/>
        <v>5.3081959298788561E-3</v>
      </c>
    </row>
    <row r="250" spans="1:35" x14ac:dyDescent="0.25">
      <c r="A250" s="1">
        <v>43836</v>
      </c>
      <c r="B250">
        <v>54.650002000000001</v>
      </c>
      <c r="C250">
        <v>54.91</v>
      </c>
      <c r="D250">
        <v>54.52</v>
      </c>
      <c r="E250">
        <v>54.669998</v>
      </c>
      <c r="F250">
        <v>54.669998</v>
      </c>
      <c r="G250">
        <v>14698300</v>
      </c>
      <c r="H250">
        <v>-3.65783E-4</v>
      </c>
      <c r="I250" s="1">
        <v>43836</v>
      </c>
      <c r="J250">
        <v>44.279998999999997</v>
      </c>
      <c r="K250">
        <v>44.919998</v>
      </c>
      <c r="L250">
        <v>44.07</v>
      </c>
      <c r="M250">
        <v>44.639999000000003</v>
      </c>
      <c r="N250">
        <v>44.639999000000003</v>
      </c>
      <c r="O250">
        <v>2514400</v>
      </c>
      <c r="P250">
        <v>-1.790556E-3</v>
      </c>
      <c r="Q250" s="1">
        <v>43836</v>
      </c>
      <c r="R250">
        <v>68</v>
      </c>
      <c r="S250">
        <v>68.129997000000003</v>
      </c>
      <c r="T250">
        <v>67.550003000000004</v>
      </c>
      <c r="U250">
        <v>67.940002000000007</v>
      </c>
      <c r="V250">
        <v>67.940002000000007</v>
      </c>
      <c r="W250">
        <v>1323600</v>
      </c>
      <c r="X250">
        <v>-8.8271300000000003E-4</v>
      </c>
      <c r="Y250" s="3">
        <v>43836</v>
      </c>
      <c r="Z250" s="4">
        <v>1.87225</v>
      </c>
      <c r="AC250" s="1">
        <v>43836</v>
      </c>
      <c r="AD250">
        <v>3246.280029</v>
      </c>
      <c r="AF250">
        <f t="shared" si="13"/>
        <v>3.5271449965588175E-3</v>
      </c>
      <c r="AG250">
        <f>(LN(F250)-LN(F249))</f>
        <v>-3.6578275003051886E-4</v>
      </c>
      <c r="AH250">
        <f t="shared" si="14"/>
        <v>-1.7905555365813619E-3</v>
      </c>
      <c r="AI250">
        <f t="shared" si="15"/>
        <v>-8.8271300593056878E-4</v>
      </c>
    </row>
    <row r="252" spans="1:35" x14ac:dyDescent="0.25">
      <c r="AC252" s="4"/>
    </row>
    <row r="253" spans="1:35" x14ac:dyDescent="0.25">
      <c r="K253" t="s">
        <v>11</v>
      </c>
      <c r="L253" t="s">
        <v>12</v>
      </c>
      <c r="M253" t="s">
        <v>13</v>
      </c>
      <c r="Y253" t="s">
        <v>32</v>
      </c>
      <c r="Z253" s="4">
        <f>AVERAGE(Z3:Z250)</f>
        <v>2.3151727822580637</v>
      </c>
    </row>
    <row r="254" spans="1:35" x14ac:dyDescent="0.25">
      <c r="J254" t="s">
        <v>14</v>
      </c>
      <c r="K254">
        <f>AVERAGE(H4:H250)</f>
        <v>6.8757143724696335E-4</v>
      </c>
      <c r="L254">
        <f>AVERAGE(P4:P250)</f>
        <v>1.6366366113360336E-3</v>
      </c>
      <c r="M254">
        <f>AVERAGE(X4:X250)</f>
        <v>7.5700449797570844E-4</v>
      </c>
      <c r="Z254" t="s">
        <v>33</v>
      </c>
    </row>
    <row r="255" spans="1:35" x14ac:dyDescent="0.25">
      <c r="J255" t="s">
        <v>15</v>
      </c>
      <c r="K255">
        <f>_xlfn.VAR.P(H4:H250)</f>
        <v>1.1468689404816584E-4</v>
      </c>
      <c r="L255">
        <f>_xlfn.VAR.P(P4:P250)</f>
        <v>9.6084542599456828E-4</v>
      </c>
      <c r="M255">
        <f>_xlfn.VAR.P(X4:X250)</f>
        <v>1.9001439847080238E-4</v>
      </c>
    </row>
    <row r="256" spans="1:35" x14ac:dyDescent="0.25">
      <c r="J256" t="s">
        <v>16</v>
      </c>
      <c r="K256">
        <f>_xlfn.STDEV.P(H4:H250)</f>
        <v>1.0709196704149469E-2</v>
      </c>
      <c r="L256">
        <f>_xlfn.STDEV.P(P4:P250)</f>
        <v>3.0997506770618959E-2</v>
      </c>
      <c r="M256">
        <f>_xlfn.STDEV.P(X4:X250)</f>
        <v>1.3784571029625926E-2</v>
      </c>
    </row>
    <row r="260" spans="2:13" x14ac:dyDescent="0.25">
      <c r="J260" t="s">
        <v>17</v>
      </c>
      <c r="K260" t="s">
        <v>18</v>
      </c>
      <c r="L260" t="s">
        <v>19</v>
      </c>
    </row>
    <row r="261" spans="2:13" x14ac:dyDescent="0.25">
      <c r="I261" t="s">
        <v>20</v>
      </c>
      <c r="J261" s="2">
        <f>_xlfn.COVARIANCE.P(H4:H250,P4:P250)</f>
        <v>1.7975892532703937E-5</v>
      </c>
      <c r="K261" s="2">
        <f>_xlfn.COVARIANCE.P(H4:H250,X4:X250)</f>
        <v>3.7539640204744904E-5</v>
      </c>
      <c r="L261" s="2">
        <f>_xlfn.COVARIANCE.P(P4:P250,X4:X250)</f>
        <v>-9.1711034824633523E-6</v>
      </c>
    </row>
    <row r="262" spans="2:13" x14ac:dyDescent="0.25">
      <c r="I262" t="s">
        <v>21</v>
      </c>
      <c r="J262">
        <f>CORREL(H4:H250,P4:P250)</f>
        <v>5.4151040240246251E-2</v>
      </c>
      <c r="K262">
        <f>CORREL(H4:H250,X4:X250)</f>
        <v>0.25429624926205174</v>
      </c>
      <c r="L262">
        <f>CORREL(P4:P250,X4:X250)</f>
        <v>-2.1463551003146075E-2</v>
      </c>
    </row>
    <row r="264" spans="2:13" x14ac:dyDescent="0.25">
      <c r="B264" t="s">
        <v>22</v>
      </c>
      <c r="D264">
        <v>0.32102601977534223</v>
      </c>
      <c r="E264">
        <v>1.6137318675265764</v>
      </c>
      <c r="F264">
        <v>1.7768043368486441</v>
      </c>
      <c r="G264">
        <v>1.4490286901743372</v>
      </c>
      <c r="H264">
        <v>1.2859562257984618</v>
      </c>
      <c r="I264">
        <v>1.1212530380792831</v>
      </c>
      <c r="J264">
        <v>0.95981129970289147</v>
      </c>
      <c r="K264">
        <v>0.7967388366749304</v>
      </c>
      <c r="L264">
        <v>0.633666373633752</v>
      </c>
      <c r="M264">
        <v>0.47059391059257594</v>
      </c>
    </row>
    <row r="265" spans="2:13" x14ac:dyDescent="0.25">
      <c r="B265" t="s">
        <v>23</v>
      </c>
      <c r="D265">
        <v>0.32509573290980015</v>
      </c>
      <c r="E265">
        <v>-0.73035370629843277</v>
      </c>
      <c r="F265">
        <v>-0.86171930723951384</v>
      </c>
      <c r="G265">
        <v>-0.59767446277111425</v>
      </c>
      <c r="H265">
        <v>-0.46630886581451375</v>
      </c>
      <c r="I265">
        <v>-0.33362961393594659</v>
      </c>
      <c r="J265">
        <v>-0.20357767404103705</v>
      </c>
      <c r="K265">
        <v>-7.2212078170266369E-2</v>
      </c>
      <c r="L265">
        <v>5.9153517711149517E-2</v>
      </c>
      <c r="M265">
        <v>0.19051911359256513</v>
      </c>
    </row>
    <row r="266" spans="2:13" x14ac:dyDescent="0.25">
      <c r="B266" t="s">
        <v>24</v>
      </c>
      <c r="D266">
        <v>0.35387824731485773</v>
      </c>
      <c r="E266">
        <v>0.11662183877185639</v>
      </c>
      <c r="F266">
        <v>8.4914970390869551E-2</v>
      </c>
      <c r="G266">
        <v>0.14864577259677716</v>
      </c>
      <c r="H266">
        <v>0.18035264001605186</v>
      </c>
      <c r="I266">
        <v>0.21237657585666336</v>
      </c>
      <c r="J266">
        <v>0.24376637433814569</v>
      </c>
      <c r="K266">
        <v>0.27547324149533603</v>
      </c>
      <c r="L266">
        <v>0.30718010865509815</v>
      </c>
      <c r="M266">
        <v>0.33888697581485905</v>
      </c>
    </row>
    <row r="267" spans="2:13" x14ac:dyDescent="0.25">
      <c r="B267" t="s">
        <v>26</v>
      </c>
      <c r="D267">
        <f>SUM(D264:D266)</f>
        <v>1</v>
      </c>
      <c r="E267">
        <f t="shared" ref="E267:M267" si="16">SUM(E264:E266)</f>
        <v>1</v>
      </c>
      <c r="F267">
        <f t="shared" si="16"/>
        <v>0.99999999999999989</v>
      </c>
      <c r="G267">
        <f t="shared" si="16"/>
        <v>1.0000000000000002</v>
      </c>
      <c r="H267">
        <f t="shared" si="16"/>
        <v>0.99999999999999989</v>
      </c>
      <c r="I267">
        <f t="shared" si="16"/>
        <v>0.99999999999999989</v>
      </c>
      <c r="J267">
        <f t="shared" si="16"/>
        <v>1.0000000000000002</v>
      </c>
      <c r="K267">
        <f t="shared" si="16"/>
        <v>1</v>
      </c>
      <c r="L267">
        <f t="shared" si="16"/>
        <v>0.99999999999999967</v>
      </c>
      <c r="M267">
        <f t="shared" si="16"/>
        <v>1</v>
      </c>
    </row>
    <row r="270" spans="2:13" x14ac:dyDescent="0.25">
      <c r="B270" t="s">
        <v>28</v>
      </c>
      <c r="D270">
        <f>(D264^2)*(K256^2)+(D265^2)*(L256^2)+(D266^2)*(M256^2)+2*D264*K256*D265*L256*J262+2*D264*K256*D266*M256*K262+2*D265*L256*D266*M256*L262</f>
        <v>1.4733516113068847E-4</v>
      </c>
      <c r="E270">
        <f>(E264^2)*(K256^2)+(E265^2)*(L256^2)+(E266^2)*(M256^2)+2*E264*K256*E265*L256*J262+2*E264*K256*E266*M256*K262+2*E265*L256*E266*M256*L262</f>
        <v>7.8709415605158692E-4</v>
      </c>
      <c r="F270">
        <f>(F264^2)*(K256^2)+(F265^2)*(L256^2)+(F266^2)*(M256^2)+2*F264*K256*F265*L256*J262+2*F264*K256*F266*M256*K262+2*F265*L256*F266*M256*L262</f>
        <v>1.0345499248108085E-3</v>
      </c>
      <c r="G270">
        <f>(G264^2)*(K256^2)+(G265^2)*(L256^2)+(G266^2)*(M256^2)+2*G264*K256*G265*L256*J262+2*G264*K256*G266*M256*K262+2*G265*L256*G266*M256*L262</f>
        <v>5.7489797860046802E-4</v>
      </c>
      <c r="H270">
        <f>(H264^2)*(K256^2)+(H265^2)*(L256^2)+(H266^2)*(M256^2)+2*H264*K256*H265*L256*J262+2*H264*K256*H266*M256*K262+2*H265*K256*H266*M256*L262</f>
        <v>4.0115361836365001E-4</v>
      </c>
      <c r="I270">
        <f>(I264^2)*(K256^2)+(I265^2)*(L256^2)+(I266^2)*(M256^2)+2*I264*K256*I265*L256*J262+2*I264*K256*I266*M256*K262+2*I265*L256*I266*M256*L262</f>
        <v>2.6543532054405854E-4</v>
      </c>
      <c r="J270">
        <f>(J264^2)*(K256^2)+(J265^2)*(L256^2)+(J266^2)*(M256^2)+2*J264*K256*J265*L256*J262+2*J264*K256*J266*M256*K262+2*J265*L256*J266*M256*L262</f>
        <v>1.6821776755994284E-4</v>
      </c>
      <c r="K270">
        <f>(K264^2)*(K256^2)+(K265^2)*(L256^2)+(K266^2)*(M256^2)+2*K264*K256*K265*L256*J262+2*K264*K256*K266*M256*K262+2*K265*L256*K266*M256*L262</f>
        <v>1.0700699391498129E-4</v>
      </c>
      <c r="L270">
        <f>(L264^2)*(K256^2)+(L265^2)*(L256^2)+(L266^2)*(M256^2)+2*L264*K256*L265*L256*J262+2*L264*K256*L266*M256*K262+2*L265*L256*L266*M256*L262</f>
        <v>8.2970868349197465E-5</v>
      </c>
      <c r="M270">
        <f>(M264^2)*(K256^2)+(M265^2)*(L256^2)+(M266^2)*(M256^2)+2*M264*K256*M265*L256*J262+2*M264*K256*M266*M256*K262+2*M265*L256*M266*M256*L262</f>
        <v>9.6109390869058011E-5</v>
      </c>
    </row>
    <row r="274" spans="2:13" x14ac:dyDescent="0.25">
      <c r="B274" t="s">
        <v>27</v>
      </c>
      <c r="D274">
        <f t="shared" ref="D274:M274" si="17">SQRT(D270)</f>
        <v>1.2138169595564583E-2</v>
      </c>
      <c r="E274">
        <f t="shared" si="17"/>
        <v>2.8055198378403725E-2</v>
      </c>
      <c r="F274">
        <f t="shared" si="17"/>
        <v>3.2164420169044063E-2</v>
      </c>
      <c r="G274">
        <f t="shared" si="17"/>
        <v>2.3977030228960132E-2</v>
      </c>
      <c r="H274">
        <f t="shared" si="17"/>
        <v>2.0028819694721155E-2</v>
      </c>
      <c r="I274">
        <f t="shared" si="17"/>
        <v>1.6292185873726661E-2</v>
      </c>
      <c r="J274">
        <f t="shared" si="17"/>
        <v>1.2969879242303793E-2</v>
      </c>
      <c r="K274">
        <f t="shared" si="17"/>
        <v>1.0344418490905194E-2</v>
      </c>
      <c r="L274">
        <f t="shared" si="17"/>
        <v>9.1088346317845445E-3</v>
      </c>
      <c r="M274">
        <f t="shared" si="17"/>
        <v>9.8035397111991135E-3</v>
      </c>
    </row>
    <row r="275" spans="2:13" x14ac:dyDescent="0.25">
      <c r="B275" t="s">
        <v>25</v>
      </c>
      <c r="D275">
        <f>D264*K254+L254*D265+M254*D266</f>
        <v>1.0206793254330111E-3</v>
      </c>
      <c r="E275">
        <f>E264*K254+E265*L254+E266*M254</f>
        <v>2.5155810459878935E-6</v>
      </c>
      <c r="F275">
        <f>F264*K254+F265*L254+F266*M254</f>
        <v>-1.2436044079829013E-4</v>
      </c>
      <c r="G275">
        <f>G264*K254+G265*L254+G266*M254</f>
        <v>1.306603501442878E-4</v>
      </c>
      <c r="H275">
        <f>H264*K254+H265*L254+H266*M254</f>
        <v>2.57536368140259E-4</v>
      </c>
      <c r="I275">
        <f>I264*K254+I265*L254+I266*M254</f>
        <v>3.8568114530439349E-4</v>
      </c>
      <c r="J275">
        <f>J264*K254+J265*L254+J266*M254</f>
        <v>5.1128840206560514E-4</v>
      </c>
      <c r="K275">
        <f>K264*K254+K265*L254+K266*M254</f>
        <v>6.3816441901285597E-4</v>
      </c>
      <c r="L275">
        <f>L264*K254+L265*L254+L266*M254</f>
        <v>7.6504043597038808E-4</v>
      </c>
      <c r="M275">
        <f>M264*K254+M265*L254+M266*M254</f>
        <v>8.9191645292792051E-4</v>
      </c>
    </row>
    <row r="300" spans="2:2" x14ac:dyDescent="0.25">
      <c r="B300" t="s">
        <v>62</v>
      </c>
    </row>
    <row r="301" spans="2:2" x14ac:dyDescent="0.25">
      <c r="B301" t="s">
        <v>31</v>
      </c>
    </row>
    <row r="304" spans="2:2" x14ac:dyDescent="0.25">
      <c r="B304" t="s">
        <v>34</v>
      </c>
    </row>
    <row r="306" spans="2:6" x14ac:dyDescent="0.25">
      <c r="C306" t="s">
        <v>11</v>
      </c>
      <c r="D306" t="s">
        <v>12</v>
      </c>
      <c r="E306" t="s">
        <v>13</v>
      </c>
      <c r="F306" t="s">
        <v>38</v>
      </c>
    </row>
    <row r="307" spans="2:6" x14ac:dyDescent="0.25">
      <c r="B307" t="s">
        <v>35</v>
      </c>
      <c r="C307">
        <f>_xlfn.VAR.P(H4:H250)</f>
        <v>1.1468689404816584E-4</v>
      </c>
      <c r="D307" s="7">
        <f>_xlfn.COVARIANCE.P(H4:H250,P4:P250)</f>
        <v>1.7975892532703937E-5</v>
      </c>
      <c r="E307" s="7">
        <f>_xlfn.COVARIANCE.P(H4:H250,X4:X250)</f>
        <v>3.7539640204744904E-5</v>
      </c>
      <c r="F307" s="5">
        <v>2.3151700000000001E-2</v>
      </c>
    </row>
    <row r="308" spans="2:6" x14ac:dyDescent="0.25">
      <c r="B308" t="s">
        <v>36</v>
      </c>
      <c r="C308" s="9">
        <f>_xlfn.COVARIANCE.P(H4:H250,P4:P250)</f>
        <v>1.7975892532703937E-5</v>
      </c>
      <c r="D308">
        <f>_xlfn.VAR.P(P4:P250)</f>
        <v>9.6084542599456828E-4</v>
      </c>
      <c r="E308" s="9">
        <f>_xlfn.COVARIANCE.P(P4:P250,X4:X250)</f>
        <v>-9.1711034824633523E-6</v>
      </c>
      <c r="F308" s="5">
        <v>2.3151700000000001E-2</v>
      </c>
    </row>
    <row r="309" spans="2:6" x14ac:dyDescent="0.25">
      <c r="B309" t="s">
        <v>37</v>
      </c>
      <c r="C309" s="10">
        <f>_xlfn.COVARIANCE.P(H4:H250,X4:X250)</f>
        <v>3.7539640204744904E-5</v>
      </c>
      <c r="D309" s="8">
        <f>_xlfn.COVARIANCE.P(P4:P250,X4:X250)</f>
        <v>-9.1711034824633523E-6</v>
      </c>
      <c r="E309">
        <f>_xlfn.VAR.P(X4:X250)</f>
        <v>1.9001439847080238E-4</v>
      </c>
      <c r="F309" s="5">
        <v>2.3151700000000001E-2</v>
      </c>
    </row>
    <row r="310" spans="2:6" x14ac:dyDescent="0.25">
      <c r="C310">
        <v>1</v>
      </c>
      <c r="D310">
        <v>1</v>
      </c>
      <c r="E310">
        <v>1</v>
      </c>
      <c r="F310" s="5">
        <v>1</v>
      </c>
    </row>
    <row r="312" spans="2:6" x14ac:dyDescent="0.25">
      <c r="B312" t="s">
        <v>39</v>
      </c>
    </row>
    <row r="313" spans="2:6" x14ac:dyDescent="0.25">
      <c r="C313" t="s">
        <v>11</v>
      </c>
      <c r="D313" t="s">
        <v>12</v>
      </c>
      <c r="E313" t="s">
        <v>41</v>
      </c>
    </row>
    <row r="314" spans="2:6" x14ac:dyDescent="0.25">
      <c r="B314" t="s">
        <v>40</v>
      </c>
      <c r="C314" s="6">
        <v>0.6</v>
      </c>
      <c r="D314" s="6">
        <v>0.08</v>
      </c>
      <c r="E314" s="6">
        <v>0.32</v>
      </c>
    </row>
    <row r="317" spans="2:6" x14ac:dyDescent="0.25">
      <c r="B317" t="s">
        <v>42</v>
      </c>
      <c r="D317">
        <f>C314*K254+D314*L254+E314*M254</f>
        <v>7.8571523060728737E-4</v>
      </c>
    </row>
    <row r="318" spans="2:6" x14ac:dyDescent="0.25">
      <c r="B318" t="s">
        <v>43</v>
      </c>
      <c r="D318">
        <f>SQRT(D319)</f>
        <v>5.4893533058700966E-4</v>
      </c>
    </row>
    <row r="319" spans="2:6" x14ac:dyDescent="0.25">
      <c r="B319" t="s">
        <v>44</v>
      </c>
      <c r="D319" s="10">
        <f>(C314^2)*(K254^2)+(D314^2)*(L254^2)+(E314^2)*(M254^2)+2*C314*K254*D314*L254*J262+2*K254*M254*K262*C314*E314+2*D314*E314*L254*M254*L262</f>
        <v>3.0132999716666956E-7</v>
      </c>
    </row>
    <row r="325" spans="3:7" x14ac:dyDescent="0.25">
      <c r="D325" t="s">
        <v>46</v>
      </c>
      <c r="E325" t="s">
        <v>60</v>
      </c>
      <c r="F325" t="s">
        <v>61</v>
      </c>
    </row>
    <row r="326" spans="3:7" x14ac:dyDescent="0.25">
      <c r="C326" t="s">
        <v>45</v>
      </c>
      <c r="D326">
        <f>J277</f>
        <v>0</v>
      </c>
      <c r="E326" s="11">
        <v>2.3199999999999998E-2</v>
      </c>
    </row>
    <row r="327" spans="3:7" x14ac:dyDescent="0.25">
      <c r="C327" t="s">
        <v>11</v>
      </c>
      <c r="D327">
        <f>D342/D341</f>
        <v>0.45900999912883383</v>
      </c>
      <c r="E327">
        <f>E326*E334*(D333-E326)</f>
        <v>2.3250880707772785E-3</v>
      </c>
      <c r="F327">
        <f>K254*247</f>
        <v>0.16983014499999996</v>
      </c>
    </row>
    <row r="328" spans="3:7" x14ac:dyDescent="0.25">
      <c r="C328" t="s">
        <v>12</v>
      </c>
      <c r="D328">
        <f>D343/D341</f>
        <v>1.3939001755017575</v>
      </c>
      <c r="E328">
        <f>E326+F334*(D333-E326)</f>
        <v>0.32754134070256818</v>
      </c>
      <c r="F328">
        <f>L254*247</f>
        <v>0.40424924300000031</v>
      </c>
    </row>
    <row r="329" spans="3:7" x14ac:dyDescent="0.25">
      <c r="C329" t="s">
        <v>13</v>
      </c>
      <c r="D329">
        <f>D344/D341</f>
        <v>0.43464633210083348</v>
      </c>
      <c r="E329">
        <f>E326+G334*(D333-E326)</f>
        <v>0.11809979969003497</v>
      </c>
      <c r="F329">
        <f>M254*247</f>
        <v>0.18698011099999998</v>
      </c>
    </row>
    <row r="332" spans="3:7" x14ac:dyDescent="0.25">
      <c r="D332" t="s">
        <v>49</v>
      </c>
      <c r="E332" t="s">
        <v>35</v>
      </c>
      <c r="F332" t="s">
        <v>12</v>
      </c>
      <c r="G332" t="s">
        <v>13</v>
      </c>
    </row>
    <row r="333" spans="3:7" x14ac:dyDescent="0.25">
      <c r="C333" t="s">
        <v>47</v>
      </c>
      <c r="D333">
        <f>AVERAGE(AF4:AF250)*247</f>
        <v>0.24153797430509361</v>
      </c>
      <c r="E333">
        <f>K254*247</f>
        <v>0.16983014499999996</v>
      </c>
      <c r="F333">
        <f>L254*247</f>
        <v>0.40424924300000031</v>
      </c>
      <c r="G333">
        <f>M254*247</f>
        <v>0.18698011099999998</v>
      </c>
    </row>
    <row r="334" spans="3:7" x14ac:dyDescent="0.25">
      <c r="C334" t="s">
        <v>46</v>
      </c>
      <c r="D334">
        <v>1</v>
      </c>
      <c r="E334">
        <f>D342/D341</f>
        <v>0.45900999912883383</v>
      </c>
      <c r="F334">
        <f>D343/D341</f>
        <v>1.3939001755017575</v>
      </c>
      <c r="G334">
        <f>D344/D341</f>
        <v>0.43464633210083348</v>
      </c>
    </row>
    <row r="335" spans="3:7" x14ac:dyDescent="0.25">
      <c r="C335" t="s">
        <v>48</v>
      </c>
    </row>
    <row r="340" spans="3:7" x14ac:dyDescent="0.25">
      <c r="D340" t="s">
        <v>57</v>
      </c>
      <c r="E340" t="s">
        <v>11</v>
      </c>
      <c r="F340" t="s">
        <v>12</v>
      </c>
      <c r="G340" t="s">
        <v>58</v>
      </c>
    </row>
    <row r="341" spans="3:7" x14ac:dyDescent="0.25">
      <c r="C341" t="s">
        <v>57</v>
      </c>
      <c r="D341">
        <f>VARP('Stock data &amp; Efficient Frontier'!$AF$4:$AF$250)</f>
        <v>5.6547098498688853E-5</v>
      </c>
    </row>
    <row r="342" spans="3:7" x14ac:dyDescent="0.25">
      <c r="C342" t="s">
        <v>59</v>
      </c>
      <c r="D342">
        <v>2.5955683632621251E-5</v>
      </c>
      <c r="E342">
        <f>VARP('Stock data &amp; Efficient Frontier'!$AG$4:$AG$250)</f>
        <v>1.1658249097978205E-4</v>
      </c>
    </row>
    <row r="343" spans="3:7" x14ac:dyDescent="0.25">
      <c r="C343" t="s">
        <v>12</v>
      </c>
      <c r="D343">
        <v>7.8821010521437559E-5</v>
      </c>
      <c r="E343">
        <v>1.2276425933068405E-5</v>
      </c>
      <c r="F343">
        <f>VARP('Stock data &amp; Efficient Frontier'!$AH$4:$AH$250)</f>
        <v>9.6925065050795713E-4</v>
      </c>
    </row>
    <row r="344" spans="3:7" x14ac:dyDescent="0.25">
      <c r="C344" t="s">
        <v>13</v>
      </c>
      <c r="D344">
        <v>2.4577988953399656E-5</v>
      </c>
      <c r="E344">
        <v>3.5416793168534413E-5</v>
      </c>
      <c r="F344">
        <v>-8.3488813694054682E-6</v>
      </c>
      <c r="G344">
        <f>VARP('Stock data &amp; Efficient Frontier'!$AI$4:$AI$250)</f>
        <v>1.8913610645993734E-4</v>
      </c>
    </row>
    <row r="349" spans="3:7" x14ac:dyDescent="0.25">
      <c r="E349">
        <f>E327</f>
        <v>2.3250880707772785E-3</v>
      </c>
      <c r="F349">
        <f>E326+F334*(D333-E326)</f>
        <v>0.32754134070256818</v>
      </c>
      <c r="G349">
        <f>E326+G334*(D333-E326)</f>
        <v>0.11809979969003497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Stock data &amp; Efficient Frontier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 Bell</dc:creator>
  <cp:lastModifiedBy>Packard Bell</cp:lastModifiedBy>
  <dcterms:created xsi:type="dcterms:W3CDTF">2020-01-16T11:29:28Z</dcterms:created>
  <dcterms:modified xsi:type="dcterms:W3CDTF">2020-09-03T14:51:00Z</dcterms:modified>
</cp:coreProperties>
</file>