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NewUsers\everyday\Downloads\"/>
    </mc:Choice>
  </mc:AlternateContent>
  <xr:revisionPtr revIDLastSave="0" documentId="13_ncr:1_{013B0194-E6A0-495F-8ED2-5A324F824C46}" xr6:coauthVersionLast="47" xr6:coauthVersionMax="47" xr10:uidLastSave="{00000000-0000-0000-0000-000000000000}"/>
  <bookViews>
    <workbookView xWindow="32460" yWindow="1770" windowWidth="29010" windowHeight="13695" firstSheet="1" activeTab="7" xr2:uid="{EA7337F7-1046-4206-A180-293BE331FE45}"/>
  </bookViews>
  <sheets>
    <sheet name="National Working" sheetId="11" r:id="rId1"/>
    <sheet name="By State Working" sheetId="10" r:id="rId2"/>
    <sheet name="2020 CSP Data Original" sheetId="3" state="hidden" r:id="rId3"/>
    <sheet name="2020 CSA Data Original" sheetId="4" state="hidden" r:id="rId4"/>
    <sheet name="2020 CSP Data MIn" sheetId="1" state="hidden" r:id="rId5"/>
    <sheet name="2020 CSA Data Min" sheetId="2" state="hidden" r:id="rId6"/>
    <sheet name="APCSDetailedData2" sheetId="5" r:id="rId7"/>
    <sheet name="APCSExportState" sheetId="12" r:id="rId8"/>
    <sheet name="APCSExportNational" sheetId="13" r:id="rId9"/>
    <sheet name="Work" sheetId="7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3" i="10" l="1"/>
  <c r="CK4" i="10"/>
  <c r="CK5" i="10"/>
  <c r="CK6" i="10"/>
  <c r="CK7" i="10"/>
  <c r="CK8" i="10"/>
  <c r="CK9" i="10"/>
  <c r="CK10" i="10"/>
  <c r="CK11" i="10"/>
  <c r="CK12" i="10"/>
  <c r="CK13" i="10"/>
  <c r="CK14" i="10"/>
  <c r="CK15" i="10"/>
  <c r="CK16" i="10"/>
  <c r="CK17" i="10"/>
  <c r="CK18" i="10"/>
  <c r="CK19" i="10"/>
  <c r="CK20" i="10"/>
  <c r="CK21" i="10"/>
  <c r="CK22" i="10"/>
  <c r="CK23" i="10"/>
  <c r="CK24" i="10"/>
  <c r="CK25" i="10"/>
  <c r="CK26" i="10"/>
  <c r="CK27" i="10"/>
  <c r="CK28" i="10"/>
  <c r="CK29" i="10"/>
  <c r="CK30" i="10"/>
  <c r="CK31" i="10"/>
  <c r="CK32" i="10"/>
  <c r="CK33" i="10"/>
  <c r="CK34" i="10"/>
  <c r="CK35" i="10"/>
  <c r="CK36" i="10"/>
  <c r="CK37" i="10"/>
  <c r="CK38" i="10"/>
  <c r="CK39" i="10"/>
  <c r="CK40" i="10"/>
  <c r="CK41" i="10"/>
  <c r="CK42" i="10"/>
  <c r="CK43" i="10"/>
  <c r="CK44" i="10"/>
  <c r="CK45" i="10"/>
  <c r="CK46" i="10"/>
  <c r="CK47" i="10"/>
  <c r="CK48" i="10"/>
  <c r="CK49" i="10"/>
  <c r="CK50" i="10"/>
  <c r="CK51" i="10"/>
  <c r="CK52" i="10"/>
  <c r="CK2" i="10"/>
  <c r="CJ3" i="10"/>
  <c r="CJ4" i="10"/>
  <c r="CJ5" i="10"/>
  <c r="CJ6" i="10"/>
  <c r="CJ7" i="10"/>
  <c r="CJ8" i="10"/>
  <c r="CJ9" i="10"/>
  <c r="CJ10" i="10"/>
  <c r="CJ11" i="10"/>
  <c r="CJ12" i="10"/>
  <c r="CJ13" i="10"/>
  <c r="CJ14" i="10"/>
  <c r="CJ15" i="10"/>
  <c r="CJ16" i="10"/>
  <c r="CJ17" i="10"/>
  <c r="CJ18" i="10"/>
  <c r="CJ19" i="10"/>
  <c r="CJ20" i="10"/>
  <c r="CJ21" i="10"/>
  <c r="CJ22" i="10"/>
  <c r="CJ23" i="10"/>
  <c r="CJ24" i="10"/>
  <c r="CJ25" i="10"/>
  <c r="CJ26" i="10"/>
  <c r="CJ27" i="10"/>
  <c r="CJ28" i="10"/>
  <c r="CJ29" i="10"/>
  <c r="CJ30" i="10"/>
  <c r="CJ31" i="10"/>
  <c r="CJ32" i="10"/>
  <c r="CJ33" i="10"/>
  <c r="CJ34" i="10"/>
  <c r="CJ35" i="10"/>
  <c r="CJ36" i="10"/>
  <c r="CJ37" i="10"/>
  <c r="CJ38" i="10"/>
  <c r="CJ39" i="10"/>
  <c r="CJ40" i="10"/>
  <c r="CJ41" i="10"/>
  <c r="CJ42" i="10"/>
  <c r="CJ43" i="10"/>
  <c r="CJ44" i="10"/>
  <c r="CJ45" i="10"/>
  <c r="CJ46" i="10"/>
  <c r="CJ47" i="10"/>
  <c r="CJ48" i="10"/>
  <c r="CJ49" i="10"/>
  <c r="CJ50" i="10"/>
  <c r="CJ51" i="10"/>
  <c r="CJ52" i="10"/>
  <c r="CJ2" i="10"/>
  <c r="CI3" i="10"/>
  <c r="CI4" i="10"/>
  <c r="CI5" i="10"/>
  <c r="CI6" i="10"/>
  <c r="CI7" i="10"/>
  <c r="CI8" i="10"/>
  <c r="CI9" i="10"/>
  <c r="CI10" i="10"/>
  <c r="CI11" i="10"/>
  <c r="CI12" i="10"/>
  <c r="CI13" i="10"/>
  <c r="CI14" i="10"/>
  <c r="CI15" i="10"/>
  <c r="CI16" i="10"/>
  <c r="CI17" i="10"/>
  <c r="CI18" i="10"/>
  <c r="CI19" i="10"/>
  <c r="CI20" i="10"/>
  <c r="CI21" i="10"/>
  <c r="CI22" i="10"/>
  <c r="CI23" i="10"/>
  <c r="CI24" i="10"/>
  <c r="CI25" i="10"/>
  <c r="CI26" i="10"/>
  <c r="CI27" i="10"/>
  <c r="CI28" i="10"/>
  <c r="CI29" i="10"/>
  <c r="CI30" i="10"/>
  <c r="CI31" i="10"/>
  <c r="CI32" i="10"/>
  <c r="CI33" i="10"/>
  <c r="CI34" i="10"/>
  <c r="CI35" i="10"/>
  <c r="CI36" i="10"/>
  <c r="CI37" i="10"/>
  <c r="CI38" i="10"/>
  <c r="CI39" i="10"/>
  <c r="CI40" i="10"/>
  <c r="CI41" i="10"/>
  <c r="CI42" i="10"/>
  <c r="CI43" i="10"/>
  <c r="CI44" i="10"/>
  <c r="CI45" i="10"/>
  <c r="CI46" i="10"/>
  <c r="CI47" i="10"/>
  <c r="CI48" i="10"/>
  <c r="CI49" i="10"/>
  <c r="CI50" i="10"/>
  <c r="CI51" i="10"/>
  <c r="CI52" i="10"/>
  <c r="CI2" i="10"/>
  <c r="CH3" i="10"/>
  <c r="CH4" i="10"/>
  <c r="CH5" i="10"/>
  <c r="CH6" i="10"/>
  <c r="CH7" i="10"/>
  <c r="CH8" i="10"/>
  <c r="CH9" i="10"/>
  <c r="CH10" i="10"/>
  <c r="CH11" i="10"/>
  <c r="CH12" i="10"/>
  <c r="CH13" i="10"/>
  <c r="CH14" i="10"/>
  <c r="CH15" i="10"/>
  <c r="CH16" i="10"/>
  <c r="CH17" i="10"/>
  <c r="CH18" i="10"/>
  <c r="CH19" i="10"/>
  <c r="CH20" i="10"/>
  <c r="CH21" i="10"/>
  <c r="CH22" i="10"/>
  <c r="CH23" i="10"/>
  <c r="CH24" i="10"/>
  <c r="CH25" i="10"/>
  <c r="CH26" i="10"/>
  <c r="CH27" i="10"/>
  <c r="CH28" i="10"/>
  <c r="CH29" i="10"/>
  <c r="CH30" i="10"/>
  <c r="CH31" i="10"/>
  <c r="CH32" i="10"/>
  <c r="CH33" i="10"/>
  <c r="CH34" i="10"/>
  <c r="CH35" i="10"/>
  <c r="CH36" i="10"/>
  <c r="CH37" i="10"/>
  <c r="CH38" i="10"/>
  <c r="CH39" i="10"/>
  <c r="CH40" i="10"/>
  <c r="CH41" i="10"/>
  <c r="CH42" i="10"/>
  <c r="CH43" i="10"/>
  <c r="CH44" i="10"/>
  <c r="CH45" i="10"/>
  <c r="CH46" i="10"/>
  <c r="CH47" i="10"/>
  <c r="CH48" i="10"/>
  <c r="CH49" i="10"/>
  <c r="CH50" i="10"/>
  <c r="CH51" i="10"/>
  <c r="CH52" i="10"/>
  <c r="CH2" i="10"/>
  <c r="CG3" i="10"/>
  <c r="CG4" i="10"/>
  <c r="CG5" i="10"/>
  <c r="CG6" i="10"/>
  <c r="CG7" i="10"/>
  <c r="CG8" i="10"/>
  <c r="CG9" i="10"/>
  <c r="CG10" i="10"/>
  <c r="CG11" i="10"/>
  <c r="CG12" i="10"/>
  <c r="CG13" i="10"/>
  <c r="CG14" i="10"/>
  <c r="CG15" i="10"/>
  <c r="CG16" i="10"/>
  <c r="CG17" i="10"/>
  <c r="CG18" i="10"/>
  <c r="CG19" i="10"/>
  <c r="CG20" i="10"/>
  <c r="CG21" i="10"/>
  <c r="CG22" i="10"/>
  <c r="CG23" i="10"/>
  <c r="CG24" i="10"/>
  <c r="CG25" i="10"/>
  <c r="CG26" i="10"/>
  <c r="CG27" i="10"/>
  <c r="CG28" i="10"/>
  <c r="CG29" i="10"/>
  <c r="CG30" i="10"/>
  <c r="CG31" i="10"/>
  <c r="CG32" i="10"/>
  <c r="CG33" i="10"/>
  <c r="CG34" i="10"/>
  <c r="CG35" i="10"/>
  <c r="CG36" i="10"/>
  <c r="CG37" i="10"/>
  <c r="CG38" i="10"/>
  <c r="CG39" i="10"/>
  <c r="CG40" i="10"/>
  <c r="CG41" i="10"/>
  <c r="CG42" i="10"/>
  <c r="CG43" i="10"/>
  <c r="CG44" i="10"/>
  <c r="CG45" i="10"/>
  <c r="CG46" i="10"/>
  <c r="CG47" i="10"/>
  <c r="CG48" i="10"/>
  <c r="CG49" i="10"/>
  <c r="CG50" i="10"/>
  <c r="CG51" i="10"/>
  <c r="CG52" i="10"/>
  <c r="CG2" i="10"/>
  <c r="CF3" i="10"/>
  <c r="CF4" i="10"/>
  <c r="CF5" i="10"/>
  <c r="CF6" i="10"/>
  <c r="CF7" i="10"/>
  <c r="CF8" i="10"/>
  <c r="CF9" i="10"/>
  <c r="CF10" i="10"/>
  <c r="CF11" i="10"/>
  <c r="CF12" i="10"/>
  <c r="CF13" i="10"/>
  <c r="CF14" i="10"/>
  <c r="CF15" i="10"/>
  <c r="CF16" i="10"/>
  <c r="CF17" i="10"/>
  <c r="CF18" i="10"/>
  <c r="CF19" i="10"/>
  <c r="CF20" i="10"/>
  <c r="CF21" i="10"/>
  <c r="CF22" i="10"/>
  <c r="CF23" i="10"/>
  <c r="CF24" i="10"/>
  <c r="CF25" i="10"/>
  <c r="CF26" i="10"/>
  <c r="CF27" i="10"/>
  <c r="CF28" i="10"/>
  <c r="CF29" i="10"/>
  <c r="CF30" i="10"/>
  <c r="CF31" i="10"/>
  <c r="CF32" i="10"/>
  <c r="CF33" i="10"/>
  <c r="CF34" i="10"/>
  <c r="CF35" i="10"/>
  <c r="CF36" i="10"/>
  <c r="CF37" i="10"/>
  <c r="CF38" i="10"/>
  <c r="CF39" i="10"/>
  <c r="CF40" i="10"/>
  <c r="CF41" i="10"/>
  <c r="CF42" i="10"/>
  <c r="CF43" i="10"/>
  <c r="CF44" i="10"/>
  <c r="CF45" i="10"/>
  <c r="CF46" i="10"/>
  <c r="CF47" i="10"/>
  <c r="CF48" i="10"/>
  <c r="CF49" i="10"/>
  <c r="CF50" i="10"/>
  <c r="CF51" i="10"/>
  <c r="CF52" i="10"/>
  <c r="CF2" i="10"/>
  <c r="CE3" i="10"/>
  <c r="CE4" i="10"/>
  <c r="CE5" i="10"/>
  <c r="CE6" i="10"/>
  <c r="CE7" i="10"/>
  <c r="CE8" i="10"/>
  <c r="CE9" i="10"/>
  <c r="CE10" i="10"/>
  <c r="CE11" i="10"/>
  <c r="CE12" i="10"/>
  <c r="CE13" i="10"/>
  <c r="CE14" i="10"/>
  <c r="CE15" i="10"/>
  <c r="CE16" i="10"/>
  <c r="CE17" i="10"/>
  <c r="CE18" i="10"/>
  <c r="CE19" i="10"/>
  <c r="CE20" i="10"/>
  <c r="CE21" i="10"/>
  <c r="CE22" i="10"/>
  <c r="CE23" i="10"/>
  <c r="CE24" i="10"/>
  <c r="CE25" i="10"/>
  <c r="CE26" i="10"/>
  <c r="CE27" i="10"/>
  <c r="CE28" i="10"/>
  <c r="CE29" i="10"/>
  <c r="CE30" i="10"/>
  <c r="CE31" i="10"/>
  <c r="CE32" i="10"/>
  <c r="CE33" i="10"/>
  <c r="CE34" i="10"/>
  <c r="CE35" i="10"/>
  <c r="CE36" i="10"/>
  <c r="CE37" i="10"/>
  <c r="CE38" i="10"/>
  <c r="CE39" i="10"/>
  <c r="CE40" i="10"/>
  <c r="CE41" i="10"/>
  <c r="CE42" i="10"/>
  <c r="CE43" i="10"/>
  <c r="CE44" i="10"/>
  <c r="CE45" i="10"/>
  <c r="CE46" i="10"/>
  <c r="CE47" i="10"/>
  <c r="CE48" i="10"/>
  <c r="CE49" i="10"/>
  <c r="CE50" i="10"/>
  <c r="CE51" i="10"/>
  <c r="CE52" i="10"/>
  <c r="CE2" i="10"/>
  <c r="CD57" i="10" l="1"/>
  <c r="CC57" i="10"/>
  <c r="CB57" i="10"/>
  <c r="CB58" i="10"/>
  <c r="CC58" i="10"/>
  <c r="CD58" i="10"/>
  <c r="CB59" i="10"/>
  <c r="CC59" i="10"/>
  <c r="CD59" i="10"/>
  <c r="CB3" i="10"/>
  <c r="CC3" i="10"/>
  <c r="CD3" i="10"/>
  <c r="CB4" i="10"/>
  <c r="CC4" i="10"/>
  <c r="CD4" i="10"/>
  <c r="CB5" i="10"/>
  <c r="CC5" i="10"/>
  <c r="CD5" i="10"/>
  <c r="CB6" i="10"/>
  <c r="CC6" i="10"/>
  <c r="CD6" i="10"/>
  <c r="CB7" i="10"/>
  <c r="CC7" i="10"/>
  <c r="CD7" i="10"/>
  <c r="CB8" i="10"/>
  <c r="CC8" i="10"/>
  <c r="CD8" i="10"/>
  <c r="CB9" i="10"/>
  <c r="CC9" i="10"/>
  <c r="CD9" i="10"/>
  <c r="CB10" i="10"/>
  <c r="CC10" i="10"/>
  <c r="CD10" i="10"/>
  <c r="CB11" i="10"/>
  <c r="CC11" i="10"/>
  <c r="CD11" i="10"/>
  <c r="CB12" i="10"/>
  <c r="CC12" i="10"/>
  <c r="CD12" i="10"/>
  <c r="CB13" i="10"/>
  <c r="CC13" i="10"/>
  <c r="CD13" i="10"/>
  <c r="CB14" i="10"/>
  <c r="CC14" i="10"/>
  <c r="CD14" i="10"/>
  <c r="CB15" i="10"/>
  <c r="CC15" i="10"/>
  <c r="CD15" i="10"/>
  <c r="CB16" i="10"/>
  <c r="CC16" i="10"/>
  <c r="CD16" i="10"/>
  <c r="CB17" i="10"/>
  <c r="CC17" i="10"/>
  <c r="CD17" i="10"/>
  <c r="CB18" i="10"/>
  <c r="CC18" i="10"/>
  <c r="CD18" i="10"/>
  <c r="CB19" i="10"/>
  <c r="CC19" i="10"/>
  <c r="CD19" i="10"/>
  <c r="CB20" i="10"/>
  <c r="CC20" i="10"/>
  <c r="CD20" i="10"/>
  <c r="CB21" i="10"/>
  <c r="CC21" i="10"/>
  <c r="CD21" i="10"/>
  <c r="CB22" i="10"/>
  <c r="CC22" i="10"/>
  <c r="CD22" i="10"/>
  <c r="CB23" i="10"/>
  <c r="CC23" i="10"/>
  <c r="CD23" i="10"/>
  <c r="CB24" i="10"/>
  <c r="CC24" i="10"/>
  <c r="CD24" i="10"/>
  <c r="CB25" i="10"/>
  <c r="CC25" i="10"/>
  <c r="CD25" i="10"/>
  <c r="CB26" i="10"/>
  <c r="CC26" i="10"/>
  <c r="CD26" i="10"/>
  <c r="CB27" i="10"/>
  <c r="CC27" i="10"/>
  <c r="CD27" i="10"/>
  <c r="CB28" i="10"/>
  <c r="CC28" i="10"/>
  <c r="CD28" i="10"/>
  <c r="CB29" i="10"/>
  <c r="CC29" i="10"/>
  <c r="CD29" i="10"/>
  <c r="CB30" i="10"/>
  <c r="CC30" i="10"/>
  <c r="CD30" i="10"/>
  <c r="CB31" i="10"/>
  <c r="CC31" i="10"/>
  <c r="CD31" i="10"/>
  <c r="CB32" i="10"/>
  <c r="CC32" i="10"/>
  <c r="CD32" i="10"/>
  <c r="CB33" i="10"/>
  <c r="CC33" i="10"/>
  <c r="CD33" i="10"/>
  <c r="CB34" i="10"/>
  <c r="CC34" i="10"/>
  <c r="CD34" i="10"/>
  <c r="CB35" i="10"/>
  <c r="CC35" i="10"/>
  <c r="CD35" i="10"/>
  <c r="CB36" i="10"/>
  <c r="CC36" i="10"/>
  <c r="CD36" i="10"/>
  <c r="CB37" i="10"/>
  <c r="CC37" i="10"/>
  <c r="CD37" i="10"/>
  <c r="CB38" i="10"/>
  <c r="CC38" i="10"/>
  <c r="CD38" i="10"/>
  <c r="CB39" i="10"/>
  <c r="CC39" i="10"/>
  <c r="CD39" i="10"/>
  <c r="CB40" i="10"/>
  <c r="CC40" i="10"/>
  <c r="CD40" i="10"/>
  <c r="CB41" i="10"/>
  <c r="CC41" i="10"/>
  <c r="CD41" i="10"/>
  <c r="CB42" i="10"/>
  <c r="CC42" i="10"/>
  <c r="CD42" i="10"/>
  <c r="CB43" i="10"/>
  <c r="CC43" i="10"/>
  <c r="CD43" i="10"/>
  <c r="CB44" i="10"/>
  <c r="CC44" i="10"/>
  <c r="CD44" i="10"/>
  <c r="CB45" i="10"/>
  <c r="CC45" i="10"/>
  <c r="CD45" i="10"/>
  <c r="CB46" i="10"/>
  <c r="CC46" i="10"/>
  <c r="CD46" i="10"/>
  <c r="CB47" i="10"/>
  <c r="CC47" i="10"/>
  <c r="CD47" i="10"/>
  <c r="CB48" i="10"/>
  <c r="CC48" i="10"/>
  <c r="CD48" i="10"/>
  <c r="CB49" i="10"/>
  <c r="CC49" i="10"/>
  <c r="CD49" i="10"/>
  <c r="CB50" i="10"/>
  <c r="CC50" i="10"/>
  <c r="CD50" i="10"/>
  <c r="CB51" i="10"/>
  <c r="CC51" i="10"/>
  <c r="CD51" i="10"/>
  <c r="CB52" i="10"/>
  <c r="CC52" i="10"/>
  <c r="CD52" i="10"/>
  <c r="CB2" i="10"/>
  <c r="CD2" i="10"/>
  <c r="CC2" i="10"/>
  <c r="BU57" i="10"/>
  <c r="BT57" i="10"/>
  <c r="BS57" i="10"/>
  <c r="BR57" i="10"/>
  <c r="BQ57" i="10"/>
  <c r="BP57" i="10"/>
  <c r="BP59" i="10"/>
  <c r="BQ59" i="10"/>
  <c r="BR59" i="10"/>
  <c r="BS59" i="10"/>
  <c r="BT59" i="10"/>
  <c r="BU59" i="10"/>
  <c r="BP58" i="10"/>
  <c r="BQ58" i="10"/>
  <c r="BR58" i="10"/>
  <c r="BS58" i="10"/>
  <c r="BT58" i="10"/>
  <c r="BU58" i="10"/>
  <c r="BP3" i="10"/>
  <c r="BQ3" i="10"/>
  <c r="BR3" i="10"/>
  <c r="BS3" i="10"/>
  <c r="BT3" i="10"/>
  <c r="BU3" i="10"/>
  <c r="BP4" i="10"/>
  <c r="BQ4" i="10"/>
  <c r="BR4" i="10"/>
  <c r="BS4" i="10"/>
  <c r="BT4" i="10"/>
  <c r="BU4" i="10"/>
  <c r="BP5" i="10"/>
  <c r="BQ5" i="10"/>
  <c r="BR5" i="10"/>
  <c r="BS5" i="10"/>
  <c r="BT5" i="10"/>
  <c r="BU5" i="10"/>
  <c r="BP6" i="10"/>
  <c r="BQ6" i="10"/>
  <c r="BR6" i="10"/>
  <c r="BS6" i="10"/>
  <c r="BT6" i="10"/>
  <c r="BU6" i="10"/>
  <c r="BP7" i="10"/>
  <c r="BQ7" i="10"/>
  <c r="BR7" i="10"/>
  <c r="BS7" i="10"/>
  <c r="BT7" i="10"/>
  <c r="BU7" i="10"/>
  <c r="BP8" i="10"/>
  <c r="BQ8" i="10"/>
  <c r="BR8" i="10"/>
  <c r="BS8" i="10"/>
  <c r="BT8" i="10"/>
  <c r="BU8" i="10"/>
  <c r="BP9" i="10"/>
  <c r="BQ9" i="10"/>
  <c r="BR9" i="10"/>
  <c r="BS9" i="10"/>
  <c r="BT9" i="10"/>
  <c r="BU9" i="10"/>
  <c r="BP10" i="10"/>
  <c r="BQ10" i="10"/>
  <c r="BR10" i="10"/>
  <c r="BS10" i="10"/>
  <c r="BT10" i="10"/>
  <c r="BU10" i="10"/>
  <c r="BP11" i="10"/>
  <c r="BQ11" i="10"/>
  <c r="BR11" i="10"/>
  <c r="BS11" i="10"/>
  <c r="BT11" i="10"/>
  <c r="BU11" i="10"/>
  <c r="BP12" i="10"/>
  <c r="BQ12" i="10"/>
  <c r="BR12" i="10"/>
  <c r="BS12" i="10"/>
  <c r="BT12" i="10"/>
  <c r="BU12" i="10"/>
  <c r="BP13" i="10"/>
  <c r="BQ13" i="10"/>
  <c r="BR13" i="10"/>
  <c r="BS13" i="10"/>
  <c r="BT13" i="10"/>
  <c r="BU13" i="10"/>
  <c r="BP14" i="10"/>
  <c r="BQ14" i="10"/>
  <c r="BR14" i="10"/>
  <c r="BS14" i="10"/>
  <c r="BT14" i="10"/>
  <c r="BU14" i="10"/>
  <c r="BP15" i="10"/>
  <c r="BQ15" i="10"/>
  <c r="BR15" i="10"/>
  <c r="BS15" i="10"/>
  <c r="BT15" i="10"/>
  <c r="BU15" i="10"/>
  <c r="BP16" i="10"/>
  <c r="BQ16" i="10"/>
  <c r="BR16" i="10"/>
  <c r="BS16" i="10"/>
  <c r="BT16" i="10"/>
  <c r="BU16" i="10"/>
  <c r="BP17" i="10"/>
  <c r="BQ17" i="10"/>
  <c r="BR17" i="10"/>
  <c r="BS17" i="10"/>
  <c r="BT17" i="10"/>
  <c r="BU17" i="10"/>
  <c r="BP18" i="10"/>
  <c r="BQ18" i="10"/>
  <c r="BR18" i="10"/>
  <c r="BS18" i="10"/>
  <c r="BT18" i="10"/>
  <c r="BU18" i="10"/>
  <c r="BP19" i="10"/>
  <c r="BQ19" i="10"/>
  <c r="BR19" i="10"/>
  <c r="BS19" i="10"/>
  <c r="BT19" i="10"/>
  <c r="BU19" i="10"/>
  <c r="BP20" i="10"/>
  <c r="BQ20" i="10"/>
  <c r="BR20" i="10"/>
  <c r="BS20" i="10"/>
  <c r="BT20" i="10"/>
  <c r="BU20" i="10"/>
  <c r="BP21" i="10"/>
  <c r="BQ21" i="10"/>
  <c r="BR21" i="10"/>
  <c r="BS21" i="10"/>
  <c r="BT21" i="10"/>
  <c r="BU21" i="10"/>
  <c r="BP22" i="10"/>
  <c r="BQ22" i="10"/>
  <c r="BR22" i="10"/>
  <c r="BS22" i="10"/>
  <c r="BT22" i="10"/>
  <c r="BU22" i="10"/>
  <c r="BP23" i="10"/>
  <c r="BQ23" i="10"/>
  <c r="BR23" i="10"/>
  <c r="BS23" i="10"/>
  <c r="BT23" i="10"/>
  <c r="BU23" i="10"/>
  <c r="BP24" i="10"/>
  <c r="BQ24" i="10"/>
  <c r="BR24" i="10"/>
  <c r="BS24" i="10"/>
  <c r="BT24" i="10"/>
  <c r="BU24" i="10"/>
  <c r="BP25" i="10"/>
  <c r="BQ25" i="10"/>
  <c r="BR25" i="10"/>
  <c r="BS25" i="10"/>
  <c r="BT25" i="10"/>
  <c r="BU25" i="10"/>
  <c r="BP26" i="10"/>
  <c r="BQ26" i="10"/>
  <c r="BR26" i="10"/>
  <c r="BS26" i="10"/>
  <c r="BT26" i="10"/>
  <c r="BU26" i="10"/>
  <c r="BP27" i="10"/>
  <c r="BQ27" i="10"/>
  <c r="BR27" i="10"/>
  <c r="BS27" i="10"/>
  <c r="BT27" i="10"/>
  <c r="BU27" i="10"/>
  <c r="BP28" i="10"/>
  <c r="BQ28" i="10"/>
  <c r="BR28" i="10"/>
  <c r="BS28" i="10"/>
  <c r="BT28" i="10"/>
  <c r="BU28" i="10"/>
  <c r="BP29" i="10"/>
  <c r="BQ29" i="10"/>
  <c r="BR29" i="10"/>
  <c r="BS29" i="10"/>
  <c r="BT29" i="10"/>
  <c r="BU29" i="10"/>
  <c r="BP30" i="10"/>
  <c r="BQ30" i="10"/>
  <c r="BR30" i="10"/>
  <c r="BS30" i="10"/>
  <c r="BT30" i="10"/>
  <c r="BU30" i="10"/>
  <c r="BP31" i="10"/>
  <c r="BQ31" i="10"/>
  <c r="BR31" i="10"/>
  <c r="BS31" i="10"/>
  <c r="BT31" i="10"/>
  <c r="BU31" i="10"/>
  <c r="BP32" i="10"/>
  <c r="BQ32" i="10"/>
  <c r="BR32" i="10"/>
  <c r="BS32" i="10"/>
  <c r="BT32" i="10"/>
  <c r="BU32" i="10"/>
  <c r="BP33" i="10"/>
  <c r="BQ33" i="10"/>
  <c r="BR33" i="10"/>
  <c r="BS33" i="10"/>
  <c r="BT33" i="10"/>
  <c r="BU33" i="10"/>
  <c r="BP34" i="10"/>
  <c r="BQ34" i="10"/>
  <c r="BR34" i="10"/>
  <c r="BS34" i="10"/>
  <c r="BT34" i="10"/>
  <c r="BU34" i="10"/>
  <c r="BP35" i="10"/>
  <c r="BQ35" i="10"/>
  <c r="BR35" i="10"/>
  <c r="BS35" i="10"/>
  <c r="BT35" i="10"/>
  <c r="BU35" i="10"/>
  <c r="BP36" i="10"/>
  <c r="BQ36" i="10"/>
  <c r="BR36" i="10"/>
  <c r="BS36" i="10"/>
  <c r="BT36" i="10"/>
  <c r="BU36" i="10"/>
  <c r="BP37" i="10"/>
  <c r="BQ37" i="10"/>
  <c r="BR37" i="10"/>
  <c r="BS37" i="10"/>
  <c r="BT37" i="10"/>
  <c r="BU37" i="10"/>
  <c r="BP38" i="10"/>
  <c r="BQ38" i="10"/>
  <c r="BR38" i="10"/>
  <c r="BS38" i="10"/>
  <c r="BT38" i="10"/>
  <c r="BU38" i="10"/>
  <c r="BP39" i="10"/>
  <c r="BQ39" i="10"/>
  <c r="BR39" i="10"/>
  <c r="BS39" i="10"/>
  <c r="BT39" i="10"/>
  <c r="BU39" i="10"/>
  <c r="BP40" i="10"/>
  <c r="BQ40" i="10"/>
  <c r="BR40" i="10"/>
  <c r="BS40" i="10"/>
  <c r="BT40" i="10"/>
  <c r="BU40" i="10"/>
  <c r="BP41" i="10"/>
  <c r="BQ41" i="10"/>
  <c r="BR41" i="10"/>
  <c r="BS41" i="10"/>
  <c r="BT41" i="10"/>
  <c r="BU41" i="10"/>
  <c r="BP42" i="10"/>
  <c r="BQ42" i="10"/>
  <c r="BR42" i="10"/>
  <c r="BS42" i="10"/>
  <c r="BT42" i="10"/>
  <c r="BU42" i="10"/>
  <c r="BP43" i="10"/>
  <c r="BQ43" i="10"/>
  <c r="BR43" i="10"/>
  <c r="BS43" i="10"/>
  <c r="BT43" i="10"/>
  <c r="BU43" i="10"/>
  <c r="BP44" i="10"/>
  <c r="BQ44" i="10"/>
  <c r="BR44" i="10"/>
  <c r="BS44" i="10"/>
  <c r="BT44" i="10"/>
  <c r="BU44" i="10"/>
  <c r="BP45" i="10"/>
  <c r="BQ45" i="10"/>
  <c r="BR45" i="10"/>
  <c r="BS45" i="10"/>
  <c r="BT45" i="10"/>
  <c r="BU45" i="10"/>
  <c r="BP46" i="10"/>
  <c r="BQ46" i="10"/>
  <c r="BR46" i="10"/>
  <c r="BS46" i="10"/>
  <c r="BT46" i="10"/>
  <c r="BU46" i="10"/>
  <c r="BP47" i="10"/>
  <c r="BQ47" i="10"/>
  <c r="BR47" i="10"/>
  <c r="BS47" i="10"/>
  <c r="BT47" i="10"/>
  <c r="BU47" i="10"/>
  <c r="BP48" i="10"/>
  <c r="BQ48" i="10"/>
  <c r="BR48" i="10"/>
  <c r="BS48" i="10"/>
  <c r="BT48" i="10"/>
  <c r="BU48" i="10"/>
  <c r="BP49" i="10"/>
  <c r="BQ49" i="10"/>
  <c r="BR49" i="10"/>
  <c r="BS49" i="10"/>
  <c r="BT49" i="10"/>
  <c r="BU49" i="10"/>
  <c r="BP50" i="10"/>
  <c r="BQ50" i="10"/>
  <c r="BR50" i="10"/>
  <c r="BS50" i="10"/>
  <c r="BT50" i="10"/>
  <c r="BU50" i="10"/>
  <c r="BP51" i="10"/>
  <c r="BQ51" i="10"/>
  <c r="BR51" i="10"/>
  <c r="BS51" i="10"/>
  <c r="BT51" i="10"/>
  <c r="BU51" i="10"/>
  <c r="BP52" i="10"/>
  <c r="BQ52" i="10"/>
  <c r="BR52" i="10"/>
  <c r="BS52" i="10"/>
  <c r="BT52" i="10"/>
  <c r="BU52" i="10"/>
  <c r="BU2" i="10"/>
  <c r="BT2" i="10"/>
  <c r="BS2" i="10"/>
  <c r="BR2" i="10"/>
  <c r="BQ2" i="10"/>
  <c r="BP2" i="10"/>
  <c r="AI53" i="10"/>
  <c r="AJ53" i="10"/>
  <c r="AM53" i="10"/>
  <c r="AP53" i="10"/>
  <c r="AS53" i="10"/>
  <c r="AV5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J2" i="10"/>
  <c r="BC3" i="10"/>
  <c r="BC4" i="10"/>
  <c r="BC5" i="10"/>
  <c r="BC6" i="10"/>
  <c r="BC7" i="10"/>
  <c r="BC8" i="10"/>
  <c r="BC9" i="10"/>
  <c r="BC10" i="10"/>
  <c r="BC11" i="10"/>
  <c r="BC12" i="10"/>
  <c r="BC13" i="10"/>
  <c r="BC14" i="10"/>
  <c r="BC15" i="10"/>
  <c r="BC16" i="10"/>
  <c r="BC17" i="10"/>
  <c r="BC18" i="10"/>
  <c r="BC19" i="10"/>
  <c r="BC20" i="10"/>
  <c r="BC21" i="10"/>
  <c r="BC22" i="10"/>
  <c r="BC23" i="10"/>
  <c r="BC24" i="10"/>
  <c r="BC25" i="10"/>
  <c r="BC26" i="10"/>
  <c r="BC27" i="10"/>
  <c r="BC28" i="10"/>
  <c r="BC29" i="10"/>
  <c r="BC30" i="10"/>
  <c r="BC31" i="10"/>
  <c r="BC32" i="10"/>
  <c r="BC33" i="10"/>
  <c r="BC34" i="10"/>
  <c r="BC35" i="10"/>
  <c r="BC36" i="10"/>
  <c r="BC37" i="10"/>
  <c r="BC38" i="10"/>
  <c r="BC39" i="10"/>
  <c r="BC40" i="10"/>
  <c r="BC41" i="10"/>
  <c r="BC42" i="10"/>
  <c r="BC43" i="10"/>
  <c r="BC44" i="10"/>
  <c r="BC45" i="10"/>
  <c r="BC46" i="10"/>
  <c r="BC47" i="10"/>
  <c r="BC48" i="10"/>
  <c r="BC49" i="10"/>
  <c r="BC50" i="10"/>
  <c r="BC51" i="10"/>
  <c r="BC52" i="10"/>
  <c r="BC2" i="10"/>
  <c r="BB3" i="10"/>
  <c r="BB4" i="10"/>
  <c r="BB59" i="10" s="1"/>
  <c r="BB5" i="10"/>
  <c r="BB6" i="10"/>
  <c r="BB7" i="10"/>
  <c r="BB8" i="10"/>
  <c r="BB9" i="10"/>
  <c r="BB10" i="10"/>
  <c r="BB11" i="10"/>
  <c r="BB12" i="10"/>
  <c r="BB13" i="10"/>
  <c r="BB14" i="10"/>
  <c r="BB15" i="10"/>
  <c r="BB16" i="10"/>
  <c r="BB17" i="10"/>
  <c r="BB18" i="10"/>
  <c r="BB19" i="10"/>
  <c r="BB20" i="10"/>
  <c r="BB21" i="10"/>
  <c r="BB22" i="10"/>
  <c r="BB23" i="10"/>
  <c r="BB24" i="10"/>
  <c r="BB25" i="10"/>
  <c r="BB26" i="10"/>
  <c r="BB27" i="10"/>
  <c r="BB28" i="10"/>
  <c r="BB29" i="10"/>
  <c r="BB30" i="10"/>
  <c r="BB31" i="10"/>
  <c r="BB32" i="10"/>
  <c r="BB33" i="10"/>
  <c r="BB34" i="10"/>
  <c r="BB35" i="10"/>
  <c r="BB36" i="10"/>
  <c r="BB37" i="10"/>
  <c r="BB38" i="10"/>
  <c r="BB39" i="10"/>
  <c r="BB40" i="10"/>
  <c r="BB41" i="10"/>
  <c r="BB42" i="10"/>
  <c r="BB43" i="10"/>
  <c r="BB44" i="10"/>
  <c r="BB45" i="10"/>
  <c r="BB46" i="10"/>
  <c r="BB47" i="10"/>
  <c r="BB48" i="10"/>
  <c r="BB49" i="10"/>
  <c r="BB50" i="10"/>
  <c r="BB51" i="10"/>
  <c r="BB52" i="10"/>
  <c r="BB2" i="10"/>
  <c r="BA3" i="10"/>
  <c r="BA4" i="10"/>
  <c r="BA5" i="10"/>
  <c r="BA6" i="10"/>
  <c r="BA7" i="10"/>
  <c r="BA8" i="10"/>
  <c r="BA9" i="10"/>
  <c r="BA10" i="10"/>
  <c r="BA11" i="10"/>
  <c r="BA12" i="10"/>
  <c r="BA13" i="10"/>
  <c r="BA14" i="10"/>
  <c r="BA15" i="10"/>
  <c r="BA16" i="10"/>
  <c r="BA17" i="10"/>
  <c r="BA18" i="10"/>
  <c r="BA19" i="10"/>
  <c r="BA20" i="10"/>
  <c r="BA21" i="10"/>
  <c r="BA22" i="10"/>
  <c r="BA23" i="10"/>
  <c r="BA24" i="10"/>
  <c r="BA25" i="10"/>
  <c r="BA26" i="10"/>
  <c r="BA27" i="10"/>
  <c r="BA28" i="10"/>
  <c r="BA29" i="10"/>
  <c r="BA30" i="10"/>
  <c r="BA31" i="10"/>
  <c r="BA32" i="10"/>
  <c r="BA33" i="10"/>
  <c r="BA34" i="10"/>
  <c r="BA35" i="10"/>
  <c r="BA36" i="10"/>
  <c r="BA37" i="10"/>
  <c r="BA38" i="10"/>
  <c r="BA39" i="10"/>
  <c r="BA40" i="10"/>
  <c r="BA41" i="10"/>
  <c r="BA42" i="10"/>
  <c r="BA43" i="10"/>
  <c r="BA44" i="10"/>
  <c r="BA45" i="10"/>
  <c r="BA46" i="10"/>
  <c r="BA47" i="10"/>
  <c r="BA48" i="10"/>
  <c r="BA49" i="10"/>
  <c r="BA50" i="10"/>
  <c r="BA51" i="10"/>
  <c r="BA52" i="10"/>
  <c r="BA2" i="10"/>
  <c r="AZ3" i="10"/>
  <c r="AZ4" i="10"/>
  <c r="AZ5" i="10"/>
  <c r="AZ6" i="10"/>
  <c r="AZ7" i="10"/>
  <c r="AZ8" i="10"/>
  <c r="AZ9" i="10"/>
  <c r="AZ10" i="10"/>
  <c r="AZ11" i="10"/>
  <c r="AZ12" i="10"/>
  <c r="AZ13" i="10"/>
  <c r="AZ14" i="10"/>
  <c r="AZ15" i="10"/>
  <c r="AZ16" i="10"/>
  <c r="AZ17" i="10"/>
  <c r="AZ18" i="10"/>
  <c r="AZ19" i="10"/>
  <c r="AZ20" i="10"/>
  <c r="AZ21" i="10"/>
  <c r="AZ22" i="10"/>
  <c r="AZ23" i="10"/>
  <c r="AZ24" i="10"/>
  <c r="AZ25" i="10"/>
  <c r="AZ26" i="10"/>
  <c r="AZ27" i="10"/>
  <c r="AZ28" i="10"/>
  <c r="AZ29" i="10"/>
  <c r="AZ30" i="10"/>
  <c r="AZ31" i="10"/>
  <c r="AZ32" i="10"/>
  <c r="AZ33" i="10"/>
  <c r="AZ34" i="10"/>
  <c r="AZ35" i="10"/>
  <c r="AZ36" i="10"/>
  <c r="AZ37" i="10"/>
  <c r="AZ38" i="10"/>
  <c r="AZ39" i="10"/>
  <c r="AZ40" i="10"/>
  <c r="AZ41" i="10"/>
  <c r="AZ42" i="10"/>
  <c r="AZ43" i="10"/>
  <c r="AZ44" i="10"/>
  <c r="AZ45" i="10"/>
  <c r="AZ46" i="10"/>
  <c r="AZ47" i="10"/>
  <c r="AZ48" i="10"/>
  <c r="AZ49" i="10"/>
  <c r="AZ50" i="10"/>
  <c r="AZ51" i="10"/>
  <c r="AZ52" i="10"/>
  <c r="AZ2" i="10"/>
  <c r="AY3" i="10"/>
  <c r="AY4" i="10"/>
  <c r="AY5" i="10"/>
  <c r="AY6" i="10"/>
  <c r="AY7" i="10"/>
  <c r="AY8" i="10"/>
  <c r="AY9" i="10"/>
  <c r="AY10" i="10"/>
  <c r="AY11" i="10"/>
  <c r="AY12" i="10"/>
  <c r="AY13" i="10"/>
  <c r="AY14" i="10"/>
  <c r="AY15" i="10"/>
  <c r="AY16" i="10"/>
  <c r="AY17" i="10"/>
  <c r="AY18" i="10"/>
  <c r="AY19" i="10"/>
  <c r="AY20" i="10"/>
  <c r="AY21" i="10"/>
  <c r="AY22" i="10"/>
  <c r="AY23" i="10"/>
  <c r="AY24" i="10"/>
  <c r="AY25" i="10"/>
  <c r="AY26" i="10"/>
  <c r="AY27" i="10"/>
  <c r="AY28" i="10"/>
  <c r="AY29" i="10"/>
  <c r="AY30" i="10"/>
  <c r="AY31" i="10"/>
  <c r="AY32" i="10"/>
  <c r="AY33" i="10"/>
  <c r="AY34" i="10"/>
  <c r="AY35" i="10"/>
  <c r="AY36" i="10"/>
  <c r="AY37" i="10"/>
  <c r="AY38" i="10"/>
  <c r="AY39" i="10"/>
  <c r="AY40" i="10"/>
  <c r="AY41" i="10"/>
  <c r="AY42" i="10"/>
  <c r="AY43" i="10"/>
  <c r="AY44" i="10"/>
  <c r="AY45" i="10"/>
  <c r="AY46" i="10"/>
  <c r="AY47" i="10"/>
  <c r="AY48" i="10"/>
  <c r="AY49" i="10"/>
  <c r="AY50" i="10"/>
  <c r="AY51" i="10"/>
  <c r="AY52" i="10"/>
  <c r="AY2" i="10"/>
  <c r="AX3" i="10"/>
  <c r="AX4" i="10"/>
  <c r="AX5" i="10"/>
  <c r="AX6" i="10"/>
  <c r="AX7" i="10"/>
  <c r="AX8" i="10"/>
  <c r="AX9" i="10"/>
  <c r="AX10" i="10"/>
  <c r="AX11" i="10"/>
  <c r="AX12" i="10"/>
  <c r="AX13" i="10"/>
  <c r="AX14" i="10"/>
  <c r="AX15" i="10"/>
  <c r="AX16" i="10"/>
  <c r="AX17" i="10"/>
  <c r="AX18" i="10"/>
  <c r="AX19" i="10"/>
  <c r="AX20" i="10"/>
  <c r="AX21" i="10"/>
  <c r="AX22" i="10"/>
  <c r="AX23" i="10"/>
  <c r="AX24" i="10"/>
  <c r="AX25" i="10"/>
  <c r="AX26" i="10"/>
  <c r="AX27" i="10"/>
  <c r="AX28" i="10"/>
  <c r="AX29" i="10"/>
  <c r="AX30" i="10"/>
  <c r="AX31" i="10"/>
  <c r="AX32" i="10"/>
  <c r="AX33" i="10"/>
  <c r="AX34" i="10"/>
  <c r="AX35" i="10"/>
  <c r="AX36" i="10"/>
  <c r="AX37" i="10"/>
  <c r="AX38" i="10"/>
  <c r="AX39" i="10"/>
  <c r="AX40" i="10"/>
  <c r="AX41" i="10"/>
  <c r="AX42" i="10"/>
  <c r="AX43" i="10"/>
  <c r="AX44" i="10"/>
  <c r="AX45" i="10"/>
  <c r="AX46" i="10"/>
  <c r="AX47" i="10"/>
  <c r="AX48" i="10"/>
  <c r="AX49" i="10"/>
  <c r="AX50" i="10"/>
  <c r="AX51" i="10"/>
  <c r="AX52" i="10"/>
  <c r="AX2" i="10"/>
  <c r="AH53" i="10"/>
  <c r="AG53" i="10"/>
  <c r="AF53" i="10"/>
  <c r="AE53" i="10"/>
  <c r="AD53" i="10"/>
  <c r="O55" i="10" s="1"/>
  <c r="AC53" i="10"/>
  <c r="AB53" i="10"/>
  <c r="AA53" i="10"/>
  <c r="Z53" i="10"/>
  <c r="Y53" i="10"/>
  <c r="X53" i="10"/>
  <c r="W53" i="10"/>
  <c r="V53" i="10"/>
  <c r="T53" i="10"/>
  <c r="AW53" i="10" s="1"/>
  <c r="AV54" i="10" s="1"/>
  <c r="S53" i="10"/>
  <c r="R53" i="10"/>
  <c r="AU53" i="10" s="1"/>
  <c r="Q53" i="10"/>
  <c r="AT53" i="10" s="1"/>
  <c r="P53" i="10"/>
  <c r="O53" i="10"/>
  <c r="AR53" i="10" s="1"/>
  <c r="AR54" i="10" s="1"/>
  <c r="N53" i="10"/>
  <c r="AQ53" i="10" s="1"/>
  <c r="AP54" i="10" s="1"/>
  <c r="M53" i="10"/>
  <c r="L53" i="10"/>
  <c r="AO53" i="10" s="1"/>
  <c r="K53" i="10"/>
  <c r="AN53" i="10" s="1"/>
  <c r="J53" i="10"/>
  <c r="I53" i="10"/>
  <c r="H53" i="10"/>
  <c r="AK53" i="10" s="1"/>
  <c r="AJ54" i="10" s="1"/>
  <c r="G53" i="10"/>
  <c r="D53" i="10"/>
  <c r="BO52" i="10"/>
  <c r="BN52" i="10"/>
  <c r="BM52" i="10"/>
  <c r="BL52" i="10"/>
  <c r="BK52" i="10"/>
  <c r="BJ52" i="10"/>
  <c r="BI52" i="10"/>
  <c r="BH52" i="10"/>
  <c r="BG52" i="10"/>
  <c r="BF52" i="10"/>
  <c r="BE52" i="10"/>
  <c r="BD52" i="10"/>
  <c r="BO51" i="10"/>
  <c r="BN51" i="10"/>
  <c r="BM51" i="10"/>
  <c r="BL51" i="10"/>
  <c r="BK51" i="10"/>
  <c r="BJ51" i="10"/>
  <c r="BI51" i="10"/>
  <c r="BH51" i="10"/>
  <c r="BG51" i="10"/>
  <c r="BF51" i="10"/>
  <c r="BE51" i="10"/>
  <c r="BD51" i="10"/>
  <c r="BO50" i="10"/>
  <c r="BN50" i="10"/>
  <c r="BM50" i="10"/>
  <c r="BL50" i="10"/>
  <c r="BK50" i="10"/>
  <c r="BJ50" i="10"/>
  <c r="BI50" i="10"/>
  <c r="BH50" i="10"/>
  <c r="BG50" i="10"/>
  <c r="BF50" i="10"/>
  <c r="BE50" i="10"/>
  <c r="BD50" i="10"/>
  <c r="BO49" i="10"/>
  <c r="BN49" i="10"/>
  <c r="BM49" i="10"/>
  <c r="BL49" i="10"/>
  <c r="BK49" i="10"/>
  <c r="BJ49" i="10"/>
  <c r="BI49" i="10"/>
  <c r="BH49" i="10"/>
  <c r="BG49" i="10"/>
  <c r="BF49" i="10"/>
  <c r="BE49" i="10"/>
  <c r="BD49" i="10"/>
  <c r="BO48" i="10"/>
  <c r="BN48" i="10"/>
  <c r="BM48" i="10"/>
  <c r="BL48" i="10"/>
  <c r="BK48" i="10"/>
  <c r="BJ48" i="10"/>
  <c r="BI48" i="10"/>
  <c r="BH48" i="10"/>
  <c r="BG48" i="10"/>
  <c r="BF48" i="10"/>
  <c r="BE48" i="10"/>
  <c r="BD48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Z13" i="10"/>
  <c r="BO13" i="10"/>
  <c r="BN13" i="10"/>
  <c r="CA13" i="10" s="1"/>
  <c r="BM13" i="10"/>
  <c r="BY13" i="10" s="1"/>
  <c r="BL13" i="10"/>
  <c r="BK13" i="10"/>
  <c r="BJ13" i="10"/>
  <c r="BI13" i="10"/>
  <c r="BH13" i="10"/>
  <c r="BX13" i="10" s="1"/>
  <c r="BG13" i="10"/>
  <c r="BF13" i="10"/>
  <c r="BE13" i="10"/>
  <c r="BD13" i="10"/>
  <c r="BO12" i="10"/>
  <c r="BN12" i="10"/>
  <c r="CA12" i="10" s="1"/>
  <c r="BM12" i="10"/>
  <c r="BY12" i="10" s="1"/>
  <c r="BL12" i="10"/>
  <c r="BK12" i="10"/>
  <c r="BJ12" i="10"/>
  <c r="BI12" i="10"/>
  <c r="BH12" i="10"/>
  <c r="BX12" i="10" s="1"/>
  <c r="BG12" i="10"/>
  <c r="BF12" i="10"/>
  <c r="BE12" i="10"/>
  <c r="BD12" i="10"/>
  <c r="BO11" i="10"/>
  <c r="BN11" i="10"/>
  <c r="CA11" i="10" s="1"/>
  <c r="BM11" i="10"/>
  <c r="BY11" i="10" s="1"/>
  <c r="BL11" i="10"/>
  <c r="BK11" i="10"/>
  <c r="BJ11" i="10"/>
  <c r="BI11" i="10"/>
  <c r="BH11" i="10"/>
  <c r="BX11" i="10" s="1"/>
  <c r="BG11" i="10"/>
  <c r="BF11" i="10"/>
  <c r="BE11" i="10"/>
  <c r="BD11" i="10"/>
  <c r="BO10" i="10"/>
  <c r="BN10" i="10"/>
  <c r="CA10" i="10" s="1"/>
  <c r="BM10" i="10"/>
  <c r="BY10" i="10" s="1"/>
  <c r="BL10" i="10"/>
  <c r="BK10" i="10"/>
  <c r="BJ10" i="10"/>
  <c r="BI10" i="10"/>
  <c r="BH10" i="10"/>
  <c r="BX10" i="10" s="1"/>
  <c r="BG10" i="10"/>
  <c r="BF10" i="10"/>
  <c r="BE10" i="10"/>
  <c r="BD10" i="10"/>
  <c r="BO9" i="10"/>
  <c r="BN9" i="10"/>
  <c r="CA9" i="10" s="1"/>
  <c r="BM9" i="10"/>
  <c r="BY9" i="10" s="1"/>
  <c r="BL9" i="10"/>
  <c r="BK9" i="10"/>
  <c r="BJ9" i="10"/>
  <c r="BI9" i="10"/>
  <c r="BH9" i="10"/>
  <c r="BX9" i="10" s="1"/>
  <c r="BG9" i="10"/>
  <c r="BF9" i="10"/>
  <c r="BE9" i="10"/>
  <c r="BD9" i="10"/>
  <c r="BO8" i="10"/>
  <c r="BN8" i="10"/>
  <c r="CA8" i="10" s="1"/>
  <c r="BM8" i="10"/>
  <c r="BY8" i="10" s="1"/>
  <c r="BL8" i="10"/>
  <c r="BK8" i="10"/>
  <c r="BJ8" i="10"/>
  <c r="BI8" i="10"/>
  <c r="BH8" i="10"/>
  <c r="BX8" i="10" s="1"/>
  <c r="BG8" i="10"/>
  <c r="BF8" i="10"/>
  <c r="BE8" i="10"/>
  <c r="BD8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O5" i="10"/>
  <c r="BN5" i="10"/>
  <c r="BM5" i="10"/>
  <c r="BZ5" i="10" s="1"/>
  <c r="BL5" i="10"/>
  <c r="BK5" i="10"/>
  <c r="BJ5" i="10"/>
  <c r="BI5" i="10"/>
  <c r="BH5" i="10"/>
  <c r="BG5" i="10"/>
  <c r="BF5" i="10"/>
  <c r="BE5" i="10"/>
  <c r="BD5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O3" i="10"/>
  <c r="BN3" i="10"/>
  <c r="BM3" i="10"/>
  <c r="BL3" i="10"/>
  <c r="BK3" i="10"/>
  <c r="BJ3" i="10"/>
  <c r="BI3" i="10"/>
  <c r="BH3" i="10"/>
  <c r="BG3" i="10"/>
  <c r="BF3" i="10"/>
  <c r="BE3" i="10"/>
  <c r="BD3" i="10"/>
  <c r="BO2" i="10"/>
  <c r="BN2" i="10"/>
  <c r="BM2" i="10"/>
  <c r="BL2" i="10"/>
  <c r="BK2" i="10"/>
  <c r="BJ2" i="10"/>
  <c r="BI2" i="10"/>
  <c r="BH2" i="10"/>
  <c r="BG2" i="10"/>
  <c r="BF2" i="10"/>
  <c r="BE2" i="10"/>
  <c r="BD2" i="10"/>
  <c r="C25" i="7"/>
  <c r="B25" i="7" s="1"/>
  <c r="B24" i="7"/>
  <c r="C24" i="7"/>
  <c r="B23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3" i="7"/>
  <c r="AN54" i="10" l="1"/>
  <c r="AN56" i="10" s="1"/>
  <c r="AT54" i="10"/>
  <c r="AT56" i="10" s="1"/>
  <c r="AL54" i="10"/>
  <c r="AL56" i="10" s="1"/>
  <c r="K55" i="10"/>
  <c r="Q55" i="10"/>
  <c r="BB57" i="10" s="1"/>
  <c r="BW11" i="10"/>
  <c r="BW12" i="10"/>
  <c r="BW13" i="10"/>
  <c r="BW8" i="10"/>
  <c r="BW9" i="10"/>
  <c r="BW14" i="10"/>
  <c r="BY14" i="10"/>
  <c r="BW15" i="10"/>
  <c r="BY15" i="10"/>
  <c r="BW16" i="10"/>
  <c r="BY16" i="10"/>
  <c r="BW17" i="10"/>
  <c r="BY17" i="10"/>
  <c r="BW18" i="10"/>
  <c r="BY18" i="10"/>
  <c r="BW19" i="10"/>
  <c r="BY19" i="10"/>
  <c r="BW20" i="10"/>
  <c r="BY20" i="10"/>
  <c r="BW21" i="10"/>
  <c r="BY21" i="10"/>
  <c r="BW22" i="10"/>
  <c r="BY22" i="10"/>
  <c r="BW23" i="10"/>
  <c r="BY23" i="10"/>
  <c r="BW24" i="10"/>
  <c r="BY24" i="10"/>
  <c r="BW25" i="10"/>
  <c r="BY25" i="10"/>
  <c r="BW26" i="10"/>
  <c r="BY26" i="10"/>
  <c r="BW29" i="10"/>
  <c r="BW30" i="10"/>
  <c r="BW31" i="10"/>
  <c r="BW32" i="10"/>
  <c r="BW33" i="10"/>
  <c r="BW34" i="10"/>
  <c r="BW35" i="10"/>
  <c r="BW36" i="10"/>
  <c r="BW37" i="10"/>
  <c r="BW38" i="10"/>
  <c r="BW39" i="10"/>
  <c r="BW40" i="10"/>
  <c r="BW41" i="10"/>
  <c r="BW42" i="10"/>
  <c r="BW43" i="10"/>
  <c r="BW44" i="10"/>
  <c r="BW45" i="10"/>
  <c r="BW46" i="10"/>
  <c r="BW47" i="10"/>
  <c r="BW48" i="10"/>
  <c r="BW49" i="10"/>
  <c r="BW50" i="10"/>
  <c r="BW51" i="10"/>
  <c r="I55" i="10"/>
  <c r="AY57" i="10" s="1"/>
  <c r="G55" i="10"/>
  <c r="M55" i="10"/>
  <c r="S55" i="10"/>
  <c r="BC57" i="10" s="1"/>
  <c r="AL53" i="10"/>
  <c r="BW10" i="10"/>
  <c r="CA24" i="10"/>
  <c r="BX25" i="10"/>
  <c r="CA25" i="10"/>
  <c r="BX26" i="10"/>
  <c r="CA26" i="10"/>
  <c r="BX27" i="10"/>
  <c r="CA27" i="10"/>
  <c r="BX28" i="10"/>
  <c r="CA28" i="10"/>
  <c r="BX29" i="10"/>
  <c r="CA29" i="10"/>
  <c r="BX30" i="10"/>
  <c r="CA30" i="10"/>
  <c r="BX31" i="10"/>
  <c r="CA31" i="10"/>
  <c r="BX32" i="10"/>
  <c r="CA32" i="10"/>
  <c r="BX33" i="10"/>
  <c r="CA33" i="10"/>
  <c r="BX34" i="10"/>
  <c r="CA34" i="10"/>
  <c r="BX35" i="10"/>
  <c r="CA35" i="10"/>
  <c r="BX36" i="10"/>
  <c r="CA36" i="10"/>
  <c r="BX37" i="10"/>
  <c r="CA37" i="10"/>
  <c r="BX38" i="10"/>
  <c r="CA38" i="10"/>
  <c r="BX39" i="10"/>
  <c r="CA39" i="10"/>
  <c r="BX40" i="10"/>
  <c r="CA40" i="10"/>
  <c r="BX41" i="10"/>
  <c r="CA41" i="10"/>
  <c r="BX42" i="10"/>
  <c r="CA42" i="10"/>
  <c r="BX43" i="10"/>
  <c r="CA43" i="10"/>
  <c r="BX44" i="10"/>
  <c r="CA44" i="10"/>
  <c r="BX45" i="10"/>
  <c r="CA45" i="10"/>
  <c r="BX46" i="10"/>
  <c r="CA46" i="10"/>
  <c r="BX47" i="10"/>
  <c r="CA47" i="10"/>
  <c r="BX48" i="10"/>
  <c r="CA48" i="10"/>
  <c r="BX49" i="10"/>
  <c r="CA49" i="10"/>
  <c r="BX50" i="10"/>
  <c r="CA50" i="10"/>
  <c r="BX51" i="10"/>
  <c r="CA51" i="10"/>
  <c r="BI59" i="10"/>
  <c r="BO59" i="10"/>
  <c r="BX6" i="10"/>
  <c r="CA6" i="10"/>
  <c r="BX7" i="10"/>
  <c r="CA7" i="10"/>
  <c r="BD59" i="10"/>
  <c r="BJ59" i="10"/>
  <c r="BF58" i="10"/>
  <c r="BL58" i="10"/>
  <c r="G54" i="10"/>
  <c r="BD57" i="10" s="1"/>
  <c r="M54" i="10"/>
  <c r="S54" i="10"/>
  <c r="BI57" i="10" s="1"/>
  <c r="Z54" i="10"/>
  <c r="AF54" i="10"/>
  <c r="BN57" i="10" s="1"/>
  <c r="BE59" i="10"/>
  <c r="BK59" i="10"/>
  <c r="BZ7" i="10"/>
  <c r="BX14" i="10"/>
  <c r="CA14" i="10"/>
  <c r="BX15" i="10"/>
  <c r="CA15" i="10"/>
  <c r="BX16" i="10"/>
  <c r="CA16" i="10"/>
  <c r="BX17" i="10"/>
  <c r="CA17" i="10"/>
  <c r="BX18" i="10"/>
  <c r="CA18" i="10"/>
  <c r="BX19" i="10"/>
  <c r="CA19" i="10"/>
  <c r="BX20" i="10"/>
  <c r="CA20" i="10"/>
  <c r="BX21" i="10"/>
  <c r="CA21" i="10"/>
  <c r="BX22" i="10"/>
  <c r="CA22" i="10"/>
  <c r="BX23" i="10"/>
  <c r="CA23" i="10"/>
  <c r="BX24" i="10"/>
  <c r="BW27" i="10"/>
  <c r="BY27" i="10"/>
  <c r="BW28" i="10"/>
  <c r="BY28" i="10"/>
  <c r="BY29" i="10"/>
  <c r="BY30" i="10"/>
  <c r="BY31" i="10"/>
  <c r="BY32" i="10"/>
  <c r="BY33" i="10"/>
  <c r="BY34" i="10"/>
  <c r="BY35" i="10"/>
  <c r="BY36" i="10"/>
  <c r="BY37" i="10"/>
  <c r="BY38" i="10"/>
  <c r="BY39" i="10"/>
  <c r="BY40" i="10"/>
  <c r="BY41" i="10"/>
  <c r="BY42" i="10"/>
  <c r="BY43" i="10"/>
  <c r="BY44" i="10"/>
  <c r="BY45" i="10"/>
  <c r="BY46" i="10"/>
  <c r="BY47" i="10"/>
  <c r="BY48" i="10"/>
  <c r="BY49" i="10"/>
  <c r="BY50" i="10"/>
  <c r="BY51" i="10"/>
  <c r="BY52" i="10"/>
  <c r="BA57" i="10"/>
  <c r="BZ26" i="10"/>
  <c r="AX59" i="10"/>
  <c r="BW2" i="10"/>
  <c r="BW59" i="10" s="1"/>
  <c r="BW3" i="10"/>
  <c r="BY3" i="10"/>
  <c r="BW4" i="10"/>
  <c r="BY4" i="10"/>
  <c r="BW5" i="10"/>
  <c r="BY5" i="10"/>
  <c r="BH59" i="10"/>
  <c r="BN59" i="10"/>
  <c r="BX3" i="10"/>
  <c r="CA3" i="10"/>
  <c r="BX4" i="10"/>
  <c r="CA4" i="10"/>
  <c r="BX5" i="10"/>
  <c r="CA5" i="10"/>
  <c r="BW6" i="10"/>
  <c r="BY6" i="10"/>
  <c r="BW7" i="10"/>
  <c r="BY7" i="10"/>
  <c r="Q54" i="10"/>
  <c r="BH57" i="10" s="1"/>
  <c r="AD54" i="10"/>
  <c r="BM57" i="10" s="1"/>
  <c r="BC59" i="10"/>
  <c r="AZ58" i="10"/>
  <c r="AZ57" i="10"/>
  <c r="AY59" i="10"/>
  <c r="AZ59" i="10"/>
  <c r="BX52" i="10"/>
  <c r="CA52" i="10"/>
  <c r="I54" i="10"/>
  <c r="O54" i="10"/>
  <c r="BG57" i="10" s="1"/>
  <c r="V54" i="10"/>
  <c r="BJ57" i="10" s="1"/>
  <c r="AB54" i="10"/>
  <c r="AH54" i="10"/>
  <c r="BO57" i="10" s="1"/>
  <c r="BL59" i="10"/>
  <c r="BF59" i="10"/>
  <c r="K54" i="10"/>
  <c r="X54" i="10"/>
  <c r="BK57" i="10" s="1"/>
  <c r="BW52" i="10"/>
  <c r="BA59" i="10"/>
  <c r="BM59" i="10"/>
  <c r="AX57" i="10"/>
  <c r="BF57" i="10"/>
  <c r="K56" i="10"/>
  <c r="BW57" i="10" s="1"/>
  <c r="BL57" i="10"/>
  <c r="BE57" i="10"/>
  <c r="I56" i="10"/>
  <c r="BV57" i="10" s="1"/>
  <c r="BX2" i="10"/>
  <c r="AX58" i="10"/>
  <c r="BD58" i="10"/>
  <c r="BJ58" i="10"/>
  <c r="BY2" i="10"/>
  <c r="AY58" i="10"/>
  <c r="BE58" i="10"/>
  <c r="BK58" i="10"/>
  <c r="BZ2" i="10"/>
  <c r="BZ3" i="10"/>
  <c r="BZ4" i="10"/>
  <c r="BZ6" i="10"/>
  <c r="BZ8" i="10"/>
  <c r="BZ10" i="10"/>
  <c r="BZ21" i="10"/>
  <c r="BZ22" i="10"/>
  <c r="BZ23" i="10"/>
  <c r="BZ24" i="10"/>
  <c r="BZ25" i="10"/>
  <c r="BZ27" i="10"/>
  <c r="BZ28" i="10"/>
  <c r="BZ29" i="10"/>
  <c r="BZ30" i="10"/>
  <c r="BZ31" i="10"/>
  <c r="BZ33" i="10"/>
  <c r="BZ34" i="10"/>
  <c r="BZ38" i="10"/>
  <c r="BZ39" i="10"/>
  <c r="BZ40" i="10"/>
  <c r="BZ41" i="10"/>
  <c r="BZ42" i="10"/>
  <c r="BZ43" i="10"/>
  <c r="BZ44" i="10"/>
  <c r="BZ45" i="10"/>
  <c r="BZ46" i="10"/>
  <c r="BZ47" i="10"/>
  <c r="BZ48" i="10"/>
  <c r="BZ49" i="10"/>
  <c r="BZ50" i="10"/>
  <c r="BZ51" i="10"/>
  <c r="BZ52" i="10"/>
  <c r="BZ9" i="10"/>
  <c r="BZ11" i="10"/>
  <c r="BZ12" i="10"/>
  <c r="BZ14" i="10"/>
  <c r="BZ15" i="10"/>
  <c r="BZ16" i="10"/>
  <c r="BZ17" i="10"/>
  <c r="BZ18" i="10"/>
  <c r="BZ19" i="10"/>
  <c r="BZ20" i="10"/>
  <c r="BZ32" i="10"/>
  <c r="BZ35" i="10"/>
  <c r="BZ36" i="10"/>
  <c r="BZ37" i="10"/>
  <c r="CA2" i="10"/>
  <c r="BA58" i="10"/>
  <c r="BG58" i="10"/>
  <c r="BM58" i="10"/>
  <c r="BG59" i="10"/>
  <c r="BV4" i="10"/>
  <c r="BV5" i="10"/>
  <c r="BV6" i="10"/>
  <c r="BV7" i="10"/>
  <c r="BV8" i="10"/>
  <c r="BV10" i="10"/>
  <c r="BV11" i="10"/>
  <c r="BV12" i="10"/>
  <c r="BV13" i="10"/>
  <c r="BV14" i="10"/>
  <c r="BV15" i="10"/>
  <c r="BV16" i="10"/>
  <c r="BV17" i="10"/>
  <c r="BV18" i="10"/>
  <c r="BV19" i="10"/>
  <c r="BV20" i="10"/>
  <c r="BV21" i="10"/>
  <c r="BV22" i="10"/>
  <c r="BV23" i="10"/>
  <c r="BV24" i="10"/>
  <c r="BV25" i="10"/>
  <c r="BV26" i="10"/>
  <c r="BV27" i="10"/>
  <c r="BV28" i="10"/>
  <c r="BV29" i="10"/>
  <c r="BV30" i="10"/>
  <c r="BV31" i="10"/>
  <c r="BV32" i="10"/>
  <c r="BV33" i="10"/>
  <c r="BV34" i="10"/>
  <c r="BV35" i="10"/>
  <c r="BV36" i="10"/>
  <c r="BV37" i="10"/>
  <c r="BV38" i="10"/>
  <c r="BV39" i="10"/>
  <c r="BV40" i="10"/>
  <c r="BV41" i="10"/>
  <c r="BV42" i="10"/>
  <c r="BV43" i="10"/>
  <c r="BV44" i="10"/>
  <c r="BV45" i="10"/>
  <c r="BV46" i="10"/>
  <c r="BV47" i="10"/>
  <c r="BV48" i="10"/>
  <c r="BV49" i="10"/>
  <c r="BV50" i="10"/>
  <c r="BV51" i="10"/>
  <c r="BV52" i="10"/>
  <c r="BB58" i="10"/>
  <c r="BH58" i="10"/>
  <c r="BN58" i="10"/>
  <c r="BV2" i="10"/>
  <c r="BV3" i="10"/>
  <c r="BV9" i="10"/>
  <c r="BC58" i="10"/>
  <c r="BI58" i="10"/>
  <c r="BO58" i="10"/>
  <c r="C26" i="7"/>
  <c r="X56" i="10" l="1"/>
  <c r="BY57" i="10" s="1"/>
  <c r="Z56" i="10"/>
  <c r="BZ57" i="10" s="1"/>
  <c r="Q56" i="10"/>
  <c r="BX57" i="10" s="1"/>
  <c r="BW58" i="10"/>
  <c r="AF56" i="10"/>
  <c r="CA57" i="10" s="1"/>
  <c r="BV59" i="10"/>
  <c r="BV58" i="10"/>
  <c r="BY59" i="10"/>
  <c r="BY58" i="10"/>
  <c r="CA59" i="10"/>
  <c r="CA58" i="10"/>
  <c r="BZ59" i="10"/>
  <c r="BZ58" i="10"/>
  <c r="BX59" i="10"/>
  <c r="BX58" i="10"/>
  <c r="B26" i="7"/>
  <c r="C27" i="7"/>
  <c r="C28" i="7" l="1"/>
  <c r="B27" i="7"/>
  <c r="B28" i="7" l="1"/>
  <c r="C29" i="7"/>
  <c r="B29" i="7" l="1"/>
  <c r="C30" i="7"/>
  <c r="C31" i="7" l="1"/>
  <c r="B30" i="7"/>
  <c r="B31" i="7" l="1"/>
  <c r="C32" i="7"/>
  <c r="B32" i="7" l="1"/>
  <c r="C33" i="7"/>
  <c r="C34" i="7" l="1"/>
  <c r="B33" i="7"/>
  <c r="B34" i="7" l="1"/>
  <c r="C35" i="7"/>
  <c r="B35" i="7" l="1"/>
  <c r="C36" i="7"/>
  <c r="C37" i="7" l="1"/>
  <c r="B36" i="7"/>
  <c r="B37" i="7" l="1"/>
  <c r="C38" i="7"/>
  <c r="B38" i="7" l="1"/>
  <c r="C39" i="7"/>
  <c r="C40" i="7" l="1"/>
  <c r="B39" i="7"/>
  <c r="B40" i="7" l="1"/>
  <c r="C41" i="7"/>
  <c r="B41" i="7" l="1"/>
  <c r="C42" i="7"/>
  <c r="C43" i="7" l="1"/>
  <c r="B42" i="7"/>
  <c r="B43" i="7" l="1"/>
  <c r="C44" i="7"/>
  <c r="B44" i="7" l="1"/>
  <c r="C45" i="7"/>
  <c r="C46" i="7" l="1"/>
  <c r="B45" i="7"/>
  <c r="B46" i="7" l="1"/>
  <c r="C47" i="7"/>
  <c r="C48" i="7" l="1"/>
  <c r="B47" i="7"/>
  <c r="B48" i="7" l="1"/>
</calcChain>
</file>

<file path=xl/sharedStrings.xml><?xml version="1.0" encoding="utf-8"?>
<sst xmlns="http://schemas.openxmlformats.org/spreadsheetml/2006/main" count="1525" uniqueCount="323">
  <si>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</si>
  <si>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</si>
  <si>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</si>
  <si>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</si>
  <si>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</si>
  <si>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</si>
  <si>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</si>
  <si>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</si>
  <si>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</si>
  <si>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</si>
  <si>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</si>
  <si>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</si>
  <si>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</si>
  <si>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</si>
  <si>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</si>
  <si>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</si>
  <si>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</si>
  <si>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</si>
  <si>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</si>
  <si>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</si>
  <si>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</si>
  <si>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</si>
  <si>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</si>
  <si>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</si>
  <si>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</si>
  <si>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</si>
  <si>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</si>
  <si>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</si>
  <si>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</si>
  <si>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</si>
  <si>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</si>
  <si>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</si>
  <si>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</si>
  <si>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</si>
  <si>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</si>
  <si>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</si>
  <si>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</si>
  <si>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</si>
  <si>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</si>
  <si>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</si>
  <si>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</si>
  <si>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</si>
  <si>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</si>
  <si>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</si>
  <si>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</si>
  <si>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</si>
  <si>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</si>
  <si>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</si>
  <si>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</si>
  <si>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</si>
  <si>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</si>
  <si>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</si>
  <si>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</si>
  <si>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</si>
  <si>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</si>
  <si>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</si>
  <si>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</si>
  <si>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</si>
  <si>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</si>
  <si>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</si>
  <si>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</si>
  <si>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</si>
  <si>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</si>
  <si>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</si>
  <si>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</si>
  <si>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</si>
  <si>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</si>
  <si>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</si>
  <si>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</si>
  <si>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</si>
  <si>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</si>
  <si>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</si>
  <si>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</si>
  <si>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</si>
  <si>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</si>
  <si>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</si>
  <si>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</si>
  <si>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</si>
  <si>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</si>
  <si>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</si>
  <si>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</si>
  <si>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</si>
  <si>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</si>
  <si>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</si>
  <si>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</si>
  <si>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</si>
  <si>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</si>
  <si>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</si>
  <si>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</si>
  <si>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</si>
  <si>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</si>
  <si>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</si>
  <si>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</si>
  <si>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</si>
  <si>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</si>
  <si>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</si>
  <si>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</si>
  <si>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</si>
  <si>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</si>
  <si>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</si>
  <si>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</si>
  <si>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</si>
  <si>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StateAbbv</t>
  </si>
  <si>
    <t>StateName</t>
  </si>
  <si>
    <t xml:space="preserve"> </t>
  </si>
  <si>
    <t>Year</t>
  </si>
  <si>
    <t xml:space="preserve"> Total</t>
  </si>
  <si>
    <t xml:space="preserve"> Total Passed</t>
  </si>
  <si>
    <t xml:space="preserve"> % Passed</t>
  </si>
  <si>
    <t>Num Black</t>
  </si>
  <si>
    <t xml:space="preserve"> Black Passed</t>
  </si>
  <si>
    <t xml:space="preserve"> % Black Passed</t>
  </si>
  <si>
    <t xml:space="preserve"> % Black</t>
  </si>
  <si>
    <t>Num Hispanic</t>
  </si>
  <si>
    <t xml:space="preserve"> Hisp Passed</t>
  </si>
  <si>
    <t xml:space="preserve"> % Hisp Passed</t>
  </si>
  <si>
    <t xml:space="preserve"> % Hisp</t>
  </si>
  <si>
    <t>Num Asian</t>
  </si>
  <si>
    <t xml:space="preserve"> Asian Passed</t>
  </si>
  <si>
    <t xml:space="preserve"> % Asian Passed</t>
  </si>
  <si>
    <t xml:space="preserve"> % Asian</t>
  </si>
  <si>
    <t>Num White</t>
  </si>
  <si>
    <t xml:space="preserve"> White Passed</t>
  </si>
  <si>
    <t xml:space="preserve"> % White Passed</t>
  </si>
  <si>
    <t xml:space="preserve"> % White</t>
  </si>
  <si>
    <t>Num PI</t>
  </si>
  <si>
    <t xml:space="preserve"> PI Passed</t>
  </si>
  <si>
    <t xml:space="preserve"> % PI Passed</t>
  </si>
  <si>
    <t xml:space="preserve"> % PI</t>
  </si>
  <si>
    <t>Num NA</t>
  </si>
  <si>
    <t xml:space="preserve"> NA Passed</t>
  </si>
  <si>
    <t xml:space="preserve"> % NA Passed</t>
  </si>
  <si>
    <t xml:space="preserve"> % NA</t>
  </si>
  <si>
    <t>Num 2+</t>
  </si>
  <si>
    <t xml:space="preserve"> 2+ Passed</t>
  </si>
  <si>
    <t xml:space="preserve"> % 2+ Passed</t>
  </si>
  <si>
    <t xml:space="preserve"> % 2+</t>
  </si>
  <si>
    <t>Num Other</t>
  </si>
  <si>
    <t xml:space="preserve"> Other Passed</t>
  </si>
  <si>
    <t xml:space="preserve"> % Other Passed</t>
  </si>
  <si>
    <t xml:space="preserve"> % Other</t>
  </si>
  <si>
    <t>Fem Total</t>
  </si>
  <si>
    <t xml:space="preserve"> Fem Passed</t>
  </si>
  <si>
    <t xml:space="preserve"> % Fem Passed</t>
  </si>
  <si>
    <t xml:space="preserve"> % Fem</t>
  </si>
  <si>
    <t>Num Black Fem</t>
  </si>
  <si>
    <t xml:space="preserve"> Fem Black Passed</t>
  </si>
  <si>
    <t xml:space="preserve"> % Fem Black Passed</t>
  </si>
  <si>
    <t xml:space="preserve"> % Fem Black</t>
  </si>
  <si>
    <t>Num Hispanic Fem</t>
  </si>
  <si>
    <t xml:space="preserve"> Fem Hisp Passed</t>
  </si>
  <si>
    <t xml:space="preserve"> % Fem Hisp Passed</t>
  </si>
  <si>
    <t xml:space="preserve"> % Fem Hisp</t>
  </si>
  <si>
    <t>Num Asian Fem</t>
  </si>
  <si>
    <t xml:space="preserve"> Fem Asian Passed</t>
  </si>
  <si>
    <t xml:space="preserve"> % Fem Asian Passed</t>
  </si>
  <si>
    <t xml:space="preserve"> % Fem Asian</t>
  </si>
  <si>
    <t>Num White Fem</t>
  </si>
  <si>
    <t xml:space="preserve"> Fem White Passed</t>
  </si>
  <si>
    <t xml:space="preserve"> % Fem White Passed</t>
  </si>
  <si>
    <t xml:space="preserve"> % Fem White</t>
  </si>
  <si>
    <t>Num PI Fem</t>
  </si>
  <si>
    <t xml:space="preserve"> Fem PI Passed</t>
  </si>
  <si>
    <t xml:space="preserve"> % Fem PI Passed</t>
  </si>
  <si>
    <t xml:space="preserve"> % Fem PI</t>
  </si>
  <si>
    <t>Num NA Fem</t>
  </si>
  <si>
    <t xml:space="preserve"> Fem NA Passed</t>
  </si>
  <si>
    <t xml:space="preserve"> % Fem NA Passed</t>
  </si>
  <si>
    <t xml:space="preserve"> % Fem NA</t>
  </si>
  <si>
    <t>Num 2+ Fem</t>
  </si>
  <si>
    <t xml:space="preserve"> Fem 2+ Passed</t>
  </si>
  <si>
    <t xml:space="preserve"> % Fem 2+ Passed</t>
  </si>
  <si>
    <t xml:space="preserve"> % Fem 2+</t>
  </si>
  <si>
    <t>Num Other Fem</t>
  </si>
  <si>
    <t xml:space="preserve"> Fem Other Passed</t>
  </si>
  <si>
    <t xml:space="preserve"> % Fem Other Passed</t>
  </si>
  <si>
    <t>% Fem Other</t>
  </si>
  <si>
    <t>Male Total</t>
  </si>
  <si>
    <t xml:space="preserve"> Male Passed</t>
  </si>
  <si>
    <t xml:space="preserve"> % Male Passed</t>
  </si>
  <si>
    <t xml:space="preserve"> % Male</t>
  </si>
  <si>
    <t>Num Black Male</t>
  </si>
  <si>
    <t xml:space="preserve"> Male Black Passed</t>
  </si>
  <si>
    <t xml:space="preserve"> % Male Black Passed</t>
  </si>
  <si>
    <t xml:space="preserve"> % Male Black</t>
  </si>
  <si>
    <t>Num Hispanic Male</t>
  </si>
  <si>
    <t xml:space="preserve"> Male Hisp Passed</t>
  </si>
  <si>
    <t xml:space="preserve"> % Male Hisp Passed</t>
  </si>
  <si>
    <t xml:space="preserve"> % Male Hisp</t>
  </si>
  <si>
    <t>Num Asian Male</t>
  </si>
  <si>
    <t xml:space="preserve"> Male Asian Passed</t>
  </si>
  <si>
    <t xml:space="preserve"> % Male Asian Passed</t>
  </si>
  <si>
    <t xml:space="preserve"> % Male Asian</t>
  </si>
  <si>
    <t>Num White Male</t>
  </si>
  <si>
    <t xml:space="preserve"> Male White Passed</t>
  </si>
  <si>
    <t xml:space="preserve"> % Male White Passed</t>
  </si>
  <si>
    <t xml:space="preserve"> % Male White</t>
  </si>
  <si>
    <t>Num PI Male</t>
  </si>
  <si>
    <t xml:space="preserve"> Male PI Passed</t>
  </si>
  <si>
    <t xml:space="preserve"> % Male PI Passed</t>
  </si>
  <si>
    <t xml:space="preserve"> % Male PI</t>
  </si>
  <si>
    <t>Num NA Male</t>
  </si>
  <si>
    <t xml:space="preserve"> Male NA Passed</t>
  </si>
  <si>
    <t xml:space="preserve"> % Male NA Passed</t>
  </si>
  <si>
    <t xml:space="preserve"> % Male NA</t>
  </si>
  <si>
    <t>Num 2+ Male</t>
  </si>
  <si>
    <t xml:space="preserve"> Male 2+ Passed</t>
  </si>
  <si>
    <t xml:space="preserve"> % Male 2+ Passed</t>
  </si>
  <si>
    <t xml:space="preserve"> % Male 2+</t>
  </si>
  <si>
    <t>Num Other Male</t>
  </si>
  <si>
    <t xml:space="preserve"> Male Other Passed</t>
  </si>
  <si>
    <t xml:space="preserve"> % Male Other Passed</t>
  </si>
  <si>
    <t xml:space="preserve"> % Male Other</t>
  </si>
  <si>
    <t>A_Year</t>
  </si>
  <si>
    <t>A_Total</t>
  </si>
  <si>
    <t>A_Black</t>
  </si>
  <si>
    <t>A_Hispanic</t>
  </si>
  <si>
    <t>A_Hispanic_Pass</t>
  </si>
  <si>
    <t>A_Total_Pass</t>
  </si>
  <si>
    <t>A_Black_Pass</t>
  </si>
  <si>
    <t>A_Asian</t>
  </si>
  <si>
    <t>A_Asian_Pass</t>
  </si>
  <si>
    <t>A_White</t>
  </si>
  <si>
    <t>A_White_Pass</t>
  </si>
  <si>
    <t>A_Female</t>
  </si>
  <si>
    <t>A_Female_Pass</t>
  </si>
  <si>
    <t>A_Male</t>
  </si>
  <si>
    <t>A_Male_Pass</t>
  </si>
  <si>
    <t>P_Year</t>
  </si>
  <si>
    <t>P_Total</t>
  </si>
  <si>
    <t>P_Total_Pass</t>
  </si>
  <si>
    <t>P_Black</t>
  </si>
  <si>
    <t>P_Black_Pass</t>
  </si>
  <si>
    <t>P_Hispanic</t>
  </si>
  <si>
    <t>P_Hispanic_Pass</t>
  </si>
  <si>
    <t>P_Asian</t>
  </si>
  <si>
    <t>P_Asian_Pass</t>
  </si>
  <si>
    <t>P_White</t>
  </si>
  <si>
    <t>P_White_Pass</t>
  </si>
  <si>
    <t>P_Female</t>
  </si>
  <si>
    <t>P_Female_Pass</t>
  </si>
  <si>
    <t>P_Male</t>
  </si>
  <si>
    <t>P_Male_Pass</t>
  </si>
  <si>
    <t>R_Year</t>
  </si>
  <si>
    <t>R_Total</t>
  </si>
  <si>
    <t>R_FCS</t>
  </si>
  <si>
    <t>Totals</t>
  </si>
  <si>
    <t>Pass Rate</t>
  </si>
  <si>
    <t>`</t>
  </si>
  <si>
    <t>Relative Strength</t>
  </si>
  <si>
    <t>A_Total_PassRate</t>
  </si>
  <si>
    <t>A_Black_PassRate</t>
  </si>
  <si>
    <t>A_Hispanic_PassRate</t>
  </si>
  <si>
    <t>A_WhitePassRate</t>
  </si>
  <si>
    <t>A_Female_PassRate</t>
  </si>
  <si>
    <t>A_MalePassRate</t>
  </si>
  <si>
    <t>P_Total_PassRate</t>
  </si>
  <si>
    <t>P_Black_PassRate</t>
  </si>
  <si>
    <t>P_Hispanic_PassRate</t>
  </si>
  <si>
    <t>P_WhitePassRate</t>
  </si>
  <si>
    <t>P_Female_PassRate</t>
  </si>
  <si>
    <t>P_MalePassRate</t>
  </si>
  <si>
    <t>AtoP_Black_TestRatio</t>
  </si>
  <si>
    <t>AtoP_Hispanic_TestRatio</t>
  </si>
  <si>
    <t>AtoP_White_testRatio</t>
  </si>
  <si>
    <t>AtoP_Male_TestRatio</t>
  </si>
  <si>
    <t>AtiP_Female_TestRation</t>
  </si>
  <si>
    <t>AtoP_Total_Test_Ratio</t>
  </si>
  <si>
    <t>A</t>
  </si>
  <si>
    <t>F</t>
  </si>
  <si>
    <t>BA</t>
  </si>
  <si>
    <t>BB</t>
  </si>
  <si>
    <t>RS_BlackWhite_A_PassRate</t>
  </si>
  <si>
    <t>RS_HispanicWhite_A_PassRate</t>
  </si>
  <si>
    <t>RS_FemaleMale_A_PassRate</t>
  </si>
  <si>
    <t>RS_BlackWhite_P_PassRate</t>
  </si>
  <si>
    <t>RS_HispanicWhite_P_PassRate</t>
  </si>
  <si>
    <t>RS_FemaleMale_P_PassRate</t>
  </si>
  <si>
    <t>National Average</t>
  </si>
  <si>
    <t>ByState Average</t>
  </si>
  <si>
    <t>ByState StDev</t>
  </si>
  <si>
    <t>R_TotalStudents</t>
  </si>
  <si>
    <t>P-Ratio</t>
  </si>
  <si>
    <t>Female P_Ratio</t>
  </si>
  <si>
    <t>Male_PRatio</t>
  </si>
  <si>
    <t>White_PRatio</t>
  </si>
  <si>
    <t>Hispanic_PRatio</t>
  </si>
  <si>
    <t>Black_PRatio</t>
  </si>
  <si>
    <t>PnA_Total</t>
  </si>
  <si>
    <t>PnA_Total_Pass</t>
  </si>
  <si>
    <t>PnA_Black</t>
  </si>
  <si>
    <t>PnA_Black_Pass</t>
  </si>
  <si>
    <t>PnA_Hispanic</t>
  </si>
  <si>
    <t>PnA_Hispanic_Pass</t>
  </si>
  <si>
    <t>PnA_Asian</t>
  </si>
  <si>
    <t>PnA_Asian_Pass</t>
  </si>
  <si>
    <t>PnA_White</t>
  </si>
  <si>
    <t>PnA_White_Pass</t>
  </si>
  <si>
    <t>PnA_Female</t>
  </si>
  <si>
    <t>PnA_Female_Pass</t>
  </si>
  <si>
    <t>PnA_Male</t>
  </si>
  <si>
    <t>PnA_Male_Pass</t>
  </si>
  <si>
    <t>PnA_Total_PassRate</t>
  </si>
  <si>
    <t>PnA_Black_PassRate</t>
  </si>
  <si>
    <t>PnA_Hispanic_PassRate</t>
  </si>
  <si>
    <t>PnA_WhitePassRate</t>
  </si>
  <si>
    <t>PnA_Female_PassRate</t>
  </si>
  <si>
    <t>PnA_MalePassRate</t>
  </si>
  <si>
    <t>RS_BlackWhite_PnA_PassRate</t>
  </si>
  <si>
    <t>RS_HispanicWhite_PnA_PassRate</t>
  </si>
  <si>
    <t>RS_FemaleMale_PnA_PassRate</t>
  </si>
  <si>
    <t>PRatio</t>
  </si>
  <si>
    <t>PnA_Total_PassRate_ZS</t>
  </si>
  <si>
    <t>P_Total_PassRate_ZS</t>
  </si>
  <si>
    <t>A_Total_PassRate_ZS</t>
  </si>
  <si>
    <t>RS_BlackWhite_PnA_PassRate_ZS</t>
  </si>
  <si>
    <t>RS_HispanicWhite_PnA_PassRate_ZS</t>
  </si>
  <si>
    <t>RS_FemaleMale_PnA_PassRate_ZS</t>
  </si>
  <si>
    <t>NATAVG</t>
  </si>
  <si>
    <t>BYSTATEAVG</t>
  </si>
  <si>
    <t>BYSTATESTDEV</t>
  </si>
  <si>
    <t>PRatio_ZS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</si>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</sst>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7E8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9">
    <xf numFmtId="0" fontId="0" fillId="0" borderId="0" xfId="0"/>
    <xf numFmtId="0" fontId="2" fillId="2" borderId="1" xfId="0" applyFont="1" applyFill="1" applyBorder="1" applyAlignment="1">
      <alignment horizontal="left" wrapText="1" readingOrder="1"/>
    </xf>
    <xf numFmtId="0" fontId="1" fillId="3" borderId="1" xfId="0" applyFont="1" applyFill="1" applyBorder="1" applyAlignment="1">
      <alignment horizontal="left" readingOrder="1"/>
    </xf>
    <xf numFmtId="0" fontId="1" fillId="3" borderId="1" xfId="0" applyFont="1" applyFill="1" applyBorder="1" applyAlignment="1">
      <alignment horizontal="left" vertical="center" readingOrder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" fontId="4" fillId="0" borderId="0" xfId="0" applyNumberFormat="1" applyFont="1" applyFill="1"/>
    <xf numFmtId="0" fontId="2" fillId="2" borderId="3" xfId="0" applyFont="1" applyFill="1" applyBorder="1" applyAlignment="1">
      <alignment horizontal="left" wrapText="1" readingOrder="1"/>
    </xf>
    <xf numFmtId="0" fontId="1" fillId="3" borderId="3" xfId="0" applyFont="1" applyFill="1" applyBorder="1" applyAlignment="1">
      <alignment horizontal="left" readingOrder="1"/>
    </xf>
    <xf numFmtId="0" fontId="1" fillId="3" borderId="3" xfId="0" applyFont="1" applyFill="1" applyBorder="1" applyAlignment="1">
      <alignment horizontal="left" vertical="center" readingOrder="1"/>
    </xf>
    <xf numFmtId="0" fontId="0" fillId="4" borderId="2" xfId="0" applyFill="1" applyBorder="1"/>
    <xf numFmtId="1" fontId="3" fillId="6" borderId="2" xfId="0" applyNumberFormat="1" applyFont="1" applyFill="1" applyBorder="1" applyAlignment="1">
      <alignment horizontal="left"/>
    </xf>
    <xf numFmtId="0" fontId="2" fillId="5" borderId="2" xfId="0" applyFont="1" applyFill="1" applyBorder="1" applyAlignment="1">
      <alignment horizontal="left" wrapText="1" readingOrder="1"/>
    </xf>
    <xf numFmtId="3" fontId="2" fillId="5" borderId="0" xfId="0" applyNumberFormat="1" applyFont="1" applyFill="1" applyAlignment="1">
      <alignment horizontal="left" wrapText="1"/>
    </xf>
    <xf numFmtId="37" fontId="0" fillId="4" borderId="2" xfId="2" applyNumberFormat="1" applyFont="1" applyFill="1" applyBorder="1"/>
    <xf numFmtId="164" fontId="0" fillId="0" borderId="0" xfId="0" applyNumberFormat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0" xfId="0" applyFill="1" applyBorder="1"/>
    <xf numFmtId="0" fontId="0" fillId="0" borderId="0" xfId="0" applyBorder="1"/>
    <xf numFmtId="0" fontId="1" fillId="3" borderId="2" xfId="0" applyFont="1" applyFill="1" applyBorder="1" applyAlignment="1">
      <alignment horizontal="left" readingOrder="1"/>
    </xf>
    <xf numFmtId="1" fontId="4" fillId="0" borderId="2" xfId="0" applyNumberFormat="1" applyFont="1" applyFill="1" applyBorder="1"/>
    <xf numFmtId="164" fontId="0" fillId="0" borderId="2" xfId="0" applyNumberFormat="1" applyBorder="1"/>
    <xf numFmtId="164" fontId="0" fillId="0" borderId="2" xfId="3" applyNumberFormat="1" applyFont="1" applyBorder="1"/>
    <xf numFmtId="0" fontId="1" fillId="3" borderId="2" xfId="0" applyFont="1" applyFill="1" applyBorder="1" applyAlignment="1">
      <alignment horizontal="left" vertical="center" readingOrder="1"/>
    </xf>
    <xf numFmtId="0" fontId="7" fillId="7" borderId="2" xfId="0" applyFont="1" applyFill="1" applyBorder="1"/>
    <xf numFmtId="0" fontId="8" fillId="7" borderId="2" xfId="0" applyFont="1" applyFill="1" applyBorder="1" applyAlignment="1">
      <alignment horizontal="left" readingOrder="1"/>
    </xf>
    <xf numFmtId="164" fontId="7" fillId="7" borderId="2" xfId="0" applyNumberFormat="1" applyFont="1" applyFill="1" applyBorder="1"/>
    <xf numFmtId="0" fontId="6" fillId="0" borderId="2" xfId="0" applyFont="1" applyBorder="1" applyAlignment="1">
      <alignment wrapText="1"/>
    </xf>
    <xf numFmtId="0" fontId="6" fillId="7" borderId="2" xfId="0" applyFont="1" applyFill="1" applyBorder="1" applyAlignment="1">
      <alignment wrapText="1"/>
    </xf>
    <xf numFmtId="0" fontId="2" fillId="7" borderId="2" xfId="0" applyFont="1" applyFill="1" applyBorder="1" applyAlignment="1">
      <alignment horizontal="left" wrapText="1" readingOrder="1"/>
    </xf>
    <xf numFmtId="0" fontId="6" fillId="8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 readingOrder="1"/>
    </xf>
    <xf numFmtId="0" fontId="0" fillId="0" borderId="2" xfId="0" applyFont="1" applyBorder="1" applyAlignment="1">
      <alignment wrapText="1"/>
    </xf>
    <xf numFmtId="0" fontId="6" fillId="9" borderId="2" xfId="0" applyFont="1" applyFill="1" applyBorder="1" applyAlignment="1">
      <alignment wrapText="1"/>
    </xf>
    <xf numFmtId="0" fontId="6" fillId="10" borderId="2" xfId="0" applyFont="1" applyFill="1" applyBorder="1" applyAlignment="1">
      <alignment wrapText="1"/>
    </xf>
    <xf numFmtId="2" fontId="0" fillId="0" borderId="2" xfId="0" applyNumberFormat="1" applyBorder="1"/>
    <xf numFmtId="0" fontId="2" fillId="10" borderId="2" xfId="0" applyFont="1" applyFill="1" applyBorder="1" applyAlignment="1">
      <alignment horizontal="left" wrapText="1" readingOrder="1"/>
    </xf>
    <xf numFmtId="3" fontId="2" fillId="10" borderId="2" xfId="0" applyNumberFormat="1" applyFont="1" applyFill="1" applyBorder="1" applyAlignment="1">
      <alignment horizontal="left" wrapText="1"/>
    </xf>
    <xf numFmtId="164" fontId="7" fillId="7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0" fillId="0" borderId="0" xfId="0" applyFill="1" applyBorder="1"/>
    <xf numFmtId="0" fontId="0" fillId="0" borderId="0" xfId="0" applyFill="1"/>
    <xf numFmtId="0" fontId="7" fillId="10" borderId="2" xfId="0" applyNumberFormat="1" applyFont="1" applyFill="1" applyBorder="1" applyAlignment="1">
      <alignment horizontal="center"/>
    </xf>
    <xf numFmtId="0" fontId="7" fillId="7" borderId="2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left" wrapText="1" readingOrder="1"/>
    </xf>
    <xf numFmtId="0" fontId="2" fillId="0" borderId="0" xfId="0" applyNumberFormat="1" applyFont="1" applyFill="1" applyBorder="1" applyAlignment="1">
      <alignment horizontal="left" wrapText="1"/>
    </xf>
    <xf numFmtId="0" fontId="6" fillId="0" borderId="0" xfId="0" applyNumberFormat="1" applyFont="1" applyFill="1" applyBorder="1" applyAlignment="1">
      <alignment wrapText="1"/>
    </xf>
    <xf numFmtId="0" fontId="0" fillId="0" borderId="0" xfId="0" applyNumberFormat="1" applyFill="1" applyBorder="1" applyAlignment="1">
      <alignment wrapText="1"/>
    </xf>
    <xf numFmtId="0" fontId="1" fillId="0" borderId="0" xfId="0" applyNumberFormat="1" applyFont="1" applyFill="1" applyBorder="1" applyAlignment="1">
      <alignment horizontal="left" readingOrder="1"/>
    </xf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0" fontId="0" fillId="0" borderId="0" xfId="3" applyNumberFormat="1" applyFont="1" applyFill="1" applyBorder="1"/>
    <xf numFmtId="0" fontId="1" fillId="0" borderId="0" xfId="0" applyNumberFormat="1" applyFont="1" applyFill="1" applyBorder="1" applyAlignment="1">
      <alignment horizontal="left" vertical="center" readingOrder="1"/>
    </xf>
    <xf numFmtId="0" fontId="0" fillId="0" borderId="0" xfId="2" applyNumberFormat="1" applyFont="1" applyFill="1" applyBorder="1"/>
    <xf numFmtId="0" fontId="7" fillId="0" borderId="0" xfId="0" applyNumberFormat="1" applyFont="1" applyFill="1" applyBorder="1"/>
    <xf numFmtId="0" fontId="8" fillId="0" borderId="0" xfId="0" applyNumberFormat="1" applyFont="1" applyFill="1" applyBorder="1" applyAlignment="1">
      <alignment horizontal="left" readingOrder="1"/>
    </xf>
  </cellXfs>
  <cellStyles count="4">
    <cellStyle name="Comma" xfId="2" builtinId="3"/>
    <cellStyle name="Normal" xfId="0" builtinId="0"/>
    <cellStyle name="Normal 2" xfId="1" xr:uid="{85E38BF5-5457-4565-9A39-C091B94A85D4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290511</xdr:colOff>
      <xdr:row>1</xdr:row>
      <xdr:rowOff>176211</xdr:rowOff>
    </xdr:from>
    <xdr:to>
      <xdr:col>14</xdr:col>
      <xdr:colOff>238124</xdr:colOff>
      <xdr:row>21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4ED36B-70DA-48C0-AF95-0D3D7711A2B5}"/>
            </a:ext>
          </a:extLst>
        </xdr:cNvPr>
        <xdr:cNvSpPr txBox="1"/>
      </xdr:nvSpPr>
      <xdr:spPr>
        <a:xfrm>
          <a:off x="4633911" y="576261"/>
          <a:ext cx="6043613" cy="39766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Some important notes about this data:</a:t>
          </a:r>
        </a:p>
        <a:p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- College Board is no longer</a:t>
          </a:r>
          <a:r>
            <a:rPr lang="en-US" sz="1400" baseline="0"/>
            <a:t> providing detailed data at </a:t>
          </a:r>
          <a:r>
            <a:rPr lang="en-US" sz="14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https://research.collegeboard.org/programs/ap/data/participation/ap-2020</a:t>
          </a:r>
          <a:r>
            <a:rPr lang="en-US" sz="14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endParaRPr lang="en-US" sz="140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40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2021 data has not been released.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400"/>
            <a:t>- Instead</a:t>
          </a:r>
          <a:r>
            <a:rPr lang="en-US" sz="1400" baseline="0"/>
            <a:t> the data behind these results are taken from Dr. Barbara Ericson's saved version of the data at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https://www.dropbox.com/s/6rucj316f4pnhit/CSP-2017-2020-By-State.xlsx?dl=0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https://www.dropbox.com/s/4i8dxhdjrpazqg1/CSA-2010-2020-By-State.xlsx?dl=0</a:t>
          </a:r>
          <a:endParaRPr lang="en-US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Due to the pandemic, some states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either had no data for 2020 or data where number of tests taken was significantly lower than 2019.   So in all cases/states. the data from where the number of tests was highest was used for this study</a:t>
          </a:r>
        </a:p>
        <a:p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Metrics comparing the number of AP tests taken to number of students etc are available in other studies.  This study looks at the ratio of CSP to CSP + CSA tests taken (P Ratio), pass rates for various groups for AP CSA, AP CSP, and AP CSP+CSA, and the relative strength of pass rates between groups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A1AC-20A4-4A93-B5C7-C32A3B97A415}">
  <dimension ref="A1:BA34"/>
  <sheetViews>
    <sheetView workbookViewId="0">
      <selection activeCell="P26" sqref="P26"/>
    </sheetView>
  </sheetViews>
  <sheetFormatPr defaultRowHeight="15" x14ac:dyDescent="0.25"/>
  <cols>
    <col min="1" max="1" width="32.5703125" style="62" customWidth="1"/>
    <col min="2" max="2" width="12.42578125" style="62" customWidth="1"/>
    <col min="3" max="3" width="10.5703125" style="62" customWidth="1"/>
    <col min="4" max="4" width="11.28515625" style="62" customWidth="1"/>
    <col min="5" max="16384" width="9.140625" style="62"/>
  </cols>
  <sheetData>
    <row r="1" spans="1:4" s="63" customFormat="1" ht="31.5" x14ac:dyDescent="0.25">
      <c r="A1" s="88"/>
      <c r="B1" s="90" t="s">
        <v>278</v>
      </c>
      <c r="C1" s="90" t="s">
        <v>279</v>
      </c>
      <c r="D1" s="90" t="s">
        <v>280</v>
      </c>
    </row>
    <row r="2" spans="1:4" ht="15.75" x14ac:dyDescent="0.25">
      <c r="A2" s="93" t="s">
        <v>311</v>
      </c>
      <c r="B2" s="98">
        <v>0.62268590706772886</v>
      </c>
      <c r="C2" s="98">
        <v>0.63418450329775167</v>
      </c>
      <c r="D2" s="98">
        <v>0.11710091287213074</v>
      </c>
    </row>
    <row r="3" spans="1:4" ht="15.75" x14ac:dyDescent="0.25">
      <c r="A3" s="93" t="s">
        <v>287</v>
      </c>
      <c r="B3" s="98">
        <v>0.75602072960065037</v>
      </c>
      <c r="C3" s="98">
        <v>0.71654403079646467</v>
      </c>
      <c r="D3" s="98">
        <v>0.19874051942238216</v>
      </c>
    </row>
    <row r="4" spans="1:4" ht="15.75" x14ac:dyDescent="0.25">
      <c r="A4" s="93" t="s">
        <v>286</v>
      </c>
      <c r="B4" s="98">
        <v>0.72607132788271778</v>
      </c>
      <c r="C4" s="98">
        <v>0.80360141491343251</v>
      </c>
      <c r="D4" s="98">
        <v>0.15448542567689438</v>
      </c>
    </row>
    <row r="5" spans="1:4" ht="15.75" x14ac:dyDescent="0.25">
      <c r="A5" s="93" t="s">
        <v>285</v>
      </c>
      <c r="B5" s="98">
        <v>0.62698861767221525</v>
      </c>
      <c r="C5" s="98">
        <v>0.62521801607184546</v>
      </c>
      <c r="D5" s="98">
        <v>0.13752275305216213</v>
      </c>
    </row>
    <row r="6" spans="1:4" ht="15.75" x14ac:dyDescent="0.25">
      <c r="A6" s="93" t="s">
        <v>283</v>
      </c>
      <c r="B6" s="98">
        <v>0.6918342839987992</v>
      </c>
      <c r="C6" s="98">
        <v>0.69762869372745606</v>
      </c>
      <c r="D6" s="98">
        <v>0.12605006364533086</v>
      </c>
    </row>
    <row r="7" spans="1:4" ht="15.75" x14ac:dyDescent="0.25">
      <c r="A7" s="93" t="s">
        <v>284</v>
      </c>
      <c r="B7" s="98">
        <v>0.59234393691560261</v>
      </c>
      <c r="C7" s="98">
        <v>0.60720721862320337</v>
      </c>
      <c r="D7" s="98">
        <v>0.11815638876250899</v>
      </c>
    </row>
    <row r="8" spans="1:4" ht="15.75" x14ac:dyDescent="0.25">
      <c r="A8" s="87" t="s">
        <v>250</v>
      </c>
      <c r="B8" s="97">
        <v>0.69150199113381927</v>
      </c>
      <c r="C8" s="97">
        <v>0.64670172636086776</v>
      </c>
      <c r="D8" s="97">
        <v>0.1112431779906843</v>
      </c>
    </row>
    <row r="9" spans="1:4" ht="15.75" x14ac:dyDescent="0.25">
      <c r="A9" s="87" t="s">
        <v>251</v>
      </c>
      <c r="B9" s="97">
        <v>0.39192003331945025</v>
      </c>
      <c r="C9" s="97">
        <v>0.29764755773023749</v>
      </c>
      <c r="D9" s="97">
        <v>0.2010856385784493</v>
      </c>
    </row>
    <row r="10" spans="1:4" ht="15.75" x14ac:dyDescent="0.25">
      <c r="A10" s="87" t="s">
        <v>252</v>
      </c>
      <c r="B10" s="97">
        <v>0.47176122475234789</v>
      </c>
      <c r="C10" s="97">
        <v>0.51441793964312588</v>
      </c>
      <c r="D10" s="97">
        <v>0.18910471846046126</v>
      </c>
    </row>
    <row r="11" spans="1:4" ht="15.75" x14ac:dyDescent="0.25">
      <c r="A11" s="87" t="s">
        <v>253</v>
      </c>
      <c r="B11" s="97">
        <v>0.69922743147423005</v>
      </c>
      <c r="C11" s="97">
        <v>0.65481514782502837</v>
      </c>
      <c r="D11" s="97">
        <v>0.1087434231693085</v>
      </c>
    </row>
    <row r="12" spans="1:4" ht="15.75" x14ac:dyDescent="0.25">
      <c r="A12" s="87" t="s">
        <v>254</v>
      </c>
      <c r="B12" s="97">
        <v>0.67614466634193859</v>
      </c>
      <c r="C12" s="97">
        <v>0.59226899437157654</v>
      </c>
      <c r="D12" s="97">
        <v>0.19130407025063251</v>
      </c>
    </row>
    <row r="13" spans="1:4" ht="15.75" x14ac:dyDescent="0.25">
      <c r="A13" s="87" t="s">
        <v>255</v>
      </c>
      <c r="B13" s="97">
        <v>0.69651056014692381</v>
      </c>
      <c r="C13" s="97">
        <v>0.6554438976693937</v>
      </c>
      <c r="D13" s="97">
        <v>0.10281612211634146</v>
      </c>
    </row>
    <row r="14" spans="1:4" ht="15.75" x14ac:dyDescent="0.25">
      <c r="A14" s="93" t="s">
        <v>256</v>
      </c>
      <c r="B14" s="98">
        <v>0.71341285740302318</v>
      </c>
      <c r="C14" s="98">
        <v>0.68624498963429781</v>
      </c>
      <c r="D14" s="98">
        <v>8.8905748761930067E-2</v>
      </c>
    </row>
    <row r="15" spans="1:4" ht="15.75" x14ac:dyDescent="0.25">
      <c r="A15" s="93" t="s">
        <v>257</v>
      </c>
      <c r="B15" s="98">
        <v>0.48870967741935484</v>
      </c>
      <c r="C15" s="98">
        <v>0.37214225910888665</v>
      </c>
      <c r="D15" s="98">
        <v>0.22567370477405294</v>
      </c>
    </row>
    <row r="16" spans="1:4" ht="15.75" x14ac:dyDescent="0.25">
      <c r="A16" s="93" t="s">
        <v>258</v>
      </c>
      <c r="B16" s="98">
        <v>0.59374848323059748</v>
      </c>
      <c r="C16" s="98">
        <v>0.52470629843598837</v>
      </c>
      <c r="D16" s="98">
        <v>0.17628794563357492</v>
      </c>
    </row>
    <row r="17" spans="1:53" ht="15.75" x14ac:dyDescent="0.25">
      <c r="A17" s="93" t="s">
        <v>259</v>
      </c>
      <c r="B17" s="98">
        <v>0.74072364002686364</v>
      </c>
      <c r="C17" s="98">
        <v>0.72629600252413729</v>
      </c>
      <c r="D17" s="98">
        <v>8.5991127299460485E-2</v>
      </c>
    </row>
    <row r="18" spans="1:53" ht="15.75" x14ac:dyDescent="0.25">
      <c r="A18" s="93" t="s">
        <v>260</v>
      </c>
      <c r="B18" s="98">
        <v>0.74007376871338681</v>
      </c>
      <c r="C18" s="98">
        <v>0.70943852502946381</v>
      </c>
      <c r="D18" s="98">
        <v>0.12365753409488062</v>
      </c>
    </row>
    <row r="19" spans="1:53" ht="15.75" x14ac:dyDescent="0.25">
      <c r="A19" s="93" t="s">
        <v>261</v>
      </c>
      <c r="B19" s="98">
        <v>0.70044924370440587</v>
      </c>
      <c r="C19" s="98">
        <v>0.67796679444958885</v>
      </c>
      <c r="D19" s="98">
        <v>8.5795356963807912E-2</v>
      </c>
    </row>
    <row r="20" spans="1:53" ht="15.75" x14ac:dyDescent="0.25">
      <c r="A20" s="87" t="s">
        <v>302</v>
      </c>
      <c r="B20" s="97">
        <v>0.70514557877129813</v>
      </c>
      <c r="C20" s="97">
        <v>0.67327314560091878</v>
      </c>
      <c r="D20" s="97">
        <v>7.9622964212399838E-2</v>
      </c>
    </row>
    <row r="21" spans="1:53" ht="15.75" x14ac:dyDescent="0.25">
      <c r="A21" s="87" t="s">
        <v>303</v>
      </c>
      <c r="B21" s="97">
        <v>0.46509501066964737</v>
      </c>
      <c r="C21" s="97">
        <v>0.35062659130847962</v>
      </c>
      <c r="D21" s="97">
        <v>0.20807786287370547</v>
      </c>
    </row>
    <row r="22" spans="1:53" ht="15.75" x14ac:dyDescent="0.25">
      <c r="A22" s="87" t="s">
        <v>304</v>
      </c>
      <c r="B22" s="97">
        <v>0.56033267550042287</v>
      </c>
      <c r="C22" s="97">
        <v>0.49396749014594393</v>
      </c>
      <c r="D22" s="97">
        <v>0.17928486374704539</v>
      </c>
    </row>
    <row r="23" spans="1:53" ht="15.75" x14ac:dyDescent="0.25">
      <c r="A23" s="87" t="s">
        <v>305</v>
      </c>
      <c r="B23" s="97">
        <v>0.72524508191328374</v>
      </c>
      <c r="C23" s="97">
        <v>0.6996669047227756</v>
      </c>
      <c r="D23" s="97">
        <v>7.453928113988581E-2</v>
      </c>
    </row>
    <row r="24" spans="1:53" ht="15.75" x14ac:dyDescent="0.25">
      <c r="A24" s="87" t="s">
        <v>306</v>
      </c>
      <c r="B24" s="97">
        <v>0.72037301110777541</v>
      </c>
      <c r="C24" s="97">
        <v>0.67515242775987405</v>
      </c>
      <c r="D24" s="97">
        <v>0.10911208302772665</v>
      </c>
    </row>
    <row r="25" spans="1:53" ht="15.75" x14ac:dyDescent="0.25">
      <c r="A25" s="87" t="s">
        <v>307</v>
      </c>
      <c r="B25" s="97">
        <v>0.69884361547162743</v>
      </c>
      <c r="C25" s="97">
        <v>0.67160383431246495</v>
      </c>
      <c r="D25" s="97">
        <v>7.4691315041645001E-2</v>
      </c>
    </row>
    <row r="26" spans="1:53" ht="15.75" x14ac:dyDescent="0.25">
      <c r="A26" s="93" t="s">
        <v>272</v>
      </c>
      <c r="B26" s="98">
        <v>0.56050437336695713</v>
      </c>
      <c r="C26" s="98">
        <v>0.46125840181805977</v>
      </c>
      <c r="D26" s="98">
        <v>0.32483701351579691</v>
      </c>
    </row>
    <row r="27" spans="1:53" ht="15.75" x14ac:dyDescent="0.25">
      <c r="A27" s="93" t="s">
        <v>273</v>
      </c>
      <c r="B27" s="98">
        <v>0.67468924060616553</v>
      </c>
      <c r="C27" s="98">
        <v>0.80399630128578747</v>
      </c>
      <c r="D27" s="98">
        <v>0.3103901008588168</v>
      </c>
    </row>
    <row r="28" spans="1:53" ht="15.75" x14ac:dyDescent="0.25">
      <c r="A28" s="93" t="s">
        <v>274</v>
      </c>
      <c r="B28" s="98">
        <v>0.9707601076418868</v>
      </c>
      <c r="C28" s="98">
        <v>0.89876577682204895</v>
      </c>
      <c r="D28" s="98">
        <v>0.24494288706730322</v>
      </c>
    </row>
    <row r="29" spans="1:53" ht="15.75" x14ac:dyDescent="0.25">
      <c r="A29" s="87" t="s">
        <v>275</v>
      </c>
      <c r="B29" s="97">
        <v>0.65977329601851364</v>
      </c>
      <c r="C29" s="97">
        <v>0.52459851230799626</v>
      </c>
      <c r="D29" s="97">
        <v>0.32668791611104664</v>
      </c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100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</row>
    <row r="30" spans="1:53" ht="15.75" x14ac:dyDescent="0.25">
      <c r="A30" s="87" t="s">
        <v>276</v>
      </c>
      <c r="B30" s="97">
        <v>0.8015789575840514</v>
      </c>
      <c r="C30" s="97">
        <v>1.0538457297136408</v>
      </c>
      <c r="D30" s="97">
        <v>0.24268746863764371</v>
      </c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100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</row>
    <row r="31" spans="1:53" ht="15.75" x14ac:dyDescent="0.25">
      <c r="A31" s="87" t="s">
        <v>277</v>
      </c>
      <c r="B31" s="97">
        <v>1.0565701588874907</v>
      </c>
      <c r="C31" s="97">
        <v>1.0471582491171807</v>
      </c>
      <c r="D31" s="97">
        <v>0.13472921205708796</v>
      </c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100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</row>
    <row r="32" spans="1:53" ht="15.75" x14ac:dyDescent="0.25">
      <c r="A32" s="93" t="s">
        <v>308</v>
      </c>
      <c r="B32" s="98">
        <v>0.64129357408763232</v>
      </c>
      <c r="C32" s="98">
        <v>0.51173374254532489</v>
      </c>
      <c r="D32" s="98">
        <v>0.31064991777365025</v>
      </c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</row>
    <row r="33" spans="1:4" ht="15.75" x14ac:dyDescent="0.25">
      <c r="A33" s="93" t="s">
        <v>309</v>
      </c>
      <c r="B33" s="98">
        <v>0.77261147917363038</v>
      </c>
      <c r="C33" s="98">
        <v>0.71735672418798568</v>
      </c>
      <c r="D33" s="98">
        <v>0.26225406177887522</v>
      </c>
    </row>
    <row r="34" spans="1:4" ht="15.75" x14ac:dyDescent="0.25">
      <c r="A34" s="93" t="s">
        <v>310</v>
      </c>
      <c r="B34" s="98">
        <v>1.0308071722478547</v>
      </c>
      <c r="C34" s="98">
        <v>1.0051292992540928</v>
      </c>
      <c r="D34" s="98">
        <v>0.11964193821945576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1509-FC8E-4DC0-BCE9-70656B41B33F}">
  <sheetPr>
    <pageSetUpPr fitToPage="1"/>
  </sheetPr>
  <dimension ref="A2:C50"/>
  <sheetViews>
    <sheetView workbookViewId="0">
      <selection activeCell="B10" sqref="B10"/>
    </sheetView>
  </sheetViews>
  <sheetFormatPr defaultRowHeight="15" x14ac:dyDescent="0.25"/>
  <cols>
    <col min="1" max="1" width="22.42578125" customWidth="1"/>
  </cols>
  <sheetData>
    <row r="2" spans="1:3" x14ac:dyDescent="0.25">
      <c r="A2" s="74" t="s">
        <v>213</v>
      </c>
      <c r="B2" s="75" t="s">
        <v>269</v>
      </c>
      <c r="C2" s="75"/>
    </row>
    <row r="3" spans="1:3" x14ac:dyDescent="0.25">
      <c r="A3" s="74" t="s">
        <v>214</v>
      </c>
      <c r="B3" s="75" t="str">
        <f>_xlfn.UNICHAR(_xlfn.UNICODE(B2)+1)</f>
        <v>G</v>
      </c>
      <c r="C3" s="75"/>
    </row>
    <row r="4" spans="1:3" x14ac:dyDescent="0.25">
      <c r="A4" s="74" t="s">
        <v>218</v>
      </c>
      <c r="B4" s="75" t="str">
        <f t="shared" ref="B4:B22" si="0">_xlfn.UNICHAR(_xlfn.UNICODE(B3)+1)</f>
        <v>H</v>
      </c>
      <c r="C4" s="75"/>
    </row>
    <row r="5" spans="1:3" x14ac:dyDescent="0.25">
      <c r="A5" s="74" t="s">
        <v>215</v>
      </c>
      <c r="B5" s="75" t="str">
        <f t="shared" si="0"/>
        <v>I</v>
      </c>
      <c r="C5" s="75"/>
    </row>
    <row r="6" spans="1:3" x14ac:dyDescent="0.25">
      <c r="A6" s="74" t="s">
        <v>219</v>
      </c>
      <c r="B6" s="75" t="str">
        <f t="shared" si="0"/>
        <v>J</v>
      </c>
      <c r="C6" s="75"/>
    </row>
    <row r="7" spans="1:3" x14ac:dyDescent="0.25">
      <c r="A7" s="74" t="s">
        <v>216</v>
      </c>
      <c r="B7" s="75" t="str">
        <f t="shared" si="0"/>
        <v>K</v>
      </c>
      <c r="C7" s="75"/>
    </row>
    <row r="8" spans="1:3" x14ac:dyDescent="0.25">
      <c r="A8" s="74" t="s">
        <v>217</v>
      </c>
      <c r="B8" s="75" t="str">
        <f t="shared" si="0"/>
        <v>L</v>
      </c>
      <c r="C8" s="75"/>
    </row>
    <row r="9" spans="1:3" x14ac:dyDescent="0.25">
      <c r="A9" s="74" t="s">
        <v>220</v>
      </c>
      <c r="B9" s="75" t="str">
        <f t="shared" si="0"/>
        <v>M</v>
      </c>
      <c r="C9" s="75"/>
    </row>
    <row r="10" spans="1:3" x14ac:dyDescent="0.25">
      <c r="A10" s="74" t="s">
        <v>221</v>
      </c>
      <c r="B10" s="75" t="str">
        <f t="shared" si="0"/>
        <v>N</v>
      </c>
      <c r="C10" s="75"/>
    </row>
    <row r="11" spans="1:3" x14ac:dyDescent="0.25">
      <c r="A11" s="74" t="s">
        <v>222</v>
      </c>
      <c r="B11" s="75" t="str">
        <f t="shared" si="0"/>
        <v>O</v>
      </c>
      <c r="C11" s="75"/>
    </row>
    <row r="12" spans="1:3" x14ac:dyDescent="0.25">
      <c r="A12" s="74" t="s">
        <v>223</v>
      </c>
      <c r="B12" s="75" t="str">
        <f t="shared" si="0"/>
        <v>P</v>
      </c>
      <c r="C12" s="75"/>
    </row>
    <row r="13" spans="1:3" x14ac:dyDescent="0.25">
      <c r="A13" s="74" t="s">
        <v>224</v>
      </c>
      <c r="B13" s="75" t="str">
        <f t="shared" si="0"/>
        <v>Q</v>
      </c>
      <c r="C13" s="75"/>
    </row>
    <row r="14" spans="1:3" x14ac:dyDescent="0.25">
      <c r="A14" s="74" t="s">
        <v>225</v>
      </c>
      <c r="B14" s="75" t="str">
        <f t="shared" si="0"/>
        <v>R</v>
      </c>
      <c r="C14" s="75"/>
    </row>
    <row r="15" spans="1:3" x14ac:dyDescent="0.25">
      <c r="A15" s="74" t="s">
        <v>226</v>
      </c>
      <c r="B15" s="75" t="str">
        <f t="shared" si="0"/>
        <v>S</v>
      </c>
      <c r="C15" s="75"/>
    </row>
    <row r="16" spans="1:3" x14ac:dyDescent="0.25">
      <c r="A16" s="74" t="s">
        <v>227</v>
      </c>
      <c r="B16" s="75" t="str">
        <f t="shared" si="0"/>
        <v>T</v>
      </c>
      <c r="C16" s="75"/>
    </row>
    <row r="17" spans="1:3" x14ac:dyDescent="0.25">
      <c r="A17" s="74" t="s">
        <v>228</v>
      </c>
      <c r="B17" s="75" t="str">
        <f t="shared" si="0"/>
        <v>U</v>
      </c>
      <c r="C17" s="75"/>
    </row>
    <row r="18" spans="1:3" x14ac:dyDescent="0.25">
      <c r="A18" s="74" t="s">
        <v>229</v>
      </c>
      <c r="B18" s="75" t="str">
        <f t="shared" si="0"/>
        <v>V</v>
      </c>
      <c r="C18" s="75"/>
    </row>
    <row r="19" spans="1:3" x14ac:dyDescent="0.25">
      <c r="A19" s="74" t="s">
        <v>230</v>
      </c>
      <c r="B19" s="75" t="str">
        <f t="shared" si="0"/>
        <v>W</v>
      </c>
      <c r="C19" s="75"/>
    </row>
    <row r="20" spans="1:3" x14ac:dyDescent="0.25">
      <c r="A20" s="74" t="s">
        <v>231</v>
      </c>
      <c r="B20" s="75" t="str">
        <f t="shared" si="0"/>
        <v>X</v>
      </c>
      <c r="C20" s="75"/>
    </row>
    <row r="21" spans="1:3" x14ac:dyDescent="0.25">
      <c r="A21" s="74" t="s">
        <v>232</v>
      </c>
      <c r="B21" s="75" t="str">
        <f t="shared" si="0"/>
        <v>Y</v>
      </c>
      <c r="C21" s="75"/>
    </row>
    <row r="22" spans="1:3" x14ac:dyDescent="0.25">
      <c r="A22" s="74" t="s">
        <v>233</v>
      </c>
      <c r="B22" s="75" t="str">
        <f t="shared" si="0"/>
        <v>Z</v>
      </c>
      <c r="C22" s="75"/>
    </row>
    <row r="23" spans="1:3" x14ac:dyDescent="0.25">
      <c r="A23" s="74" t="s">
        <v>234</v>
      </c>
      <c r="B23" s="75" t="str">
        <f>CONCATENATE("A",C23)</f>
        <v>AA</v>
      </c>
      <c r="C23" s="75" t="s">
        <v>268</v>
      </c>
    </row>
    <row r="24" spans="1:3" x14ac:dyDescent="0.25">
      <c r="A24" s="74" t="s">
        <v>235</v>
      </c>
      <c r="B24" s="75" t="str">
        <f t="shared" ref="B24:B48" si="1">CONCATENATE("A",C24)</f>
        <v>AB</v>
      </c>
      <c r="C24" s="75" t="str">
        <f>_xlfn.UNICHAR(_xlfn.UNICODE(C23)+1)</f>
        <v>B</v>
      </c>
    </row>
    <row r="25" spans="1:3" x14ac:dyDescent="0.25">
      <c r="A25" s="74" t="s">
        <v>236</v>
      </c>
      <c r="B25" s="75" t="str">
        <f t="shared" si="1"/>
        <v>AC</v>
      </c>
      <c r="C25" s="75" t="str">
        <f t="shared" ref="C25:C48" si="2">_xlfn.UNICHAR(_xlfn.UNICODE(C24)+1)</f>
        <v>C</v>
      </c>
    </row>
    <row r="26" spans="1:3" x14ac:dyDescent="0.25">
      <c r="A26" s="74" t="s">
        <v>237</v>
      </c>
      <c r="B26" s="75" t="str">
        <f t="shared" si="1"/>
        <v>AD</v>
      </c>
      <c r="C26" s="75" t="str">
        <f t="shared" si="2"/>
        <v>D</v>
      </c>
    </row>
    <row r="27" spans="1:3" x14ac:dyDescent="0.25">
      <c r="A27" s="74" t="s">
        <v>238</v>
      </c>
      <c r="B27" s="75" t="str">
        <f t="shared" si="1"/>
        <v>AE</v>
      </c>
      <c r="C27" s="75" t="str">
        <f t="shared" si="2"/>
        <v>E</v>
      </c>
    </row>
    <row r="28" spans="1:3" x14ac:dyDescent="0.25">
      <c r="A28" s="74" t="s">
        <v>239</v>
      </c>
      <c r="B28" s="75" t="str">
        <f t="shared" si="1"/>
        <v>AF</v>
      </c>
      <c r="C28" s="75" t="str">
        <f t="shared" si="2"/>
        <v>F</v>
      </c>
    </row>
    <row r="29" spans="1:3" x14ac:dyDescent="0.25">
      <c r="A29" s="74" t="s">
        <v>240</v>
      </c>
      <c r="B29" s="75" t="str">
        <f t="shared" si="1"/>
        <v>AG</v>
      </c>
      <c r="C29" s="75" t="str">
        <f t="shared" si="2"/>
        <v>G</v>
      </c>
    </row>
    <row r="30" spans="1:3" x14ac:dyDescent="0.25">
      <c r="A30" s="74" t="s">
        <v>241</v>
      </c>
      <c r="B30" s="75" t="str">
        <f t="shared" si="1"/>
        <v>AH</v>
      </c>
      <c r="C30" s="75" t="str">
        <f t="shared" si="2"/>
        <v>H</v>
      </c>
    </row>
    <row r="31" spans="1:3" x14ac:dyDescent="0.25">
      <c r="A31" s="74" t="s">
        <v>242</v>
      </c>
      <c r="B31" s="75" t="str">
        <f t="shared" si="1"/>
        <v>AI</v>
      </c>
      <c r="C31" s="75" t="str">
        <f t="shared" si="2"/>
        <v>I</v>
      </c>
    </row>
    <row r="32" spans="1:3" x14ac:dyDescent="0.25">
      <c r="A32" s="74" t="s">
        <v>267</v>
      </c>
      <c r="B32" s="75" t="str">
        <f t="shared" si="1"/>
        <v>AJ</v>
      </c>
      <c r="C32" s="75" t="str">
        <f t="shared" si="2"/>
        <v>J</v>
      </c>
    </row>
    <row r="33" spans="1:3" x14ac:dyDescent="0.25">
      <c r="A33" s="74" t="s">
        <v>262</v>
      </c>
      <c r="B33" s="75" t="str">
        <f t="shared" si="1"/>
        <v>AK</v>
      </c>
      <c r="C33" s="75" t="str">
        <f t="shared" si="2"/>
        <v>K</v>
      </c>
    </row>
    <row r="34" spans="1:3" ht="30" x14ac:dyDescent="0.25">
      <c r="A34" s="74" t="s">
        <v>263</v>
      </c>
      <c r="B34" s="75" t="str">
        <f t="shared" si="1"/>
        <v>AL</v>
      </c>
      <c r="C34" s="75" t="str">
        <f t="shared" si="2"/>
        <v>L</v>
      </c>
    </row>
    <row r="35" spans="1:3" ht="30" x14ac:dyDescent="0.25">
      <c r="A35" s="74" t="s">
        <v>263</v>
      </c>
      <c r="B35" s="75" t="str">
        <f t="shared" si="1"/>
        <v>AM</v>
      </c>
      <c r="C35" s="75" t="str">
        <f t="shared" si="2"/>
        <v>M</v>
      </c>
    </row>
    <row r="36" spans="1:3" x14ac:dyDescent="0.25">
      <c r="A36" s="74" t="s">
        <v>264</v>
      </c>
      <c r="B36" s="75" t="str">
        <f t="shared" si="1"/>
        <v>AN</v>
      </c>
      <c r="C36" s="75" t="str">
        <f t="shared" si="2"/>
        <v>N</v>
      </c>
    </row>
    <row r="37" spans="1:3" x14ac:dyDescent="0.25">
      <c r="A37" s="74" t="s">
        <v>265</v>
      </c>
      <c r="B37" s="75" t="str">
        <f t="shared" si="1"/>
        <v>AO</v>
      </c>
      <c r="C37" s="75" t="str">
        <f t="shared" si="2"/>
        <v>O</v>
      </c>
    </row>
    <row r="38" spans="1:3" ht="30" x14ac:dyDescent="0.25">
      <c r="A38" s="74" t="s">
        <v>266</v>
      </c>
      <c r="B38" s="75" t="str">
        <f t="shared" si="1"/>
        <v>AP</v>
      </c>
      <c r="C38" s="75" t="str">
        <f t="shared" si="2"/>
        <v>P</v>
      </c>
    </row>
    <row r="39" spans="1:3" x14ac:dyDescent="0.25">
      <c r="A39" s="74" t="s">
        <v>250</v>
      </c>
      <c r="B39" s="75" t="str">
        <f t="shared" si="1"/>
        <v>AQ</v>
      </c>
      <c r="C39" s="75" t="str">
        <f t="shared" si="2"/>
        <v>Q</v>
      </c>
    </row>
    <row r="40" spans="1:3" x14ac:dyDescent="0.25">
      <c r="A40" s="74" t="s">
        <v>251</v>
      </c>
      <c r="B40" s="75" t="str">
        <f t="shared" si="1"/>
        <v>AR</v>
      </c>
      <c r="C40" s="75" t="str">
        <f t="shared" si="2"/>
        <v>R</v>
      </c>
    </row>
    <row r="41" spans="1:3" x14ac:dyDescent="0.25">
      <c r="A41" s="74" t="s">
        <v>252</v>
      </c>
      <c r="B41" s="75" t="str">
        <f t="shared" si="1"/>
        <v>AS</v>
      </c>
      <c r="C41" s="75" t="str">
        <f t="shared" si="2"/>
        <v>S</v>
      </c>
    </row>
    <row r="42" spans="1:3" x14ac:dyDescent="0.25">
      <c r="A42" s="74" t="s">
        <v>253</v>
      </c>
      <c r="B42" s="75" t="str">
        <f t="shared" si="1"/>
        <v>AT</v>
      </c>
      <c r="C42" s="75" t="str">
        <f t="shared" si="2"/>
        <v>T</v>
      </c>
    </row>
    <row r="43" spans="1:3" x14ac:dyDescent="0.25">
      <c r="A43" s="74" t="s">
        <v>254</v>
      </c>
      <c r="B43" s="75" t="str">
        <f t="shared" si="1"/>
        <v>AU</v>
      </c>
      <c r="C43" s="75" t="str">
        <f t="shared" si="2"/>
        <v>U</v>
      </c>
    </row>
    <row r="44" spans="1:3" x14ac:dyDescent="0.25">
      <c r="A44" s="74" t="s">
        <v>255</v>
      </c>
      <c r="B44" s="75" t="str">
        <f t="shared" si="1"/>
        <v>AV</v>
      </c>
      <c r="C44" s="75" t="str">
        <f t="shared" si="2"/>
        <v>V</v>
      </c>
    </row>
    <row r="45" spans="1:3" x14ac:dyDescent="0.25">
      <c r="A45" s="74" t="s">
        <v>256</v>
      </c>
      <c r="B45" s="75" t="str">
        <f t="shared" si="1"/>
        <v>AW</v>
      </c>
      <c r="C45" s="75" t="str">
        <f t="shared" si="2"/>
        <v>W</v>
      </c>
    </row>
    <row r="46" spans="1:3" x14ac:dyDescent="0.25">
      <c r="A46" s="74" t="s">
        <v>257</v>
      </c>
      <c r="B46" s="75" t="str">
        <f t="shared" si="1"/>
        <v>AX</v>
      </c>
      <c r="C46" s="75" t="str">
        <f t="shared" si="2"/>
        <v>X</v>
      </c>
    </row>
    <row r="47" spans="1:3" x14ac:dyDescent="0.25">
      <c r="A47" s="74" t="s">
        <v>258</v>
      </c>
      <c r="B47" s="75" t="str">
        <f t="shared" si="1"/>
        <v>AY</v>
      </c>
      <c r="C47" s="75" t="str">
        <f t="shared" si="2"/>
        <v>Y</v>
      </c>
    </row>
    <row r="48" spans="1:3" x14ac:dyDescent="0.25">
      <c r="A48" s="74" t="s">
        <v>259</v>
      </c>
      <c r="B48" s="75" t="str">
        <f t="shared" si="1"/>
        <v>AZ</v>
      </c>
      <c r="C48" s="75" t="str">
        <f t="shared" si="2"/>
        <v>Z</v>
      </c>
    </row>
    <row r="49" spans="1:3" x14ac:dyDescent="0.25">
      <c r="A49" s="74" t="s">
        <v>260</v>
      </c>
      <c r="B49" s="75" t="s">
        <v>270</v>
      </c>
      <c r="C49" s="75"/>
    </row>
    <row r="50" spans="1:3" x14ac:dyDescent="0.25">
      <c r="A50" s="74" t="s">
        <v>261</v>
      </c>
      <c r="B50" s="75" t="s">
        <v>271</v>
      </c>
      <c r="C50" s="75"/>
    </row>
  </sheetData>
  <pageMargins left="0.7" right="0.7" top="0.75" bottom="0.75" header="0.3" footer="0.3"/>
  <pageSetup scale="8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6E85-10D3-44D0-B939-D342200ED6B1}">
  <dimension ref="A1:CK59"/>
  <sheetViews>
    <sheetView workbookViewId="0">
      <pane xSplit="2" ySplit="1" topLeftCell="CA30" activePane="bottomRight" state="frozen"/>
      <selection pane="topRight" activeCell="C1" sqref="C1"/>
      <selection pane="bottomLeft" activeCell="A2" sqref="A2"/>
      <selection pane="bottomRight" sqref="A1:CK52"/>
    </sheetView>
  </sheetViews>
  <sheetFormatPr defaultRowHeight="15" x14ac:dyDescent="0.25"/>
  <cols>
    <col min="1" max="1" width="6.28515625" style="77" customWidth="1"/>
    <col min="2" max="2" width="15" style="77" customWidth="1"/>
    <col min="3" max="3" width="12.5703125" style="76" hidden="1" customWidth="1"/>
    <col min="4" max="4" width="12.140625" style="76" customWidth="1"/>
    <col min="5" max="5" width="12" style="62" customWidth="1"/>
    <col min="6" max="6" width="11.5703125" style="62" customWidth="1"/>
    <col min="7" max="8" width="10.5703125" style="62" customWidth="1"/>
    <col min="9" max="9" width="9.5703125" style="62" customWidth="1"/>
    <col min="10" max="10" width="9.28515625" style="62" customWidth="1"/>
    <col min="11" max="12" width="9.5703125" style="62" customWidth="1"/>
    <col min="13" max="17" width="10.5703125" style="62" customWidth="1"/>
    <col min="18" max="18" width="11.5703125" style="62" customWidth="1"/>
    <col min="19" max="19" width="9" style="62" customWidth="1"/>
    <col min="20" max="20" width="14.42578125" style="62" customWidth="1"/>
    <col min="21" max="22" width="11.5703125" style="62" customWidth="1"/>
    <col min="23" max="23" width="10.5703125" style="62" customWidth="1"/>
    <col min="24" max="25" width="9.5703125" style="62" customWidth="1"/>
    <col min="26" max="55" width="10.5703125" style="62" customWidth="1"/>
    <col min="56" max="78" width="9.140625" style="62"/>
    <col min="79" max="79" width="9.85546875" style="73" customWidth="1"/>
    <col min="80" max="82" width="9.140625" style="62"/>
    <col min="83" max="83" width="9.85546875" style="62" customWidth="1"/>
    <col min="84" max="84" width="8.85546875" style="62" customWidth="1"/>
    <col min="85" max="16384" width="9.140625" style="62"/>
  </cols>
  <sheetData>
    <row r="1" spans="1:89" s="74" customFormat="1" ht="75" x14ac:dyDescent="0.25">
      <c r="A1" s="88" t="s">
        <v>102</v>
      </c>
      <c r="B1" s="88" t="s">
        <v>103</v>
      </c>
      <c r="C1" s="70" t="s">
        <v>243</v>
      </c>
      <c r="D1" s="95" t="s">
        <v>281</v>
      </c>
      <c r="E1" s="96" t="s">
        <v>245</v>
      </c>
      <c r="F1" s="92" t="s">
        <v>213</v>
      </c>
      <c r="G1" s="92" t="s">
        <v>214</v>
      </c>
      <c r="H1" s="92" t="s">
        <v>218</v>
      </c>
      <c r="I1" s="92" t="s">
        <v>215</v>
      </c>
      <c r="J1" s="92" t="s">
        <v>219</v>
      </c>
      <c r="K1" s="92" t="s">
        <v>216</v>
      </c>
      <c r="L1" s="92" t="s">
        <v>217</v>
      </c>
      <c r="M1" s="92" t="s">
        <v>220</v>
      </c>
      <c r="N1" s="92" t="s">
        <v>221</v>
      </c>
      <c r="O1" s="92" t="s">
        <v>222</v>
      </c>
      <c r="P1" s="92" t="s">
        <v>223</v>
      </c>
      <c r="Q1" s="92" t="s">
        <v>224</v>
      </c>
      <c r="R1" s="92" t="s">
        <v>225</v>
      </c>
      <c r="S1" s="92" t="s">
        <v>226</v>
      </c>
      <c r="T1" s="92" t="s">
        <v>227</v>
      </c>
      <c r="U1" s="86" t="s">
        <v>228</v>
      </c>
      <c r="V1" s="86" t="s">
        <v>229</v>
      </c>
      <c r="W1" s="86" t="s">
        <v>230</v>
      </c>
      <c r="X1" s="86" t="s">
        <v>231</v>
      </c>
      <c r="Y1" s="86" t="s">
        <v>232</v>
      </c>
      <c r="Z1" s="86" t="s">
        <v>233</v>
      </c>
      <c r="AA1" s="86" t="s">
        <v>234</v>
      </c>
      <c r="AB1" s="86" t="s">
        <v>235</v>
      </c>
      <c r="AC1" s="86" t="s">
        <v>236</v>
      </c>
      <c r="AD1" s="86" t="s">
        <v>237</v>
      </c>
      <c r="AE1" s="86" t="s">
        <v>238</v>
      </c>
      <c r="AF1" s="86" t="s">
        <v>239</v>
      </c>
      <c r="AG1" s="86" t="s">
        <v>240</v>
      </c>
      <c r="AH1" s="86" t="s">
        <v>241</v>
      </c>
      <c r="AI1" s="86" t="s">
        <v>242</v>
      </c>
      <c r="AJ1" s="92" t="s">
        <v>288</v>
      </c>
      <c r="AK1" s="92" t="s">
        <v>289</v>
      </c>
      <c r="AL1" s="92" t="s">
        <v>290</v>
      </c>
      <c r="AM1" s="92" t="s">
        <v>291</v>
      </c>
      <c r="AN1" s="92" t="s">
        <v>292</v>
      </c>
      <c r="AO1" s="92" t="s">
        <v>293</v>
      </c>
      <c r="AP1" s="92" t="s">
        <v>294</v>
      </c>
      <c r="AQ1" s="92" t="s">
        <v>295</v>
      </c>
      <c r="AR1" s="92" t="s">
        <v>296</v>
      </c>
      <c r="AS1" s="92" t="s">
        <v>297</v>
      </c>
      <c r="AT1" s="92" t="s">
        <v>298</v>
      </c>
      <c r="AU1" s="92" t="s">
        <v>299</v>
      </c>
      <c r="AV1" s="92" t="s">
        <v>300</v>
      </c>
      <c r="AW1" s="92" t="s">
        <v>301</v>
      </c>
      <c r="AX1" s="87" t="s">
        <v>311</v>
      </c>
      <c r="AY1" s="87" t="s">
        <v>287</v>
      </c>
      <c r="AZ1" s="87" t="s">
        <v>286</v>
      </c>
      <c r="BA1" s="87" t="s">
        <v>285</v>
      </c>
      <c r="BB1" s="87" t="s">
        <v>283</v>
      </c>
      <c r="BC1" s="87" t="s">
        <v>284</v>
      </c>
      <c r="BD1" s="89" t="s">
        <v>250</v>
      </c>
      <c r="BE1" s="89" t="s">
        <v>251</v>
      </c>
      <c r="BF1" s="89" t="s">
        <v>252</v>
      </c>
      <c r="BG1" s="89" t="s">
        <v>253</v>
      </c>
      <c r="BH1" s="89" t="s">
        <v>254</v>
      </c>
      <c r="BI1" s="89" t="s">
        <v>255</v>
      </c>
      <c r="BJ1" s="87" t="s">
        <v>256</v>
      </c>
      <c r="BK1" s="87" t="s">
        <v>257</v>
      </c>
      <c r="BL1" s="87" t="s">
        <v>258</v>
      </c>
      <c r="BM1" s="87" t="s">
        <v>259</v>
      </c>
      <c r="BN1" s="87" t="s">
        <v>260</v>
      </c>
      <c r="BO1" s="87" t="s">
        <v>261</v>
      </c>
      <c r="BP1" s="89" t="s">
        <v>302</v>
      </c>
      <c r="BQ1" s="89" t="s">
        <v>303</v>
      </c>
      <c r="BR1" s="89" t="s">
        <v>304</v>
      </c>
      <c r="BS1" s="89" t="s">
        <v>305</v>
      </c>
      <c r="BT1" s="89" t="s">
        <v>306</v>
      </c>
      <c r="BU1" s="89" t="s">
        <v>307</v>
      </c>
      <c r="BV1" s="87" t="s">
        <v>272</v>
      </c>
      <c r="BW1" s="87" t="s">
        <v>273</v>
      </c>
      <c r="BX1" s="87" t="s">
        <v>274</v>
      </c>
      <c r="BY1" s="89" t="s">
        <v>275</v>
      </c>
      <c r="BZ1" s="89" t="s">
        <v>276</v>
      </c>
      <c r="CA1" s="89" t="s">
        <v>277</v>
      </c>
      <c r="CB1" s="87" t="s">
        <v>308</v>
      </c>
      <c r="CC1" s="87" t="s">
        <v>309</v>
      </c>
      <c r="CD1" s="87" t="s">
        <v>310</v>
      </c>
      <c r="CE1" s="89" t="s">
        <v>321</v>
      </c>
      <c r="CF1" s="89" t="s">
        <v>312</v>
      </c>
      <c r="CG1" s="89" t="s">
        <v>313</v>
      </c>
      <c r="CH1" s="89" t="s">
        <v>314</v>
      </c>
      <c r="CI1" s="89" t="s">
        <v>315</v>
      </c>
      <c r="CJ1" s="89" t="s">
        <v>316</v>
      </c>
      <c r="CK1" s="89" t="s">
        <v>317</v>
      </c>
    </row>
    <row r="2" spans="1:89" s="75" customFormat="1" x14ac:dyDescent="0.25">
      <c r="A2" s="78" t="s">
        <v>0</v>
      </c>
      <c r="B2" s="78" t="s">
        <v>1</v>
      </c>
      <c r="C2" s="68">
        <v>21</v>
      </c>
      <c r="D2" s="69">
        <v>61187</v>
      </c>
      <c r="E2" s="79"/>
      <c r="F2" s="75">
        <v>2019</v>
      </c>
      <c r="G2" s="75">
        <v>62</v>
      </c>
      <c r="H2" s="75">
        <v>43</v>
      </c>
      <c r="I2" s="75">
        <v>0</v>
      </c>
      <c r="J2" s="75">
        <v>0</v>
      </c>
      <c r="K2" s="75">
        <v>5</v>
      </c>
      <c r="L2" s="75">
        <v>4</v>
      </c>
      <c r="M2" s="75">
        <v>1</v>
      </c>
      <c r="N2" s="75">
        <v>0</v>
      </c>
      <c r="O2" s="75">
        <v>44</v>
      </c>
      <c r="P2" s="75">
        <v>32</v>
      </c>
      <c r="Q2" s="75">
        <v>15</v>
      </c>
      <c r="R2" s="75">
        <v>10</v>
      </c>
      <c r="S2" s="75">
        <v>47</v>
      </c>
      <c r="T2" s="75">
        <v>33</v>
      </c>
      <c r="U2" s="75">
        <v>2020</v>
      </c>
      <c r="V2" s="75">
        <v>65</v>
      </c>
      <c r="W2" s="75">
        <v>45</v>
      </c>
      <c r="X2" s="75">
        <v>0</v>
      </c>
      <c r="Y2" s="75">
        <v>0</v>
      </c>
      <c r="Z2" s="75">
        <v>6</v>
      </c>
      <c r="AA2" s="75">
        <v>3</v>
      </c>
      <c r="AB2" s="75">
        <v>9</v>
      </c>
      <c r="AC2" s="75">
        <v>7</v>
      </c>
      <c r="AD2" s="75">
        <v>41</v>
      </c>
      <c r="AE2" s="75">
        <v>28</v>
      </c>
      <c r="AF2" s="75">
        <v>12</v>
      </c>
      <c r="AG2" s="75">
        <v>11</v>
      </c>
      <c r="AH2" s="75">
        <v>53</v>
      </c>
      <c r="AI2" s="75">
        <v>34</v>
      </c>
      <c r="AJ2" s="91">
        <f>G2+V2</f>
        <v>127</v>
      </c>
      <c r="AK2" s="91">
        <f t="shared" ref="AK2:AW2" si="0">H2+W2</f>
        <v>88</v>
      </c>
      <c r="AL2" s="91">
        <f t="shared" si="0"/>
        <v>0</v>
      </c>
      <c r="AM2" s="91">
        <f t="shared" si="0"/>
        <v>0</v>
      </c>
      <c r="AN2" s="91">
        <f t="shared" si="0"/>
        <v>11</v>
      </c>
      <c r="AO2" s="91">
        <f t="shared" si="0"/>
        <v>7</v>
      </c>
      <c r="AP2" s="91">
        <f t="shared" si="0"/>
        <v>10</v>
      </c>
      <c r="AQ2" s="91">
        <f t="shared" si="0"/>
        <v>7</v>
      </c>
      <c r="AR2" s="91">
        <f t="shared" si="0"/>
        <v>85</v>
      </c>
      <c r="AS2" s="91">
        <f t="shared" si="0"/>
        <v>60</v>
      </c>
      <c r="AT2" s="91">
        <f t="shared" si="0"/>
        <v>27</v>
      </c>
      <c r="AU2" s="91">
        <f t="shared" si="0"/>
        <v>21</v>
      </c>
      <c r="AV2" s="91">
        <f t="shared" si="0"/>
        <v>100</v>
      </c>
      <c r="AW2" s="91">
        <f t="shared" si="0"/>
        <v>67</v>
      </c>
      <c r="AX2" s="80">
        <f>V2/(G2 + V2)</f>
        <v>0.51181102362204722</v>
      </c>
      <c r="AY2" s="80" t="str">
        <f>IFERROR(X2/(I2+X2),"")</f>
        <v/>
      </c>
      <c r="AZ2" s="80">
        <f>IFERROR(P2/(K2+P2),"")</f>
        <v>0.86486486486486491</v>
      </c>
      <c r="BA2" s="80">
        <f>AD2/(O2+AD2)</f>
        <v>0.4823529411764706</v>
      </c>
      <c r="BB2" s="80">
        <f>AF2/(Q2+AF2)</f>
        <v>0.44444444444444442</v>
      </c>
      <c r="BC2" s="80">
        <f>AH2/(S2+AH2)</f>
        <v>0.53</v>
      </c>
      <c r="BD2" s="80">
        <f t="shared" ref="BD2:BD52" si="1">H2/G2</f>
        <v>0.69354838709677424</v>
      </c>
      <c r="BE2" s="81" t="str">
        <f t="shared" ref="BE2:BE52" si="2">IFERROR(J2/I2,"")</f>
        <v/>
      </c>
      <c r="BF2" s="80">
        <f t="shared" ref="BF2:BF52" si="3">IFERROR(AA2/Z2,0)</f>
        <v>0.5</v>
      </c>
      <c r="BG2" s="80">
        <f t="shared" ref="BG2:BG52" si="4">P2/O2</f>
        <v>0.72727272727272729</v>
      </c>
      <c r="BH2" s="80">
        <f t="shared" ref="BH2:BH52" si="5">R2/Q2</f>
        <v>0.66666666666666663</v>
      </c>
      <c r="BI2" s="80">
        <f t="shared" ref="BI2:BI52" si="6">T2/S2</f>
        <v>0.7021276595744681</v>
      </c>
      <c r="BJ2" s="81">
        <f t="shared" ref="BJ2:BJ52" si="7">W2/V2</f>
        <v>0.69230769230769229</v>
      </c>
      <c r="BK2" s="81" t="str">
        <f t="shared" ref="BK2:BK52" si="8">IFERROR(Y2/X2,"")</f>
        <v/>
      </c>
      <c r="BL2" s="81">
        <f t="shared" ref="BL2:BL52" si="9">IFERROR(AA2/Z2,"")</f>
        <v>0.5</v>
      </c>
      <c r="BM2" s="81">
        <f t="shared" ref="BM2:BM52" si="10">AE2/AD2</f>
        <v>0.68292682926829273</v>
      </c>
      <c r="BN2" s="81">
        <f t="shared" ref="BN2:BN52" si="11">AG2/AF2</f>
        <v>0.91666666666666663</v>
      </c>
      <c r="BO2" s="81">
        <f t="shared" ref="BO2:BO52" si="12">AI2/AH2</f>
        <v>0.64150943396226412</v>
      </c>
      <c r="BP2" s="81">
        <f>AK2/AJ2</f>
        <v>0.69291338582677164</v>
      </c>
      <c r="BQ2" s="81" t="str">
        <f>IFERROR(AM2/AL2,"")</f>
        <v/>
      </c>
      <c r="BR2" s="81">
        <f>IFERROR(AO2/AN2,"")</f>
        <v>0.63636363636363635</v>
      </c>
      <c r="BS2" s="81">
        <f>AS2/AR2</f>
        <v>0.70588235294117652</v>
      </c>
      <c r="BT2" s="81">
        <f>AU2/AT2</f>
        <v>0.77777777777777779</v>
      </c>
      <c r="BU2" s="81">
        <f>AW2/AV2</f>
        <v>0.67</v>
      </c>
      <c r="BV2" s="80" t="str">
        <f>IFERROR(BE2/BG2,"")</f>
        <v/>
      </c>
      <c r="BW2" s="80">
        <f>IFERROR(BF2/BG2,"")</f>
        <v>0.6875</v>
      </c>
      <c r="BX2" s="80">
        <f>IFERROR(BH2/BI2,"")</f>
        <v>0.94949494949494939</v>
      </c>
      <c r="BY2" s="80" t="str">
        <f>IFERROR(BK2/BM2,"")</f>
        <v/>
      </c>
      <c r="BZ2" s="80">
        <f>IFERROR(BM2/BN2,"")</f>
        <v>0.74501108647450121</v>
      </c>
      <c r="CA2" s="80">
        <f>BN2/BO2</f>
        <v>1.428921568627451</v>
      </c>
      <c r="CB2" s="80" t="str">
        <f>IFERROR(BQ2/BS2,"")</f>
        <v/>
      </c>
      <c r="CC2" s="80">
        <f>IFERROR(BR2/BS2,"")</f>
        <v>0.90151515151515149</v>
      </c>
      <c r="CD2" s="80">
        <f>IFERROR(BT2/BU2,"")</f>
        <v>1.1608623548922057</v>
      </c>
      <c r="CE2" s="94">
        <f>(AX2-AX$58)/AX$59</f>
        <v>-1.0450258386058111</v>
      </c>
      <c r="CF2" s="94">
        <f>(BP2-BP$58)/BP$59</f>
        <v>0.24666552445172915</v>
      </c>
      <c r="CG2" s="94">
        <f>(BJ2-BJ$58)/BJ$59</f>
        <v>6.8192470766193752E-2</v>
      </c>
      <c r="CH2" s="94">
        <f>(BD2-BD$58)/BD$59</f>
        <v>0.42111940329347214</v>
      </c>
      <c r="CI2" s="94" t="str">
        <f>IFERROR((CB2-CB$58)/CB$59,"")</f>
        <v/>
      </c>
      <c r="CJ2" s="94">
        <f>IFERROR((CC2-CC$58)/CC$59,"")</f>
        <v>0.70221382303105251</v>
      </c>
      <c r="CK2" s="94">
        <f>IFERROR((CD2-CD$58)/CD$59,"")</f>
        <v>1.3016594177240446</v>
      </c>
    </row>
    <row r="3" spans="1:89" s="75" customFormat="1" x14ac:dyDescent="0.25">
      <c r="A3" s="78" t="s">
        <v>2</v>
      </c>
      <c r="B3" s="78" t="s">
        <v>3</v>
      </c>
      <c r="C3" s="68">
        <v>21</v>
      </c>
      <c r="D3" s="69">
        <v>262216</v>
      </c>
      <c r="E3" s="79">
        <v>12267</v>
      </c>
      <c r="F3" s="75">
        <v>2020</v>
      </c>
      <c r="G3" s="75">
        <v>310</v>
      </c>
      <c r="H3" s="75">
        <v>202</v>
      </c>
      <c r="I3" s="75">
        <v>17</v>
      </c>
      <c r="J3" s="75">
        <v>7</v>
      </c>
      <c r="K3" s="75">
        <v>20</v>
      </c>
      <c r="L3" s="75">
        <v>9</v>
      </c>
      <c r="M3" s="75">
        <v>61</v>
      </c>
      <c r="N3" s="75">
        <v>47</v>
      </c>
      <c r="O3" s="75">
        <v>192</v>
      </c>
      <c r="P3" s="75">
        <v>128</v>
      </c>
      <c r="Q3" s="75">
        <v>55</v>
      </c>
      <c r="R3" s="75">
        <v>37</v>
      </c>
      <c r="S3" s="75">
        <v>255</v>
      </c>
      <c r="T3" s="75">
        <v>165</v>
      </c>
      <c r="U3" s="75">
        <v>2020</v>
      </c>
      <c r="V3" s="75">
        <v>1892</v>
      </c>
      <c r="W3" s="75">
        <v>1047</v>
      </c>
      <c r="X3" s="75">
        <v>311</v>
      </c>
      <c r="Y3" s="75">
        <v>144</v>
      </c>
      <c r="Z3" s="75">
        <v>142</v>
      </c>
      <c r="AA3" s="75">
        <v>75</v>
      </c>
      <c r="AB3" s="75">
        <v>143</v>
      </c>
      <c r="AC3" s="75">
        <v>104</v>
      </c>
      <c r="AD3" s="75">
        <v>1112</v>
      </c>
      <c r="AE3" s="75">
        <v>626</v>
      </c>
      <c r="AF3" s="75">
        <v>754</v>
      </c>
      <c r="AG3" s="75">
        <v>425</v>
      </c>
      <c r="AH3" s="75">
        <v>1132</v>
      </c>
      <c r="AI3" s="75">
        <v>618</v>
      </c>
      <c r="AJ3" s="91">
        <f t="shared" ref="AJ3:AJ52" si="13">G3+V3</f>
        <v>2202</v>
      </c>
      <c r="AK3" s="91">
        <f t="shared" ref="AK3:AK52" si="14">H3+W3</f>
        <v>1249</v>
      </c>
      <c r="AL3" s="91">
        <f t="shared" ref="AL3:AL52" si="15">I3+X3</f>
        <v>328</v>
      </c>
      <c r="AM3" s="91">
        <f t="shared" ref="AM3:AM52" si="16">J3+Y3</f>
        <v>151</v>
      </c>
      <c r="AN3" s="91">
        <f t="shared" ref="AN3:AN52" si="17">K3+Z3</f>
        <v>162</v>
      </c>
      <c r="AO3" s="91">
        <f t="shared" ref="AO3:AO52" si="18">L3+AA3</f>
        <v>84</v>
      </c>
      <c r="AP3" s="91">
        <f t="shared" ref="AP3:AP52" si="19">M3+AB3</f>
        <v>204</v>
      </c>
      <c r="AQ3" s="91">
        <f t="shared" ref="AQ3:AQ52" si="20">N3+AC3</f>
        <v>151</v>
      </c>
      <c r="AR3" s="91">
        <f t="shared" ref="AR3:AR52" si="21">O3+AD3</f>
        <v>1304</v>
      </c>
      <c r="AS3" s="91">
        <f t="shared" ref="AS3:AS52" si="22">P3+AE3</f>
        <v>754</v>
      </c>
      <c r="AT3" s="91">
        <f t="shared" ref="AT3:AT52" si="23">Q3+AF3</f>
        <v>809</v>
      </c>
      <c r="AU3" s="91">
        <f t="shared" ref="AU3:AU52" si="24">R3+AG3</f>
        <v>462</v>
      </c>
      <c r="AV3" s="91">
        <f t="shared" ref="AV3:AV52" si="25">S3+AH3</f>
        <v>1387</v>
      </c>
      <c r="AW3" s="91">
        <f t="shared" ref="AW3:AW52" si="26">T3+AI3</f>
        <v>783</v>
      </c>
      <c r="AX3" s="80">
        <f t="shared" ref="AX3:AX52" si="27">V3/(G3 + V3)</f>
        <v>0.85921889191643963</v>
      </c>
      <c r="AY3" s="80">
        <f t="shared" ref="AY3:AY52" si="28">IFERROR(X3/(I3+X3),"")</f>
        <v>0.94817073170731703</v>
      </c>
      <c r="AZ3" s="80">
        <f t="shared" ref="AZ3:AZ52" si="29">IFERROR(P3/(K3+P3),"")</f>
        <v>0.86486486486486491</v>
      </c>
      <c r="BA3" s="80">
        <f t="shared" ref="BA3:BA52" si="30">AD3/(O3+AD3)</f>
        <v>0.85276073619631898</v>
      </c>
      <c r="BB3" s="80">
        <f t="shared" ref="BB3:BB52" si="31">AF3/(Q3+AF3)</f>
        <v>0.9320148331273177</v>
      </c>
      <c r="BC3" s="80">
        <f t="shared" ref="BC3:BC52" si="32">AH3/(S3+AH3)</f>
        <v>0.81614996395097328</v>
      </c>
      <c r="BD3" s="80">
        <f t="shared" si="1"/>
        <v>0.65161290322580645</v>
      </c>
      <c r="BE3" s="81">
        <f t="shared" si="2"/>
        <v>0.41176470588235292</v>
      </c>
      <c r="BF3" s="80">
        <f t="shared" si="3"/>
        <v>0.528169014084507</v>
      </c>
      <c r="BG3" s="80">
        <f t="shared" si="4"/>
        <v>0.66666666666666663</v>
      </c>
      <c r="BH3" s="80">
        <f t="shared" si="5"/>
        <v>0.67272727272727273</v>
      </c>
      <c r="BI3" s="80">
        <f t="shared" si="6"/>
        <v>0.6470588235294118</v>
      </c>
      <c r="BJ3" s="81">
        <f t="shared" si="7"/>
        <v>0.55338266384778012</v>
      </c>
      <c r="BK3" s="81">
        <f t="shared" si="8"/>
        <v>0.46302250803858519</v>
      </c>
      <c r="BL3" s="81">
        <f t="shared" si="9"/>
        <v>0.528169014084507</v>
      </c>
      <c r="BM3" s="81">
        <f t="shared" si="10"/>
        <v>0.56294964028776984</v>
      </c>
      <c r="BN3" s="81">
        <f t="shared" si="11"/>
        <v>0.56366047745358094</v>
      </c>
      <c r="BO3" s="81">
        <f t="shared" si="12"/>
        <v>0.54593639575971731</v>
      </c>
      <c r="BP3" s="81">
        <f t="shared" ref="BP3:BP52" si="33">AK3/AJ3</f>
        <v>0.56721162579473206</v>
      </c>
      <c r="BQ3" s="81">
        <f t="shared" ref="BQ3:BQ52" si="34">IFERROR(AM3/AL3,"")</f>
        <v>0.46036585365853661</v>
      </c>
      <c r="BR3" s="81">
        <f t="shared" ref="BR3:BR52" si="35">IFERROR(AO3/AN3,"")</f>
        <v>0.51851851851851849</v>
      </c>
      <c r="BS3" s="81">
        <f t="shared" ref="BS3:BS52" si="36">AS3/AR3</f>
        <v>0.57822085889570551</v>
      </c>
      <c r="BT3" s="81">
        <f t="shared" ref="BT3:BT52" si="37">AU3/AT3</f>
        <v>0.57107540173053151</v>
      </c>
      <c r="BU3" s="81">
        <f t="shared" ref="BU3:BU52" si="38">AW3/AV3</f>
        <v>0.56452775775054076</v>
      </c>
      <c r="BV3" s="80">
        <f t="shared" ref="BV3:BV52" si="39">IFERROR(BE3/BG3,"")</f>
        <v>0.61764705882352944</v>
      </c>
      <c r="BW3" s="80">
        <f t="shared" ref="BW3:BW52" si="40">IFERROR(BF3/BG3,"")</f>
        <v>0.79225352112676051</v>
      </c>
      <c r="BX3" s="80">
        <f t="shared" ref="BX3:BX52" si="41">IFERROR(BH3/BI3,"")</f>
        <v>1.0396694214876032</v>
      </c>
      <c r="BY3" s="80">
        <f t="shared" ref="BY3:BY52" si="42">IFERROR(BK3/BM3,"")</f>
        <v>0.82249365645192762</v>
      </c>
      <c r="BZ3" s="80">
        <f t="shared" ref="BZ3:BZ52" si="43">IFERROR(BM3/BN3,"")</f>
        <v>0.99873889123994919</v>
      </c>
      <c r="CA3" s="80">
        <f t="shared" ref="CA3:CA52" si="44">BN3/BO3</f>
        <v>1.0324654700282421</v>
      </c>
      <c r="CB3" s="80">
        <f t="shared" ref="CB3:CB52" si="45">IFERROR(BQ3/BS3,"")</f>
        <v>0.79617648961635512</v>
      </c>
      <c r="CC3" s="80">
        <f t="shared" ref="CC3:CC52" si="46">IFERROR(BR3/BS3,"")</f>
        <v>0.8967482070930346</v>
      </c>
      <c r="CD3" s="80">
        <f t="shared" ref="CD3:CD52" si="47">IFERROR(BT3/BU3,"")</f>
        <v>1.011598444700188</v>
      </c>
      <c r="CE3" s="94">
        <f t="shared" ref="CE3:CE52" si="48">(AX3-AX$58)/AX$59</f>
        <v>1.9217133590104121</v>
      </c>
      <c r="CF3" s="94">
        <f t="shared" ref="CF3:CF52" si="49">(BP3-BP$58)/BP$59</f>
        <v>-1.3320468643099017</v>
      </c>
      <c r="CG3" s="94">
        <f t="shared" ref="CG3:CG52" si="50">(BJ3-BJ$58)/BJ$59</f>
        <v>-1.4944177135529628</v>
      </c>
      <c r="CH3" s="94">
        <f t="shared" ref="CH3:CH52" si="51">(BD3-BD$58)/BD$59</f>
        <v>4.4148117247692832E-2</v>
      </c>
      <c r="CI3" s="94">
        <f t="shared" ref="CI3:CI52" si="52">IFERROR((CB3-CB$58)/CB$59,"")</f>
        <v>0.91563760618241841</v>
      </c>
      <c r="CJ3" s="94">
        <f t="shared" ref="CJ3:CJ52" si="53">IFERROR((CC3-CC$58)/CC$59,"")</f>
        <v>0.6840370047587917</v>
      </c>
      <c r="CK3" s="94">
        <f t="shared" ref="CK3:CK52" si="54">IFERROR((CD3-CD$58)/CD$59,"")</f>
        <v>5.4070884694537955E-2</v>
      </c>
    </row>
    <row r="4" spans="1:89" s="75" customFormat="1" x14ac:dyDescent="0.25">
      <c r="A4" s="78" t="s">
        <v>4</v>
      </c>
      <c r="B4" s="78" t="s">
        <v>5</v>
      </c>
      <c r="C4" s="68">
        <v>21</v>
      </c>
      <c r="D4" s="69">
        <v>159278</v>
      </c>
      <c r="E4" s="79">
        <v>10300</v>
      </c>
      <c r="F4" s="75">
        <v>2020</v>
      </c>
      <c r="G4" s="75">
        <v>405</v>
      </c>
      <c r="H4" s="75">
        <v>176</v>
      </c>
      <c r="I4" s="75">
        <v>16</v>
      </c>
      <c r="J4" s="75">
        <v>1</v>
      </c>
      <c r="K4" s="75">
        <v>50</v>
      </c>
      <c r="L4" s="75">
        <v>10</v>
      </c>
      <c r="M4" s="75">
        <v>53</v>
      </c>
      <c r="N4" s="75">
        <v>29</v>
      </c>
      <c r="O4" s="75">
        <v>262</v>
      </c>
      <c r="P4" s="75">
        <v>125</v>
      </c>
      <c r="Q4" s="75">
        <v>79</v>
      </c>
      <c r="R4" s="75">
        <v>18</v>
      </c>
      <c r="S4" s="75">
        <v>325</v>
      </c>
      <c r="T4" s="75">
        <v>158</v>
      </c>
      <c r="U4" s="75">
        <v>2020</v>
      </c>
      <c r="V4" s="75">
        <v>939</v>
      </c>
      <c r="W4" s="75">
        <v>494</v>
      </c>
      <c r="X4" s="75">
        <v>103</v>
      </c>
      <c r="Y4" s="75">
        <v>33</v>
      </c>
      <c r="Z4" s="75">
        <v>93</v>
      </c>
      <c r="AA4" s="75">
        <v>47</v>
      </c>
      <c r="AB4" s="75">
        <v>83</v>
      </c>
      <c r="AC4" s="75">
        <v>59</v>
      </c>
      <c r="AD4" s="75">
        <v>567</v>
      </c>
      <c r="AE4" s="75">
        <v>309</v>
      </c>
      <c r="AF4" s="75">
        <v>363</v>
      </c>
      <c r="AG4" s="75">
        <v>194</v>
      </c>
      <c r="AH4" s="75">
        <v>572</v>
      </c>
      <c r="AI4" s="75">
        <v>298</v>
      </c>
      <c r="AJ4" s="91">
        <f t="shared" si="13"/>
        <v>1344</v>
      </c>
      <c r="AK4" s="91">
        <f t="shared" si="14"/>
        <v>670</v>
      </c>
      <c r="AL4" s="91">
        <f t="shared" si="15"/>
        <v>119</v>
      </c>
      <c r="AM4" s="91">
        <f t="shared" si="16"/>
        <v>34</v>
      </c>
      <c r="AN4" s="91">
        <f t="shared" si="17"/>
        <v>143</v>
      </c>
      <c r="AO4" s="91">
        <f t="shared" si="18"/>
        <v>57</v>
      </c>
      <c r="AP4" s="91">
        <f t="shared" si="19"/>
        <v>136</v>
      </c>
      <c r="AQ4" s="91">
        <f t="shared" si="20"/>
        <v>88</v>
      </c>
      <c r="AR4" s="91">
        <f t="shared" si="21"/>
        <v>829</v>
      </c>
      <c r="AS4" s="91">
        <f t="shared" si="22"/>
        <v>434</v>
      </c>
      <c r="AT4" s="91">
        <f t="shared" si="23"/>
        <v>442</v>
      </c>
      <c r="AU4" s="91">
        <f t="shared" si="24"/>
        <v>212</v>
      </c>
      <c r="AV4" s="91">
        <f t="shared" si="25"/>
        <v>897</v>
      </c>
      <c r="AW4" s="91">
        <f t="shared" si="26"/>
        <v>456</v>
      </c>
      <c r="AX4" s="80">
        <f t="shared" si="27"/>
        <v>0.6986607142857143</v>
      </c>
      <c r="AY4" s="80">
        <f t="shared" si="28"/>
        <v>0.86554621848739499</v>
      </c>
      <c r="AZ4" s="80">
        <f t="shared" si="29"/>
        <v>0.7142857142857143</v>
      </c>
      <c r="BA4" s="80">
        <f t="shared" si="30"/>
        <v>0.68395657418576594</v>
      </c>
      <c r="BB4" s="80">
        <f t="shared" si="31"/>
        <v>0.82126696832579182</v>
      </c>
      <c r="BC4" s="80">
        <f t="shared" si="32"/>
        <v>0.6376811594202898</v>
      </c>
      <c r="BD4" s="80">
        <f t="shared" si="1"/>
        <v>0.4345679012345679</v>
      </c>
      <c r="BE4" s="81">
        <f t="shared" si="2"/>
        <v>6.25E-2</v>
      </c>
      <c r="BF4" s="80">
        <f t="shared" si="3"/>
        <v>0.5053763440860215</v>
      </c>
      <c r="BG4" s="80">
        <f t="shared" si="4"/>
        <v>0.47709923664122139</v>
      </c>
      <c r="BH4" s="80">
        <f t="shared" si="5"/>
        <v>0.22784810126582278</v>
      </c>
      <c r="BI4" s="80">
        <f t="shared" si="6"/>
        <v>0.48615384615384616</v>
      </c>
      <c r="BJ4" s="81">
        <f t="shared" si="7"/>
        <v>0.52609158679446222</v>
      </c>
      <c r="BK4" s="81">
        <f t="shared" si="8"/>
        <v>0.32038834951456313</v>
      </c>
      <c r="BL4" s="81">
        <f t="shared" si="9"/>
        <v>0.5053763440860215</v>
      </c>
      <c r="BM4" s="81">
        <f t="shared" si="10"/>
        <v>0.544973544973545</v>
      </c>
      <c r="BN4" s="81">
        <f t="shared" si="11"/>
        <v>0.53443526170798894</v>
      </c>
      <c r="BO4" s="81">
        <f t="shared" si="12"/>
        <v>0.52097902097902093</v>
      </c>
      <c r="BP4" s="81">
        <f t="shared" si="33"/>
        <v>0.49851190476190477</v>
      </c>
      <c r="BQ4" s="81">
        <f t="shared" si="34"/>
        <v>0.2857142857142857</v>
      </c>
      <c r="BR4" s="81">
        <f t="shared" si="35"/>
        <v>0.39860139860139859</v>
      </c>
      <c r="BS4" s="81">
        <f t="shared" si="36"/>
        <v>0.52352231604342581</v>
      </c>
      <c r="BT4" s="81">
        <f t="shared" si="37"/>
        <v>0.47963800904977377</v>
      </c>
      <c r="BU4" s="81">
        <f t="shared" si="38"/>
        <v>0.50836120401337792</v>
      </c>
      <c r="BV4" s="80">
        <f t="shared" si="39"/>
        <v>0.13100000000000001</v>
      </c>
      <c r="BW4" s="80">
        <f t="shared" si="40"/>
        <v>1.059268817204301</v>
      </c>
      <c r="BX4" s="80">
        <f t="shared" si="41"/>
        <v>0.4686748918442557</v>
      </c>
      <c r="BY4" s="80">
        <f t="shared" si="42"/>
        <v>0.58789706852672263</v>
      </c>
      <c r="BZ4" s="80">
        <f t="shared" si="43"/>
        <v>1.0197185403370972</v>
      </c>
      <c r="CA4" s="80">
        <f t="shared" si="44"/>
        <v>1.0258287573723814</v>
      </c>
      <c r="CB4" s="80">
        <f t="shared" si="45"/>
        <v>0.54575378538512176</v>
      </c>
      <c r="CC4" s="80">
        <f t="shared" si="46"/>
        <v>0.76138377751280972</v>
      </c>
      <c r="CD4" s="80">
        <f t="shared" si="47"/>
        <v>0.94349845201238391</v>
      </c>
      <c r="CE4" s="94">
        <f t="shared" si="48"/>
        <v>0.5506038288392161</v>
      </c>
      <c r="CF4" s="94">
        <f t="shared" si="49"/>
        <v>-2.1948597690086764</v>
      </c>
      <c r="CG4" s="94">
        <f t="shared" si="50"/>
        <v>-1.8013841069905501</v>
      </c>
      <c r="CH4" s="94">
        <f t="shared" si="51"/>
        <v>-1.9069378361706308</v>
      </c>
      <c r="CI4" s="94">
        <f t="shared" si="52"/>
        <v>0.1095124797830624</v>
      </c>
      <c r="CJ4" s="94">
        <f t="shared" si="53"/>
        <v>0.16787939537022817</v>
      </c>
      <c r="CK4" s="94">
        <f t="shared" si="54"/>
        <v>-0.51512745579782548</v>
      </c>
    </row>
    <row r="5" spans="1:89" s="75" customFormat="1" x14ac:dyDescent="0.25">
      <c r="A5" s="78" t="s">
        <v>6</v>
      </c>
      <c r="B5" s="78" t="s">
        <v>7</v>
      </c>
      <c r="C5" s="68">
        <v>20</v>
      </c>
      <c r="D5" s="69">
        <v>407289</v>
      </c>
      <c r="E5" s="79">
        <v>11857</v>
      </c>
      <c r="F5" s="75">
        <v>2020</v>
      </c>
      <c r="G5" s="75">
        <v>659</v>
      </c>
      <c r="H5" s="75">
        <v>421</v>
      </c>
      <c r="I5" s="75">
        <v>12</v>
      </c>
      <c r="J5" s="75">
        <v>6</v>
      </c>
      <c r="K5" s="75">
        <v>106</v>
      </c>
      <c r="L5" s="75">
        <v>47</v>
      </c>
      <c r="M5" s="75">
        <v>193</v>
      </c>
      <c r="N5" s="75">
        <v>154</v>
      </c>
      <c r="O5" s="75">
        <v>283</v>
      </c>
      <c r="P5" s="75">
        <v>175</v>
      </c>
      <c r="Q5" s="75">
        <v>191</v>
      </c>
      <c r="R5" s="75">
        <v>119</v>
      </c>
      <c r="S5" s="75">
        <v>468</v>
      </c>
      <c r="T5" s="75">
        <v>302</v>
      </c>
      <c r="U5" s="75">
        <v>2020</v>
      </c>
      <c r="V5" s="75">
        <v>1129</v>
      </c>
      <c r="W5" s="75">
        <v>702</v>
      </c>
      <c r="X5" s="75">
        <v>40</v>
      </c>
      <c r="Y5" s="75">
        <v>17</v>
      </c>
      <c r="Z5" s="75">
        <v>285</v>
      </c>
      <c r="AA5" s="75">
        <v>146</v>
      </c>
      <c r="AB5" s="75">
        <v>206</v>
      </c>
      <c r="AC5" s="75">
        <v>166</v>
      </c>
      <c r="AD5" s="75">
        <v>456</v>
      </c>
      <c r="AE5" s="75">
        <v>282</v>
      </c>
      <c r="AF5" s="75">
        <v>289</v>
      </c>
      <c r="AG5" s="75">
        <v>198</v>
      </c>
      <c r="AH5" s="75">
        <v>840</v>
      </c>
      <c r="AI5" s="75">
        <v>504</v>
      </c>
      <c r="AJ5" s="91">
        <f t="shared" si="13"/>
        <v>1788</v>
      </c>
      <c r="AK5" s="91">
        <f t="shared" si="14"/>
        <v>1123</v>
      </c>
      <c r="AL5" s="91">
        <f t="shared" si="15"/>
        <v>52</v>
      </c>
      <c r="AM5" s="91">
        <f t="shared" si="16"/>
        <v>23</v>
      </c>
      <c r="AN5" s="91">
        <f t="shared" si="17"/>
        <v>391</v>
      </c>
      <c r="AO5" s="91">
        <f t="shared" si="18"/>
        <v>193</v>
      </c>
      <c r="AP5" s="91">
        <f t="shared" si="19"/>
        <v>399</v>
      </c>
      <c r="AQ5" s="91">
        <f t="shared" si="20"/>
        <v>320</v>
      </c>
      <c r="AR5" s="91">
        <f t="shared" si="21"/>
        <v>739</v>
      </c>
      <c r="AS5" s="91">
        <f t="shared" si="22"/>
        <v>457</v>
      </c>
      <c r="AT5" s="91">
        <f t="shared" si="23"/>
        <v>480</v>
      </c>
      <c r="AU5" s="91">
        <f t="shared" si="24"/>
        <v>317</v>
      </c>
      <c r="AV5" s="91">
        <f t="shared" si="25"/>
        <v>1308</v>
      </c>
      <c r="AW5" s="91">
        <f t="shared" si="26"/>
        <v>806</v>
      </c>
      <c r="AX5" s="80">
        <f t="shared" si="27"/>
        <v>0.63143176733780759</v>
      </c>
      <c r="AY5" s="80">
        <f t="shared" si="28"/>
        <v>0.76923076923076927</v>
      </c>
      <c r="AZ5" s="80">
        <f t="shared" si="29"/>
        <v>0.62277580071174377</v>
      </c>
      <c r="BA5" s="80">
        <f t="shared" si="30"/>
        <v>0.61705006765899861</v>
      </c>
      <c r="BB5" s="80">
        <f t="shared" si="31"/>
        <v>0.6020833333333333</v>
      </c>
      <c r="BC5" s="80">
        <f t="shared" si="32"/>
        <v>0.64220183486238536</v>
      </c>
      <c r="BD5" s="80">
        <f t="shared" si="1"/>
        <v>0.63884673748103182</v>
      </c>
      <c r="BE5" s="81">
        <f t="shared" si="2"/>
        <v>0.5</v>
      </c>
      <c r="BF5" s="80">
        <f t="shared" si="3"/>
        <v>0.512280701754386</v>
      </c>
      <c r="BG5" s="80">
        <f t="shared" si="4"/>
        <v>0.61837455830388688</v>
      </c>
      <c r="BH5" s="80">
        <f t="shared" si="5"/>
        <v>0.62303664921465973</v>
      </c>
      <c r="BI5" s="80">
        <f t="shared" si="6"/>
        <v>0.64529914529914534</v>
      </c>
      <c r="BJ5" s="81">
        <f t="shared" si="7"/>
        <v>0.62178919397697074</v>
      </c>
      <c r="BK5" s="81">
        <f t="shared" si="8"/>
        <v>0.42499999999999999</v>
      </c>
      <c r="BL5" s="81">
        <f t="shared" si="9"/>
        <v>0.512280701754386</v>
      </c>
      <c r="BM5" s="81">
        <f t="shared" si="10"/>
        <v>0.61842105263157898</v>
      </c>
      <c r="BN5" s="81">
        <f t="shared" si="11"/>
        <v>0.68512110726643594</v>
      </c>
      <c r="BO5" s="81">
        <f t="shared" si="12"/>
        <v>0.6</v>
      </c>
      <c r="BP5" s="81">
        <f t="shared" si="33"/>
        <v>0.62807606263982108</v>
      </c>
      <c r="BQ5" s="81">
        <f t="shared" si="34"/>
        <v>0.44230769230769229</v>
      </c>
      <c r="BR5" s="81">
        <f t="shared" si="35"/>
        <v>0.49360613810741688</v>
      </c>
      <c r="BS5" s="81">
        <f t="shared" si="36"/>
        <v>0.61840324763193499</v>
      </c>
      <c r="BT5" s="81">
        <f t="shared" si="37"/>
        <v>0.66041666666666665</v>
      </c>
      <c r="BU5" s="81">
        <f t="shared" si="38"/>
        <v>0.61620795107033643</v>
      </c>
      <c r="BV5" s="80">
        <f t="shared" si="39"/>
        <v>0.80857142857142861</v>
      </c>
      <c r="BW5" s="80">
        <f t="shared" si="40"/>
        <v>0.82843107769423574</v>
      </c>
      <c r="BX5" s="80">
        <f t="shared" si="41"/>
        <v>0.96550050275649246</v>
      </c>
      <c r="BY5" s="80">
        <f t="shared" si="42"/>
        <v>0.68723404255319143</v>
      </c>
      <c r="BZ5" s="80">
        <f t="shared" si="43"/>
        <v>0.90264486975013303</v>
      </c>
      <c r="CA5" s="80">
        <f t="shared" si="44"/>
        <v>1.1418685121107266</v>
      </c>
      <c r="CB5" s="80">
        <f t="shared" si="45"/>
        <v>0.71524154182797517</v>
      </c>
      <c r="CC5" s="80">
        <f t="shared" si="46"/>
        <v>0.79819460844941159</v>
      </c>
      <c r="CD5" s="80">
        <f t="shared" si="47"/>
        <v>1.07174317617866</v>
      </c>
      <c r="CE5" s="94">
        <f t="shared" si="48"/>
        <v>-2.3507382585052486E-2</v>
      </c>
      <c r="CF5" s="94">
        <f t="shared" si="49"/>
        <v>-0.56763878873601481</v>
      </c>
      <c r="CG5" s="94">
        <f t="shared" si="50"/>
        <v>-0.72499018966619844</v>
      </c>
      <c r="CH5" s="94">
        <f t="shared" si="51"/>
        <v>-7.0610971582398735E-2</v>
      </c>
      <c r="CI5" s="94">
        <f t="shared" si="52"/>
        <v>0.65510334186192432</v>
      </c>
      <c r="CJ5" s="94">
        <f t="shared" si="53"/>
        <v>0.30824263964912768</v>
      </c>
      <c r="CK5" s="94">
        <f t="shared" si="54"/>
        <v>0.55677697900864243</v>
      </c>
    </row>
    <row r="6" spans="1:89" s="75" customFormat="1" x14ac:dyDescent="0.25">
      <c r="A6" s="78" t="s">
        <v>8</v>
      </c>
      <c r="B6" s="78" t="s">
        <v>9</v>
      </c>
      <c r="C6" s="68">
        <v>19</v>
      </c>
      <c r="D6" s="69">
        <v>2013095</v>
      </c>
      <c r="E6" s="79"/>
      <c r="F6" s="75">
        <v>2019</v>
      </c>
      <c r="G6" s="75">
        <v>12423</v>
      </c>
      <c r="H6" s="75">
        <v>9050</v>
      </c>
      <c r="I6" s="75">
        <v>169</v>
      </c>
      <c r="J6" s="75">
        <v>73</v>
      </c>
      <c r="K6" s="75">
        <v>1935</v>
      </c>
      <c r="L6" s="75">
        <v>764</v>
      </c>
      <c r="M6" s="75">
        <v>6286</v>
      </c>
      <c r="N6" s="75">
        <v>5045</v>
      </c>
      <c r="O6" s="75">
        <v>2910</v>
      </c>
      <c r="P6" s="75">
        <v>2276</v>
      </c>
      <c r="Q6" s="75">
        <v>3320</v>
      </c>
      <c r="R6" s="75">
        <v>2344</v>
      </c>
      <c r="S6" s="75">
        <v>9103</v>
      </c>
      <c r="T6" s="75">
        <v>6706</v>
      </c>
      <c r="U6" s="75">
        <v>2020</v>
      </c>
      <c r="V6" s="75">
        <v>20269</v>
      </c>
      <c r="W6" s="75">
        <v>15251</v>
      </c>
      <c r="X6" s="75">
        <v>471</v>
      </c>
      <c r="Y6" s="75">
        <v>280</v>
      </c>
      <c r="Z6" s="75">
        <v>5741</v>
      </c>
      <c r="AA6" s="75">
        <v>3560</v>
      </c>
      <c r="AB6" s="75">
        <v>6996</v>
      </c>
      <c r="AC6" s="75">
        <v>5868</v>
      </c>
      <c r="AD6" s="75">
        <v>4842</v>
      </c>
      <c r="AE6" s="75">
        <v>3804</v>
      </c>
      <c r="AF6" s="75">
        <v>7039</v>
      </c>
      <c r="AG6" s="75">
        <v>5556</v>
      </c>
      <c r="AH6" s="75">
        <v>13207</v>
      </c>
      <c r="AI6" s="75">
        <v>9682</v>
      </c>
      <c r="AJ6" s="91">
        <f t="shared" si="13"/>
        <v>32692</v>
      </c>
      <c r="AK6" s="91">
        <f t="shared" si="14"/>
        <v>24301</v>
      </c>
      <c r="AL6" s="91">
        <f t="shared" si="15"/>
        <v>640</v>
      </c>
      <c r="AM6" s="91">
        <f t="shared" si="16"/>
        <v>353</v>
      </c>
      <c r="AN6" s="91">
        <f t="shared" si="17"/>
        <v>7676</v>
      </c>
      <c r="AO6" s="91">
        <f t="shared" si="18"/>
        <v>4324</v>
      </c>
      <c r="AP6" s="91">
        <f t="shared" si="19"/>
        <v>13282</v>
      </c>
      <c r="AQ6" s="91">
        <f t="shared" si="20"/>
        <v>10913</v>
      </c>
      <c r="AR6" s="91">
        <f t="shared" si="21"/>
        <v>7752</v>
      </c>
      <c r="AS6" s="91">
        <f t="shared" si="22"/>
        <v>6080</v>
      </c>
      <c r="AT6" s="91">
        <f t="shared" si="23"/>
        <v>10359</v>
      </c>
      <c r="AU6" s="91">
        <f t="shared" si="24"/>
        <v>7900</v>
      </c>
      <c r="AV6" s="91">
        <f t="shared" si="25"/>
        <v>22310</v>
      </c>
      <c r="AW6" s="91">
        <f t="shared" si="26"/>
        <v>16388</v>
      </c>
      <c r="AX6" s="80">
        <f t="shared" si="27"/>
        <v>0.61999877645907253</v>
      </c>
      <c r="AY6" s="80">
        <f t="shared" si="28"/>
        <v>0.73593750000000002</v>
      </c>
      <c r="AZ6" s="80">
        <f t="shared" si="29"/>
        <v>0.54048919496556636</v>
      </c>
      <c r="BA6" s="80">
        <f t="shared" si="30"/>
        <v>0.62461300309597523</v>
      </c>
      <c r="BB6" s="80">
        <f t="shared" si="31"/>
        <v>0.67950574379766382</v>
      </c>
      <c r="BC6" s="80">
        <f t="shared" si="32"/>
        <v>0.59197669206633796</v>
      </c>
      <c r="BD6" s="80">
        <f t="shared" si="1"/>
        <v>0.72848748289463094</v>
      </c>
      <c r="BE6" s="81">
        <f t="shared" si="2"/>
        <v>0.43195266272189348</v>
      </c>
      <c r="BF6" s="80">
        <f t="shared" si="3"/>
        <v>0.62010102769552344</v>
      </c>
      <c r="BG6" s="80">
        <f t="shared" si="4"/>
        <v>0.78213058419243986</v>
      </c>
      <c r="BH6" s="80">
        <f t="shared" si="5"/>
        <v>0.7060240963855422</v>
      </c>
      <c r="BI6" s="80">
        <f t="shared" si="6"/>
        <v>0.73668021531363281</v>
      </c>
      <c r="BJ6" s="81">
        <f t="shared" si="7"/>
        <v>0.75242981893531991</v>
      </c>
      <c r="BK6" s="81">
        <f t="shared" si="8"/>
        <v>0.59447983014861994</v>
      </c>
      <c r="BL6" s="81">
        <f t="shared" si="9"/>
        <v>0.62010102769552344</v>
      </c>
      <c r="BM6" s="81">
        <f t="shared" si="10"/>
        <v>0.78562577447335813</v>
      </c>
      <c r="BN6" s="81">
        <f t="shared" si="11"/>
        <v>0.78931666429890612</v>
      </c>
      <c r="BO6" s="81">
        <f t="shared" si="12"/>
        <v>0.73309608540925264</v>
      </c>
      <c r="BP6" s="81">
        <f t="shared" si="33"/>
        <v>0.74333170194543008</v>
      </c>
      <c r="BQ6" s="81">
        <f t="shared" si="34"/>
        <v>0.55156249999999996</v>
      </c>
      <c r="BR6" s="81">
        <f t="shared" si="35"/>
        <v>0.56331422615945803</v>
      </c>
      <c r="BS6" s="81">
        <f t="shared" si="36"/>
        <v>0.78431372549019607</v>
      </c>
      <c r="BT6" s="81">
        <f t="shared" si="37"/>
        <v>0.76262187469832998</v>
      </c>
      <c r="BU6" s="81">
        <f t="shared" si="38"/>
        <v>0.73455849394890183</v>
      </c>
      <c r="BV6" s="80">
        <f t="shared" si="39"/>
        <v>0.55227691059785156</v>
      </c>
      <c r="BW6" s="80">
        <f t="shared" si="40"/>
        <v>0.79283567249295839</v>
      </c>
      <c r="BX6" s="80">
        <f t="shared" si="41"/>
        <v>0.9583861242764079</v>
      </c>
      <c r="BY6" s="80">
        <f t="shared" si="42"/>
        <v>0.75669593522071965</v>
      </c>
      <c r="BZ6" s="80">
        <f t="shared" si="43"/>
        <v>0.99532394285780557</v>
      </c>
      <c r="CA6" s="80">
        <f t="shared" si="44"/>
        <v>1.0766892362523914</v>
      </c>
      <c r="CB6" s="80">
        <f t="shared" si="45"/>
        <v>0.7032421875</v>
      </c>
      <c r="CC6" s="80">
        <f t="shared" si="46"/>
        <v>0.71822563835330899</v>
      </c>
      <c r="CD6" s="80">
        <f t="shared" si="47"/>
        <v>1.0382044193629327</v>
      </c>
      <c r="CE6" s="94">
        <f t="shared" si="48"/>
        <v>-0.12114104399996736</v>
      </c>
      <c r="CF6" s="94">
        <f t="shared" si="49"/>
        <v>0.879878776650731</v>
      </c>
      <c r="CG6" s="94">
        <f t="shared" si="50"/>
        <v>0.74443812939757625</v>
      </c>
      <c r="CH6" s="94">
        <f t="shared" si="51"/>
        <v>0.73519795111042285</v>
      </c>
      <c r="CI6" s="94">
        <f t="shared" si="52"/>
        <v>0.61647672829649502</v>
      </c>
      <c r="CJ6" s="94">
        <f t="shared" si="53"/>
        <v>3.3132534132338872E-3</v>
      </c>
      <c r="CK6" s="94">
        <f t="shared" si="54"/>
        <v>0.27645088838473353</v>
      </c>
    </row>
    <row r="7" spans="1:89" s="75" customFormat="1" x14ac:dyDescent="0.25">
      <c r="A7" s="78" t="s">
        <v>10</v>
      </c>
      <c r="B7" s="78" t="s">
        <v>11</v>
      </c>
      <c r="C7" s="68">
        <v>21</v>
      </c>
      <c r="D7" s="69">
        <v>323033</v>
      </c>
      <c r="E7" s="79"/>
      <c r="F7" s="75">
        <v>2019</v>
      </c>
      <c r="G7" s="75">
        <v>1046</v>
      </c>
      <c r="H7" s="75">
        <v>727</v>
      </c>
      <c r="I7" s="75">
        <v>23</v>
      </c>
      <c r="J7" s="75">
        <v>7</v>
      </c>
      <c r="K7" s="75">
        <v>123</v>
      </c>
      <c r="L7" s="75">
        <v>60</v>
      </c>
      <c r="M7" s="75">
        <v>168</v>
      </c>
      <c r="N7" s="75">
        <v>127</v>
      </c>
      <c r="O7" s="75">
        <v>664</v>
      </c>
      <c r="P7" s="75">
        <v>482</v>
      </c>
      <c r="Q7" s="75">
        <v>228</v>
      </c>
      <c r="R7" s="75">
        <v>146</v>
      </c>
      <c r="S7" s="75">
        <v>818</v>
      </c>
      <c r="T7" s="75">
        <v>581</v>
      </c>
      <c r="U7" s="75">
        <v>2020</v>
      </c>
      <c r="V7" s="75">
        <v>1777</v>
      </c>
      <c r="W7" s="75">
        <v>1268</v>
      </c>
      <c r="X7" s="75">
        <v>49</v>
      </c>
      <c r="Y7" s="75">
        <v>27</v>
      </c>
      <c r="Z7" s="75">
        <v>316</v>
      </c>
      <c r="AA7" s="75">
        <v>177</v>
      </c>
      <c r="AB7" s="75">
        <v>222</v>
      </c>
      <c r="AC7" s="75">
        <v>180</v>
      </c>
      <c r="AD7" s="75">
        <v>1088</v>
      </c>
      <c r="AE7" s="75">
        <v>807</v>
      </c>
      <c r="AF7" s="75">
        <v>520</v>
      </c>
      <c r="AG7" s="75">
        <v>390</v>
      </c>
      <c r="AH7" s="75">
        <v>1255</v>
      </c>
      <c r="AI7" s="75">
        <v>878</v>
      </c>
      <c r="AJ7" s="91">
        <f t="shared" si="13"/>
        <v>2823</v>
      </c>
      <c r="AK7" s="91">
        <f t="shared" si="14"/>
        <v>1995</v>
      </c>
      <c r="AL7" s="91">
        <f t="shared" si="15"/>
        <v>72</v>
      </c>
      <c r="AM7" s="91">
        <f t="shared" si="16"/>
        <v>34</v>
      </c>
      <c r="AN7" s="91">
        <f t="shared" si="17"/>
        <v>439</v>
      </c>
      <c r="AO7" s="91">
        <f t="shared" si="18"/>
        <v>237</v>
      </c>
      <c r="AP7" s="91">
        <f t="shared" si="19"/>
        <v>390</v>
      </c>
      <c r="AQ7" s="91">
        <f t="shared" si="20"/>
        <v>307</v>
      </c>
      <c r="AR7" s="91">
        <f t="shared" si="21"/>
        <v>1752</v>
      </c>
      <c r="AS7" s="91">
        <f t="shared" si="22"/>
        <v>1289</v>
      </c>
      <c r="AT7" s="91">
        <f t="shared" si="23"/>
        <v>748</v>
      </c>
      <c r="AU7" s="91">
        <f t="shared" si="24"/>
        <v>536</v>
      </c>
      <c r="AV7" s="91">
        <f t="shared" si="25"/>
        <v>2073</v>
      </c>
      <c r="AW7" s="91">
        <f t="shared" si="26"/>
        <v>1459</v>
      </c>
      <c r="AX7" s="80">
        <f t="shared" si="27"/>
        <v>0.62947219270279842</v>
      </c>
      <c r="AY7" s="80">
        <f t="shared" si="28"/>
        <v>0.68055555555555558</v>
      </c>
      <c r="AZ7" s="80">
        <f t="shared" si="29"/>
        <v>0.79669421487603309</v>
      </c>
      <c r="BA7" s="80">
        <f t="shared" si="30"/>
        <v>0.62100456621004563</v>
      </c>
      <c r="BB7" s="80">
        <f t="shared" si="31"/>
        <v>0.69518716577540107</v>
      </c>
      <c r="BC7" s="80">
        <f t="shared" si="32"/>
        <v>0.60540279787747231</v>
      </c>
      <c r="BD7" s="80">
        <f t="shared" si="1"/>
        <v>0.69502868068833656</v>
      </c>
      <c r="BE7" s="81">
        <f t="shared" si="2"/>
        <v>0.30434782608695654</v>
      </c>
      <c r="BF7" s="80">
        <f t="shared" si="3"/>
        <v>0.560126582278481</v>
      </c>
      <c r="BG7" s="80">
        <f t="shared" si="4"/>
        <v>0.72590361445783136</v>
      </c>
      <c r="BH7" s="80">
        <f t="shared" si="5"/>
        <v>0.64035087719298245</v>
      </c>
      <c r="BI7" s="80">
        <f t="shared" si="6"/>
        <v>0.71026894865525669</v>
      </c>
      <c r="BJ7" s="81">
        <f t="shared" si="7"/>
        <v>0.71356218345526168</v>
      </c>
      <c r="BK7" s="81">
        <f t="shared" si="8"/>
        <v>0.55102040816326525</v>
      </c>
      <c r="BL7" s="81">
        <f t="shared" si="9"/>
        <v>0.560126582278481</v>
      </c>
      <c r="BM7" s="81">
        <f t="shared" si="10"/>
        <v>0.74172794117647056</v>
      </c>
      <c r="BN7" s="81">
        <f t="shared" si="11"/>
        <v>0.75</v>
      </c>
      <c r="BO7" s="81">
        <f t="shared" si="12"/>
        <v>0.69960159362549801</v>
      </c>
      <c r="BP7" s="81">
        <f t="shared" si="33"/>
        <v>0.70669500531349627</v>
      </c>
      <c r="BQ7" s="81">
        <f t="shared" si="34"/>
        <v>0.47222222222222221</v>
      </c>
      <c r="BR7" s="81">
        <f t="shared" si="35"/>
        <v>0.53986332574031892</v>
      </c>
      <c r="BS7" s="81">
        <f t="shared" si="36"/>
        <v>0.73573059360730597</v>
      </c>
      <c r="BT7" s="81">
        <f t="shared" si="37"/>
        <v>0.71657754010695185</v>
      </c>
      <c r="BU7" s="81">
        <f t="shared" si="38"/>
        <v>0.70381090207428842</v>
      </c>
      <c r="BV7" s="80">
        <f t="shared" si="39"/>
        <v>0.41926754465091104</v>
      </c>
      <c r="BW7" s="80">
        <f t="shared" si="40"/>
        <v>0.77162666106413147</v>
      </c>
      <c r="BX7" s="80">
        <f t="shared" si="41"/>
        <v>0.90156113174502528</v>
      </c>
      <c r="BY7" s="80">
        <f t="shared" si="42"/>
        <v>0.74288748956831796</v>
      </c>
      <c r="BZ7" s="80">
        <f t="shared" si="43"/>
        <v>0.98897058823529405</v>
      </c>
      <c r="CA7" s="80">
        <f t="shared" si="44"/>
        <v>1.0720387243735763</v>
      </c>
      <c r="CB7" s="80">
        <f t="shared" si="45"/>
        <v>0.64184122058443238</v>
      </c>
      <c r="CC7" s="80">
        <f t="shared" si="46"/>
        <v>0.73377854670057308</v>
      </c>
      <c r="CD7" s="80">
        <f t="shared" si="47"/>
        <v>1.0181393013308508</v>
      </c>
      <c r="CE7" s="94">
        <f t="shared" si="48"/>
        <v>-4.0241450552131006E-2</v>
      </c>
      <c r="CF7" s="94">
        <f t="shared" si="49"/>
        <v>0.41975151318685328</v>
      </c>
      <c r="CG7" s="94">
        <f t="shared" si="50"/>
        <v>0.30726015135549078</v>
      </c>
      <c r="CH7" s="94">
        <f t="shared" si="51"/>
        <v>0.43442622909888273</v>
      </c>
      <c r="CI7" s="94">
        <f t="shared" si="52"/>
        <v>0.41882347489918886</v>
      </c>
      <c r="CJ7" s="94">
        <f t="shared" si="53"/>
        <v>6.2617991123560868E-2</v>
      </c>
      <c r="CK7" s="94">
        <f t="shared" si="54"/>
        <v>0.1087411510577018</v>
      </c>
    </row>
    <row r="8" spans="1:89" s="75" customFormat="1" x14ac:dyDescent="0.25">
      <c r="A8" s="78" t="s">
        <v>12</v>
      </c>
      <c r="B8" s="78" t="s">
        <v>13</v>
      </c>
      <c r="C8" s="68">
        <v>20</v>
      </c>
      <c r="D8" s="69">
        <v>169150</v>
      </c>
      <c r="E8" s="79">
        <v>8960</v>
      </c>
      <c r="F8" s="75">
        <v>2020</v>
      </c>
      <c r="G8" s="75">
        <v>1337</v>
      </c>
      <c r="H8" s="75">
        <v>986</v>
      </c>
      <c r="I8" s="75">
        <v>41</v>
      </c>
      <c r="J8" s="75">
        <v>21</v>
      </c>
      <c r="K8" s="75">
        <v>102</v>
      </c>
      <c r="L8" s="75">
        <v>63</v>
      </c>
      <c r="M8" s="75">
        <v>353</v>
      </c>
      <c r="N8" s="75">
        <v>283</v>
      </c>
      <c r="O8" s="75">
        <v>717</v>
      </c>
      <c r="P8" s="75">
        <v>520</v>
      </c>
      <c r="Q8" s="75">
        <v>309</v>
      </c>
      <c r="R8" s="75">
        <v>237</v>
      </c>
      <c r="S8" s="75">
        <v>1026</v>
      </c>
      <c r="T8" s="75">
        <v>747</v>
      </c>
      <c r="U8" s="75">
        <v>2020</v>
      </c>
      <c r="V8" s="75">
        <v>2111</v>
      </c>
      <c r="W8" s="75">
        <v>1679</v>
      </c>
      <c r="X8" s="75">
        <v>97</v>
      </c>
      <c r="Y8" s="75">
        <v>57</v>
      </c>
      <c r="Z8" s="75">
        <v>223</v>
      </c>
      <c r="AA8" s="75">
        <v>146</v>
      </c>
      <c r="AB8" s="75">
        <v>406</v>
      </c>
      <c r="AC8" s="75">
        <v>350</v>
      </c>
      <c r="AD8" s="75">
        <v>1191</v>
      </c>
      <c r="AE8" s="75">
        <v>971</v>
      </c>
      <c r="AF8" s="75">
        <v>651</v>
      </c>
      <c r="AG8" s="75">
        <v>562</v>
      </c>
      <c r="AH8" s="75">
        <v>1459</v>
      </c>
      <c r="AI8" s="75">
        <v>1117</v>
      </c>
      <c r="AJ8" s="91">
        <f t="shared" si="13"/>
        <v>3448</v>
      </c>
      <c r="AK8" s="91">
        <f t="shared" si="14"/>
        <v>2665</v>
      </c>
      <c r="AL8" s="91">
        <f t="shared" si="15"/>
        <v>138</v>
      </c>
      <c r="AM8" s="91">
        <f t="shared" si="16"/>
        <v>78</v>
      </c>
      <c r="AN8" s="91">
        <f t="shared" si="17"/>
        <v>325</v>
      </c>
      <c r="AO8" s="91">
        <f t="shared" si="18"/>
        <v>209</v>
      </c>
      <c r="AP8" s="91">
        <f t="shared" si="19"/>
        <v>759</v>
      </c>
      <c r="AQ8" s="91">
        <f t="shared" si="20"/>
        <v>633</v>
      </c>
      <c r="AR8" s="91">
        <f t="shared" si="21"/>
        <v>1908</v>
      </c>
      <c r="AS8" s="91">
        <f t="shared" si="22"/>
        <v>1491</v>
      </c>
      <c r="AT8" s="91">
        <f t="shared" si="23"/>
        <v>960</v>
      </c>
      <c r="AU8" s="91">
        <f t="shared" si="24"/>
        <v>799</v>
      </c>
      <c r="AV8" s="91">
        <f t="shared" si="25"/>
        <v>2485</v>
      </c>
      <c r="AW8" s="91">
        <f t="shared" si="26"/>
        <v>1864</v>
      </c>
      <c r="AX8" s="80">
        <f t="shared" si="27"/>
        <v>0.61223897911832947</v>
      </c>
      <c r="AY8" s="80">
        <f t="shared" si="28"/>
        <v>0.70289855072463769</v>
      </c>
      <c r="AZ8" s="80">
        <f t="shared" si="29"/>
        <v>0.83601286173633438</v>
      </c>
      <c r="BA8" s="80">
        <f t="shared" si="30"/>
        <v>0.62421383647798745</v>
      </c>
      <c r="BB8" s="80">
        <f t="shared" si="31"/>
        <v>0.67812499999999998</v>
      </c>
      <c r="BC8" s="80">
        <f t="shared" si="32"/>
        <v>0.58712273641851109</v>
      </c>
      <c r="BD8" s="80">
        <f t="shared" si="1"/>
        <v>0.73747195213163796</v>
      </c>
      <c r="BE8" s="81">
        <f t="shared" si="2"/>
        <v>0.51219512195121952</v>
      </c>
      <c r="BF8" s="80">
        <f t="shared" si="3"/>
        <v>0.6547085201793722</v>
      </c>
      <c r="BG8" s="80">
        <f t="shared" si="4"/>
        <v>0.72524407252440726</v>
      </c>
      <c r="BH8" s="80">
        <f t="shared" si="5"/>
        <v>0.76699029126213591</v>
      </c>
      <c r="BI8" s="80">
        <f t="shared" si="6"/>
        <v>0.72807017543859653</v>
      </c>
      <c r="BJ8" s="81">
        <f t="shared" si="7"/>
        <v>0.79535765040265272</v>
      </c>
      <c r="BK8" s="81">
        <f t="shared" si="8"/>
        <v>0.58762886597938147</v>
      </c>
      <c r="BL8" s="81">
        <f t="shared" si="9"/>
        <v>0.6547085201793722</v>
      </c>
      <c r="BM8" s="81">
        <f t="shared" si="10"/>
        <v>0.81528127623845503</v>
      </c>
      <c r="BN8" s="81">
        <f t="shared" si="11"/>
        <v>0.86328725038402454</v>
      </c>
      <c r="BO8" s="81">
        <f t="shared" si="12"/>
        <v>0.76559287183002056</v>
      </c>
      <c r="BP8" s="81">
        <f t="shared" si="33"/>
        <v>0.77291183294663568</v>
      </c>
      <c r="BQ8" s="81">
        <f t="shared" si="34"/>
        <v>0.56521739130434778</v>
      </c>
      <c r="BR8" s="81">
        <f t="shared" si="35"/>
        <v>0.6430769230769231</v>
      </c>
      <c r="BS8" s="81">
        <f t="shared" si="36"/>
        <v>0.78144654088050314</v>
      </c>
      <c r="BT8" s="81">
        <f t="shared" si="37"/>
        <v>0.83229166666666665</v>
      </c>
      <c r="BU8" s="81">
        <f t="shared" si="38"/>
        <v>0.75010060362173037</v>
      </c>
      <c r="BV8" s="80">
        <f t="shared" si="39"/>
        <v>0.70623827392120075</v>
      </c>
      <c r="BW8" s="80">
        <f t="shared" si="40"/>
        <v>0.90274232493963436</v>
      </c>
      <c r="BX8" s="80">
        <f t="shared" si="41"/>
        <v>1.0534565446251023</v>
      </c>
      <c r="BY8" s="80">
        <f t="shared" si="42"/>
        <v>0.72076825888923102</v>
      </c>
      <c r="BZ8" s="80">
        <f t="shared" si="43"/>
        <v>0.94439165628333499</v>
      </c>
      <c r="CA8" s="80">
        <f t="shared" si="44"/>
        <v>1.1276061757477993</v>
      </c>
      <c r="CB8" s="80">
        <f t="shared" si="45"/>
        <v>0.72329629953634844</v>
      </c>
      <c r="CC8" s="80">
        <f t="shared" si="46"/>
        <v>0.8229314347624207</v>
      </c>
      <c r="CD8" s="80">
        <f t="shared" si="47"/>
        <v>1.1095733860872676</v>
      </c>
      <c r="CE8" s="94">
        <f t="shared" si="48"/>
        <v>-0.18740694364514288</v>
      </c>
      <c r="CF8" s="94">
        <f t="shared" si="49"/>
        <v>1.2513812859305731</v>
      </c>
      <c r="CG8" s="94">
        <f t="shared" si="50"/>
        <v>1.2272846501808841</v>
      </c>
      <c r="CH8" s="94">
        <f t="shared" si="51"/>
        <v>0.81596217772897017</v>
      </c>
      <c r="CI8" s="94">
        <f t="shared" si="52"/>
        <v>0.68103207143024258</v>
      </c>
      <c r="CJ8" s="94">
        <f t="shared" si="53"/>
        <v>0.40256654123226682</v>
      </c>
      <c r="CK8" s="94">
        <f t="shared" si="54"/>
        <v>0.87297220679922516</v>
      </c>
    </row>
    <row r="9" spans="1:89" s="75" customFormat="1" x14ac:dyDescent="0.25">
      <c r="A9" s="78" t="s">
        <v>16</v>
      </c>
      <c r="B9" s="78" t="s">
        <v>17</v>
      </c>
      <c r="C9" s="68">
        <v>21</v>
      </c>
      <c r="D9" s="69">
        <v>20826</v>
      </c>
      <c r="E9" s="79"/>
      <c r="F9" s="75">
        <v>2019</v>
      </c>
      <c r="G9" s="75">
        <v>239</v>
      </c>
      <c r="H9" s="75">
        <v>108</v>
      </c>
      <c r="I9" s="75">
        <v>17</v>
      </c>
      <c r="J9" s="75">
        <v>5</v>
      </c>
      <c r="K9" s="75">
        <v>19</v>
      </c>
      <c r="L9" s="75">
        <v>4</v>
      </c>
      <c r="M9" s="75">
        <v>57</v>
      </c>
      <c r="N9" s="75">
        <v>38</v>
      </c>
      <c r="O9" s="75">
        <v>121</v>
      </c>
      <c r="P9" s="75">
        <v>53</v>
      </c>
      <c r="Q9" s="75">
        <v>52</v>
      </c>
      <c r="R9" s="75">
        <v>21</v>
      </c>
      <c r="S9" s="75">
        <v>187</v>
      </c>
      <c r="T9" s="75">
        <v>87</v>
      </c>
      <c r="U9" s="75">
        <v>2020</v>
      </c>
      <c r="V9" s="75">
        <v>290</v>
      </c>
      <c r="W9" s="75">
        <v>176</v>
      </c>
      <c r="X9" s="75">
        <v>171</v>
      </c>
      <c r="Y9" s="75">
        <v>93</v>
      </c>
      <c r="Z9" s="75">
        <v>33</v>
      </c>
      <c r="AA9" s="75">
        <v>22</v>
      </c>
      <c r="AB9" s="75">
        <v>7</v>
      </c>
      <c r="AC9" s="75">
        <v>2</v>
      </c>
      <c r="AD9" s="75">
        <v>50</v>
      </c>
      <c r="AE9" s="75">
        <v>40</v>
      </c>
      <c r="AF9" s="75">
        <v>136</v>
      </c>
      <c r="AG9" s="75">
        <v>82</v>
      </c>
      <c r="AH9" s="75">
        <v>153</v>
      </c>
      <c r="AI9" s="75">
        <v>93</v>
      </c>
      <c r="AJ9" s="91">
        <f t="shared" si="13"/>
        <v>529</v>
      </c>
      <c r="AK9" s="91">
        <f t="shared" si="14"/>
        <v>284</v>
      </c>
      <c r="AL9" s="91">
        <f t="shared" si="15"/>
        <v>188</v>
      </c>
      <c r="AM9" s="91">
        <f t="shared" si="16"/>
        <v>98</v>
      </c>
      <c r="AN9" s="91">
        <f t="shared" si="17"/>
        <v>52</v>
      </c>
      <c r="AO9" s="91">
        <f t="shared" si="18"/>
        <v>26</v>
      </c>
      <c r="AP9" s="91">
        <f t="shared" si="19"/>
        <v>64</v>
      </c>
      <c r="AQ9" s="91">
        <f t="shared" si="20"/>
        <v>40</v>
      </c>
      <c r="AR9" s="91">
        <f t="shared" si="21"/>
        <v>171</v>
      </c>
      <c r="AS9" s="91">
        <f t="shared" si="22"/>
        <v>93</v>
      </c>
      <c r="AT9" s="91">
        <f t="shared" si="23"/>
        <v>188</v>
      </c>
      <c r="AU9" s="91">
        <f t="shared" si="24"/>
        <v>103</v>
      </c>
      <c r="AV9" s="91">
        <f t="shared" si="25"/>
        <v>340</v>
      </c>
      <c r="AW9" s="91">
        <f t="shared" si="26"/>
        <v>180</v>
      </c>
      <c r="AX9" s="80">
        <f t="shared" si="27"/>
        <v>0.54820415879017015</v>
      </c>
      <c r="AY9" s="80">
        <f t="shared" si="28"/>
        <v>0.90957446808510634</v>
      </c>
      <c r="AZ9" s="80">
        <f t="shared" si="29"/>
        <v>0.73611111111111116</v>
      </c>
      <c r="BA9" s="80">
        <f t="shared" si="30"/>
        <v>0.29239766081871343</v>
      </c>
      <c r="BB9" s="80">
        <f t="shared" si="31"/>
        <v>0.72340425531914898</v>
      </c>
      <c r="BC9" s="80">
        <f t="shared" si="32"/>
        <v>0.45</v>
      </c>
      <c r="BD9" s="80">
        <f t="shared" si="1"/>
        <v>0.45188284518828453</v>
      </c>
      <c r="BE9" s="81">
        <f t="shared" si="2"/>
        <v>0.29411764705882354</v>
      </c>
      <c r="BF9" s="80">
        <f t="shared" si="3"/>
        <v>0.66666666666666663</v>
      </c>
      <c r="BG9" s="80">
        <f t="shared" si="4"/>
        <v>0.43801652892561982</v>
      </c>
      <c r="BH9" s="80">
        <f t="shared" si="5"/>
        <v>0.40384615384615385</v>
      </c>
      <c r="BI9" s="80">
        <f t="shared" si="6"/>
        <v>0.46524064171122997</v>
      </c>
      <c r="BJ9" s="81">
        <f t="shared" si="7"/>
        <v>0.60689655172413792</v>
      </c>
      <c r="BK9" s="81">
        <f t="shared" si="8"/>
        <v>0.54385964912280704</v>
      </c>
      <c r="BL9" s="81">
        <f t="shared" si="9"/>
        <v>0.66666666666666663</v>
      </c>
      <c r="BM9" s="81">
        <f t="shared" si="10"/>
        <v>0.8</v>
      </c>
      <c r="BN9" s="81">
        <f t="shared" si="11"/>
        <v>0.6029411764705882</v>
      </c>
      <c r="BO9" s="81">
        <f t="shared" si="12"/>
        <v>0.60784313725490191</v>
      </c>
      <c r="BP9" s="81">
        <f t="shared" si="33"/>
        <v>0.53686200378071836</v>
      </c>
      <c r="BQ9" s="81">
        <f t="shared" si="34"/>
        <v>0.52127659574468088</v>
      </c>
      <c r="BR9" s="81">
        <f t="shared" si="35"/>
        <v>0.5</v>
      </c>
      <c r="BS9" s="81">
        <f t="shared" si="36"/>
        <v>0.54385964912280704</v>
      </c>
      <c r="BT9" s="81">
        <f t="shared" si="37"/>
        <v>0.5478723404255319</v>
      </c>
      <c r="BU9" s="81">
        <f t="shared" si="38"/>
        <v>0.52941176470588236</v>
      </c>
      <c r="BV9" s="80">
        <f t="shared" si="39"/>
        <v>0.67147613762486136</v>
      </c>
      <c r="BW9" s="80">
        <f t="shared" si="40"/>
        <v>1.5220125786163521</v>
      </c>
      <c r="BX9" s="80">
        <f t="shared" si="41"/>
        <v>0.86803713527851456</v>
      </c>
      <c r="BY9" s="80">
        <f t="shared" si="42"/>
        <v>0.67982456140350878</v>
      </c>
      <c r="BZ9" s="80">
        <f t="shared" si="43"/>
        <v>1.326829268292683</v>
      </c>
      <c r="CA9" s="80">
        <f t="shared" si="44"/>
        <v>0.99193548387096775</v>
      </c>
      <c r="CB9" s="80">
        <f t="shared" si="45"/>
        <v>0.95847632120796156</v>
      </c>
      <c r="CC9" s="80">
        <f t="shared" si="46"/>
        <v>0.91935483870967738</v>
      </c>
      <c r="CD9" s="80">
        <f t="shared" si="47"/>
        <v>1.0348699763593381</v>
      </c>
      <c r="CE9" s="94">
        <f t="shared" si="48"/>
        <v>-0.73424145379181138</v>
      </c>
      <c r="CF9" s="94">
        <f t="shared" si="49"/>
        <v>-1.7132135580423022</v>
      </c>
      <c r="CG9" s="94">
        <f t="shared" si="50"/>
        <v>-0.89250064270464058</v>
      </c>
      <c r="CH9" s="94">
        <f t="shared" si="51"/>
        <v>-1.751288345869602</v>
      </c>
      <c r="CI9" s="94">
        <f t="shared" si="52"/>
        <v>1.4380901236489236</v>
      </c>
      <c r="CJ9" s="94">
        <f t="shared" si="53"/>
        <v>0.77023826876706469</v>
      </c>
      <c r="CK9" s="94">
        <f t="shared" si="54"/>
        <v>0.24858070295294646</v>
      </c>
    </row>
    <row r="10" spans="1:89" s="75" customFormat="1" x14ac:dyDescent="0.25">
      <c r="A10" s="78" t="s">
        <v>14</v>
      </c>
      <c r="B10" s="82" t="s">
        <v>15</v>
      </c>
      <c r="C10" s="68">
        <v>21</v>
      </c>
      <c r="D10" s="69">
        <v>49864</v>
      </c>
      <c r="E10" s="79">
        <v>1701</v>
      </c>
      <c r="F10" s="75">
        <v>2019</v>
      </c>
      <c r="G10" s="75">
        <v>152</v>
      </c>
      <c r="H10" s="75">
        <v>89</v>
      </c>
      <c r="I10" s="75">
        <v>36</v>
      </c>
      <c r="J10" s="75">
        <v>7</v>
      </c>
      <c r="K10" s="75">
        <v>18</v>
      </c>
      <c r="L10" s="75">
        <v>11</v>
      </c>
      <c r="M10" s="75">
        <v>8</v>
      </c>
      <c r="N10" s="75">
        <v>5</v>
      </c>
      <c r="O10" s="75">
        <v>80</v>
      </c>
      <c r="P10" s="75">
        <v>62</v>
      </c>
      <c r="Q10" s="75">
        <v>32</v>
      </c>
      <c r="R10" s="75">
        <v>16</v>
      </c>
      <c r="S10" s="75">
        <v>120</v>
      </c>
      <c r="T10" s="75">
        <v>73</v>
      </c>
      <c r="U10" s="75">
        <v>2019</v>
      </c>
      <c r="V10" s="75">
        <v>196</v>
      </c>
      <c r="W10" s="75">
        <v>76</v>
      </c>
      <c r="X10" s="75">
        <v>105</v>
      </c>
      <c r="Y10" s="75">
        <v>22</v>
      </c>
      <c r="Z10" s="75">
        <v>27</v>
      </c>
      <c r="AA10" s="75">
        <v>10</v>
      </c>
      <c r="AB10" s="75">
        <v>6</v>
      </c>
      <c r="AC10" s="75">
        <v>4</v>
      </c>
      <c r="AD10" s="75">
        <v>31</v>
      </c>
      <c r="AE10" s="75">
        <v>28</v>
      </c>
      <c r="AF10" s="75">
        <v>104</v>
      </c>
      <c r="AG10" s="75">
        <v>40</v>
      </c>
      <c r="AH10" s="75">
        <v>92</v>
      </c>
      <c r="AI10" s="75">
        <v>36</v>
      </c>
      <c r="AJ10" s="91">
        <f t="shared" si="13"/>
        <v>348</v>
      </c>
      <c r="AK10" s="91">
        <f t="shared" si="14"/>
        <v>165</v>
      </c>
      <c r="AL10" s="91">
        <f t="shared" si="15"/>
        <v>141</v>
      </c>
      <c r="AM10" s="91">
        <f t="shared" si="16"/>
        <v>29</v>
      </c>
      <c r="AN10" s="91">
        <f t="shared" si="17"/>
        <v>45</v>
      </c>
      <c r="AO10" s="91">
        <f t="shared" si="18"/>
        <v>21</v>
      </c>
      <c r="AP10" s="91">
        <f t="shared" si="19"/>
        <v>14</v>
      </c>
      <c r="AQ10" s="91">
        <f t="shared" si="20"/>
        <v>9</v>
      </c>
      <c r="AR10" s="91">
        <f t="shared" si="21"/>
        <v>111</v>
      </c>
      <c r="AS10" s="91">
        <f t="shared" si="22"/>
        <v>90</v>
      </c>
      <c r="AT10" s="91">
        <f t="shared" si="23"/>
        <v>136</v>
      </c>
      <c r="AU10" s="91">
        <f t="shared" si="24"/>
        <v>56</v>
      </c>
      <c r="AV10" s="91">
        <f t="shared" si="25"/>
        <v>212</v>
      </c>
      <c r="AW10" s="91">
        <f t="shared" si="26"/>
        <v>109</v>
      </c>
      <c r="AX10" s="80">
        <f t="shared" si="27"/>
        <v>0.56321839080459768</v>
      </c>
      <c r="AY10" s="80">
        <f t="shared" si="28"/>
        <v>0.74468085106382975</v>
      </c>
      <c r="AZ10" s="80">
        <f t="shared" si="29"/>
        <v>0.77500000000000002</v>
      </c>
      <c r="BA10" s="80">
        <f t="shared" si="30"/>
        <v>0.27927927927927926</v>
      </c>
      <c r="BB10" s="80">
        <f t="shared" si="31"/>
        <v>0.76470588235294112</v>
      </c>
      <c r="BC10" s="80">
        <f t="shared" si="32"/>
        <v>0.43396226415094341</v>
      </c>
      <c r="BD10" s="80">
        <f t="shared" si="1"/>
        <v>0.58552631578947367</v>
      </c>
      <c r="BE10" s="81">
        <f t="shared" si="2"/>
        <v>0.19444444444444445</v>
      </c>
      <c r="BF10" s="80">
        <f t="shared" si="3"/>
        <v>0.37037037037037035</v>
      </c>
      <c r="BG10" s="80">
        <f t="shared" si="4"/>
        <v>0.77500000000000002</v>
      </c>
      <c r="BH10" s="80">
        <f t="shared" si="5"/>
        <v>0.5</v>
      </c>
      <c r="BI10" s="80">
        <f t="shared" si="6"/>
        <v>0.60833333333333328</v>
      </c>
      <c r="BJ10" s="81">
        <f t="shared" si="7"/>
        <v>0.38775510204081631</v>
      </c>
      <c r="BK10" s="81">
        <f t="shared" si="8"/>
        <v>0.20952380952380953</v>
      </c>
      <c r="BL10" s="81">
        <f t="shared" si="9"/>
        <v>0.37037037037037035</v>
      </c>
      <c r="BM10" s="81">
        <f t="shared" si="10"/>
        <v>0.90322580645161288</v>
      </c>
      <c r="BN10" s="81">
        <f t="shared" si="11"/>
        <v>0.38461538461538464</v>
      </c>
      <c r="BO10" s="81">
        <f t="shared" si="12"/>
        <v>0.39130434782608697</v>
      </c>
      <c r="BP10" s="81">
        <f t="shared" si="33"/>
        <v>0.47413793103448276</v>
      </c>
      <c r="BQ10" s="81">
        <f t="shared" si="34"/>
        <v>0.20567375886524822</v>
      </c>
      <c r="BR10" s="81">
        <f t="shared" si="35"/>
        <v>0.46666666666666667</v>
      </c>
      <c r="BS10" s="81">
        <f t="shared" si="36"/>
        <v>0.81081081081081086</v>
      </c>
      <c r="BT10" s="81">
        <f t="shared" si="37"/>
        <v>0.41176470588235292</v>
      </c>
      <c r="BU10" s="81">
        <f t="shared" si="38"/>
        <v>0.51415094339622647</v>
      </c>
      <c r="BV10" s="80">
        <f t="shared" si="39"/>
        <v>0.25089605734767023</v>
      </c>
      <c r="BW10" s="80">
        <f t="shared" si="40"/>
        <v>0.47789725209080042</v>
      </c>
      <c r="BX10" s="80">
        <f t="shared" si="41"/>
        <v>0.82191780821917815</v>
      </c>
      <c r="BY10" s="80">
        <f t="shared" si="42"/>
        <v>0.23197278911564628</v>
      </c>
      <c r="BZ10" s="80">
        <f t="shared" si="43"/>
        <v>2.3483870967741933</v>
      </c>
      <c r="CA10" s="80">
        <f t="shared" si="44"/>
        <v>0.98290598290598297</v>
      </c>
      <c r="CB10" s="80">
        <f t="shared" si="45"/>
        <v>0.25366430260047279</v>
      </c>
      <c r="CC10" s="80">
        <f t="shared" si="46"/>
        <v>0.57555555555555549</v>
      </c>
      <c r="CD10" s="80">
        <f t="shared" si="47"/>
        <v>0.80086346465191571</v>
      </c>
      <c r="CE10" s="94">
        <f t="shared" si="48"/>
        <v>-0.6060252713029316</v>
      </c>
      <c r="CF10" s="94">
        <f t="shared" si="49"/>
        <v>-2.5009771557264417</v>
      </c>
      <c r="CG10" s="94">
        <f t="shared" si="50"/>
        <v>-3.3573744302269071</v>
      </c>
      <c r="CH10" s="94">
        <f t="shared" si="51"/>
        <v>-0.54992505317060447</v>
      </c>
      <c r="CI10" s="94">
        <f t="shared" si="52"/>
        <v>-0.83074040963658002</v>
      </c>
      <c r="CJ10" s="94">
        <f t="shared" si="53"/>
        <v>-0.5407015154335062</v>
      </c>
      <c r="CK10" s="94">
        <f t="shared" si="54"/>
        <v>-1.7073096411017525</v>
      </c>
    </row>
    <row r="11" spans="1:89" s="75" customFormat="1" x14ac:dyDescent="0.25">
      <c r="A11" s="78" t="s">
        <v>18</v>
      </c>
      <c r="B11" s="78" t="s">
        <v>19</v>
      </c>
      <c r="C11" s="68">
        <v>21</v>
      </c>
      <c r="D11" s="69">
        <v>932983</v>
      </c>
      <c r="E11" s="79">
        <v>23299</v>
      </c>
      <c r="F11" s="75">
        <v>2019</v>
      </c>
      <c r="G11" s="75">
        <v>3057</v>
      </c>
      <c r="H11" s="75">
        <v>1628</v>
      </c>
      <c r="I11" s="75">
        <v>182</v>
      </c>
      <c r="J11" s="75">
        <v>56</v>
      </c>
      <c r="K11" s="75">
        <v>893</v>
      </c>
      <c r="L11" s="75">
        <v>425</v>
      </c>
      <c r="M11" s="75">
        <v>547</v>
      </c>
      <c r="N11" s="75">
        <v>352</v>
      </c>
      <c r="O11" s="75">
        <v>1250</v>
      </c>
      <c r="P11" s="75">
        <v>698</v>
      </c>
      <c r="Q11" s="75">
        <v>670</v>
      </c>
      <c r="R11" s="75">
        <v>332</v>
      </c>
      <c r="S11" s="75">
        <v>2387</v>
      </c>
      <c r="T11" s="75">
        <v>1296</v>
      </c>
      <c r="U11" s="75">
        <v>2020</v>
      </c>
      <c r="V11" s="75">
        <v>11443</v>
      </c>
      <c r="W11" s="75">
        <v>7616</v>
      </c>
      <c r="X11" s="75">
        <v>1011</v>
      </c>
      <c r="Y11" s="75">
        <v>468</v>
      </c>
      <c r="Z11" s="75">
        <v>3687</v>
      </c>
      <c r="AA11" s="75">
        <v>2390</v>
      </c>
      <c r="AB11" s="75">
        <v>1310</v>
      </c>
      <c r="AC11" s="75">
        <v>1031</v>
      </c>
      <c r="AD11" s="75">
        <v>4603</v>
      </c>
      <c r="AE11" s="75">
        <v>3204</v>
      </c>
      <c r="AF11" s="75">
        <v>3793</v>
      </c>
      <c r="AG11" s="75">
        <v>2657</v>
      </c>
      <c r="AH11" s="75">
        <v>7626</v>
      </c>
      <c r="AI11" s="75">
        <v>4946</v>
      </c>
      <c r="AJ11" s="91">
        <f t="shared" si="13"/>
        <v>14500</v>
      </c>
      <c r="AK11" s="91">
        <f t="shared" si="14"/>
        <v>9244</v>
      </c>
      <c r="AL11" s="91">
        <f t="shared" si="15"/>
        <v>1193</v>
      </c>
      <c r="AM11" s="91">
        <f t="shared" si="16"/>
        <v>524</v>
      </c>
      <c r="AN11" s="91">
        <f t="shared" si="17"/>
        <v>4580</v>
      </c>
      <c r="AO11" s="91">
        <f t="shared" si="18"/>
        <v>2815</v>
      </c>
      <c r="AP11" s="91">
        <f t="shared" si="19"/>
        <v>1857</v>
      </c>
      <c r="AQ11" s="91">
        <f t="shared" si="20"/>
        <v>1383</v>
      </c>
      <c r="AR11" s="91">
        <f t="shared" si="21"/>
        <v>5853</v>
      </c>
      <c r="AS11" s="91">
        <f t="shared" si="22"/>
        <v>3902</v>
      </c>
      <c r="AT11" s="91">
        <f t="shared" si="23"/>
        <v>4463</v>
      </c>
      <c r="AU11" s="91">
        <f t="shared" si="24"/>
        <v>2989</v>
      </c>
      <c r="AV11" s="91">
        <f t="shared" si="25"/>
        <v>10013</v>
      </c>
      <c r="AW11" s="91">
        <f t="shared" si="26"/>
        <v>6242</v>
      </c>
      <c r="AX11" s="80">
        <f t="shared" si="27"/>
        <v>0.78917241379310343</v>
      </c>
      <c r="AY11" s="80">
        <f t="shared" si="28"/>
        <v>0.84744341994970662</v>
      </c>
      <c r="AZ11" s="80">
        <f t="shared" si="29"/>
        <v>0.43871778755499685</v>
      </c>
      <c r="BA11" s="80">
        <f t="shared" si="30"/>
        <v>0.78643430719289253</v>
      </c>
      <c r="BB11" s="80">
        <f t="shared" si="31"/>
        <v>0.8498767645081784</v>
      </c>
      <c r="BC11" s="80">
        <f t="shared" si="32"/>
        <v>0.76160990712074306</v>
      </c>
      <c r="BD11" s="80">
        <f t="shared" si="1"/>
        <v>0.53254824991822047</v>
      </c>
      <c r="BE11" s="81">
        <f t="shared" si="2"/>
        <v>0.30769230769230771</v>
      </c>
      <c r="BF11" s="80">
        <f t="shared" si="3"/>
        <v>0.64822348793056683</v>
      </c>
      <c r="BG11" s="80">
        <f t="shared" si="4"/>
        <v>0.55840000000000001</v>
      </c>
      <c r="BH11" s="80">
        <f t="shared" si="5"/>
        <v>0.4955223880597015</v>
      </c>
      <c r="BI11" s="80">
        <f t="shared" si="6"/>
        <v>0.54294093003770427</v>
      </c>
      <c r="BJ11" s="81">
        <f t="shared" si="7"/>
        <v>0.66555973083981479</v>
      </c>
      <c r="BK11" s="81">
        <f t="shared" si="8"/>
        <v>0.4629080118694362</v>
      </c>
      <c r="BL11" s="81">
        <f t="shared" si="9"/>
        <v>0.64822348793056683</v>
      </c>
      <c r="BM11" s="81">
        <f t="shared" si="10"/>
        <v>0.69606778188138174</v>
      </c>
      <c r="BN11" s="81">
        <f t="shared" si="11"/>
        <v>0.70050092275243869</v>
      </c>
      <c r="BO11" s="81">
        <f t="shared" si="12"/>
        <v>0.64857067925517964</v>
      </c>
      <c r="BP11" s="81">
        <f t="shared" si="33"/>
        <v>0.63751724137931032</v>
      </c>
      <c r="BQ11" s="81">
        <f t="shared" si="34"/>
        <v>0.43922883487007541</v>
      </c>
      <c r="BR11" s="81">
        <f t="shared" si="35"/>
        <v>0.61462882096069871</v>
      </c>
      <c r="BS11" s="81">
        <f t="shared" si="36"/>
        <v>0.66666666666666663</v>
      </c>
      <c r="BT11" s="81">
        <f t="shared" si="37"/>
        <v>0.6697288819179924</v>
      </c>
      <c r="BU11" s="81">
        <f t="shared" si="38"/>
        <v>0.62338959352841306</v>
      </c>
      <c r="BV11" s="80">
        <f t="shared" si="39"/>
        <v>0.55102490632576595</v>
      </c>
      <c r="BW11" s="80">
        <f t="shared" si="40"/>
        <v>1.1608586818240809</v>
      </c>
      <c r="BX11" s="80">
        <f t="shared" si="41"/>
        <v>0.91266353418094703</v>
      </c>
      <c r="BY11" s="80">
        <f t="shared" si="42"/>
        <v>0.66503295213327551</v>
      </c>
      <c r="BZ11" s="80">
        <f t="shared" si="43"/>
        <v>0.99367147033348924</v>
      </c>
      <c r="CA11" s="80">
        <f t="shared" si="44"/>
        <v>1.0800687498807313</v>
      </c>
      <c r="CB11" s="80">
        <f t="shared" si="45"/>
        <v>0.6588432523051132</v>
      </c>
      <c r="CC11" s="80">
        <f t="shared" si="46"/>
        <v>0.92194323144104806</v>
      </c>
      <c r="CD11" s="80">
        <f t="shared" si="47"/>
        <v>1.0743343951689936</v>
      </c>
      <c r="CE11" s="94">
        <f t="shared" si="48"/>
        <v>1.3235414369877032</v>
      </c>
      <c r="CF11" s="94">
        <f t="shared" si="49"/>
        <v>-0.4490652235230414</v>
      </c>
      <c r="CG11" s="94">
        <f t="shared" si="50"/>
        <v>-0.23266503103048564</v>
      </c>
      <c r="CH11" s="94">
        <f t="shared" si="51"/>
        <v>-1.0261615903512455</v>
      </c>
      <c r="CI11" s="94">
        <f t="shared" si="52"/>
        <v>0.47355399548818533</v>
      </c>
      <c r="CJ11" s="94">
        <f t="shared" si="53"/>
        <v>0.78010805958675145</v>
      </c>
      <c r="CK11" s="94">
        <f t="shared" si="54"/>
        <v>0.57843509512492142</v>
      </c>
    </row>
    <row r="12" spans="1:89" s="75" customFormat="1" x14ac:dyDescent="0.25">
      <c r="A12" s="78" t="s">
        <v>20</v>
      </c>
      <c r="B12" s="78" t="s">
        <v>21</v>
      </c>
      <c r="C12" s="68">
        <v>21</v>
      </c>
      <c r="D12" s="69">
        <v>544289</v>
      </c>
      <c r="E12" s="79">
        <v>18041</v>
      </c>
      <c r="F12" s="75">
        <v>2020</v>
      </c>
      <c r="G12" s="75">
        <v>2295</v>
      </c>
      <c r="H12" s="75">
        <v>1466</v>
      </c>
      <c r="I12" s="75">
        <v>177</v>
      </c>
      <c r="J12" s="75">
        <v>69</v>
      </c>
      <c r="K12" s="75">
        <v>216</v>
      </c>
      <c r="L12" s="75">
        <v>112</v>
      </c>
      <c r="M12" s="75">
        <v>801</v>
      </c>
      <c r="N12" s="75">
        <v>541</v>
      </c>
      <c r="O12" s="75">
        <v>944</v>
      </c>
      <c r="P12" s="75">
        <v>632</v>
      </c>
      <c r="Q12" s="75">
        <v>557</v>
      </c>
      <c r="R12" s="75">
        <v>331</v>
      </c>
      <c r="S12" s="75">
        <v>1738</v>
      </c>
      <c r="T12" s="75">
        <v>1135</v>
      </c>
      <c r="U12" s="75">
        <v>2020</v>
      </c>
      <c r="V12" s="75">
        <v>4471</v>
      </c>
      <c r="W12" s="75">
        <v>3249</v>
      </c>
      <c r="X12" s="75">
        <v>541</v>
      </c>
      <c r="Y12" s="75">
        <v>311</v>
      </c>
      <c r="Z12" s="75">
        <v>419</v>
      </c>
      <c r="AA12" s="75">
        <v>273</v>
      </c>
      <c r="AB12" s="75">
        <v>1245</v>
      </c>
      <c r="AC12" s="75">
        <v>1051</v>
      </c>
      <c r="AD12" s="75">
        <v>1932</v>
      </c>
      <c r="AE12" s="75">
        <v>1379</v>
      </c>
      <c r="AF12" s="75">
        <v>1415</v>
      </c>
      <c r="AG12" s="75">
        <v>1141</v>
      </c>
      <c r="AH12" s="75">
        <v>3051</v>
      </c>
      <c r="AI12" s="75">
        <v>2106</v>
      </c>
      <c r="AJ12" s="91">
        <f t="shared" si="13"/>
        <v>6766</v>
      </c>
      <c r="AK12" s="91">
        <f t="shared" si="14"/>
        <v>4715</v>
      </c>
      <c r="AL12" s="91">
        <f t="shared" si="15"/>
        <v>718</v>
      </c>
      <c r="AM12" s="91">
        <f t="shared" si="16"/>
        <v>380</v>
      </c>
      <c r="AN12" s="91">
        <f t="shared" si="17"/>
        <v>635</v>
      </c>
      <c r="AO12" s="91">
        <f t="shared" si="18"/>
        <v>385</v>
      </c>
      <c r="AP12" s="91">
        <f t="shared" si="19"/>
        <v>2046</v>
      </c>
      <c r="AQ12" s="91">
        <f t="shared" si="20"/>
        <v>1592</v>
      </c>
      <c r="AR12" s="91">
        <f t="shared" si="21"/>
        <v>2876</v>
      </c>
      <c r="AS12" s="91">
        <f t="shared" si="22"/>
        <v>2011</v>
      </c>
      <c r="AT12" s="91">
        <f t="shared" si="23"/>
        <v>1972</v>
      </c>
      <c r="AU12" s="91">
        <f t="shared" si="24"/>
        <v>1472</v>
      </c>
      <c r="AV12" s="91">
        <f t="shared" si="25"/>
        <v>4789</v>
      </c>
      <c r="AW12" s="91">
        <f t="shared" si="26"/>
        <v>3241</v>
      </c>
      <c r="AX12" s="80">
        <f t="shared" si="27"/>
        <v>0.66080402010050254</v>
      </c>
      <c r="AY12" s="80">
        <f t="shared" si="28"/>
        <v>0.75348189415041777</v>
      </c>
      <c r="AZ12" s="80">
        <f t="shared" si="29"/>
        <v>0.74528301886792447</v>
      </c>
      <c r="BA12" s="80">
        <f t="shared" si="30"/>
        <v>0.6717663421418637</v>
      </c>
      <c r="BB12" s="80">
        <f t="shared" si="31"/>
        <v>0.71754563894523327</v>
      </c>
      <c r="BC12" s="80">
        <f t="shared" si="32"/>
        <v>0.63708498642722911</v>
      </c>
      <c r="BD12" s="80">
        <f t="shared" si="1"/>
        <v>0.63877995642701524</v>
      </c>
      <c r="BE12" s="81">
        <f t="shared" si="2"/>
        <v>0.38983050847457629</v>
      </c>
      <c r="BF12" s="80">
        <f t="shared" si="3"/>
        <v>0.65155131264916466</v>
      </c>
      <c r="BG12" s="80">
        <f t="shared" si="4"/>
        <v>0.66949152542372881</v>
      </c>
      <c r="BH12" s="80">
        <f t="shared" si="5"/>
        <v>0.59425493716337519</v>
      </c>
      <c r="BI12" s="80">
        <f t="shared" si="6"/>
        <v>0.65304948216340619</v>
      </c>
      <c r="BJ12" s="81">
        <f t="shared" si="7"/>
        <v>0.7266830686647282</v>
      </c>
      <c r="BK12" s="81">
        <f t="shared" si="8"/>
        <v>0.57486136783733821</v>
      </c>
      <c r="BL12" s="81">
        <f t="shared" si="9"/>
        <v>0.65155131264916466</v>
      </c>
      <c r="BM12" s="81">
        <f t="shared" si="10"/>
        <v>0.71376811594202894</v>
      </c>
      <c r="BN12" s="81">
        <f t="shared" si="11"/>
        <v>0.80636042402826857</v>
      </c>
      <c r="BO12" s="81">
        <f t="shared" si="12"/>
        <v>0.69026548672566368</v>
      </c>
      <c r="BP12" s="81">
        <f t="shared" si="33"/>
        <v>0.69686668637304172</v>
      </c>
      <c r="BQ12" s="81">
        <f t="shared" si="34"/>
        <v>0.52924791086350975</v>
      </c>
      <c r="BR12" s="81">
        <f t="shared" si="35"/>
        <v>0.60629921259842523</v>
      </c>
      <c r="BS12" s="81">
        <f t="shared" si="36"/>
        <v>0.69923504867872044</v>
      </c>
      <c r="BT12" s="81">
        <f t="shared" si="37"/>
        <v>0.74645030425963488</v>
      </c>
      <c r="BU12" s="81">
        <f t="shared" si="38"/>
        <v>0.67675923992482778</v>
      </c>
      <c r="BV12" s="80">
        <f t="shared" si="39"/>
        <v>0.58227848101265822</v>
      </c>
      <c r="BW12" s="80">
        <f t="shared" si="40"/>
        <v>0.97320322648862567</v>
      </c>
      <c r="BX12" s="80">
        <f t="shared" si="41"/>
        <v>0.90996923417616393</v>
      </c>
      <c r="BY12" s="80">
        <f t="shared" si="42"/>
        <v>0.80538953057413887</v>
      </c>
      <c r="BZ12" s="80">
        <f t="shared" si="43"/>
        <v>0.88517255395089478</v>
      </c>
      <c r="CA12" s="80">
        <f t="shared" si="44"/>
        <v>1.1681888194255687</v>
      </c>
      <c r="CB12" s="80">
        <f t="shared" si="45"/>
        <v>0.75689557018570564</v>
      </c>
      <c r="CC12" s="80">
        <f t="shared" si="46"/>
        <v>0.86708927669471458</v>
      </c>
      <c r="CD12" s="80">
        <f t="shared" si="47"/>
        <v>1.1029776325514937</v>
      </c>
      <c r="CE12" s="94">
        <f t="shared" si="48"/>
        <v>0.22732117239613892</v>
      </c>
      <c r="CF12" s="94">
        <f t="shared" si="49"/>
        <v>0.2963157803216861</v>
      </c>
      <c r="CG12" s="94">
        <f t="shared" si="50"/>
        <v>0.45484211756333809</v>
      </c>
      <c r="CH12" s="94">
        <f t="shared" si="51"/>
        <v>-7.1211287531860165E-2</v>
      </c>
      <c r="CI12" s="94">
        <f t="shared" si="52"/>
        <v>0.78919006126701674</v>
      </c>
      <c r="CJ12" s="94">
        <f t="shared" si="53"/>
        <v>0.5709446461613964</v>
      </c>
      <c r="CK12" s="94">
        <f t="shared" si="54"/>
        <v>0.81784309710797698</v>
      </c>
    </row>
    <row r="13" spans="1:89" s="75" customFormat="1" x14ac:dyDescent="0.25">
      <c r="A13" s="78" t="s">
        <v>22</v>
      </c>
      <c r="B13" s="78" t="s">
        <v>23</v>
      </c>
      <c r="C13" s="68">
        <v>21</v>
      </c>
      <c r="D13" s="69">
        <v>59099</v>
      </c>
      <c r="E13" s="79">
        <v>2294</v>
      </c>
      <c r="F13" s="75">
        <v>2019</v>
      </c>
      <c r="G13" s="75">
        <v>155</v>
      </c>
      <c r="H13" s="75">
        <v>79</v>
      </c>
      <c r="I13" s="75">
        <v>0</v>
      </c>
      <c r="J13" s="75">
        <v>0</v>
      </c>
      <c r="K13" s="75">
        <v>19</v>
      </c>
      <c r="L13" s="75">
        <v>5</v>
      </c>
      <c r="M13" s="75">
        <v>86</v>
      </c>
      <c r="N13" s="75">
        <v>50</v>
      </c>
      <c r="O13" s="75">
        <v>14</v>
      </c>
      <c r="P13" s="75">
        <v>8</v>
      </c>
      <c r="Q13" s="75">
        <v>44</v>
      </c>
      <c r="R13" s="75">
        <v>21</v>
      </c>
      <c r="S13" s="75">
        <v>111</v>
      </c>
      <c r="T13" s="75">
        <v>58</v>
      </c>
      <c r="U13" s="75">
        <v>2020</v>
      </c>
      <c r="V13" s="75">
        <v>610</v>
      </c>
      <c r="W13" s="75">
        <v>399</v>
      </c>
      <c r="X13" s="75">
        <v>1</v>
      </c>
      <c r="Y13" s="75">
        <v>0</v>
      </c>
      <c r="Z13" s="75">
        <v>83</v>
      </c>
      <c r="AA13" s="75">
        <v>48</v>
      </c>
      <c r="AB13" s="75">
        <v>255</v>
      </c>
      <c r="AC13" s="75">
        <v>177</v>
      </c>
      <c r="AD13" s="75">
        <v>74</v>
      </c>
      <c r="AE13" s="75">
        <v>58</v>
      </c>
      <c r="AF13" s="75">
        <v>220</v>
      </c>
      <c r="AG13" s="75">
        <v>145</v>
      </c>
      <c r="AH13" s="75">
        <v>388</v>
      </c>
      <c r="AI13" s="75">
        <v>253</v>
      </c>
      <c r="AJ13" s="91">
        <f t="shared" si="13"/>
        <v>765</v>
      </c>
      <c r="AK13" s="91">
        <f t="shared" si="14"/>
        <v>478</v>
      </c>
      <c r="AL13" s="91">
        <f t="shared" si="15"/>
        <v>1</v>
      </c>
      <c r="AM13" s="91">
        <f t="shared" si="16"/>
        <v>0</v>
      </c>
      <c r="AN13" s="91">
        <f t="shared" si="17"/>
        <v>102</v>
      </c>
      <c r="AO13" s="91">
        <f t="shared" si="18"/>
        <v>53</v>
      </c>
      <c r="AP13" s="91">
        <f t="shared" si="19"/>
        <v>341</v>
      </c>
      <c r="AQ13" s="91">
        <f t="shared" si="20"/>
        <v>227</v>
      </c>
      <c r="AR13" s="91">
        <f t="shared" si="21"/>
        <v>88</v>
      </c>
      <c r="AS13" s="91">
        <f t="shared" si="22"/>
        <v>66</v>
      </c>
      <c r="AT13" s="91">
        <f t="shared" si="23"/>
        <v>264</v>
      </c>
      <c r="AU13" s="91">
        <f t="shared" si="24"/>
        <v>166</v>
      </c>
      <c r="AV13" s="91">
        <f t="shared" si="25"/>
        <v>499</v>
      </c>
      <c r="AW13" s="91">
        <f t="shared" si="26"/>
        <v>311</v>
      </c>
      <c r="AX13" s="80">
        <f t="shared" si="27"/>
        <v>0.79738562091503273</v>
      </c>
      <c r="AY13" s="80">
        <f t="shared" si="28"/>
        <v>1</v>
      </c>
      <c r="AZ13" s="80">
        <f t="shared" si="29"/>
        <v>0.29629629629629628</v>
      </c>
      <c r="BA13" s="80">
        <f t="shared" si="30"/>
        <v>0.84090909090909094</v>
      </c>
      <c r="BB13" s="80">
        <f t="shared" si="31"/>
        <v>0.83333333333333337</v>
      </c>
      <c r="BC13" s="80">
        <f t="shared" si="32"/>
        <v>0.77755511022044088</v>
      </c>
      <c r="BD13" s="80">
        <f t="shared" si="1"/>
        <v>0.50967741935483868</v>
      </c>
      <c r="BE13" s="81" t="str">
        <f t="shared" si="2"/>
        <v/>
      </c>
      <c r="BF13" s="80">
        <f t="shared" si="3"/>
        <v>0.57831325301204817</v>
      </c>
      <c r="BG13" s="80">
        <f t="shared" si="4"/>
        <v>0.5714285714285714</v>
      </c>
      <c r="BH13" s="80">
        <f t="shared" si="5"/>
        <v>0.47727272727272729</v>
      </c>
      <c r="BI13" s="80">
        <f t="shared" si="6"/>
        <v>0.52252252252252251</v>
      </c>
      <c r="BJ13" s="81">
        <f t="shared" si="7"/>
        <v>0.65409836065573768</v>
      </c>
      <c r="BK13" s="81">
        <f t="shared" si="8"/>
        <v>0</v>
      </c>
      <c r="BL13" s="81">
        <f t="shared" si="9"/>
        <v>0.57831325301204817</v>
      </c>
      <c r="BM13" s="81">
        <f t="shared" si="10"/>
        <v>0.78378378378378377</v>
      </c>
      <c r="BN13" s="81">
        <f t="shared" si="11"/>
        <v>0.65909090909090906</v>
      </c>
      <c r="BO13" s="81">
        <f t="shared" si="12"/>
        <v>0.65206185567010311</v>
      </c>
      <c r="BP13" s="81">
        <f t="shared" si="33"/>
        <v>0.62483660130718954</v>
      </c>
      <c r="BQ13" s="81">
        <f t="shared" si="34"/>
        <v>0</v>
      </c>
      <c r="BR13" s="81">
        <f t="shared" si="35"/>
        <v>0.51960784313725494</v>
      </c>
      <c r="BS13" s="81">
        <f t="shared" si="36"/>
        <v>0.75</v>
      </c>
      <c r="BT13" s="81">
        <f t="shared" si="37"/>
        <v>0.62878787878787878</v>
      </c>
      <c r="BU13" s="81">
        <f t="shared" si="38"/>
        <v>0.6232464929859719</v>
      </c>
      <c r="BV13" s="80" t="str">
        <f t="shared" si="39"/>
        <v/>
      </c>
      <c r="BW13" s="80">
        <f t="shared" si="40"/>
        <v>1.0120481927710843</v>
      </c>
      <c r="BX13" s="80">
        <f t="shared" si="41"/>
        <v>0.91340125391849536</v>
      </c>
      <c r="BY13" s="80">
        <f t="shared" si="42"/>
        <v>0</v>
      </c>
      <c r="BZ13" s="80">
        <f t="shared" si="43"/>
        <v>1.1891891891891893</v>
      </c>
      <c r="CA13" s="80">
        <f t="shared" si="44"/>
        <v>1.0107797340998921</v>
      </c>
      <c r="CB13" s="80">
        <f t="shared" si="45"/>
        <v>0</v>
      </c>
      <c r="CC13" s="80">
        <f t="shared" si="46"/>
        <v>0.69281045751633996</v>
      </c>
      <c r="CD13" s="80">
        <f t="shared" si="47"/>
        <v>1.00889116242814</v>
      </c>
      <c r="CE13" s="94">
        <f t="shared" si="48"/>
        <v>1.3936792943321441</v>
      </c>
      <c r="CF13" s="94">
        <f t="shared" si="49"/>
        <v>-0.60832380171782297</v>
      </c>
      <c r="CG13" s="94">
        <f t="shared" si="50"/>
        <v>-0.36158099365027219</v>
      </c>
      <c r="CH13" s="94">
        <f t="shared" si="51"/>
        <v>-1.2317546970610975</v>
      </c>
      <c r="CI13" s="94">
        <f t="shared" si="52"/>
        <v>-1.6473004281243393</v>
      </c>
      <c r="CJ13" s="94">
        <f t="shared" si="53"/>
        <v>-9.3597279314371118E-2</v>
      </c>
      <c r="CK13" s="94">
        <f t="shared" si="54"/>
        <v>3.1442679966843863E-2</v>
      </c>
    </row>
    <row r="14" spans="1:89" s="75" customFormat="1" x14ac:dyDescent="0.25">
      <c r="A14" s="78" t="s">
        <v>26</v>
      </c>
      <c r="B14" s="78" t="s">
        <v>27</v>
      </c>
      <c r="C14" s="68">
        <v>21</v>
      </c>
      <c r="D14" s="69">
        <v>164316</v>
      </c>
      <c r="E14" s="79">
        <v>5799</v>
      </c>
      <c r="F14" s="75">
        <v>2020</v>
      </c>
      <c r="G14" s="75">
        <v>166</v>
      </c>
      <c r="H14" s="75">
        <v>114</v>
      </c>
      <c r="I14" s="75">
        <v>1</v>
      </c>
      <c r="J14" s="75">
        <v>0</v>
      </c>
      <c r="K14" s="75">
        <v>1</v>
      </c>
      <c r="L14" s="75">
        <v>0</v>
      </c>
      <c r="M14" s="75">
        <v>35</v>
      </c>
      <c r="N14" s="75">
        <v>31</v>
      </c>
      <c r="O14" s="75">
        <v>109</v>
      </c>
      <c r="P14" s="75">
        <v>68</v>
      </c>
      <c r="Q14" s="75">
        <v>44</v>
      </c>
      <c r="R14" s="75">
        <v>30</v>
      </c>
      <c r="S14" s="75">
        <v>122</v>
      </c>
      <c r="T14" s="75">
        <v>84</v>
      </c>
      <c r="U14" s="75">
        <v>2020</v>
      </c>
      <c r="V14" s="75">
        <v>309</v>
      </c>
      <c r="W14" s="75">
        <v>171</v>
      </c>
      <c r="X14" s="75">
        <v>2</v>
      </c>
      <c r="Y14" s="75">
        <v>0</v>
      </c>
      <c r="Z14" s="75">
        <v>41</v>
      </c>
      <c r="AA14" s="75">
        <v>23</v>
      </c>
      <c r="AB14" s="75">
        <v>23</v>
      </c>
      <c r="AC14" s="75">
        <v>17</v>
      </c>
      <c r="AD14" s="75">
        <v>202</v>
      </c>
      <c r="AE14" s="75">
        <v>106</v>
      </c>
      <c r="AF14" s="75">
        <v>89</v>
      </c>
      <c r="AG14" s="75">
        <v>50</v>
      </c>
      <c r="AH14" s="75">
        <v>220</v>
      </c>
      <c r="AI14" s="75">
        <v>121</v>
      </c>
      <c r="AJ14" s="91">
        <f t="shared" si="13"/>
        <v>475</v>
      </c>
      <c r="AK14" s="91">
        <f t="shared" si="14"/>
        <v>285</v>
      </c>
      <c r="AL14" s="91">
        <f t="shared" si="15"/>
        <v>3</v>
      </c>
      <c r="AM14" s="91">
        <f t="shared" si="16"/>
        <v>0</v>
      </c>
      <c r="AN14" s="91">
        <f t="shared" si="17"/>
        <v>42</v>
      </c>
      <c r="AO14" s="91">
        <f t="shared" si="18"/>
        <v>23</v>
      </c>
      <c r="AP14" s="91">
        <f t="shared" si="19"/>
        <v>58</v>
      </c>
      <c r="AQ14" s="91">
        <f t="shared" si="20"/>
        <v>48</v>
      </c>
      <c r="AR14" s="91">
        <f t="shared" si="21"/>
        <v>311</v>
      </c>
      <c r="AS14" s="91">
        <f t="shared" si="22"/>
        <v>174</v>
      </c>
      <c r="AT14" s="91">
        <f t="shared" si="23"/>
        <v>133</v>
      </c>
      <c r="AU14" s="91">
        <f t="shared" si="24"/>
        <v>80</v>
      </c>
      <c r="AV14" s="91">
        <f t="shared" si="25"/>
        <v>342</v>
      </c>
      <c r="AW14" s="91">
        <f t="shared" si="26"/>
        <v>205</v>
      </c>
      <c r="AX14" s="80">
        <f t="shared" si="27"/>
        <v>0.65052631578947373</v>
      </c>
      <c r="AY14" s="80">
        <f t="shared" si="28"/>
        <v>0.66666666666666663</v>
      </c>
      <c r="AZ14" s="80">
        <f t="shared" si="29"/>
        <v>0.98550724637681164</v>
      </c>
      <c r="BA14" s="80">
        <f t="shared" si="30"/>
        <v>0.64951768488745976</v>
      </c>
      <c r="BB14" s="80">
        <f t="shared" si="31"/>
        <v>0.66917293233082709</v>
      </c>
      <c r="BC14" s="80">
        <f t="shared" si="32"/>
        <v>0.64327485380116955</v>
      </c>
      <c r="BD14" s="80">
        <f t="shared" si="1"/>
        <v>0.68674698795180722</v>
      </c>
      <c r="BE14" s="81">
        <f t="shared" si="2"/>
        <v>0</v>
      </c>
      <c r="BF14" s="80">
        <f t="shared" si="3"/>
        <v>0.56097560975609762</v>
      </c>
      <c r="BG14" s="80">
        <f t="shared" si="4"/>
        <v>0.62385321100917435</v>
      </c>
      <c r="BH14" s="80">
        <f t="shared" si="5"/>
        <v>0.68181818181818177</v>
      </c>
      <c r="BI14" s="80">
        <f t="shared" si="6"/>
        <v>0.68852459016393441</v>
      </c>
      <c r="BJ14" s="81">
        <f t="shared" si="7"/>
        <v>0.55339805825242716</v>
      </c>
      <c r="BK14" s="81">
        <f t="shared" si="8"/>
        <v>0</v>
      </c>
      <c r="BL14" s="81">
        <f t="shared" si="9"/>
        <v>0.56097560975609762</v>
      </c>
      <c r="BM14" s="81">
        <f t="shared" si="10"/>
        <v>0.52475247524752477</v>
      </c>
      <c r="BN14" s="81">
        <f t="shared" si="11"/>
        <v>0.5617977528089888</v>
      </c>
      <c r="BO14" s="81">
        <f t="shared" si="12"/>
        <v>0.55000000000000004</v>
      </c>
      <c r="BP14" s="81">
        <f t="shared" si="33"/>
        <v>0.6</v>
      </c>
      <c r="BQ14" s="81">
        <f t="shared" si="34"/>
        <v>0</v>
      </c>
      <c r="BR14" s="81">
        <f t="shared" si="35"/>
        <v>0.54761904761904767</v>
      </c>
      <c r="BS14" s="81">
        <f t="shared" si="36"/>
        <v>0.55948553054662375</v>
      </c>
      <c r="BT14" s="81">
        <f t="shared" si="37"/>
        <v>0.60150375939849621</v>
      </c>
      <c r="BU14" s="81">
        <f t="shared" si="38"/>
        <v>0.59941520467836262</v>
      </c>
      <c r="BV14" s="80">
        <f t="shared" si="39"/>
        <v>0</v>
      </c>
      <c r="BW14" s="80">
        <f t="shared" si="40"/>
        <v>0.89921090387374469</v>
      </c>
      <c r="BX14" s="80">
        <f t="shared" si="41"/>
        <v>0.99025974025974017</v>
      </c>
      <c r="BY14" s="80">
        <f t="shared" si="42"/>
        <v>0</v>
      </c>
      <c r="BZ14" s="80">
        <f t="shared" si="43"/>
        <v>0.934059405940594</v>
      </c>
      <c r="CA14" s="80">
        <f t="shared" si="44"/>
        <v>1.0214504596527068</v>
      </c>
      <c r="CB14" s="80">
        <f t="shared" si="45"/>
        <v>0</v>
      </c>
      <c r="CC14" s="80">
        <f t="shared" si="46"/>
        <v>0.97879036672140141</v>
      </c>
      <c r="CD14" s="80">
        <f t="shared" si="47"/>
        <v>1.0034843205574913</v>
      </c>
      <c r="CE14" s="94">
        <f t="shared" si="48"/>
        <v>0.13955324592188817</v>
      </c>
      <c r="CF14" s="94">
        <f t="shared" si="49"/>
        <v>-0.92025141648152597</v>
      </c>
      <c r="CG14" s="94">
        <f t="shared" si="50"/>
        <v>-1.494244559343461</v>
      </c>
      <c r="CH14" s="94">
        <f t="shared" si="51"/>
        <v>0.35997948201635271</v>
      </c>
      <c r="CI14" s="94">
        <f t="shared" si="52"/>
        <v>-1.6473004281243393</v>
      </c>
      <c r="CJ14" s="94">
        <f t="shared" si="53"/>
        <v>0.99687166238763059</v>
      </c>
      <c r="CK14" s="94">
        <f t="shared" si="54"/>
        <v>-1.3749181274413833E-2</v>
      </c>
    </row>
    <row r="15" spans="1:89" s="75" customFormat="1" x14ac:dyDescent="0.25">
      <c r="A15" s="78" t="s">
        <v>28</v>
      </c>
      <c r="B15" s="78" t="s">
        <v>29</v>
      </c>
      <c r="C15" s="68">
        <v>21</v>
      </c>
      <c r="D15" s="69">
        <v>114591</v>
      </c>
      <c r="E15" s="79">
        <v>2184</v>
      </c>
      <c r="F15" s="75">
        <v>2019</v>
      </c>
      <c r="G15" s="75">
        <v>3619</v>
      </c>
      <c r="H15" s="75">
        <v>2785</v>
      </c>
      <c r="I15" s="75">
        <v>80</v>
      </c>
      <c r="J15" s="75">
        <v>34</v>
      </c>
      <c r="K15" s="75">
        <v>388</v>
      </c>
      <c r="L15" s="75">
        <v>192</v>
      </c>
      <c r="M15" s="75">
        <v>1049</v>
      </c>
      <c r="N15" s="75">
        <v>854</v>
      </c>
      <c r="O15" s="75">
        <v>1810</v>
      </c>
      <c r="P15" s="75">
        <v>1466</v>
      </c>
      <c r="Q15" s="75">
        <v>831</v>
      </c>
      <c r="R15" s="75">
        <v>631</v>
      </c>
      <c r="S15" s="75">
        <v>2788</v>
      </c>
      <c r="T15" s="75">
        <v>2154</v>
      </c>
      <c r="U15" s="75">
        <v>2020</v>
      </c>
      <c r="V15" s="75">
        <v>4844</v>
      </c>
      <c r="W15" s="75">
        <v>3666</v>
      </c>
      <c r="X15" s="75">
        <v>291</v>
      </c>
      <c r="Y15" s="75">
        <v>152</v>
      </c>
      <c r="Z15" s="75">
        <v>1069</v>
      </c>
      <c r="AA15" s="75">
        <v>703</v>
      </c>
      <c r="AB15" s="75">
        <v>1102</v>
      </c>
      <c r="AC15" s="75">
        <v>923</v>
      </c>
      <c r="AD15" s="75">
        <v>1979</v>
      </c>
      <c r="AE15" s="75">
        <v>1595</v>
      </c>
      <c r="AF15" s="75">
        <v>1796</v>
      </c>
      <c r="AG15" s="75">
        <v>1450</v>
      </c>
      <c r="AH15" s="75">
        <v>3045</v>
      </c>
      <c r="AI15" s="75">
        <v>2214</v>
      </c>
      <c r="AJ15" s="91">
        <f t="shared" si="13"/>
        <v>8463</v>
      </c>
      <c r="AK15" s="91">
        <f t="shared" si="14"/>
        <v>6451</v>
      </c>
      <c r="AL15" s="91">
        <f t="shared" si="15"/>
        <v>371</v>
      </c>
      <c r="AM15" s="91">
        <f t="shared" si="16"/>
        <v>186</v>
      </c>
      <c r="AN15" s="91">
        <f t="shared" si="17"/>
        <v>1457</v>
      </c>
      <c r="AO15" s="91">
        <f t="shared" si="18"/>
        <v>895</v>
      </c>
      <c r="AP15" s="91">
        <f t="shared" si="19"/>
        <v>2151</v>
      </c>
      <c r="AQ15" s="91">
        <f t="shared" si="20"/>
        <v>1777</v>
      </c>
      <c r="AR15" s="91">
        <f t="shared" si="21"/>
        <v>3789</v>
      </c>
      <c r="AS15" s="91">
        <f t="shared" si="22"/>
        <v>3061</v>
      </c>
      <c r="AT15" s="91">
        <f t="shared" si="23"/>
        <v>2627</v>
      </c>
      <c r="AU15" s="91">
        <f t="shared" si="24"/>
        <v>2081</v>
      </c>
      <c r="AV15" s="91">
        <f t="shared" si="25"/>
        <v>5833</v>
      </c>
      <c r="AW15" s="91">
        <f t="shared" si="26"/>
        <v>4368</v>
      </c>
      <c r="AX15" s="80">
        <f t="shared" si="27"/>
        <v>0.5723738626964433</v>
      </c>
      <c r="AY15" s="80">
        <f t="shared" si="28"/>
        <v>0.78436657681940702</v>
      </c>
      <c r="AZ15" s="80">
        <f t="shared" si="29"/>
        <v>0.79072276159654797</v>
      </c>
      <c r="BA15" s="80">
        <f t="shared" si="30"/>
        <v>0.52230139878595938</v>
      </c>
      <c r="BB15" s="80">
        <f t="shared" si="31"/>
        <v>0.68366958507803577</v>
      </c>
      <c r="BC15" s="80">
        <f t="shared" si="32"/>
        <v>0.52202983027601579</v>
      </c>
      <c r="BD15" s="80">
        <f t="shared" si="1"/>
        <v>0.76954959933683342</v>
      </c>
      <c r="BE15" s="81">
        <f t="shared" si="2"/>
        <v>0.42499999999999999</v>
      </c>
      <c r="BF15" s="80">
        <f t="shared" si="3"/>
        <v>0.65762394761459309</v>
      </c>
      <c r="BG15" s="80">
        <f t="shared" si="4"/>
        <v>0.80994475138121547</v>
      </c>
      <c r="BH15" s="80">
        <f t="shared" si="5"/>
        <v>0.75932611311672682</v>
      </c>
      <c r="BI15" s="80">
        <f t="shared" si="6"/>
        <v>0.77259684361549497</v>
      </c>
      <c r="BJ15" s="81">
        <f t="shared" si="7"/>
        <v>0.75681255161023953</v>
      </c>
      <c r="BK15" s="81">
        <f t="shared" si="8"/>
        <v>0.5223367697594502</v>
      </c>
      <c r="BL15" s="81">
        <f t="shared" si="9"/>
        <v>0.65762394761459309</v>
      </c>
      <c r="BM15" s="81">
        <f t="shared" si="10"/>
        <v>0.80596260737746339</v>
      </c>
      <c r="BN15" s="81">
        <f t="shared" si="11"/>
        <v>0.80734966592427615</v>
      </c>
      <c r="BO15" s="81">
        <f t="shared" si="12"/>
        <v>0.72709359605911328</v>
      </c>
      <c r="BP15" s="81">
        <f t="shared" si="33"/>
        <v>0.7622592461302139</v>
      </c>
      <c r="BQ15" s="81">
        <f t="shared" si="34"/>
        <v>0.50134770889487867</v>
      </c>
      <c r="BR15" s="81">
        <f t="shared" si="35"/>
        <v>0.61427590940288268</v>
      </c>
      <c r="BS15" s="81">
        <f t="shared" si="36"/>
        <v>0.80786487199788859</v>
      </c>
      <c r="BT15" s="81">
        <f t="shared" si="37"/>
        <v>0.79215835553863723</v>
      </c>
      <c r="BU15" s="81">
        <f t="shared" si="38"/>
        <v>0.74884279101662954</v>
      </c>
      <c r="BV15" s="80">
        <f t="shared" si="39"/>
        <v>0.52472714870395631</v>
      </c>
      <c r="BW15" s="80">
        <f t="shared" si="40"/>
        <v>0.81193679753234205</v>
      </c>
      <c r="BX15" s="80">
        <f t="shared" si="41"/>
        <v>0.98282321419193797</v>
      </c>
      <c r="BY15" s="80">
        <f t="shared" si="42"/>
        <v>0.64809057514354351</v>
      </c>
      <c r="BZ15" s="80">
        <f t="shared" si="43"/>
        <v>0.9982819605861547</v>
      </c>
      <c r="CA15" s="80">
        <f t="shared" si="44"/>
        <v>1.110379283080136</v>
      </c>
      <c r="CB15" s="80">
        <f t="shared" si="45"/>
        <v>0.62058362267320988</v>
      </c>
      <c r="CC15" s="80">
        <f t="shared" si="46"/>
        <v>0.76036962454345725</v>
      </c>
      <c r="CD15" s="80">
        <f t="shared" si="47"/>
        <v>1.0578433351320675</v>
      </c>
      <c r="CE15" s="94">
        <f t="shared" si="48"/>
        <v>-0.527840809138721</v>
      </c>
      <c r="CF15" s="94">
        <f t="shared" si="49"/>
        <v>1.1175934155367346</v>
      </c>
      <c r="CG15" s="94">
        <f t="shared" si="50"/>
        <v>0.7937345217676085</v>
      </c>
      <c r="CH15" s="94">
        <f t="shared" si="51"/>
        <v>1.1043182619814509</v>
      </c>
      <c r="CI15" s="94">
        <f t="shared" si="52"/>
        <v>0.35039404133110569</v>
      </c>
      <c r="CJ15" s="94">
        <f t="shared" si="53"/>
        <v>0.16401233240665211</v>
      </c>
      <c r="CK15" s="94">
        <f t="shared" si="54"/>
        <v>0.4405983107803127</v>
      </c>
    </row>
    <row r="16" spans="1:89" s="75" customFormat="1" x14ac:dyDescent="0.25">
      <c r="A16" s="78" t="s">
        <v>30</v>
      </c>
      <c r="B16" s="78" t="s">
        <v>31</v>
      </c>
      <c r="C16" s="68">
        <v>20</v>
      </c>
      <c r="D16" s="69">
        <v>616175</v>
      </c>
      <c r="E16" s="79">
        <v>25078</v>
      </c>
      <c r="F16" s="75">
        <v>2019</v>
      </c>
      <c r="G16" s="75">
        <v>824</v>
      </c>
      <c r="H16" s="75">
        <v>476</v>
      </c>
      <c r="I16" s="75">
        <v>30</v>
      </c>
      <c r="J16" s="75">
        <v>7</v>
      </c>
      <c r="K16" s="75">
        <v>73</v>
      </c>
      <c r="L16" s="75">
        <v>36</v>
      </c>
      <c r="M16" s="75">
        <v>143</v>
      </c>
      <c r="N16" s="75">
        <v>105</v>
      </c>
      <c r="O16" s="75">
        <v>518</v>
      </c>
      <c r="P16" s="75">
        <v>292</v>
      </c>
      <c r="Q16" s="75">
        <v>170</v>
      </c>
      <c r="R16" s="75">
        <v>86</v>
      </c>
      <c r="S16" s="75">
        <v>654</v>
      </c>
      <c r="T16" s="75">
        <v>390</v>
      </c>
      <c r="U16" s="75">
        <v>2020</v>
      </c>
      <c r="V16" s="75">
        <v>2096</v>
      </c>
      <c r="W16" s="75">
        <v>1476</v>
      </c>
      <c r="X16" s="75">
        <v>106</v>
      </c>
      <c r="Y16" s="75">
        <v>67</v>
      </c>
      <c r="Z16" s="75">
        <v>182</v>
      </c>
      <c r="AA16" s="75">
        <v>111</v>
      </c>
      <c r="AB16" s="75">
        <v>244</v>
      </c>
      <c r="AC16" s="75">
        <v>207</v>
      </c>
      <c r="AD16" s="75">
        <v>1373</v>
      </c>
      <c r="AE16" s="75">
        <v>959</v>
      </c>
      <c r="AF16" s="75">
        <v>561</v>
      </c>
      <c r="AG16" s="75">
        <v>457</v>
      </c>
      <c r="AH16" s="75">
        <v>1525</v>
      </c>
      <c r="AI16" s="75">
        <v>1017</v>
      </c>
      <c r="AJ16" s="91">
        <f t="shared" si="13"/>
        <v>2920</v>
      </c>
      <c r="AK16" s="91">
        <f t="shared" si="14"/>
        <v>1952</v>
      </c>
      <c r="AL16" s="91">
        <f t="shared" si="15"/>
        <v>136</v>
      </c>
      <c r="AM16" s="91">
        <f t="shared" si="16"/>
        <v>74</v>
      </c>
      <c r="AN16" s="91">
        <f t="shared" si="17"/>
        <v>255</v>
      </c>
      <c r="AO16" s="91">
        <f t="shared" si="18"/>
        <v>147</v>
      </c>
      <c r="AP16" s="91">
        <f t="shared" si="19"/>
        <v>387</v>
      </c>
      <c r="AQ16" s="91">
        <f t="shared" si="20"/>
        <v>312</v>
      </c>
      <c r="AR16" s="91">
        <f t="shared" si="21"/>
        <v>1891</v>
      </c>
      <c r="AS16" s="91">
        <f t="shared" si="22"/>
        <v>1251</v>
      </c>
      <c r="AT16" s="91">
        <f t="shared" si="23"/>
        <v>731</v>
      </c>
      <c r="AU16" s="91">
        <f t="shared" si="24"/>
        <v>543</v>
      </c>
      <c r="AV16" s="91">
        <f t="shared" si="25"/>
        <v>2179</v>
      </c>
      <c r="AW16" s="91">
        <f t="shared" si="26"/>
        <v>1407</v>
      </c>
      <c r="AX16" s="80">
        <f t="shared" si="27"/>
        <v>0.71780821917808224</v>
      </c>
      <c r="AY16" s="80">
        <f t="shared" si="28"/>
        <v>0.77941176470588236</v>
      </c>
      <c r="AZ16" s="80">
        <f t="shared" si="29"/>
        <v>0.8</v>
      </c>
      <c r="BA16" s="80">
        <f t="shared" si="30"/>
        <v>0.72607086197778958</v>
      </c>
      <c r="BB16" s="80">
        <f t="shared" si="31"/>
        <v>0.76744186046511631</v>
      </c>
      <c r="BC16" s="80">
        <f t="shared" si="32"/>
        <v>0.6998623221661312</v>
      </c>
      <c r="BD16" s="80">
        <f t="shared" si="1"/>
        <v>0.57766990291262132</v>
      </c>
      <c r="BE16" s="81">
        <f t="shared" si="2"/>
        <v>0.23333333333333334</v>
      </c>
      <c r="BF16" s="80">
        <f t="shared" si="3"/>
        <v>0.60989010989010994</v>
      </c>
      <c r="BG16" s="80">
        <f t="shared" si="4"/>
        <v>0.56370656370656369</v>
      </c>
      <c r="BH16" s="80">
        <f t="shared" si="5"/>
        <v>0.50588235294117645</v>
      </c>
      <c r="BI16" s="80">
        <f t="shared" si="6"/>
        <v>0.59633027522935778</v>
      </c>
      <c r="BJ16" s="81">
        <f t="shared" si="7"/>
        <v>0.70419847328244278</v>
      </c>
      <c r="BK16" s="81">
        <f t="shared" si="8"/>
        <v>0.63207547169811318</v>
      </c>
      <c r="BL16" s="81">
        <f t="shared" si="9"/>
        <v>0.60989010989010994</v>
      </c>
      <c r="BM16" s="81">
        <f t="shared" si="10"/>
        <v>0.69847050254916243</v>
      </c>
      <c r="BN16" s="81">
        <f t="shared" si="11"/>
        <v>0.81461675579322634</v>
      </c>
      <c r="BO16" s="81">
        <f t="shared" si="12"/>
        <v>0.66688524590163933</v>
      </c>
      <c r="BP16" s="81">
        <f t="shared" si="33"/>
        <v>0.66849315068493154</v>
      </c>
      <c r="BQ16" s="81">
        <f t="shared" si="34"/>
        <v>0.54411764705882348</v>
      </c>
      <c r="BR16" s="81">
        <f t="shared" si="35"/>
        <v>0.57647058823529407</v>
      </c>
      <c r="BS16" s="81">
        <f t="shared" si="36"/>
        <v>0.66155473294553147</v>
      </c>
      <c r="BT16" s="81">
        <f t="shared" si="37"/>
        <v>0.7428180574555403</v>
      </c>
      <c r="BU16" s="81">
        <f t="shared" si="38"/>
        <v>0.64570904084442404</v>
      </c>
      <c r="BV16" s="80">
        <f t="shared" si="39"/>
        <v>0.41392694063926944</v>
      </c>
      <c r="BW16" s="80">
        <f t="shared" si="40"/>
        <v>1.0819283456269759</v>
      </c>
      <c r="BX16" s="80">
        <f t="shared" si="41"/>
        <v>0.84832579185520363</v>
      </c>
      <c r="BY16" s="80">
        <f t="shared" si="42"/>
        <v>0.90494225510063542</v>
      </c>
      <c r="BZ16" s="80">
        <f t="shared" si="43"/>
        <v>0.85742221428901566</v>
      </c>
      <c r="CA16" s="80">
        <f t="shared" si="44"/>
        <v>1.2215246338099019</v>
      </c>
      <c r="CB16" s="80">
        <f t="shared" si="45"/>
        <v>0.82248318991865321</v>
      </c>
      <c r="CC16" s="80">
        <f t="shared" si="46"/>
        <v>0.87138759580570835</v>
      </c>
      <c r="CD16" s="80">
        <f t="shared" si="47"/>
        <v>1.1503912915391772</v>
      </c>
      <c r="CE16" s="94">
        <f t="shared" si="48"/>
        <v>0.71411668644841519</v>
      </c>
      <c r="CF16" s="94">
        <f t="shared" si="49"/>
        <v>-6.0032868196620619E-2</v>
      </c>
      <c r="CG16" s="94">
        <f t="shared" si="50"/>
        <v>0.20193838866618663</v>
      </c>
      <c r="CH16" s="94">
        <f t="shared" si="51"/>
        <v>-0.62054882551114532</v>
      </c>
      <c r="CI16" s="94">
        <f t="shared" si="52"/>
        <v>1.0003203915210774</v>
      </c>
      <c r="CJ16" s="94">
        <f t="shared" si="53"/>
        <v>0.58733455098055598</v>
      </c>
      <c r="CK16" s="94">
        <f t="shared" si="54"/>
        <v>1.2141394100339173</v>
      </c>
    </row>
    <row r="17" spans="1:89" s="75" customFormat="1" x14ac:dyDescent="0.25">
      <c r="A17" s="78" t="s">
        <v>24</v>
      </c>
      <c r="B17" s="78" t="s">
        <v>25</v>
      </c>
      <c r="C17" s="68">
        <v>21</v>
      </c>
      <c r="D17" s="69">
        <v>342616</v>
      </c>
      <c r="E17" s="79">
        <v>16093</v>
      </c>
      <c r="F17" s="75">
        <v>2020</v>
      </c>
      <c r="G17" s="75">
        <v>288</v>
      </c>
      <c r="H17" s="75">
        <v>204</v>
      </c>
      <c r="I17" s="75">
        <v>7</v>
      </c>
      <c r="J17" s="75">
        <v>3</v>
      </c>
      <c r="K17" s="75">
        <v>14</v>
      </c>
      <c r="L17" s="75">
        <v>7</v>
      </c>
      <c r="M17" s="75">
        <v>60</v>
      </c>
      <c r="N17" s="75">
        <v>43</v>
      </c>
      <c r="O17" s="75">
        <v>174</v>
      </c>
      <c r="P17" s="75">
        <v>127</v>
      </c>
      <c r="Q17" s="75">
        <v>55</v>
      </c>
      <c r="R17" s="75">
        <v>37</v>
      </c>
      <c r="S17" s="75">
        <v>231</v>
      </c>
      <c r="T17" s="75">
        <v>165</v>
      </c>
      <c r="U17" s="75">
        <v>2019</v>
      </c>
      <c r="V17" s="75">
        <v>327</v>
      </c>
      <c r="W17" s="75">
        <v>224</v>
      </c>
      <c r="X17" s="75">
        <v>23</v>
      </c>
      <c r="Y17" s="75">
        <v>7</v>
      </c>
      <c r="Z17" s="75">
        <v>37</v>
      </c>
      <c r="AA17" s="75">
        <v>16</v>
      </c>
      <c r="AB17" s="75">
        <v>47</v>
      </c>
      <c r="AC17" s="75">
        <v>36</v>
      </c>
      <c r="AD17" s="75">
        <v>204</v>
      </c>
      <c r="AE17" s="75">
        <v>155</v>
      </c>
      <c r="AF17" s="75">
        <v>87</v>
      </c>
      <c r="AG17" s="75">
        <v>54</v>
      </c>
      <c r="AH17" s="75">
        <v>240</v>
      </c>
      <c r="AI17" s="75">
        <v>170</v>
      </c>
      <c r="AJ17" s="91">
        <f t="shared" si="13"/>
        <v>615</v>
      </c>
      <c r="AK17" s="91">
        <f t="shared" si="14"/>
        <v>428</v>
      </c>
      <c r="AL17" s="91">
        <f t="shared" si="15"/>
        <v>30</v>
      </c>
      <c r="AM17" s="91">
        <f t="shared" si="16"/>
        <v>10</v>
      </c>
      <c r="AN17" s="91">
        <f t="shared" si="17"/>
        <v>51</v>
      </c>
      <c r="AO17" s="91">
        <f t="shared" si="18"/>
        <v>23</v>
      </c>
      <c r="AP17" s="91">
        <f t="shared" si="19"/>
        <v>107</v>
      </c>
      <c r="AQ17" s="91">
        <f t="shared" si="20"/>
        <v>79</v>
      </c>
      <c r="AR17" s="91">
        <f t="shared" si="21"/>
        <v>378</v>
      </c>
      <c r="AS17" s="91">
        <f t="shared" si="22"/>
        <v>282</v>
      </c>
      <c r="AT17" s="91">
        <f t="shared" si="23"/>
        <v>142</v>
      </c>
      <c r="AU17" s="91">
        <f t="shared" si="24"/>
        <v>91</v>
      </c>
      <c r="AV17" s="91">
        <f t="shared" si="25"/>
        <v>471</v>
      </c>
      <c r="AW17" s="91">
        <f t="shared" si="26"/>
        <v>335</v>
      </c>
      <c r="AX17" s="80">
        <f t="shared" si="27"/>
        <v>0.53170731707317076</v>
      </c>
      <c r="AY17" s="80">
        <f t="shared" si="28"/>
        <v>0.76666666666666672</v>
      </c>
      <c r="AZ17" s="80">
        <f t="shared" si="29"/>
        <v>0.900709219858156</v>
      </c>
      <c r="BA17" s="80">
        <f t="shared" si="30"/>
        <v>0.53968253968253965</v>
      </c>
      <c r="BB17" s="80">
        <f t="shared" si="31"/>
        <v>0.61267605633802813</v>
      </c>
      <c r="BC17" s="80">
        <f t="shared" si="32"/>
        <v>0.50955414012738853</v>
      </c>
      <c r="BD17" s="80">
        <f t="shared" si="1"/>
        <v>0.70833333333333337</v>
      </c>
      <c r="BE17" s="81">
        <f t="shared" si="2"/>
        <v>0.42857142857142855</v>
      </c>
      <c r="BF17" s="80">
        <f t="shared" si="3"/>
        <v>0.43243243243243246</v>
      </c>
      <c r="BG17" s="80">
        <f t="shared" si="4"/>
        <v>0.72988505747126442</v>
      </c>
      <c r="BH17" s="80">
        <f t="shared" si="5"/>
        <v>0.67272727272727273</v>
      </c>
      <c r="BI17" s="80">
        <f t="shared" si="6"/>
        <v>0.7142857142857143</v>
      </c>
      <c r="BJ17" s="81">
        <f t="shared" si="7"/>
        <v>0.68501529051987764</v>
      </c>
      <c r="BK17" s="81">
        <f t="shared" si="8"/>
        <v>0.30434782608695654</v>
      </c>
      <c r="BL17" s="81">
        <f t="shared" si="9"/>
        <v>0.43243243243243246</v>
      </c>
      <c r="BM17" s="81">
        <f t="shared" si="10"/>
        <v>0.75980392156862742</v>
      </c>
      <c r="BN17" s="81">
        <f t="shared" si="11"/>
        <v>0.62068965517241381</v>
      </c>
      <c r="BO17" s="81">
        <f t="shared" si="12"/>
        <v>0.70833333333333337</v>
      </c>
      <c r="BP17" s="81">
        <f t="shared" si="33"/>
        <v>0.69593495934959348</v>
      </c>
      <c r="BQ17" s="81">
        <f t="shared" si="34"/>
        <v>0.33333333333333331</v>
      </c>
      <c r="BR17" s="81">
        <f t="shared" si="35"/>
        <v>0.45098039215686275</v>
      </c>
      <c r="BS17" s="81">
        <f t="shared" si="36"/>
        <v>0.74603174603174605</v>
      </c>
      <c r="BT17" s="81">
        <f t="shared" si="37"/>
        <v>0.64084507042253525</v>
      </c>
      <c r="BU17" s="81">
        <f t="shared" si="38"/>
        <v>0.71125265392781312</v>
      </c>
      <c r="BV17" s="80">
        <f t="shared" si="39"/>
        <v>0.58717660292463436</v>
      </c>
      <c r="BW17" s="80">
        <f t="shared" si="40"/>
        <v>0.59246648223026177</v>
      </c>
      <c r="BX17" s="80">
        <f t="shared" si="41"/>
        <v>0.94181818181818178</v>
      </c>
      <c r="BY17" s="80">
        <f t="shared" si="42"/>
        <v>0.40056100981767184</v>
      </c>
      <c r="BZ17" s="80">
        <f t="shared" si="43"/>
        <v>1.2241285403050108</v>
      </c>
      <c r="CA17" s="80">
        <f t="shared" si="44"/>
        <v>0.87626774847870181</v>
      </c>
      <c r="CB17" s="80">
        <f t="shared" si="45"/>
        <v>0.44680851063829785</v>
      </c>
      <c r="CC17" s="80">
        <f t="shared" si="46"/>
        <v>0.60450563204005003</v>
      </c>
      <c r="CD17" s="80">
        <f t="shared" si="47"/>
        <v>0.90100903931048992</v>
      </c>
      <c r="CE17" s="94">
        <f t="shared" si="48"/>
        <v>-0.87511859396417913</v>
      </c>
      <c r="CF17" s="94">
        <f t="shared" si="49"/>
        <v>0.28461404285606262</v>
      </c>
      <c r="CG17" s="94">
        <f t="shared" si="50"/>
        <v>-1.3831491568818917E-2</v>
      </c>
      <c r="CH17" s="94">
        <f t="shared" si="51"/>
        <v>0.55402594645063763</v>
      </c>
      <c r="CI17" s="94">
        <f t="shared" si="52"/>
        <v>-0.20899806564357018</v>
      </c>
      <c r="CJ17" s="94">
        <f t="shared" si="53"/>
        <v>-0.43031208509208263</v>
      </c>
      <c r="CK17" s="94">
        <f t="shared" si="54"/>
        <v>-0.87026557320241715</v>
      </c>
    </row>
    <row r="18" spans="1:89" s="75" customFormat="1" x14ac:dyDescent="0.25">
      <c r="A18" s="78" t="s">
        <v>32</v>
      </c>
      <c r="B18" s="78" t="s">
        <v>33</v>
      </c>
      <c r="C18" s="68">
        <v>20</v>
      </c>
      <c r="D18" s="69">
        <v>159224</v>
      </c>
      <c r="E18" s="79">
        <v>4650</v>
      </c>
      <c r="F18" s="75">
        <v>2020</v>
      </c>
      <c r="G18" s="75">
        <v>147</v>
      </c>
      <c r="H18" s="75">
        <v>113</v>
      </c>
      <c r="I18" s="75">
        <v>2</v>
      </c>
      <c r="J18" s="75">
        <v>0</v>
      </c>
      <c r="K18" s="75">
        <v>10</v>
      </c>
      <c r="L18" s="75">
        <v>6</v>
      </c>
      <c r="M18" s="75">
        <v>36</v>
      </c>
      <c r="N18" s="75">
        <v>30</v>
      </c>
      <c r="O18" s="75">
        <v>82</v>
      </c>
      <c r="P18" s="75">
        <v>62</v>
      </c>
      <c r="Q18" s="75">
        <v>24</v>
      </c>
      <c r="R18" s="75">
        <v>19</v>
      </c>
      <c r="S18" s="75">
        <v>123</v>
      </c>
      <c r="T18" s="75">
        <v>94</v>
      </c>
      <c r="U18" s="75">
        <v>2020</v>
      </c>
      <c r="V18" s="75">
        <v>150</v>
      </c>
      <c r="W18" s="75">
        <v>102</v>
      </c>
      <c r="X18" s="75">
        <v>3</v>
      </c>
      <c r="Y18" s="75">
        <v>0</v>
      </c>
      <c r="Z18" s="75">
        <v>21</v>
      </c>
      <c r="AA18" s="75">
        <v>13</v>
      </c>
      <c r="AB18" s="75">
        <v>30</v>
      </c>
      <c r="AC18" s="75">
        <v>25</v>
      </c>
      <c r="AD18" s="75">
        <v>82</v>
      </c>
      <c r="AE18" s="75">
        <v>56</v>
      </c>
      <c r="AF18" s="75">
        <v>24</v>
      </c>
      <c r="AG18" s="75">
        <v>19</v>
      </c>
      <c r="AH18" s="75">
        <v>126</v>
      </c>
      <c r="AI18" s="75">
        <v>83</v>
      </c>
      <c r="AJ18" s="91">
        <f t="shared" si="13"/>
        <v>297</v>
      </c>
      <c r="AK18" s="91">
        <f t="shared" si="14"/>
        <v>215</v>
      </c>
      <c r="AL18" s="91">
        <f t="shared" si="15"/>
        <v>5</v>
      </c>
      <c r="AM18" s="91">
        <f t="shared" si="16"/>
        <v>0</v>
      </c>
      <c r="AN18" s="91">
        <f t="shared" si="17"/>
        <v>31</v>
      </c>
      <c r="AO18" s="91">
        <f t="shared" si="18"/>
        <v>19</v>
      </c>
      <c r="AP18" s="91">
        <f t="shared" si="19"/>
        <v>66</v>
      </c>
      <c r="AQ18" s="91">
        <f t="shared" si="20"/>
        <v>55</v>
      </c>
      <c r="AR18" s="91">
        <f t="shared" si="21"/>
        <v>164</v>
      </c>
      <c r="AS18" s="91">
        <f t="shared" si="22"/>
        <v>118</v>
      </c>
      <c r="AT18" s="91">
        <f t="shared" si="23"/>
        <v>48</v>
      </c>
      <c r="AU18" s="91">
        <f t="shared" si="24"/>
        <v>38</v>
      </c>
      <c r="AV18" s="91">
        <f t="shared" si="25"/>
        <v>249</v>
      </c>
      <c r="AW18" s="91">
        <f t="shared" si="26"/>
        <v>177</v>
      </c>
      <c r="AX18" s="80">
        <f t="shared" si="27"/>
        <v>0.50505050505050508</v>
      </c>
      <c r="AY18" s="80">
        <f t="shared" si="28"/>
        <v>0.6</v>
      </c>
      <c r="AZ18" s="80">
        <f t="shared" si="29"/>
        <v>0.86111111111111116</v>
      </c>
      <c r="BA18" s="80">
        <f t="shared" si="30"/>
        <v>0.5</v>
      </c>
      <c r="BB18" s="80">
        <f t="shared" si="31"/>
        <v>0.5</v>
      </c>
      <c r="BC18" s="80">
        <f t="shared" si="32"/>
        <v>0.50602409638554213</v>
      </c>
      <c r="BD18" s="80">
        <f t="shared" si="1"/>
        <v>0.76870748299319724</v>
      </c>
      <c r="BE18" s="81">
        <f t="shared" si="2"/>
        <v>0</v>
      </c>
      <c r="BF18" s="80">
        <f t="shared" si="3"/>
        <v>0.61904761904761907</v>
      </c>
      <c r="BG18" s="80">
        <f t="shared" si="4"/>
        <v>0.75609756097560976</v>
      </c>
      <c r="BH18" s="80">
        <f t="shared" si="5"/>
        <v>0.79166666666666663</v>
      </c>
      <c r="BI18" s="80">
        <f t="shared" si="6"/>
        <v>0.76422764227642281</v>
      </c>
      <c r="BJ18" s="81">
        <f t="shared" si="7"/>
        <v>0.68</v>
      </c>
      <c r="BK18" s="81">
        <f t="shared" si="8"/>
        <v>0</v>
      </c>
      <c r="BL18" s="81">
        <f t="shared" si="9"/>
        <v>0.61904761904761907</v>
      </c>
      <c r="BM18" s="81">
        <f t="shared" si="10"/>
        <v>0.68292682926829273</v>
      </c>
      <c r="BN18" s="81">
        <f t="shared" si="11"/>
        <v>0.79166666666666663</v>
      </c>
      <c r="BO18" s="81">
        <f t="shared" si="12"/>
        <v>0.65873015873015872</v>
      </c>
      <c r="BP18" s="81">
        <f t="shared" si="33"/>
        <v>0.72390572390572394</v>
      </c>
      <c r="BQ18" s="81">
        <f t="shared" si="34"/>
        <v>0</v>
      </c>
      <c r="BR18" s="81">
        <f t="shared" si="35"/>
        <v>0.61290322580645162</v>
      </c>
      <c r="BS18" s="81">
        <f t="shared" si="36"/>
        <v>0.71951219512195119</v>
      </c>
      <c r="BT18" s="81">
        <f t="shared" si="37"/>
        <v>0.79166666666666663</v>
      </c>
      <c r="BU18" s="81">
        <f t="shared" si="38"/>
        <v>0.71084337349397586</v>
      </c>
      <c r="BV18" s="80">
        <f t="shared" si="39"/>
        <v>0</v>
      </c>
      <c r="BW18" s="80">
        <f t="shared" si="40"/>
        <v>0.81874039938556065</v>
      </c>
      <c r="BX18" s="80">
        <f t="shared" si="41"/>
        <v>1.0359042553191489</v>
      </c>
      <c r="BY18" s="80">
        <f t="shared" si="42"/>
        <v>0</v>
      </c>
      <c r="BZ18" s="80">
        <f t="shared" si="43"/>
        <v>0.86264441591784347</v>
      </c>
      <c r="CA18" s="80">
        <f t="shared" si="44"/>
        <v>1.2018072289156627</v>
      </c>
      <c r="CB18" s="80">
        <f t="shared" si="45"/>
        <v>0</v>
      </c>
      <c r="CC18" s="80">
        <f t="shared" si="46"/>
        <v>0.85183160196828878</v>
      </c>
      <c r="CD18" s="80">
        <f t="shared" si="47"/>
        <v>1.1137005649717515</v>
      </c>
      <c r="CE18" s="94">
        <f t="shared" si="48"/>
        <v>-1.1027582542268946</v>
      </c>
      <c r="CF18" s="94">
        <f t="shared" si="49"/>
        <v>0.63590421187710633</v>
      </c>
      <c r="CG18" s="94">
        <f t="shared" si="50"/>
        <v>-7.0242810181155566E-2</v>
      </c>
      <c r="CH18" s="94">
        <f t="shared" si="51"/>
        <v>1.0967482126638495</v>
      </c>
      <c r="CI18" s="94">
        <f t="shared" si="52"/>
        <v>-1.6473004281243393</v>
      </c>
      <c r="CJ18" s="94">
        <f t="shared" si="53"/>
        <v>0.51276566268662138</v>
      </c>
      <c r="CK18" s="94">
        <f t="shared" si="54"/>
        <v>0.90746829526039263</v>
      </c>
    </row>
    <row r="19" spans="1:89" s="75" customFormat="1" x14ac:dyDescent="0.25">
      <c r="A19" s="78" t="s">
        <v>34</v>
      </c>
      <c r="B19" s="78" t="s">
        <v>35</v>
      </c>
      <c r="C19" s="68">
        <v>21</v>
      </c>
      <c r="D19" s="69">
        <v>214207</v>
      </c>
      <c r="E19" s="79">
        <v>7626</v>
      </c>
      <c r="F19" s="75">
        <v>2020</v>
      </c>
      <c r="G19" s="75">
        <v>522</v>
      </c>
      <c r="H19" s="75">
        <v>299</v>
      </c>
      <c r="I19" s="75">
        <v>5</v>
      </c>
      <c r="J19" s="75">
        <v>4</v>
      </c>
      <c r="K19" s="75">
        <v>19</v>
      </c>
      <c r="L19" s="75">
        <v>8</v>
      </c>
      <c r="M19" s="75">
        <v>87</v>
      </c>
      <c r="N19" s="75">
        <v>63</v>
      </c>
      <c r="O19" s="75">
        <v>372</v>
      </c>
      <c r="P19" s="75">
        <v>201</v>
      </c>
      <c r="Q19" s="75">
        <v>135</v>
      </c>
      <c r="R19" s="75">
        <v>86</v>
      </c>
      <c r="S19" s="75">
        <v>386</v>
      </c>
      <c r="T19" s="75">
        <v>213</v>
      </c>
      <c r="U19" s="75">
        <v>2020</v>
      </c>
      <c r="V19" s="75">
        <v>1266</v>
      </c>
      <c r="W19" s="75">
        <v>780</v>
      </c>
      <c r="X19" s="75">
        <v>54</v>
      </c>
      <c r="Y19" s="75">
        <v>27</v>
      </c>
      <c r="Z19" s="75">
        <v>73</v>
      </c>
      <c r="AA19" s="75">
        <v>37</v>
      </c>
      <c r="AB19" s="75">
        <v>126</v>
      </c>
      <c r="AC19" s="75">
        <v>101</v>
      </c>
      <c r="AD19" s="75">
        <v>902</v>
      </c>
      <c r="AE19" s="75">
        <v>555</v>
      </c>
      <c r="AF19" s="75">
        <v>405</v>
      </c>
      <c r="AG19" s="75">
        <v>277</v>
      </c>
      <c r="AH19" s="75">
        <v>852</v>
      </c>
      <c r="AI19" s="75">
        <v>500</v>
      </c>
      <c r="AJ19" s="91">
        <f t="shared" si="13"/>
        <v>1788</v>
      </c>
      <c r="AK19" s="91">
        <f t="shared" si="14"/>
        <v>1079</v>
      </c>
      <c r="AL19" s="91">
        <f t="shared" si="15"/>
        <v>59</v>
      </c>
      <c r="AM19" s="91">
        <f t="shared" si="16"/>
        <v>31</v>
      </c>
      <c r="AN19" s="91">
        <f t="shared" si="17"/>
        <v>92</v>
      </c>
      <c r="AO19" s="91">
        <f t="shared" si="18"/>
        <v>45</v>
      </c>
      <c r="AP19" s="91">
        <f t="shared" si="19"/>
        <v>213</v>
      </c>
      <c r="AQ19" s="91">
        <f t="shared" si="20"/>
        <v>164</v>
      </c>
      <c r="AR19" s="91">
        <f t="shared" si="21"/>
        <v>1274</v>
      </c>
      <c r="AS19" s="91">
        <f t="shared" si="22"/>
        <v>756</v>
      </c>
      <c r="AT19" s="91">
        <f t="shared" si="23"/>
        <v>540</v>
      </c>
      <c r="AU19" s="91">
        <f t="shared" si="24"/>
        <v>363</v>
      </c>
      <c r="AV19" s="91">
        <f t="shared" si="25"/>
        <v>1238</v>
      </c>
      <c r="AW19" s="91">
        <f t="shared" si="26"/>
        <v>713</v>
      </c>
      <c r="AX19" s="80">
        <f t="shared" si="27"/>
        <v>0.70805369127516782</v>
      </c>
      <c r="AY19" s="80">
        <f t="shared" si="28"/>
        <v>0.9152542372881356</v>
      </c>
      <c r="AZ19" s="80">
        <f t="shared" si="29"/>
        <v>0.91363636363636369</v>
      </c>
      <c r="BA19" s="80">
        <f t="shared" si="30"/>
        <v>0.70800627943485084</v>
      </c>
      <c r="BB19" s="80">
        <f t="shared" si="31"/>
        <v>0.75</v>
      </c>
      <c r="BC19" s="80">
        <f t="shared" si="32"/>
        <v>0.68820678513731826</v>
      </c>
      <c r="BD19" s="80">
        <f t="shared" si="1"/>
        <v>0.57279693486590033</v>
      </c>
      <c r="BE19" s="81">
        <f t="shared" si="2"/>
        <v>0.8</v>
      </c>
      <c r="BF19" s="80">
        <f t="shared" si="3"/>
        <v>0.50684931506849318</v>
      </c>
      <c r="BG19" s="80">
        <f t="shared" si="4"/>
        <v>0.54032258064516125</v>
      </c>
      <c r="BH19" s="80">
        <f t="shared" si="5"/>
        <v>0.63703703703703707</v>
      </c>
      <c r="BI19" s="80">
        <f t="shared" si="6"/>
        <v>0.55181347150259064</v>
      </c>
      <c r="BJ19" s="81">
        <f t="shared" si="7"/>
        <v>0.61611374407582942</v>
      </c>
      <c r="BK19" s="81">
        <f t="shared" si="8"/>
        <v>0.5</v>
      </c>
      <c r="BL19" s="81">
        <f t="shared" si="9"/>
        <v>0.50684931506849318</v>
      </c>
      <c r="BM19" s="81">
        <f t="shared" si="10"/>
        <v>0.61529933481152999</v>
      </c>
      <c r="BN19" s="81">
        <f t="shared" si="11"/>
        <v>0.68395061728395057</v>
      </c>
      <c r="BO19" s="81">
        <f t="shared" si="12"/>
        <v>0.58685446009389675</v>
      </c>
      <c r="BP19" s="81">
        <f t="shared" si="33"/>
        <v>0.6034675615212528</v>
      </c>
      <c r="BQ19" s="81">
        <f t="shared" si="34"/>
        <v>0.52542372881355937</v>
      </c>
      <c r="BR19" s="81">
        <f t="shared" si="35"/>
        <v>0.4891304347826087</v>
      </c>
      <c r="BS19" s="81">
        <f t="shared" si="36"/>
        <v>0.59340659340659341</v>
      </c>
      <c r="BT19" s="81">
        <f t="shared" si="37"/>
        <v>0.67222222222222228</v>
      </c>
      <c r="BU19" s="81">
        <f t="shared" si="38"/>
        <v>0.57592891760904685</v>
      </c>
      <c r="BV19" s="80">
        <f t="shared" si="39"/>
        <v>1.4805970149253733</v>
      </c>
      <c r="BW19" s="80">
        <f t="shared" si="40"/>
        <v>0.93804947863422627</v>
      </c>
      <c r="BX19" s="80">
        <f t="shared" si="41"/>
        <v>1.1544427056164146</v>
      </c>
      <c r="BY19" s="80">
        <f t="shared" si="42"/>
        <v>0.81261261261261253</v>
      </c>
      <c r="BZ19" s="80">
        <f t="shared" si="43"/>
        <v>0.89962538122263414</v>
      </c>
      <c r="CA19" s="80">
        <f t="shared" si="44"/>
        <v>1.1654518518518517</v>
      </c>
      <c r="CB19" s="80">
        <f t="shared" si="45"/>
        <v>0.88543628374136851</v>
      </c>
      <c r="CC19" s="80">
        <f t="shared" si="46"/>
        <v>0.82427536231884058</v>
      </c>
      <c r="CD19" s="80">
        <f t="shared" si="47"/>
        <v>1.1671965092722456</v>
      </c>
      <c r="CE19" s="94">
        <f t="shared" si="48"/>
        <v>0.63081649976613063</v>
      </c>
      <c r="CF19" s="94">
        <f t="shared" si="49"/>
        <v>-0.87670164970817566</v>
      </c>
      <c r="CG19" s="94">
        <f t="shared" si="50"/>
        <v>-0.78882689291852603</v>
      </c>
      <c r="CH19" s="94">
        <f t="shared" si="51"/>
        <v>-0.66435347164530256</v>
      </c>
      <c r="CI19" s="94">
        <f t="shared" si="52"/>
        <v>1.2029700309411817</v>
      </c>
      <c r="CJ19" s="94">
        <f t="shared" si="53"/>
        <v>0.40769106646289233</v>
      </c>
      <c r="CK19" s="94">
        <f t="shared" si="54"/>
        <v>1.354602010215495</v>
      </c>
    </row>
    <row r="20" spans="1:89" s="75" customFormat="1" x14ac:dyDescent="0.25">
      <c r="A20" s="78" t="s">
        <v>36</v>
      </c>
      <c r="B20" s="78" t="s">
        <v>37</v>
      </c>
      <c r="C20" s="68">
        <v>21</v>
      </c>
      <c r="D20" s="69">
        <v>244519</v>
      </c>
      <c r="E20" s="79">
        <v>4564</v>
      </c>
      <c r="F20" s="75">
        <v>2020</v>
      </c>
      <c r="G20" s="75">
        <v>275</v>
      </c>
      <c r="H20" s="75">
        <v>121</v>
      </c>
      <c r="I20" s="75">
        <v>23</v>
      </c>
      <c r="J20" s="75">
        <v>7</v>
      </c>
      <c r="K20" s="75">
        <v>30</v>
      </c>
      <c r="L20" s="75">
        <v>12</v>
      </c>
      <c r="M20" s="75">
        <v>29</v>
      </c>
      <c r="N20" s="75">
        <v>13</v>
      </c>
      <c r="O20" s="75">
        <v>182</v>
      </c>
      <c r="P20" s="75">
        <v>85</v>
      </c>
      <c r="Q20" s="75">
        <v>76</v>
      </c>
      <c r="R20" s="75">
        <v>28</v>
      </c>
      <c r="S20" s="75">
        <v>199</v>
      </c>
      <c r="T20" s="75">
        <v>93</v>
      </c>
      <c r="U20" s="75">
        <v>2020</v>
      </c>
      <c r="V20" s="75">
        <v>727</v>
      </c>
      <c r="W20" s="75">
        <v>419</v>
      </c>
      <c r="X20" s="75">
        <v>103</v>
      </c>
      <c r="Y20" s="75">
        <v>41</v>
      </c>
      <c r="Z20" s="75">
        <v>67</v>
      </c>
      <c r="AA20" s="75">
        <v>36</v>
      </c>
      <c r="AB20" s="75">
        <v>71</v>
      </c>
      <c r="AC20" s="75">
        <v>61</v>
      </c>
      <c r="AD20" s="75">
        <v>420</v>
      </c>
      <c r="AE20" s="75">
        <v>247</v>
      </c>
      <c r="AF20" s="75">
        <v>273</v>
      </c>
      <c r="AG20" s="75">
        <v>164</v>
      </c>
      <c r="AH20" s="75">
        <v>452</v>
      </c>
      <c r="AI20" s="75">
        <v>254</v>
      </c>
      <c r="AJ20" s="91">
        <f t="shared" si="13"/>
        <v>1002</v>
      </c>
      <c r="AK20" s="91">
        <f t="shared" si="14"/>
        <v>540</v>
      </c>
      <c r="AL20" s="91">
        <f t="shared" si="15"/>
        <v>126</v>
      </c>
      <c r="AM20" s="91">
        <f t="shared" si="16"/>
        <v>48</v>
      </c>
      <c r="AN20" s="91">
        <f t="shared" si="17"/>
        <v>97</v>
      </c>
      <c r="AO20" s="91">
        <f t="shared" si="18"/>
        <v>48</v>
      </c>
      <c r="AP20" s="91">
        <f t="shared" si="19"/>
        <v>100</v>
      </c>
      <c r="AQ20" s="91">
        <f t="shared" si="20"/>
        <v>74</v>
      </c>
      <c r="AR20" s="91">
        <f t="shared" si="21"/>
        <v>602</v>
      </c>
      <c r="AS20" s="91">
        <f t="shared" si="22"/>
        <v>332</v>
      </c>
      <c r="AT20" s="91">
        <f t="shared" si="23"/>
        <v>349</v>
      </c>
      <c r="AU20" s="91">
        <f t="shared" si="24"/>
        <v>192</v>
      </c>
      <c r="AV20" s="91">
        <f t="shared" si="25"/>
        <v>651</v>
      </c>
      <c r="AW20" s="91">
        <f t="shared" si="26"/>
        <v>347</v>
      </c>
      <c r="AX20" s="80">
        <f t="shared" si="27"/>
        <v>0.72554890219560875</v>
      </c>
      <c r="AY20" s="80">
        <f t="shared" si="28"/>
        <v>0.81746031746031744</v>
      </c>
      <c r="AZ20" s="80">
        <f t="shared" si="29"/>
        <v>0.73913043478260865</v>
      </c>
      <c r="BA20" s="80">
        <f t="shared" si="30"/>
        <v>0.69767441860465118</v>
      </c>
      <c r="BB20" s="80">
        <f t="shared" si="31"/>
        <v>0.7822349570200573</v>
      </c>
      <c r="BC20" s="80">
        <f t="shared" si="32"/>
        <v>0.69431643625192008</v>
      </c>
      <c r="BD20" s="80">
        <f t="shared" si="1"/>
        <v>0.44</v>
      </c>
      <c r="BE20" s="81">
        <f t="shared" si="2"/>
        <v>0.30434782608695654</v>
      </c>
      <c r="BF20" s="80">
        <f t="shared" si="3"/>
        <v>0.53731343283582089</v>
      </c>
      <c r="BG20" s="80">
        <f t="shared" si="4"/>
        <v>0.46703296703296704</v>
      </c>
      <c r="BH20" s="80">
        <f t="shared" si="5"/>
        <v>0.36842105263157893</v>
      </c>
      <c r="BI20" s="80">
        <f t="shared" si="6"/>
        <v>0.46733668341708545</v>
      </c>
      <c r="BJ20" s="81">
        <f t="shared" si="7"/>
        <v>0.5763411279229711</v>
      </c>
      <c r="BK20" s="81">
        <f t="shared" si="8"/>
        <v>0.39805825242718446</v>
      </c>
      <c r="BL20" s="81">
        <f t="shared" si="9"/>
        <v>0.53731343283582089</v>
      </c>
      <c r="BM20" s="81">
        <f t="shared" si="10"/>
        <v>0.58809523809523812</v>
      </c>
      <c r="BN20" s="81">
        <f t="shared" si="11"/>
        <v>0.60073260073260071</v>
      </c>
      <c r="BO20" s="81">
        <f t="shared" si="12"/>
        <v>0.56194690265486724</v>
      </c>
      <c r="BP20" s="81">
        <f t="shared" si="33"/>
        <v>0.53892215568862278</v>
      </c>
      <c r="BQ20" s="81">
        <f t="shared" si="34"/>
        <v>0.38095238095238093</v>
      </c>
      <c r="BR20" s="81">
        <f t="shared" si="35"/>
        <v>0.49484536082474229</v>
      </c>
      <c r="BS20" s="81">
        <f t="shared" si="36"/>
        <v>0.55149501661129563</v>
      </c>
      <c r="BT20" s="81">
        <f t="shared" si="37"/>
        <v>0.55014326647564471</v>
      </c>
      <c r="BU20" s="81">
        <f t="shared" si="38"/>
        <v>0.53302611367127495</v>
      </c>
      <c r="BV20" s="80">
        <f t="shared" si="39"/>
        <v>0.65166240409207166</v>
      </c>
      <c r="BW20" s="80">
        <f t="shared" si="40"/>
        <v>1.1504828797190518</v>
      </c>
      <c r="BX20" s="80">
        <f t="shared" si="41"/>
        <v>0.78834182229767957</v>
      </c>
      <c r="BY20" s="80">
        <f t="shared" si="42"/>
        <v>0.67686018631343103</v>
      </c>
      <c r="BZ20" s="80">
        <f t="shared" si="43"/>
        <v>0.97896341463414638</v>
      </c>
      <c r="CA20" s="80">
        <f t="shared" si="44"/>
        <v>1.0690202186265179</v>
      </c>
      <c r="CB20" s="80">
        <f t="shared" si="45"/>
        <v>0.69076305220883538</v>
      </c>
      <c r="CC20" s="80">
        <f t="shared" si="46"/>
        <v>0.89727984101353886</v>
      </c>
      <c r="CD20" s="80">
        <f t="shared" si="47"/>
        <v>1.0321131598721749</v>
      </c>
      <c r="CE20" s="94">
        <f t="shared" si="48"/>
        <v>0.78021935659564967</v>
      </c>
      <c r="CF20" s="94">
        <f t="shared" si="49"/>
        <v>-1.687339717143729</v>
      </c>
      <c r="CG20" s="94">
        <f t="shared" si="50"/>
        <v>-1.2361839728230055</v>
      </c>
      <c r="CH20" s="94">
        <f t="shared" si="51"/>
        <v>-1.858106987721776</v>
      </c>
      <c r="CI20" s="94">
        <f t="shared" si="52"/>
        <v>0.57630567214235395</v>
      </c>
      <c r="CJ20" s="94">
        <f t="shared" si="53"/>
        <v>0.6860641761089632</v>
      </c>
      <c r="CK20" s="94">
        <f t="shared" si="54"/>
        <v>0.22553847772497962</v>
      </c>
    </row>
    <row r="21" spans="1:89" s="75" customFormat="1" x14ac:dyDescent="0.25">
      <c r="A21" s="78" t="s">
        <v>42</v>
      </c>
      <c r="B21" s="78" t="s">
        <v>43</v>
      </c>
      <c r="C21" s="68">
        <v>20</v>
      </c>
      <c r="D21" s="69">
        <v>327368</v>
      </c>
      <c r="E21" s="79">
        <v>19267</v>
      </c>
      <c r="F21" s="75">
        <v>2019</v>
      </c>
      <c r="G21" s="75">
        <v>148</v>
      </c>
      <c r="H21" s="75">
        <v>96</v>
      </c>
      <c r="I21" s="75">
        <v>1</v>
      </c>
      <c r="J21" s="75">
        <v>0</v>
      </c>
      <c r="K21" s="75">
        <v>1</v>
      </c>
      <c r="L21" s="75">
        <v>0</v>
      </c>
      <c r="M21" s="75">
        <v>30</v>
      </c>
      <c r="N21" s="75">
        <v>14</v>
      </c>
      <c r="O21" s="75">
        <v>103</v>
      </c>
      <c r="P21" s="75">
        <v>73</v>
      </c>
      <c r="Q21" s="75">
        <v>28</v>
      </c>
      <c r="R21" s="75">
        <v>14</v>
      </c>
      <c r="S21" s="75">
        <v>120</v>
      </c>
      <c r="T21" s="75">
        <v>82</v>
      </c>
      <c r="U21" s="75">
        <v>2019</v>
      </c>
      <c r="V21" s="75">
        <v>185</v>
      </c>
      <c r="W21" s="75">
        <v>132</v>
      </c>
      <c r="X21" s="75">
        <v>1</v>
      </c>
      <c r="Y21" s="75">
        <v>0</v>
      </c>
      <c r="Z21" s="75">
        <v>6</v>
      </c>
      <c r="AA21" s="75">
        <v>4</v>
      </c>
      <c r="AB21" s="75">
        <v>27</v>
      </c>
      <c r="AC21" s="75">
        <v>16</v>
      </c>
      <c r="AD21" s="75">
        <v>143</v>
      </c>
      <c r="AE21" s="75">
        <v>106</v>
      </c>
      <c r="AF21" s="75">
        <v>49</v>
      </c>
      <c r="AG21" s="75">
        <v>34</v>
      </c>
      <c r="AH21" s="75">
        <v>136</v>
      </c>
      <c r="AI21" s="75">
        <v>98</v>
      </c>
      <c r="AJ21" s="91">
        <f t="shared" si="13"/>
        <v>333</v>
      </c>
      <c r="AK21" s="91">
        <f t="shared" si="14"/>
        <v>228</v>
      </c>
      <c r="AL21" s="91">
        <f t="shared" si="15"/>
        <v>2</v>
      </c>
      <c r="AM21" s="91">
        <f t="shared" si="16"/>
        <v>0</v>
      </c>
      <c r="AN21" s="91">
        <f t="shared" si="17"/>
        <v>7</v>
      </c>
      <c r="AO21" s="91">
        <f t="shared" si="18"/>
        <v>4</v>
      </c>
      <c r="AP21" s="91">
        <f t="shared" si="19"/>
        <v>57</v>
      </c>
      <c r="AQ21" s="91">
        <f t="shared" si="20"/>
        <v>30</v>
      </c>
      <c r="AR21" s="91">
        <f t="shared" si="21"/>
        <v>246</v>
      </c>
      <c r="AS21" s="91">
        <f t="shared" si="22"/>
        <v>179</v>
      </c>
      <c r="AT21" s="91">
        <f t="shared" si="23"/>
        <v>77</v>
      </c>
      <c r="AU21" s="91">
        <f t="shared" si="24"/>
        <v>48</v>
      </c>
      <c r="AV21" s="91">
        <f t="shared" si="25"/>
        <v>256</v>
      </c>
      <c r="AW21" s="91">
        <f t="shared" si="26"/>
        <v>180</v>
      </c>
      <c r="AX21" s="80">
        <f t="shared" si="27"/>
        <v>0.55555555555555558</v>
      </c>
      <c r="AY21" s="80">
        <f t="shared" si="28"/>
        <v>0.5</v>
      </c>
      <c r="AZ21" s="80">
        <f t="shared" si="29"/>
        <v>0.98648648648648651</v>
      </c>
      <c r="BA21" s="80">
        <f t="shared" si="30"/>
        <v>0.58130081300813008</v>
      </c>
      <c r="BB21" s="80">
        <f t="shared" si="31"/>
        <v>0.63636363636363635</v>
      </c>
      <c r="BC21" s="80">
        <f t="shared" si="32"/>
        <v>0.53125</v>
      </c>
      <c r="BD21" s="80">
        <f t="shared" si="1"/>
        <v>0.64864864864864868</v>
      </c>
      <c r="BE21" s="81">
        <f t="shared" si="2"/>
        <v>0</v>
      </c>
      <c r="BF21" s="80">
        <f t="shared" si="3"/>
        <v>0.66666666666666663</v>
      </c>
      <c r="BG21" s="80">
        <f t="shared" si="4"/>
        <v>0.70873786407766992</v>
      </c>
      <c r="BH21" s="80">
        <f t="shared" si="5"/>
        <v>0.5</v>
      </c>
      <c r="BI21" s="80">
        <f t="shared" si="6"/>
        <v>0.68333333333333335</v>
      </c>
      <c r="BJ21" s="81">
        <f t="shared" si="7"/>
        <v>0.71351351351351355</v>
      </c>
      <c r="BK21" s="81">
        <f t="shared" si="8"/>
        <v>0</v>
      </c>
      <c r="BL21" s="81">
        <f t="shared" si="9"/>
        <v>0.66666666666666663</v>
      </c>
      <c r="BM21" s="81">
        <f t="shared" si="10"/>
        <v>0.74125874125874125</v>
      </c>
      <c r="BN21" s="81">
        <f t="shared" si="11"/>
        <v>0.69387755102040816</v>
      </c>
      <c r="BO21" s="81">
        <f t="shared" si="12"/>
        <v>0.72058823529411764</v>
      </c>
      <c r="BP21" s="81">
        <f t="shared" si="33"/>
        <v>0.68468468468468469</v>
      </c>
      <c r="BQ21" s="81">
        <f t="shared" si="34"/>
        <v>0</v>
      </c>
      <c r="BR21" s="81">
        <f t="shared" si="35"/>
        <v>0.5714285714285714</v>
      </c>
      <c r="BS21" s="81">
        <f t="shared" si="36"/>
        <v>0.72764227642276424</v>
      </c>
      <c r="BT21" s="81">
        <f t="shared" si="37"/>
        <v>0.62337662337662336</v>
      </c>
      <c r="BU21" s="81">
        <f t="shared" si="38"/>
        <v>0.703125</v>
      </c>
      <c r="BV21" s="80">
        <f t="shared" si="39"/>
        <v>0</v>
      </c>
      <c r="BW21" s="80">
        <f t="shared" si="40"/>
        <v>0.94063926940639264</v>
      </c>
      <c r="BX21" s="80">
        <f t="shared" si="41"/>
        <v>0.73170731707317072</v>
      </c>
      <c r="BY21" s="80">
        <f t="shared" si="42"/>
        <v>0</v>
      </c>
      <c r="BZ21" s="80">
        <f t="shared" si="43"/>
        <v>1.0682846565199506</v>
      </c>
      <c r="CA21" s="80">
        <f t="shared" si="44"/>
        <v>0.96293211162015824</v>
      </c>
      <c r="CB21" s="80">
        <f t="shared" si="45"/>
        <v>0</v>
      </c>
      <c r="CC21" s="80">
        <f t="shared" si="46"/>
        <v>0.78531524341580206</v>
      </c>
      <c r="CD21" s="80">
        <f t="shared" si="47"/>
        <v>0.88658008658008658</v>
      </c>
      <c r="CE21" s="94">
        <f t="shared" si="48"/>
        <v>-0.6714631492929144</v>
      </c>
      <c r="CF21" s="94">
        <f t="shared" si="49"/>
        <v>0.14331969673126999</v>
      </c>
      <c r="CG21" s="94">
        <f t="shared" si="50"/>
        <v>0.30671271834439884</v>
      </c>
      <c r="CH21" s="94">
        <f t="shared" si="51"/>
        <v>1.7501498275642274E-2</v>
      </c>
      <c r="CI21" s="94">
        <f t="shared" si="52"/>
        <v>-1.6473004281243393</v>
      </c>
      <c r="CJ21" s="94">
        <f t="shared" si="53"/>
        <v>0.2591323801311301</v>
      </c>
      <c r="CK21" s="94">
        <f t="shared" si="54"/>
        <v>-0.99086670141163036</v>
      </c>
    </row>
    <row r="22" spans="1:89" s="75" customFormat="1" x14ac:dyDescent="0.25">
      <c r="A22" s="78" t="s">
        <v>40</v>
      </c>
      <c r="B22" s="78" t="s">
        <v>41</v>
      </c>
      <c r="C22" s="68">
        <v>20</v>
      </c>
      <c r="D22" s="69">
        <v>270650</v>
      </c>
      <c r="E22" s="79">
        <v>33929</v>
      </c>
      <c r="F22" s="75">
        <v>2020</v>
      </c>
      <c r="G22" s="75">
        <v>2147</v>
      </c>
      <c r="H22" s="75">
        <v>1462</v>
      </c>
      <c r="I22" s="75">
        <v>263</v>
      </c>
      <c r="J22" s="75">
        <v>112</v>
      </c>
      <c r="K22" s="75">
        <v>121</v>
      </c>
      <c r="L22" s="75">
        <v>61</v>
      </c>
      <c r="M22" s="75">
        <v>671</v>
      </c>
      <c r="N22" s="75">
        <v>504</v>
      </c>
      <c r="O22" s="75">
        <v>835</v>
      </c>
      <c r="P22" s="75">
        <v>584</v>
      </c>
      <c r="Q22" s="75">
        <v>563</v>
      </c>
      <c r="R22" s="75">
        <v>382</v>
      </c>
      <c r="S22" s="75">
        <v>1582</v>
      </c>
      <c r="T22" s="75">
        <v>1078</v>
      </c>
      <c r="U22" s="75">
        <v>2020</v>
      </c>
      <c r="V22" s="75">
        <v>5474</v>
      </c>
      <c r="W22" s="75">
        <v>4198</v>
      </c>
      <c r="X22" s="75">
        <v>672</v>
      </c>
      <c r="Y22" s="75">
        <v>423</v>
      </c>
      <c r="Z22" s="75">
        <v>416</v>
      </c>
      <c r="AA22" s="75">
        <v>298</v>
      </c>
      <c r="AB22" s="75">
        <v>1334</v>
      </c>
      <c r="AC22" s="75">
        <v>1148</v>
      </c>
      <c r="AD22" s="75">
        <v>2400</v>
      </c>
      <c r="AE22" s="75">
        <v>1817</v>
      </c>
      <c r="AF22" s="75">
        <v>2213</v>
      </c>
      <c r="AG22" s="75">
        <v>1813</v>
      </c>
      <c r="AH22" s="75">
        <v>3252</v>
      </c>
      <c r="AI22" s="75">
        <v>2378</v>
      </c>
      <c r="AJ22" s="91">
        <f t="shared" si="13"/>
        <v>7621</v>
      </c>
      <c r="AK22" s="91">
        <f t="shared" si="14"/>
        <v>5660</v>
      </c>
      <c r="AL22" s="91">
        <f t="shared" si="15"/>
        <v>935</v>
      </c>
      <c r="AM22" s="91">
        <f t="shared" si="16"/>
        <v>535</v>
      </c>
      <c r="AN22" s="91">
        <f t="shared" si="17"/>
        <v>537</v>
      </c>
      <c r="AO22" s="91">
        <f t="shared" si="18"/>
        <v>359</v>
      </c>
      <c r="AP22" s="91">
        <f t="shared" si="19"/>
        <v>2005</v>
      </c>
      <c r="AQ22" s="91">
        <f t="shared" si="20"/>
        <v>1652</v>
      </c>
      <c r="AR22" s="91">
        <f t="shared" si="21"/>
        <v>3235</v>
      </c>
      <c r="AS22" s="91">
        <f t="shared" si="22"/>
        <v>2401</v>
      </c>
      <c r="AT22" s="91">
        <f t="shared" si="23"/>
        <v>2776</v>
      </c>
      <c r="AU22" s="91">
        <f t="shared" si="24"/>
        <v>2195</v>
      </c>
      <c r="AV22" s="91">
        <f t="shared" si="25"/>
        <v>4834</v>
      </c>
      <c r="AW22" s="91">
        <f t="shared" si="26"/>
        <v>3456</v>
      </c>
      <c r="AX22" s="80">
        <f t="shared" si="27"/>
        <v>0.71827844114945549</v>
      </c>
      <c r="AY22" s="80">
        <f t="shared" si="28"/>
        <v>0.71871657754010698</v>
      </c>
      <c r="AZ22" s="80">
        <f t="shared" si="29"/>
        <v>0.82836879432624111</v>
      </c>
      <c r="BA22" s="80">
        <f t="shared" si="30"/>
        <v>0.74188562596599694</v>
      </c>
      <c r="BB22" s="80">
        <f t="shared" si="31"/>
        <v>0.7971902017291066</v>
      </c>
      <c r="BC22" s="80">
        <f t="shared" si="32"/>
        <v>0.67273479520066193</v>
      </c>
      <c r="BD22" s="80">
        <f t="shared" si="1"/>
        <v>0.68095016301816491</v>
      </c>
      <c r="BE22" s="81">
        <f t="shared" si="2"/>
        <v>0.42585551330798477</v>
      </c>
      <c r="BF22" s="80">
        <f t="shared" si="3"/>
        <v>0.71634615384615385</v>
      </c>
      <c r="BG22" s="80">
        <f t="shared" si="4"/>
        <v>0.69940119760479047</v>
      </c>
      <c r="BH22" s="80">
        <f t="shared" si="5"/>
        <v>0.67850799289520425</v>
      </c>
      <c r="BI22" s="80">
        <f t="shared" si="6"/>
        <v>0.68141592920353977</v>
      </c>
      <c r="BJ22" s="81">
        <f t="shared" si="7"/>
        <v>0.76689806357325541</v>
      </c>
      <c r="BK22" s="81">
        <f t="shared" si="8"/>
        <v>0.6294642857142857</v>
      </c>
      <c r="BL22" s="81">
        <f t="shared" si="9"/>
        <v>0.71634615384615385</v>
      </c>
      <c r="BM22" s="81">
        <f t="shared" si="10"/>
        <v>0.75708333333333333</v>
      </c>
      <c r="BN22" s="81">
        <f t="shared" si="11"/>
        <v>0.8192498870311794</v>
      </c>
      <c r="BO22" s="81">
        <f t="shared" si="12"/>
        <v>0.73124231242312421</v>
      </c>
      <c r="BP22" s="81">
        <f t="shared" si="33"/>
        <v>0.74268468704894375</v>
      </c>
      <c r="BQ22" s="81">
        <f t="shared" si="34"/>
        <v>0.57219251336898391</v>
      </c>
      <c r="BR22" s="81">
        <f t="shared" si="35"/>
        <v>0.66852886405959033</v>
      </c>
      <c r="BS22" s="81">
        <f t="shared" si="36"/>
        <v>0.74219474497681603</v>
      </c>
      <c r="BT22" s="81">
        <f t="shared" si="37"/>
        <v>0.79070605187319887</v>
      </c>
      <c r="BU22" s="81">
        <f t="shared" si="38"/>
        <v>0.71493587091435662</v>
      </c>
      <c r="BV22" s="80">
        <f t="shared" si="39"/>
        <v>0.60888587947288919</v>
      </c>
      <c r="BW22" s="80">
        <f t="shared" si="40"/>
        <v>1.0242278055848262</v>
      </c>
      <c r="BX22" s="80">
        <f t="shared" si="41"/>
        <v>0.99573250905400112</v>
      </c>
      <c r="BY22" s="80">
        <f t="shared" si="42"/>
        <v>0.83143328878056444</v>
      </c>
      <c r="BZ22" s="80">
        <f t="shared" si="43"/>
        <v>0.92411771465342896</v>
      </c>
      <c r="CA22" s="80">
        <f t="shared" si="44"/>
        <v>1.1203535040476853</v>
      </c>
      <c r="CB22" s="80">
        <f t="shared" si="45"/>
        <v>0.77094659756295836</v>
      </c>
      <c r="CC22" s="80">
        <f t="shared" si="46"/>
        <v>0.90074588722731153</v>
      </c>
      <c r="CD22" s="80">
        <f t="shared" si="47"/>
        <v>1.1059817866768065</v>
      </c>
      <c r="CE22" s="94">
        <f t="shared" si="48"/>
        <v>0.71813221425123186</v>
      </c>
      <c r="CF22" s="94">
        <f t="shared" si="49"/>
        <v>0.87175279311210796</v>
      </c>
      <c r="CG22" s="94">
        <f t="shared" si="50"/>
        <v>0.90717501468806805</v>
      </c>
      <c r="CH22" s="94">
        <f t="shared" si="51"/>
        <v>0.30786999504963064</v>
      </c>
      <c r="CI22" s="94">
        <f t="shared" si="52"/>
        <v>0.83442112869479168</v>
      </c>
      <c r="CJ22" s="94">
        <f t="shared" si="53"/>
        <v>0.69928054419974661</v>
      </c>
      <c r="CK22" s="94">
        <f t="shared" si="54"/>
        <v>0.84295263787621755</v>
      </c>
    </row>
    <row r="23" spans="1:89" s="75" customFormat="1" x14ac:dyDescent="0.25">
      <c r="A23" s="78" t="s">
        <v>38</v>
      </c>
      <c r="B23" s="78" t="s">
        <v>39</v>
      </c>
      <c r="C23" s="68">
        <v>21</v>
      </c>
      <c r="D23" s="69">
        <v>54378</v>
      </c>
      <c r="E23" s="79"/>
      <c r="F23" s="75">
        <v>2019</v>
      </c>
      <c r="G23" s="75">
        <v>2605</v>
      </c>
      <c r="H23" s="75">
        <v>1913</v>
      </c>
      <c r="I23" s="75">
        <v>90</v>
      </c>
      <c r="J23" s="75">
        <v>36</v>
      </c>
      <c r="K23" s="75">
        <v>194</v>
      </c>
      <c r="L23" s="75">
        <v>105</v>
      </c>
      <c r="M23" s="75">
        <v>824</v>
      </c>
      <c r="N23" s="75">
        <v>686</v>
      </c>
      <c r="O23" s="75">
        <v>1294</v>
      </c>
      <c r="P23" s="75">
        <v>931</v>
      </c>
      <c r="Q23" s="75">
        <v>622</v>
      </c>
      <c r="R23" s="75">
        <v>446</v>
      </c>
      <c r="S23" s="75">
        <v>1983</v>
      </c>
      <c r="T23" s="75">
        <v>1467</v>
      </c>
      <c r="U23" s="75">
        <v>2020</v>
      </c>
      <c r="V23" s="75">
        <v>3146</v>
      </c>
      <c r="W23" s="75">
        <v>2329</v>
      </c>
      <c r="X23" s="75">
        <v>252</v>
      </c>
      <c r="Y23" s="75">
        <v>151</v>
      </c>
      <c r="Z23" s="75">
        <v>310</v>
      </c>
      <c r="AA23" s="75">
        <v>186</v>
      </c>
      <c r="AB23" s="75">
        <v>534</v>
      </c>
      <c r="AC23" s="75">
        <v>451</v>
      </c>
      <c r="AD23" s="75">
        <v>1757</v>
      </c>
      <c r="AE23" s="75">
        <v>1323</v>
      </c>
      <c r="AF23" s="75">
        <v>1023</v>
      </c>
      <c r="AG23" s="75">
        <v>801</v>
      </c>
      <c r="AH23" s="75">
        <v>2117</v>
      </c>
      <c r="AI23" s="75">
        <v>1526</v>
      </c>
      <c r="AJ23" s="91">
        <f t="shared" si="13"/>
        <v>5751</v>
      </c>
      <c r="AK23" s="91">
        <f t="shared" si="14"/>
        <v>4242</v>
      </c>
      <c r="AL23" s="91">
        <f t="shared" si="15"/>
        <v>342</v>
      </c>
      <c r="AM23" s="91">
        <f t="shared" si="16"/>
        <v>187</v>
      </c>
      <c r="AN23" s="91">
        <f t="shared" si="17"/>
        <v>504</v>
      </c>
      <c r="AO23" s="91">
        <f t="shared" si="18"/>
        <v>291</v>
      </c>
      <c r="AP23" s="91">
        <f t="shared" si="19"/>
        <v>1358</v>
      </c>
      <c r="AQ23" s="91">
        <f t="shared" si="20"/>
        <v>1137</v>
      </c>
      <c r="AR23" s="91">
        <f t="shared" si="21"/>
        <v>3051</v>
      </c>
      <c r="AS23" s="91">
        <f t="shared" si="22"/>
        <v>2254</v>
      </c>
      <c r="AT23" s="91">
        <f t="shared" si="23"/>
        <v>1645</v>
      </c>
      <c r="AU23" s="91">
        <f t="shared" si="24"/>
        <v>1247</v>
      </c>
      <c r="AV23" s="91">
        <f t="shared" si="25"/>
        <v>4100</v>
      </c>
      <c r="AW23" s="91">
        <f t="shared" si="26"/>
        <v>2993</v>
      </c>
      <c r="AX23" s="80">
        <f t="shared" si="27"/>
        <v>0.54703529820900709</v>
      </c>
      <c r="AY23" s="80">
        <f t="shared" si="28"/>
        <v>0.73684210526315785</v>
      </c>
      <c r="AZ23" s="80">
        <f t="shared" si="29"/>
        <v>0.8275555555555556</v>
      </c>
      <c r="BA23" s="80">
        <f t="shared" si="30"/>
        <v>0.57587676171746971</v>
      </c>
      <c r="BB23" s="80">
        <f t="shared" si="31"/>
        <v>0.62188449848024319</v>
      </c>
      <c r="BC23" s="80">
        <f t="shared" si="32"/>
        <v>0.51634146341463416</v>
      </c>
      <c r="BD23" s="80">
        <f t="shared" si="1"/>
        <v>0.73435700575815743</v>
      </c>
      <c r="BE23" s="81">
        <f t="shared" si="2"/>
        <v>0.4</v>
      </c>
      <c r="BF23" s="80">
        <f t="shared" si="3"/>
        <v>0.6</v>
      </c>
      <c r="BG23" s="80">
        <f t="shared" si="4"/>
        <v>0.71947449768160743</v>
      </c>
      <c r="BH23" s="80">
        <f t="shared" si="5"/>
        <v>0.71704180064308687</v>
      </c>
      <c r="BI23" s="80">
        <f t="shared" si="6"/>
        <v>0.73978819969742815</v>
      </c>
      <c r="BJ23" s="81">
        <f t="shared" si="7"/>
        <v>0.74030514939605851</v>
      </c>
      <c r="BK23" s="81">
        <f t="shared" si="8"/>
        <v>0.59920634920634919</v>
      </c>
      <c r="BL23" s="81">
        <f t="shared" si="9"/>
        <v>0.6</v>
      </c>
      <c r="BM23" s="81">
        <f t="shared" si="10"/>
        <v>0.75298804780876494</v>
      </c>
      <c r="BN23" s="81">
        <f t="shared" si="11"/>
        <v>0.78299120234604103</v>
      </c>
      <c r="BO23" s="81">
        <f t="shared" si="12"/>
        <v>0.72083136513934809</v>
      </c>
      <c r="BP23" s="81">
        <f t="shared" si="33"/>
        <v>0.73761085028690665</v>
      </c>
      <c r="BQ23" s="81">
        <f t="shared" si="34"/>
        <v>0.54678362573099415</v>
      </c>
      <c r="BR23" s="81">
        <f t="shared" si="35"/>
        <v>0.57738095238095233</v>
      </c>
      <c r="BS23" s="81">
        <f t="shared" si="36"/>
        <v>0.73877417240249099</v>
      </c>
      <c r="BT23" s="81">
        <f t="shared" si="37"/>
        <v>0.75805471124620061</v>
      </c>
      <c r="BU23" s="81">
        <f t="shared" si="38"/>
        <v>0.73</v>
      </c>
      <c r="BV23" s="80">
        <f t="shared" si="39"/>
        <v>0.55596133190118158</v>
      </c>
      <c r="BW23" s="80">
        <f t="shared" si="40"/>
        <v>0.83394199785177225</v>
      </c>
      <c r="BX23" s="80">
        <f t="shared" si="41"/>
        <v>0.96925282254617673</v>
      </c>
      <c r="BY23" s="80">
        <f t="shared" si="42"/>
        <v>0.79577139497774418</v>
      </c>
      <c r="BZ23" s="80">
        <f t="shared" si="43"/>
        <v>0.9616813644299208</v>
      </c>
      <c r="CA23" s="80">
        <f t="shared" si="44"/>
        <v>1.0862335356268473</v>
      </c>
      <c r="CB23" s="80">
        <f t="shared" si="45"/>
        <v>0.74012282258441131</v>
      </c>
      <c r="CC23" s="80">
        <f t="shared" si="46"/>
        <v>0.781539168462416</v>
      </c>
      <c r="CD23" s="80">
        <f t="shared" si="47"/>
        <v>1.0384311112961653</v>
      </c>
      <c r="CE23" s="94">
        <f t="shared" si="48"/>
        <v>-0.7442231059625285</v>
      </c>
      <c r="CF23" s="94">
        <f t="shared" si="49"/>
        <v>0.80802950910446558</v>
      </c>
      <c r="CG23" s="94">
        <f t="shared" si="50"/>
        <v>0.60806146413008522</v>
      </c>
      <c r="CH23" s="94">
        <f t="shared" si="51"/>
        <v>0.78796094268926842</v>
      </c>
      <c r="CI23" s="94">
        <f t="shared" si="52"/>
        <v>0.73519761948077589</v>
      </c>
      <c r="CJ23" s="94">
        <f t="shared" si="53"/>
        <v>0.24473384259171946</v>
      </c>
      <c r="CK23" s="94">
        <f t="shared" si="54"/>
        <v>0.27834564148390795</v>
      </c>
    </row>
    <row r="24" spans="1:89" s="75" customFormat="1" x14ac:dyDescent="0.25">
      <c r="A24" s="78" t="s">
        <v>44</v>
      </c>
      <c r="B24" s="78" t="s">
        <v>45</v>
      </c>
      <c r="C24" s="68">
        <v>21</v>
      </c>
      <c r="D24" s="69">
        <v>542475</v>
      </c>
      <c r="E24" s="79"/>
      <c r="F24" s="75">
        <v>2020</v>
      </c>
      <c r="G24" s="75">
        <v>1453</v>
      </c>
      <c r="H24" s="75">
        <v>1060</v>
      </c>
      <c r="I24" s="75">
        <v>19</v>
      </c>
      <c r="J24" s="75">
        <v>9</v>
      </c>
      <c r="K24" s="75">
        <v>57</v>
      </c>
      <c r="L24" s="75">
        <v>36</v>
      </c>
      <c r="M24" s="75">
        <v>429</v>
      </c>
      <c r="N24" s="75">
        <v>338</v>
      </c>
      <c r="O24" s="75">
        <v>850</v>
      </c>
      <c r="P24" s="75">
        <v>611</v>
      </c>
      <c r="Q24" s="75">
        <v>343</v>
      </c>
      <c r="R24" s="75">
        <v>256</v>
      </c>
      <c r="S24" s="75">
        <v>1108</v>
      </c>
      <c r="T24" s="75">
        <v>804</v>
      </c>
      <c r="U24" s="75">
        <v>2020</v>
      </c>
      <c r="V24" s="75">
        <v>3160</v>
      </c>
      <c r="W24" s="75">
        <v>2339</v>
      </c>
      <c r="X24" s="75">
        <v>144</v>
      </c>
      <c r="Y24" s="75">
        <v>70</v>
      </c>
      <c r="Z24" s="75">
        <v>177</v>
      </c>
      <c r="AA24" s="75">
        <v>117</v>
      </c>
      <c r="AB24" s="75">
        <v>410</v>
      </c>
      <c r="AC24" s="75">
        <v>349</v>
      </c>
      <c r="AD24" s="75">
        <v>2255</v>
      </c>
      <c r="AE24" s="75">
        <v>1678</v>
      </c>
      <c r="AF24" s="75">
        <v>1003</v>
      </c>
      <c r="AG24" s="75">
        <v>798</v>
      </c>
      <c r="AH24" s="75">
        <v>2150</v>
      </c>
      <c r="AI24" s="75">
        <v>1537</v>
      </c>
      <c r="AJ24" s="91">
        <f t="shared" si="13"/>
        <v>4613</v>
      </c>
      <c r="AK24" s="91">
        <f t="shared" si="14"/>
        <v>3399</v>
      </c>
      <c r="AL24" s="91">
        <f t="shared" si="15"/>
        <v>163</v>
      </c>
      <c r="AM24" s="91">
        <f t="shared" si="16"/>
        <v>79</v>
      </c>
      <c r="AN24" s="91">
        <f t="shared" si="17"/>
        <v>234</v>
      </c>
      <c r="AO24" s="91">
        <f t="shared" si="18"/>
        <v>153</v>
      </c>
      <c r="AP24" s="91">
        <f t="shared" si="19"/>
        <v>839</v>
      </c>
      <c r="AQ24" s="91">
        <f t="shared" si="20"/>
        <v>687</v>
      </c>
      <c r="AR24" s="91">
        <f t="shared" si="21"/>
        <v>3105</v>
      </c>
      <c r="AS24" s="91">
        <f t="shared" si="22"/>
        <v>2289</v>
      </c>
      <c r="AT24" s="91">
        <f t="shared" si="23"/>
        <v>1346</v>
      </c>
      <c r="AU24" s="91">
        <f t="shared" si="24"/>
        <v>1054</v>
      </c>
      <c r="AV24" s="91">
        <f t="shared" si="25"/>
        <v>3258</v>
      </c>
      <c r="AW24" s="91">
        <f t="shared" si="26"/>
        <v>2341</v>
      </c>
      <c r="AX24" s="80">
        <f t="shared" si="27"/>
        <v>0.68502059397355297</v>
      </c>
      <c r="AY24" s="80">
        <f t="shared" si="28"/>
        <v>0.8834355828220859</v>
      </c>
      <c r="AZ24" s="80">
        <f t="shared" si="29"/>
        <v>0.91467065868263475</v>
      </c>
      <c r="BA24" s="80">
        <f t="shared" si="30"/>
        <v>0.72624798711755234</v>
      </c>
      <c r="BB24" s="80">
        <f t="shared" si="31"/>
        <v>0.74517087667161963</v>
      </c>
      <c r="BC24" s="80">
        <f t="shared" si="32"/>
        <v>0.65991405770411293</v>
      </c>
      <c r="BD24" s="80">
        <f t="shared" si="1"/>
        <v>0.72952512044046802</v>
      </c>
      <c r="BE24" s="81">
        <f t="shared" si="2"/>
        <v>0.47368421052631576</v>
      </c>
      <c r="BF24" s="80">
        <f t="shared" si="3"/>
        <v>0.66101694915254239</v>
      </c>
      <c r="BG24" s="80">
        <f t="shared" si="4"/>
        <v>0.71882352941176475</v>
      </c>
      <c r="BH24" s="80">
        <f t="shared" si="5"/>
        <v>0.74635568513119532</v>
      </c>
      <c r="BI24" s="80">
        <f t="shared" si="6"/>
        <v>0.72563176895306858</v>
      </c>
      <c r="BJ24" s="81">
        <f t="shared" si="7"/>
        <v>0.74018987341772147</v>
      </c>
      <c r="BK24" s="81">
        <f t="shared" si="8"/>
        <v>0.4861111111111111</v>
      </c>
      <c r="BL24" s="81">
        <f t="shared" si="9"/>
        <v>0.66101694915254239</v>
      </c>
      <c r="BM24" s="81">
        <f t="shared" si="10"/>
        <v>0.74412416851441243</v>
      </c>
      <c r="BN24" s="81">
        <f t="shared" si="11"/>
        <v>0.79561316051844466</v>
      </c>
      <c r="BO24" s="81">
        <f t="shared" si="12"/>
        <v>0.71488372093023256</v>
      </c>
      <c r="BP24" s="81">
        <f t="shared" si="33"/>
        <v>0.73683069585952743</v>
      </c>
      <c r="BQ24" s="81">
        <f t="shared" si="34"/>
        <v>0.48466257668711654</v>
      </c>
      <c r="BR24" s="81">
        <f t="shared" si="35"/>
        <v>0.65384615384615385</v>
      </c>
      <c r="BS24" s="81">
        <f t="shared" si="36"/>
        <v>0.73719806763285023</v>
      </c>
      <c r="BT24" s="81">
        <f t="shared" si="37"/>
        <v>0.78306092124814264</v>
      </c>
      <c r="BU24" s="81">
        <f t="shared" si="38"/>
        <v>0.71853898096992019</v>
      </c>
      <c r="BV24" s="80">
        <f t="shared" si="39"/>
        <v>0.65897148763890079</v>
      </c>
      <c r="BW24" s="80">
        <f t="shared" si="40"/>
        <v>0.91958168049044353</v>
      </c>
      <c r="BX24" s="80">
        <f t="shared" si="41"/>
        <v>1.0285598247827916</v>
      </c>
      <c r="BY24" s="80">
        <f t="shared" si="42"/>
        <v>0.65326612369222614</v>
      </c>
      <c r="BZ24" s="80">
        <f t="shared" si="43"/>
        <v>0.93528388598991941</v>
      </c>
      <c r="CA24" s="80">
        <f t="shared" si="44"/>
        <v>1.1129266721630813</v>
      </c>
      <c r="CB24" s="80">
        <f t="shared" si="45"/>
        <v>0.65743875081410963</v>
      </c>
      <c r="CC24" s="80">
        <f t="shared" si="46"/>
        <v>0.88693416675068049</v>
      </c>
      <c r="CD24" s="80">
        <f t="shared" si="47"/>
        <v>1.0897960194047196</v>
      </c>
      <c r="CE24" s="94">
        <f t="shared" si="48"/>
        <v>0.43412206983657053</v>
      </c>
      <c r="CF24" s="94">
        <f t="shared" si="49"/>
        <v>0.79823140079367594</v>
      </c>
      <c r="CG24" s="94">
        <f t="shared" si="50"/>
        <v>0.60676485530622015</v>
      </c>
      <c r="CH24" s="94">
        <f t="shared" si="51"/>
        <v>0.74452560215904695</v>
      </c>
      <c r="CI24" s="94">
        <f t="shared" si="52"/>
        <v>0.46903282419327791</v>
      </c>
      <c r="CJ24" s="94">
        <f t="shared" si="53"/>
        <v>0.64661512356547379</v>
      </c>
      <c r="CK24" s="94">
        <f t="shared" si="54"/>
        <v>0.70766757385127854</v>
      </c>
    </row>
    <row r="25" spans="1:89" s="75" customFormat="1" x14ac:dyDescent="0.25">
      <c r="A25" s="78" t="s">
        <v>46</v>
      </c>
      <c r="B25" s="78" t="s">
        <v>47</v>
      </c>
      <c r="C25" s="68">
        <v>20</v>
      </c>
      <c r="D25" s="69">
        <v>309507</v>
      </c>
      <c r="E25" s="79"/>
      <c r="F25" s="75">
        <v>2020</v>
      </c>
      <c r="G25" s="75">
        <v>943</v>
      </c>
      <c r="H25" s="75">
        <v>614</v>
      </c>
      <c r="I25" s="75">
        <v>31</v>
      </c>
      <c r="J25" s="75">
        <v>12</v>
      </c>
      <c r="K25" s="75">
        <v>45</v>
      </c>
      <c r="L25" s="75">
        <v>18</v>
      </c>
      <c r="M25" s="75">
        <v>208</v>
      </c>
      <c r="N25" s="75">
        <v>145</v>
      </c>
      <c r="O25" s="75">
        <v>556</v>
      </c>
      <c r="P25" s="75">
        <v>365</v>
      </c>
      <c r="Q25" s="75">
        <v>200</v>
      </c>
      <c r="R25" s="75">
        <v>129</v>
      </c>
      <c r="S25" s="75">
        <v>743</v>
      </c>
      <c r="T25" s="75">
        <v>485</v>
      </c>
      <c r="U25" s="75">
        <v>2020</v>
      </c>
      <c r="V25" s="75">
        <v>866</v>
      </c>
      <c r="W25" s="75">
        <v>636</v>
      </c>
      <c r="X25" s="75">
        <v>51</v>
      </c>
      <c r="Y25" s="75">
        <v>34</v>
      </c>
      <c r="Z25" s="75">
        <v>67</v>
      </c>
      <c r="AA25" s="75">
        <v>39</v>
      </c>
      <c r="AB25" s="75">
        <v>168</v>
      </c>
      <c r="AC25" s="75">
        <v>138</v>
      </c>
      <c r="AD25" s="75">
        <v>470</v>
      </c>
      <c r="AE25" s="75">
        <v>352</v>
      </c>
      <c r="AF25" s="75">
        <v>218</v>
      </c>
      <c r="AG25" s="75">
        <v>180</v>
      </c>
      <c r="AH25" s="75">
        <v>645</v>
      </c>
      <c r="AI25" s="75">
        <v>455</v>
      </c>
      <c r="AJ25" s="91">
        <f t="shared" si="13"/>
        <v>1809</v>
      </c>
      <c r="AK25" s="91">
        <f t="shared" si="14"/>
        <v>1250</v>
      </c>
      <c r="AL25" s="91">
        <f t="shared" si="15"/>
        <v>82</v>
      </c>
      <c r="AM25" s="91">
        <f t="shared" si="16"/>
        <v>46</v>
      </c>
      <c r="AN25" s="91">
        <f t="shared" si="17"/>
        <v>112</v>
      </c>
      <c r="AO25" s="91">
        <f t="shared" si="18"/>
        <v>57</v>
      </c>
      <c r="AP25" s="91">
        <f t="shared" si="19"/>
        <v>376</v>
      </c>
      <c r="AQ25" s="91">
        <f t="shared" si="20"/>
        <v>283</v>
      </c>
      <c r="AR25" s="91">
        <f t="shared" si="21"/>
        <v>1026</v>
      </c>
      <c r="AS25" s="91">
        <f t="shared" si="22"/>
        <v>717</v>
      </c>
      <c r="AT25" s="91">
        <f t="shared" si="23"/>
        <v>418</v>
      </c>
      <c r="AU25" s="91">
        <f t="shared" si="24"/>
        <v>309</v>
      </c>
      <c r="AV25" s="91">
        <f t="shared" si="25"/>
        <v>1388</v>
      </c>
      <c r="AW25" s="91">
        <f t="shared" si="26"/>
        <v>940</v>
      </c>
      <c r="AX25" s="80">
        <f t="shared" si="27"/>
        <v>0.47871752349364288</v>
      </c>
      <c r="AY25" s="80">
        <f t="shared" si="28"/>
        <v>0.62195121951219512</v>
      </c>
      <c r="AZ25" s="80">
        <f t="shared" si="29"/>
        <v>0.8902439024390244</v>
      </c>
      <c r="BA25" s="80">
        <f t="shared" si="30"/>
        <v>0.45808966861598438</v>
      </c>
      <c r="BB25" s="80">
        <f t="shared" si="31"/>
        <v>0.52153110047846885</v>
      </c>
      <c r="BC25" s="80">
        <f t="shared" si="32"/>
        <v>0.46469740634005763</v>
      </c>
      <c r="BD25" s="80">
        <f t="shared" si="1"/>
        <v>0.65111346765641565</v>
      </c>
      <c r="BE25" s="81">
        <f t="shared" si="2"/>
        <v>0.38709677419354838</v>
      </c>
      <c r="BF25" s="80">
        <f t="shared" si="3"/>
        <v>0.58208955223880599</v>
      </c>
      <c r="BG25" s="80">
        <f t="shared" si="4"/>
        <v>0.65647482014388492</v>
      </c>
      <c r="BH25" s="80">
        <f t="shared" si="5"/>
        <v>0.64500000000000002</v>
      </c>
      <c r="BI25" s="80">
        <f t="shared" si="6"/>
        <v>0.65275908479138622</v>
      </c>
      <c r="BJ25" s="81">
        <f t="shared" si="7"/>
        <v>0.73441108545034639</v>
      </c>
      <c r="BK25" s="81">
        <f t="shared" si="8"/>
        <v>0.66666666666666663</v>
      </c>
      <c r="BL25" s="81">
        <f t="shared" si="9"/>
        <v>0.58208955223880599</v>
      </c>
      <c r="BM25" s="81">
        <f t="shared" si="10"/>
        <v>0.74893617021276593</v>
      </c>
      <c r="BN25" s="81">
        <f t="shared" si="11"/>
        <v>0.82568807339449546</v>
      </c>
      <c r="BO25" s="81">
        <f t="shared" si="12"/>
        <v>0.70542635658914732</v>
      </c>
      <c r="BP25" s="81">
        <f t="shared" si="33"/>
        <v>0.69098949695964618</v>
      </c>
      <c r="BQ25" s="81">
        <f t="shared" si="34"/>
        <v>0.56097560975609762</v>
      </c>
      <c r="BR25" s="81">
        <f t="shared" si="35"/>
        <v>0.5089285714285714</v>
      </c>
      <c r="BS25" s="81">
        <f t="shared" si="36"/>
        <v>0.69883040935672514</v>
      </c>
      <c r="BT25" s="81">
        <f t="shared" si="37"/>
        <v>0.73923444976076558</v>
      </c>
      <c r="BU25" s="81">
        <f t="shared" si="38"/>
        <v>0.67723342939481268</v>
      </c>
      <c r="BV25" s="80">
        <f t="shared" si="39"/>
        <v>0.58965974370304897</v>
      </c>
      <c r="BW25" s="80">
        <f t="shared" si="40"/>
        <v>0.88668983847883864</v>
      </c>
      <c r="BX25" s="80">
        <f t="shared" si="41"/>
        <v>0.98811340206185572</v>
      </c>
      <c r="BY25" s="80">
        <f t="shared" si="42"/>
        <v>0.89015151515151514</v>
      </c>
      <c r="BZ25" s="80">
        <f t="shared" si="43"/>
        <v>0.9070449172576831</v>
      </c>
      <c r="CA25" s="80">
        <f t="shared" si="44"/>
        <v>1.1704808952515375</v>
      </c>
      <c r="CB25" s="80">
        <f t="shared" si="45"/>
        <v>0.80273497295642426</v>
      </c>
      <c r="CC25" s="80">
        <f t="shared" si="46"/>
        <v>0.72825762104004776</v>
      </c>
      <c r="CD25" s="80">
        <f t="shared" si="47"/>
        <v>1.0915504428382368</v>
      </c>
      <c r="CE25" s="94">
        <f t="shared" si="48"/>
        <v>-1.3276325178939652</v>
      </c>
      <c r="CF25" s="94">
        <f t="shared" si="49"/>
        <v>0.22250303708196281</v>
      </c>
      <c r="CG25" s="94">
        <f t="shared" si="50"/>
        <v>0.54176581927257295</v>
      </c>
      <c r="CH25" s="94">
        <f t="shared" si="51"/>
        <v>3.9658533451079003E-2</v>
      </c>
      <c r="CI25" s="94">
        <f t="shared" si="52"/>
        <v>0.93674974227140295</v>
      </c>
      <c r="CJ25" s="94">
        <f t="shared" si="53"/>
        <v>4.1566169759663783E-2</v>
      </c>
      <c r="CK25" s="94">
        <f t="shared" si="54"/>
        <v>0.72233152413181545</v>
      </c>
    </row>
    <row r="26" spans="1:89" s="75" customFormat="1" x14ac:dyDescent="0.25">
      <c r="A26" s="78" t="s">
        <v>50</v>
      </c>
      <c r="B26" s="78" t="s">
        <v>51</v>
      </c>
      <c r="C26" s="68">
        <v>20</v>
      </c>
      <c r="D26" s="69">
        <v>278007</v>
      </c>
      <c r="E26" s="79">
        <v>9121</v>
      </c>
      <c r="F26" s="75">
        <v>2019</v>
      </c>
      <c r="G26" s="75">
        <v>27</v>
      </c>
      <c r="H26" s="75">
        <v>15</v>
      </c>
      <c r="I26" s="75">
        <v>5</v>
      </c>
      <c r="J26" s="75">
        <v>1</v>
      </c>
      <c r="K26" s="75">
        <v>1</v>
      </c>
      <c r="L26" s="75">
        <v>0</v>
      </c>
      <c r="M26" s="75">
        <v>5</v>
      </c>
      <c r="N26" s="75">
        <v>4</v>
      </c>
      <c r="O26" s="75">
        <v>14</v>
      </c>
      <c r="P26" s="75">
        <v>8</v>
      </c>
      <c r="Q26" s="75">
        <v>8</v>
      </c>
      <c r="R26" s="75">
        <v>5</v>
      </c>
      <c r="S26" s="75">
        <v>19</v>
      </c>
      <c r="T26" s="75">
        <v>10</v>
      </c>
      <c r="U26" s="75">
        <v>2019</v>
      </c>
      <c r="V26" s="75">
        <v>300</v>
      </c>
      <c r="W26" s="75">
        <v>167</v>
      </c>
      <c r="X26" s="75">
        <v>37</v>
      </c>
      <c r="Y26" s="75">
        <v>12</v>
      </c>
      <c r="Z26" s="75">
        <v>21</v>
      </c>
      <c r="AA26" s="75">
        <v>6</v>
      </c>
      <c r="AB26" s="75">
        <v>27</v>
      </c>
      <c r="AC26" s="75">
        <v>16</v>
      </c>
      <c r="AD26" s="75">
        <v>192</v>
      </c>
      <c r="AE26" s="75">
        <v>123</v>
      </c>
      <c r="AF26" s="75">
        <v>113</v>
      </c>
      <c r="AG26" s="75">
        <v>64</v>
      </c>
      <c r="AH26" s="75">
        <v>187</v>
      </c>
      <c r="AI26" s="75">
        <v>103</v>
      </c>
      <c r="AJ26" s="91">
        <f t="shared" si="13"/>
        <v>327</v>
      </c>
      <c r="AK26" s="91">
        <f t="shared" si="14"/>
        <v>182</v>
      </c>
      <c r="AL26" s="91">
        <f t="shared" si="15"/>
        <v>42</v>
      </c>
      <c r="AM26" s="91">
        <f t="shared" si="16"/>
        <v>13</v>
      </c>
      <c r="AN26" s="91">
        <f t="shared" si="17"/>
        <v>22</v>
      </c>
      <c r="AO26" s="91">
        <f t="shared" si="18"/>
        <v>6</v>
      </c>
      <c r="AP26" s="91">
        <f t="shared" si="19"/>
        <v>32</v>
      </c>
      <c r="AQ26" s="91">
        <f t="shared" si="20"/>
        <v>20</v>
      </c>
      <c r="AR26" s="91">
        <f t="shared" si="21"/>
        <v>206</v>
      </c>
      <c r="AS26" s="91">
        <f t="shared" si="22"/>
        <v>131</v>
      </c>
      <c r="AT26" s="91">
        <f t="shared" si="23"/>
        <v>121</v>
      </c>
      <c r="AU26" s="91">
        <f t="shared" si="24"/>
        <v>69</v>
      </c>
      <c r="AV26" s="91">
        <f t="shared" si="25"/>
        <v>206</v>
      </c>
      <c r="AW26" s="91">
        <f t="shared" si="26"/>
        <v>113</v>
      </c>
      <c r="AX26" s="80">
        <f t="shared" si="27"/>
        <v>0.91743119266055051</v>
      </c>
      <c r="AY26" s="80">
        <f t="shared" si="28"/>
        <v>0.88095238095238093</v>
      </c>
      <c r="AZ26" s="80">
        <f t="shared" si="29"/>
        <v>0.88888888888888884</v>
      </c>
      <c r="BA26" s="80">
        <f t="shared" si="30"/>
        <v>0.93203883495145634</v>
      </c>
      <c r="BB26" s="80">
        <f t="shared" si="31"/>
        <v>0.93388429752066116</v>
      </c>
      <c r="BC26" s="80">
        <f t="shared" si="32"/>
        <v>0.90776699029126218</v>
      </c>
      <c r="BD26" s="80">
        <f t="shared" si="1"/>
        <v>0.55555555555555558</v>
      </c>
      <c r="BE26" s="81">
        <f t="shared" si="2"/>
        <v>0.2</v>
      </c>
      <c r="BF26" s="80">
        <f t="shared" si="3"/>
        <v>0.2857142857142857</v>
      </c>
      <c r="BG26" s="80">
        <f t="shared" si="4"/>
        <v>0.5714285714285714</v>
      </c>
      <c r="BH26" s="80">
        <f t="shared" si="5"/>
        <v>0.625</v>
      </c>
      <c r="BI26" s="80">
        <f t="shared" si="6"/>
        <v>0.52631578947368418</v>
      </c>
      <c r="BJ26" s="81">
        <f t="shared" si="7"/>
        <v>0.55666666666666664</v>
      </c>
      <c r="BK26" s="81">
        <f t="shared" si="8"/>
        <v>0.32432432432432434</v>
      </c>
      <c r="BL26" s="81">
        <f t="shared" si="9"/>
        <v>0.2857142857142857</v>
      </c>
      <c r="BM26" s="81">
        <f t="shared" si="10"/>
        <v>0.640625</v>
      </c>
      <c r="BN26" s="81">
        <f t="shared" si="11"/>
        <v>0.5663716814159292</v>
      </c>
      <c r="BO26" s="81">
        <f t="shared" si="12"/>
        <v>0.55080213903743314</v>
      </c>
      <c r="BP26" s="81">
        <f t="shared" si="33"/>
        <v>0.55657492354740057</v>
      </c>
      <c r="BQ26" s="81">
        <f t="shared" si="34"/>
        <v>0.30952380952380953</v>
      </c>
      <c r="BR26" s="81">
        <f t="shared" si="35"/>
        <v>0.27272727272727271</v>
      </c>
      <c r="BS26" s="81">
        <f t="shared" si="36"/>
        <v>0.63592233009708743</v>
      </c>
      <c r="BT26" s="81">
        <f t="shared" si="37"/>
        <v>0.57024793388429751</v>
      </c>
      <c r="BU26" s="81">
        <f t="shared" si="38"/>
        <v>0.54854368932038833</v>
      </c>
      <c r="BV26" s="80">
        <f t="shared" si="39"/>
        <v>0.35000000000000003</v>
      </c>
      <c r="BW26" s="80">
        <f t="shared" si="40"/>
        <v>0.5</v>
      </c>
      <c r="BX26" s="80">
        <f t="shared" si="41"/>
        <v>1.1875</v>
      </c>
      <c r="BY26" s="80">
        <f t="shared" si="42"/>
        <v>0.50626235992089652</v>
      </c>
      <c r="BZ26" s="80">
        <f t="shared" si="43"/>
        <v>1.131103515625</v>
      </c>
      <c r="CA26" s="80">
        <f t="shared" si="44"/>
        <v>1.0282670332502792</v>
      </c>
      <c r="CB26" s="80">
        <f t="shared" si="45"/>
        <v>0.48673209741912032</v>
      </c>
      <c r="CC26" s="80">
        <f t="shared" si="46"/>
        <v>0.4288688410825815</v>
      </c>
      <c r="CD26" s="80">
        <f t="shared" si="47"/>
        <v>1.0395670299129671</v>
      </c>
      <c r="CE26" s="94">
        <f t="shared" si="48"/>
        <v>2.4188256300964306</v>
      </c>
      <c r="CF26" s="94">
        <f t="shared" si="49"/>
        <v>-1.4656352373696804</v>
      </c>
      <c r="CG26" s="94">
        <f t="shared" si="50"/>
        <v>-1.4574796880077268</v>
      </c>
      <c r="CH26" s="94">
        <f t="shared" si="51"/>
        <v>-0.8193416661734072</v>
      </c>
      <c r="CI26" s="94">
        <f t="shared" si="52"/>
        <v>-8.0481737466357825E-2</v>
      </c>
      <c r="CJ26" s="94">
        <f t="shared" si="53"/>
        <v>-1.100032087772385</v>
      </c>
      <c r="CK26" s="94">
        <f t="shared" si="54"/>
        <v>0.28783995956088748</v>
      </c>
    </row>
    <row r="27" spans="1:89" s="75" customFormat="1" x14ac:dyDescent="0.25">
      <c r="A27" s="78" t="s">
        <v>48</v>
      </c>
      <c r="B27" s="78" t="s">
        <v>49</v>
      </c>
      <c r="C27" s="68">
        <v>21</v>
      </c>
      <c r="D27" s="69">
        <v>155429</v>
      </c>
      <c r="E27" s="79">
        <v>8144</v>
      </c>
      <c r="F27" s="75">
        <v>2020</v>
      </c>
      <c r="G27" s="75">
        <v>569</v>
      </c>
      <c r="H27" s="75">
        <v>408</v>
      </c>
      <c r="I27" s="75">
        <v>22</v>
      </c>
      <c r="J27" s="75">
        <v>14</v>
      </c>
      <c r="K27" s="75">
        <v>20</v>
      </c>
      <c r="L27" s="75">
        <v>13</v>
      </c>
      <c r="M27" s="75">
        <v>116</v>
      </c>
      <c r="N27" s="75">
        <v>96</v>
      </c>
      <c r="O27" s="75">
        <v>360</v>
      </c>
      <c r="P27" s="75">
        <v>248</v>
      </c>
      <c r="Q27" s="75">
        <v>100</v>
      </c>
      <c r="R27" s="75">
        <v>69</v>
      </c>
      <c r="S27" s="75">
        <v>467</v>
      </c>
      <c r="T27" s="75">
        <v>339</v>
      </c>
      <c r="U27" s="75">
        <v>2020</v>
      </c>
      <c r="V27" s="75">
        <v>506</v>
      </c>
      <c r="W27" s="75">
        <v>325</v>
      </c>
      <c r="X27" s="75">
        <v>39</v>
      </c>
      <c r="Y27" s="75">
        <v>16</v>
      </c>
      <c r="Z27" s="75">
        <v>16</v>
      </c>
      <c r="AA27" s="75">
        <v>13</v>
      </c>
      <c r="AB27" s="75">
        <v>54</v>
      </c>
      <c r="AC27" s="75">
        <v>38</v>
      </c>
      <c r="AD27" s="75">
        <v>339</v>
      </c>
      <c r="AE27" s="75">
        <v>222</v>
      </c>
      <c r="AF27" s="75">
        <v>114</v>
      </c>
      <c r="AG27" s="75">
        <v>70</v>
      </c>
      <c r="AH27" s="75">
        <v>391</v>
      </c>
      <c r="AI27" s="75">
        <v>255</v>
      </c>
      <c r="AJ27" s="91">
        <f t="shared" si="13"/>
        <v>1075</v>
      </c>
      <c r="AK27" s="91">
        <f t="shared" si="14"/>
        <v>733</v>
      </c>
      <c r="AL27" s="91">
        <f t="shared" si="15"/>
        <v>61</v>
      </c>
      <c r="AM27" s="91">
        <f t="shared" si="16"/>
        <v>30</v>
      </c>
      <c r="AN27" s="91">
        <f t="shared" si="17"/>
        <v>36</v>
      </c>
      <c r="AO27" s="91">
        <f t="shared" si="18"/>
        <v>26</v>
      </c>
      <c r="AP27" s="91">
        <f t="shared" si="19"/>
        <v>170</v>
      </c>
      <c r="AQ27" s="91">
        <f t="shared" si="20"/>
        <v>134</v>
      </c>
      <c r="AR27" s="91">
        <f t="shared" si="21"/>
        <v>699</v>
      </c>
      <c r="AS27" s="91">
        <f t="shared" si="22"/>
        <v>470</v>
      </c>
      <c r="AT27" s="91">
        <f t="shared" si="23"/>
        <v>214</v>
      </c>
      <c r="AU27" s="91">
        <f t="shared" si="24"/>
        <v>139</v>
      </c>
      <c r="AV27" s="91">
        <f t="shared" si="25"/>
        <v>858</v>
      </c>
      <c r="AW27" s="91">
        <f t="shared" si="26"/>
        <v>594</v>
      </c>
      <c r="AX27" s="80">
        <f t="shared" si="27"/>
        <v>0.47069767441860466</v>
      </c>
      <c r="AY27" s="80">
        <f t="shared" si="28"/>
        <v>0.63934426229508201</v>
      </c>
      <c r="AZ27" s="80">
        <f t="shared" si="29"/>
        <v>0.92537313432835822</v>
      </c>
      <c r="BA27" s="80">
        <f t="shared" si="30"/>
        <v>0.48497854077253216</v>
      </c>
      <c r="BB27" s="80">
        <f t="shared" si="31"/>
        <v>0.53271028037383172</v>
      </c>
      <c r="BC27" s="80">
        <f t="shared" si="32"/>
        <v>0.45571095571095571</v>
      </c>
      <c r="BD27" s="80">
        <f t="shared" si="1"/>
        <v>0.71704745166959583</v>
      </c>
      <c r="BE27" s="81">
        <f t="shared" si="2"/>
        <v>0.63636363636363635</v>
      </c>
      <c r="BF27" s="80">
        <f t="shared" si="3"/>
        <v>0.8125</v>
      </c>
      <c r="BG27" s="80">
        <f t="shared" si="4"/>
        <v>0.68888888888888888</v>
      </c>
      <c r="BH27" s="80">
        <f t="shared" si="5"/>
        <v>0.69</v>
      </c>
      <c r="BI27" s="80">
        <f t="shared" si="6"/>
        <v>0.72591006423982873</v>
      </c>
      <c r="BJ27" s="81">
        <f t="shared" si="7"/>
        <v>0.64229249011857703</v>
      </c>
      <c r="BK27" s="81">
        <f t="shared" si="8"/>
        <v>0.41025641025641024</v>
      </c>
      <c r="BL27" s="81">
        <f t="shared" si="9"/>
        <v>0.8125</v>
      </c>
      <c r="BM27" s="81">
        <f t="shared" si="10"/>
        <v>0.65486725663716816</v>
      </c>
      <c r="BN27" s="81">
        <f t="shared" si="11"/>
        <v>0.61403508771929827</v>
      </c>
      <c r="BO27" s="81">
        <f t="shared" si="12"/>
        <v>0.65217391304347827</v>
      </c>
      <c r="BP27" s="81">
        <f t="shared" si="33"/>
        <v>0.68186046511627907</v>
      </c>
      <c r="BQ27" s="81">
        <f t="shared" si="34"/>
        <v>0.49180327868852458</v>
      </c>
      <c r="BR27" s="81">
        <f t="shared" si="35"/>
        <v>0.72222222222222221</v>
      </c>
      <c r="BS27" s="81">
        <f t="shared" si="36"/>
        <v>0.67238912732474965</v>
      </c>
      <c r="BT27" s="81">
        <f t="shared" si="37"/>
        <v>0.64953271028037385</v>
      </c>
      <c r="BU27" s="81">
        <f t="shared" si="38"/>
        <v>0.69230769230769229</v>
      </c>
      <c r="BV27" s="80">
        <f t="shared" si="39"/>
        <v>0.92375366568914952</v>
      </c>
      <c r="BW27" s="80">
        <f t="shared" si="40"/>
        <v>1.1794354838709677</v>
      </c>
      <c r="BX27" s="80">
        <f t="shared" si="41"/>
        <v>0.95053097345132731</v>
      </c>
      <c r="BY27" s="80">
        <f t="shared" si="42"/>
        <v>0.62647262647262647</v>
      </c>
      <c r="BZ27" s="80">
        <f t="shared" si="43"/>
        <v>1.0664981036662453</v>
      </c>
      <c r="CA27" s="80">
        <f t="shared" si="44"/>
        <v>0.94152046783625731</v>
      </c>
      <c r="CB27" s="80">
        <f t="shared" si="45"/>
        <v>0.73142657830484825</v>
      </c>
      <c r="CC27" s="80">
        <f t="shared" si="46"/>
        <v>1.0741134751773049</v>
      </c>
      <c r="CD27" s="80">
        <f t="shared" si="47"/>
        <v>0.93821391484942895</v>
      </c>
      <c r="CE27" s="94">
        <f t="shared" si="48"/>
        <v>-1.3961191665317565</v>
      </c>
      <c r="CF27" s="94">
        <f t="shared" si="49"/>
        <v>0.10784978429656318</v>
      </c>
      <c r="CG27" s="94">
        <f t="shared" si="50"/>
        <v>-0.49437185027726216</v>
      </c>
      <c r="CH27" s="94">
        <f t="shared" si="51"/>
        <v>0.63235990358544902</v>
      </c>
      <c r="CI27" s="94">
        <f t="shared" si="52"/>
        <v>0.70720390764628749</v>
      </c>
      <c r="CJ27" s="94">
        <f t="shared" si="53"/>
        <v>1.3603478572245178</v>
      </c>
      <c r="CK27" s="94">
        <f t="shared" si="54"/>
        <v>-0.55929706088447728</v>
      </c>
    </row>
    <row r="28" spans="1:89" s="75" customFormat="1" x14ac:dyDescent="0.25">
      <c r="A28" s="78" t="s">
        <v>52</v>
      </c>
      <c r="B28" s="78" t="s">
        <v>53</v>
      </c>
      <c r="C28" s="68">
        <v>21</v>
      </c>
      <c r="D28" s="69">
        <v>42916</v>
      </c>
      <c r="E28" s="79"/>
      <c r="F28" s="75">
        <v>2019</v>
      </c>
      <c r="G28" s="75">
        <v>16</v>
      </c>
      <c r="H28" s="75">
        <v>14</v>
      </c>
      <c r="I28" s="75">
        <v>0</v>
      </c>
      <c r="J28" s="75">
        <v>0</v>
      </c>
      <c r="K28" s="75">
        <v>1</v>
      </c>
      <c r="L28" s="75">
        <v>0</v>
      </c>
      <c r="M28" s="75">
        <v>0</v>
      </c>
      <c r="N28" s="75">
        <v>0</v>
      </c>
      <c r="O28" s="75">
        <v>13</v>
      </c>
      <c r="P28" s="75">
        <v>11</v>
      </c>
      <c r="Q28" s="75">
        <v>2</v>
      </c>
      <c r="R28" s="75">
        <v>0</v>
      </c>
      <c r="S28" s="75">
        <v>14</v>
      </c>
      <c r="T28" s="75">
        <v>12</v>
      </c>
      <c r="U28" s="75">
        <v>2019</v>
      </c>
      <c r="V28" s="75">
        <v>36</v>
      </c>
      <c r="W28" s="75">
        <v>27</v>
      </c>
      <c r="X28" s="75">
        <v>0</v>
      </c>
      <c r="Y28" s="75">
        <v>0</v>
      </c>
      <c r="Z28" s="75">
        <v>0</v>
      </c>
      <c r="AA28" s="75">
        <v>0</v>
      </c>
      <c r="AB28" s="75">
        <v>2</v>
      </c>
      <c r="AC28" s="75">
        <v>0</v>
      </c>
      <c r="AD28" s="75">
        <v>33</v>
      </c>
      <c r="AE28" s="75">
        <v>24</v>
      </c>
      <c r="AF28" s="75">
        <v>12</v>
      </c>
      <c r="AG28" s="75">
        <v>8</v>
      </c>
      <c r="AH28" s="75">
        <v>24</v>
      </c>
      <c r="AI28" s="75">
        <v>19</v>
      </c>
      <c r="AJ28" s="91">
        <f t="shared" si="13"/>
        <v>52</v>
      </c>
      <c r="AK28" s="91">
        <f t="shared" si="14"/>
        <v>41</v>
      </c>
      <c r="AL28" s="91">
        <f t="shared" si="15"/>
        <v>0</v>
      </c>
      <c r="AM28" s="91">
        <f t="shared" si="16"/>
        <v>0</v>
      </c>
      <c r="AN28" s="91">
        <f t="shared" si="17"/>
        <v>1</v>
      </c>
      <c r="AO28" s="91">
        <f t="shared" si="18"/>
        <v>0</v>
      </c>
      <c r="AP28" s="91">
        <f t="shared" si="19"/>
        <v>2</v>
      </c>
      <c r="AQ28" s="91">
        <f t="shared" si="20"/>
        <v>0</v>
      </c>
      <c r="AR28" s="91">
        <f t="shared" si="21"/>
        <v>46</v>
      </c>
      <c r="AS28" s="91">
        <f t="shared" si="22"/>
        <v>35</v>
      </c>
      <c r="AT28" s="91">
        <f t="shared" si="23"/>
        <v>14</v>
      </c>
      <c r="AU28" s="91">
        <f t="shared" si="24"/>
        <v>8</v>
      </c>
      <c r="AV28" s="91">
        <f t="shared" si="25"/>
        <v>38</v>
      </c>
      <c r="AW28" s="91">
        <f t="shared" si="26"/>
        <v>31</v>
      </c>
      <c r="AX28" s="80">
        <f t="shared" si="27"/>
        <v>0.69230769230769229</v>
      </c>
      <c r="AY28" s="80" t="str">
        <f t="shared" si="28"/>
        <v/>
      </c>
      <c r="AZ28" s="80">
        <f t="shared" si="29"/>
        <v>0.91666666666666663</v>
      </c>
      <c r="BA28" s="80">
        <f t="shared" si="30"/>
        <v>0.71739130434782605</v>
      </c>
      <c r="BB28" s="80">
        <f t="shared" si="31"/>
        <v>0.8571428571428571</v>
      </c>
      <c r="BC28" s="80">
        <f t="shared" si="32"/>
        <v>0.63157894736842102</v>
      </c>
      <c r="BD28" s="80">
        <f t="shared" si="1"/>
        <v>0.875</v>
      </c>
      <c r="BE28" s="81" t="str">
        <f t="shared" si="2"/>
        <v/>
      </c>
      <c r="BF28" s="80">
        <f t="shared" si="3"/>
        <v>0</v>
      </c>
      <c r="BG28" s="80">
        <f t="shared" si="4"/>
        <v>0.84615384615384615</v>
      </c>
      <c r="BH28" s="80">
        <f t="shared" si="5"/>
        <v>0</v>
      </c>
      <c r="BI28" s="80">
        <f t="shared" si="6"/>
        <v>0.8571428571428571</v>
      </c>
      <c r="BJ28" s="81">
        <f t="shared" si="7"/>
        <v>0.75</v>
      </c>
      <c r="BK28" s="81" t="str">
        <f t="shared" si="8"/>
        <v/>
      </c>
      <c r="BL28" s="81" t="str">
        <f t="shared" si="9"/>
        <v/>
      </c>
      <c r="BM28" s="81">
        <f t="shared" si="10"/>
        <v>0.72727272727272729</v>
      </c>
      <c r="BN28" s="81">
        <f t="shared" si="11"/>
        <v>0.66666666666666663</v>
      </c>
      <c r="BO28" s="81">
        <f t="shared" si="12"/>
        <v>0.79166666666666663</v>
      </c>
      <c r="BP28" s="81">
        <f t="shared" si="33"/>
        <v>0.78846153846153844</v>
      </c>
      <c r="BQ28" s="81" t="str">
        <f t="shared" si="34"/>
        <v/>
      </c>
      <c r="BR28" s="81">
        <f t="shared" si="35"/>
        <v>0</v>
      </c>
      <c r="BS28" s="81">
        <f t="shared" si="36"/>
        <v>0.76086956521739135</v>
      </c>
      <c r="BT28" s="81">
        <f t="shared" si="37"/>
        <v>0.5714285714285714</v>
      </c>
      <c r="BU28" s="81">
        <f t="shared" si="38"/>
        <v>0.81578947368421051</v>
      </c>
      <c r="BV28" s="80" t="str">
        <f t="shared" si="39"/>
        <v/>
      </c>
      <c r="BW28" s="80">
        <f t="shared" si="40"/>
        <v>0</v>
      </c>
      <c r="BX28" s="80">
        <f t="shared" si="41"/>
        <v>0</v>
      </c>
      <c r="BY28" s="80" t="str">
        <f t="shared" si="42"/>
        <v/>
      </c>
      <c r="BZ28" s="80">
        <f t="shared" si="43"/>
        <v>1.0909090909090911</v>
      </c>
      <c r="CA28" s="80">
        <f t="shared" si="44"/>
        <v>0.84210526315789469</v>
      </c>
      <c r="CB28" s="80" t="str">
        <f t="shared" si="45"/>
        <v/>
      </c>
      <c r="CC28" s="80">
        <f t="shared" si="46"/>
        <v>0</v>
      </c>
      <c r="CD28" s="80">
        <f t="shared" si="47"/>
        <v>0.70046082949308752</v>
      </c>
      <c r="CE28" s="94">
        <f t="shared" si="48"/>
        <v>0.49635128868217016</v>
      </c>
      <c r="CF28" s="94">
        <f t="shared" si="49"/>
        <v>1.4466730044531695</v>
      </c>
      <c r="CG28" s="94">
        <f t="shared" si="50"/>
        <v>0.71710785020689727</v>
      </c>
      <c r="CH28" s="94">
        <f t="shared" si="51"/>
        <v>2.0522451602223226</v>
      </c>
      <c r="CI28" s="94" t="str">
        <f t="shared" si="52"/>
        <v/>
      </c>
      <c r="CJ28" s="94">
        <f t="shared" si="53"/>
        <v>-2.7353502909435941</v>
      </c>
      <c r="CK28" s="94">
        <f t="shared" si="54"/>
        <v>-2.5465022908786437</v>
      </c>
    </row>
    <row r="29" spans="1:89" s="75" customFormat="1" x14ac:dyDescent="0.25">
      <c r="A29" s="78" t="s">
        <v>58</v>
      </c>
      <c r="B29" s="78" t="s">
        <v>59</v>
      </c>
      <c r="C29" s="68">
        <v>21</v>
      </c>
      <c r="D29" s="69">
        <v>519747</v>
      </c>
      <c r="E29" s="79"/>
      <c r="F29" s="75">
        <v>2019</v>
      </c>
      <c r="G29" s="75">
        <v>147</v>
      </c>
      <c r="H29" s="75">
        <v>106</v>
      </c>
      <c r="I29" s="75">
        <v>5</v>
      </c>
      <c r="J29" s="75">
        <v>1</v>
      </c>
      <c r="K29" s="75">
        <v>10</v>
      </c>
      <c r="L29" s="75">
        <v>3</v>
      </c>
      <c r="M29" s="75">
        <v>20</v>
      </c>
      <c r="N29" s="75">
        <v>18</v>
      </c>
      <c r="O29" s="75">
        <v>103</v>
      </c>
      <c r="P29" s="75">
        <v>78</v>
      </c>
      <c r="Q29" s="75">
        <v>21</v>
      </c>
      <c r="R29" s="75">
        <v>18</v>
      </c>
      <c r="S29" s="75">
        <v>126</v>
      </c>
      <c r="T29" s="75">
        <v>88</v>
      </c>
      <c r="U29" s="75">
        <v>2020</v>
      </c>
      <c r="V29" s="75">
        <v>253</v>
      </c>
      <c r="W29" s="75">
        <v>169</v>
      </c>
      <c r="X29" s="75">
        <v>8</v>
      </c>
      <c r="Y29" s="75">
        <v>3</v>
      </c>
      <c r="Z29" s="75">
        <v>10</v>
      </c>
      <c r="AA29" s="75">
        <v>3</v>
      </c>
      <c r="AB29" s="75">
        <v>25</v>
      </c>
      <c r="AC29" s="75">
        <v>23</v>
      </c>
      <c r="AD29" s="75">
        <v>175</v>
      </c>
      <c r="AE29" s="75">
        <v>119</v>
      </c>
      <c r="AF29" s="75">
        <v>76</v>
      </c>
      <c r="AG29" s="75">
        <v>54</v>
      </c>
      <c r="AH29" s="75">
        <v>177</v>
      </c>
      <c r="AI29" s="75">
        <v>115</v>
      </c>
      <c r="AJ29" s="91">
        <f t="shared" si="13"/>
        <v>400</v>
      </c>
      <c r="AK29" s="91">
        <f t="shared" si="14"/>
        <v>275</v>
      </c>
      <c r="AL29" s="91">
        <f t="shared" si="15"/>
        <v>13</v>
      </c>
      <c r="AM29" s="91">
        <f t="shared" si="16"/>
        <v>4</v>
      </c>
      <c r="AN29" s="91">
        <f t="shared" si="17"/>
        <v>20</v>
      </c>
      <c r="AO29" s="91">
        <f t="shared" si="18"/>
        <v>6</v>
      </c>
      <c r="AP29" s="91">
        <f t="shared" si="19"/>
        <v>45</v>
      </c>
      <c r="AQ29" s="91">
        <f t="shared" si="20"/>
        <v>41</v>
      </c>
      <c r="AR29" s="91">
        <f t="shared" si="21"/>
        <v>278</v>
      </c>
      <c r="AS29" s="91">
        <f t="shared" si="22"/>
        <v>197</v>
      </c>
      <c r="AT29" s="91">
        <f t="shared" si="23"/>
        <v>97</v>
      </c>
      <c r="AU29" s="91">
        <f t="shared" si="24"/>
        <v>72</v>
      </c>
      <c r="AV29" s="91">
        <f t="shared" si="25"/>
        <v>303</v>
      </c>
      <c r="AW29" s="91">
        <f t="shared" si="26"/>
        <v>203</v>
      </c>
      <c r="AX29" s="80">
        <f t="shared" si="27"/>
        <v>0.63249999999999995</v>
      </c>
      <c r="AY29" s="80">
        <f t="shared" si="28"/>
        <v>0.61538461538461542</v>
      </c>
      <c r="AZ29" s="80">
        <f t="shared" si="29"/>
        <v>0.88636363636363635</v>
      </c>
      <c r="BA29" s="80">
        <f t="shared" si="30"/>
        <v>0.62949640287769781</v>
      </c>
      <c r="BB29" s="80">
        <f t="shared" si="31"/>
        <v>0.78350515463917525</v>
      </c>
      <c r="BC29" s="80">
        <f t="shared" si="32"/>
        <v>0.58415841584158412</v>
      </c>
      <c r="BD29" s="80">
        <f t="shared" si="1"/>
        <v>0.72108843537414968</v>
      </c>
      <c r="BE29" s="81">
        <f t="shared" si="2"/>
        <v>0.2</v>
      </c>
      <c r="BF29" s="80">
        <f t="shared" si="3"/>
        <v>0.3</v>
      </c>
      <c r="BG29" s="80">
        <f t="shared" si="4"/>
        <v>0.75728155339805825</v>
      </c>
      <c r="BH29" s="80">
        <f t="shared" si="5"/>
        <v>0.8571428571428571</v>
      </c>
      <c r="BI29" s="80">
        <f t="shared" si="6"/>
        <v>0.69841269841269837</v>
      </c>
      <c r="BJ29" s="81">
        <f t="shared" si="7"/>
        <v>0.66798418972332019</v>
      </c>
      <c r="BK29" s="81">
        <f t="shared" si="8"/>
        <v>0.375</v>
      </c>
      <c r="BL29" s="81">
        <f t="shared" si="9"/>
        <v>0.3</v>
      </c>
      <c r="BM29" s="81">
        <f t="shared" si="10"/>
        <v>0.68</v>
      </c>
      <c r="BN29" s="81">
        <f t="shared" si="11"/>
        <v>0.71052631578947367</v>
      </c>
      <c r="BO29" s="81">
        <f t="shared" si="12"/>
        <v>0.64971751412429379</v>
      </c>
      <c r="BP29" s="81">
        <f t="shared" si="33"/>
        <v>0.6875</v>
      </c>
      <c r="BQ29" s="81">
        <f t="shared" si="34"/>
        <v>0.30769230769230771</v>
      </c>
      <c r="BR29" s="81">
        <f t="shared" si="35"/>
        <v>0.3</v>
      </c>
      <c r="BS29" s="81">
        <f t="shared" si="36"/>
        <v>0.70863309352517989</v>
      </c>
      <c r="BT29" s="81">
        <f t="shared" si="37"/>
        <v>0.74226804123711343</v>
      </c>
      <c r="BU29" s="81">
        <f t="shared" si="38"/>
        <v>0.66996699669966997</v>
      </c>
      <c r="BV29" s="80">
        <f t="shared" si="39"/>
        <v>0.26410256410256411</v>
      </c>
      <c r="BW29" s="80">
        <f t="shared" si="40"/>
        <v>0.39615384615384613</v>
      </c>
      <c r="BX29" s="80">
        <f t="shared" si="41"/>
        <v>1.2272727272727273</v>
      </c>
      <c r="BY29" s="80">
        <f t="shared" si="42"/>
        <v>0.55147058823529405</v>
      </c>
      <c r="BZ29" s="80">
        <f t="shared" si="43"/>
        <v>0.95703703703703713</v>
      </c>
      <c r="CA29" s="80">
        <f t="shared" si="44"/>
        <v>1.0935926773455378</v>
      </c>
      <c r="CB29" s="80">
        <f t="shared" si="45"/>
        <v>0.43420538852010931</v>
      </c>
      <c r="CC29" s="80">
        <f t="shared" si="46"/>
        <v>0.42335025380710656</v>
      </c>
      <c r="CD29" s="80">
        <f t="shared" si="47"/>
        <v>1.1079173226347063</v>
      </c>
      <c r="CE29" s="94">
        <f t="shared" si="48"/>
        <v>-1.438505692599615E-2</v>
      </c>
      <c r="CF29" s="94">
        <f t="shared" si="49"/>
        <v>0.17867777895244005</v>
      </c>
      <c r="CG29" s="94">
        <f t="shared" si="50"/>
        <v>-0.20539504098746195</v>
      </c>
      <c r="CH29" s="94">
        <f t="shared" si="51"/>
        <v>0.66868558015765422</v>
      </c>
      <c r="CI29" s="94">
        <f t="shared" si="52"/>
        <v>-0.24956824254402438</v>
      </c>
      <c r="CJ29" s="94">
        <f t="shared" si="53"/>
        <v>-1.121074992648833</v>
      </c>
      <c r="CK29" s="94">
        <f t="shared" si="54"/>
        <v>0.85913037610668286</v>
      </c>
    </row>
    <row r="30" spans="1:89" s="75" customFormat="1" x14ac:dyDescent="0.25">
      <c r="A30" s="78" t="s">
        <v>66</v>
      </c>
      <c r="B30" s="78" t="s">
        <v>67</v>
      </c>
      <c r="C30" s="68">
        <v>21</v>
      </c>
      <c r="D30" s="69">
        <v>36944</v>
      </c>
      <c r="E30" s="79"/>
      <c r="F30" s="75">
        <v>2020</v>
      </c>
      <c r="G30" s="75">
        <v>353</v>
      </c>
      <c r="H30" s="75">
        <v>172</v>
      </c>
      <c r="I30" s="75">
        <v>12</v>
      </c>
      <c r="J30" s="75">
        <v>7</v>
      </c>
      <c r="K30" s="75">
        <v>80</v>
      </c>
      <c r="L30" s="75">
        <v>27</v>
      </c>
      <c r="M30" s="75">
        <v>78</v>
      </c>
      <c r="N30" s="75">
        <v>46</v>
      </c>
      <c r="O30" s="75">
        <v>138</v>
      </c>
      <c r="P30" s="75">
        <v>71</v>
      </c>
      <c r="Q30" s="75">
        <v>68</v>
      </c>
      <c r="R30" s="75">
        <v>25</v>
      </c>
      <c r="S30" s="75">
        <v>285</v>
      </c>
      <c r="T30" s="75">
        <v>147</v>
      </c>
      <c r="U30" s="75">
        <v>2019</v>
      </c>
      <c r="V30" s="75">
        <v>2041</v>
      </c>
      <c r="W30" s="75">
        <v>1033</v>
      </c>
      <c r="X30" s="75">
        <v>58</v>
      </c>
      <c r="Y30" s="75">
        <v>24</v>
      </c>
      <c r="Z30" s="75">
        <v>836</v>
      </c>
      <c r="AA30" s="75">
        <v>253</v>
      </c>
      <c r="AB30" s="75">
        <v>270</v>
      </c>
      <c r="AC30" s="75">
        <v>193</v>
      </c>
      <c r="AD30" s="75">
        <v>672</v>
      </c>
      <c r="AE30" s="75">
        <v>451</v>
      </c>
      <c r="AF30" s="75">
        <v>777</v>
      </c>
      <c r="AG30" s="75">
        <v>333</v>
      </c>
      <c r="AH30" s="75">
        <v>1264</v>
      </c>
      <c r="AI30" s="75">
        <v>700</v>
      </c>
      <c r="AJ30" s="91">
        <f t="shared" si="13"/>
        <v>2394</v>
      </c>
      <c r="AK30" s="91">
        <f t="shared" si="14"/>
        <v>1205</v>
      </c>
      <c r="AL30" s="91">
        <f t="shared" si="15"/>
        <v>70</v>
      </c>
      <c r="AM30" s="91">
        <f t="shared" si="16"/>
        <v>31</v>
      </c>
      <c r="AN30" s="91">
        <f t="shared" si="17"/>
        <v>916</v>
      </c>
      <c r="AO30" s="91">
        <f t="shared" si="18"/>
        <v>280</v>
      </c>
      <c r="AP30" s="91">
        <f t="shared" si="19"/>
        <v>348</v>
      </c>
      <c r="AQ30" s="91">
        <f t="shared" si="20"/>
        <v>239</v>
      </c>
      <c r="AR30" s="91">
        <f t="shared" si="21"/>
        <v>810</v>
      </c>
      <c r="AS30" s="91">
        <f t="shared" si="22"/>
        <v>522</v>
      </c>
      <c r="AT30" s="91">
        <f t="shared" si="23"/>
        <v>845</v>
      </c>
      <c r="AU30" s="91">
        <f t="shared" si="24"/>
        <v>358</v>
      </c>
      <c r="AV30" s="91">
        <f t="shared" si="25"/>
        <v>1549</v>
      </c>
      <c r="AW30" s="91">
        <f t="shared" si="26"/>
        <v>847</v>
      </c>
      <c r="AX30" s="80">
        <f t="shared" si="27"/>
        <v>0.85254803675856305</v>
      </c>
      <c r="AY30" s="80">
        <f t="shared" si="28"/>
        <v>0.82857142857142863</v>
      </c>
      <c r="AZ30" s="80">
        <f t="shared" si="29"/>
        <v>0.47019867549668876</v>
      </c>
      <c r="BA30" s="80">
        <f t="shared" si="30"/>
        <v>0.82962962962962961</v>
      </c>
      <c r="BB30" s="80">
        <f t="shared" si="31"/>
        <v>0.91952662721893497</v>
      </c>
      <c r="BC30" s="80">
        <f t="shared" si="32"/>
        <v>0.81601032924467398</v>
      </c>
      <c r="BD30" s="80">
        <f t="shared" si="1"/>
        <v>0.48725212464589235</v>
      </c>
      <c r="BE30" s="81">
        <f t="shared" si="2"/>
        <v>0.58333333333333337</v>
      </c>
      <c r="BF30" s="80">
        <f t="shared" si="3"/>
        <v>0.30263157894736842</v>
      </c>
      <c r="BG30" s="80">
        <f t="shared" si="4"/>
        <v>0.51449275362318836</v>
      </c>
      <c r="BH30" s="80">
        <f t="shared" si="5"/>
        <v>0.36764705882352944</v>
      </c>
      <c r="BI30" s="80">
        <f t="shared" si="6"/>
        <v>0.51578947368421058</v>
      </c>
      <c r="BJ30" s="81">
        <f t="shared" si="7"/>
        <v>0.50612444879960805</v>
      </c>
      <c r="BK30" s="81">
        <f t="shared" si="8"/>
        <v>0.41379310344827586</v>
      </c>
      <c r="BL30" s="81">
        <f t="shared" si="9"/>
        <v>0.30263157894736842</v>
      </c>
      <c r="BM30" s="81">
        <f t="shared" si="10"/>
        <v>0.67113095238095233</v>
      </c>
      <c r="BN30" s="81">
        <f t="shared" si="11"/>
        <v>0.42857142857142855</v>
      </c>
      <c r="BO30" s="81">
        <f t="shared" si="12"/>
        <v>0.55379746835443033</v>
      </c>
      <c r="BP30" s="81">
        <f t="shared" si="33"/>
        <v>0.50334168755221387</v>
      </c>
      <c r="BQ30" s="81">
        <f t="shared" si="34"/>
        <v>0.44285714285714284</v>
      </c>
      <c r="BR30" s="81">
        <f t="shared" si="35"/>
        <v>0.3056768558951965</v>
      </c>
      <c r="BS30" s="81">
        <f t="shared" si="36"/>
        <v>0.64444444444444449</v>
      </c>
      <c r="BT30" s="81">
        <f t="shared" si="37"/>
        <v>0.42366863905325441</v>
      </c>
      <c r="BU30" s="81">
        <f t="shared" si="38"/>
        <v>0.54680438992898639</v>
      </c>
      <c r="BV30" s="80">
        <f t="shared" si="39"/>
        <v>1.1338028169014087</v>
      </c>
      <c r="BW30" s="80">
        <f t="shared" si="40"/>
        <v>0.58821349147516688</v>
      </c>
      <c r="BX30" s="80">
        <f t="shared" si="41"/>
        <v>0.71278511404561828</v>
      </c>
      <c r="BY30" s="80">
        <f t="shared" si="42"/>
        <v>0.61656089915131129</v>
      </c>
      <c r="BZ30" s="80">
        <f t="shared" si="43"/>
        <v>1.5659722222222221</v>
      </c>
      <c r="CA30" s="80">
        <f t="shared" si="44"/>
        <v>0.77387755102040823</v>
      </c>
      <c r="CB30" s="80">
        <f t="shared" si="45"/>
        <v>0.68719211822660087</v>
      </c>
      <c r="CC30" s="80">
        <f t="shared" si="46"/>
        <v>0.47432615569944281</v>
      </c>
      <c r="CD30" s="80">
        <f t="shared" si="47"/>
        <v>0.77480840837484199</v>
      </c>
      <c r="CE30" s="94">
        <f t="shared" si="48"/>
        <v>1.8647466369391599</v>
      </c>
      <c r="CF30" s="94">
        <f t="shared" si="49"/>
        <v>-2.1342016053986739</v>
      </c>
      <c r="CG30" s="94">
        <f t="shared" si="50"/>
        <v>-2.0259718110806619</v>
      </c>
      <c r="CH30" s="94">
        <f t="shared" si="51"/>
        <v>-1.4333427415057129</v>
      </c>
      <c r="CI30" s="94">
        <f t="shared" si="52"/>
        <v>0.56481062972345841</v>
      </c>
      <c r="CJ30" s="94">
        <f t="shared" si="53"/>
        <v>-0.92669896832125698</v>
      </c>
      <c r="CK30" s="94">
        <f t="shared" si="54"/>
        <v>-1.9250849184403866</v>
      </c>
    </row>
    <row r="31" spans="1:89" s="75" customFormat="1" x14ac:dyDescent="0.25">
      <c r="A31" s="78" t="s">
        <v>60</v>
      </c>
      <c r="B31" s="78" t="s">
        <v>61</v>
      </c>
      <c r="C31" s="68">
        <v>20</v>
      </c>
      <c r="D31" s="69">
        <v>105506</v>
      </c>
      <c r="E31" s="79">
        <v>2697</v>
      </c>
      <c r="F31" s="75">
        <v>2019</v>
      </c>
      <c r="G31" s="75">
        <v>230</v>
      </c>
      <c r="H31" s="75">
        <v>163</v>
      </c>
      <c r="I31" s="75">
        <v>4</v>
      </c>
      <c r="J31" s="75">
        <v>0</v>
      </c>
      <c r="K31" s="75">
        <v>7</v>
      </c>
      <c r="L31" s="75">
        <v>5</v>
      </c>
      <c r="M31" s="75">
        <v>70</v>
      </c>
      <c r="N31" s="75">
        <v>55</v>
      </c>
      <c r="O31" s="75">
        <v>137</v>
      </c>
      <c r="P31" s="75">
        <v>93</v>
      </c>
      <c r="Q31" s="75">
        <v>52</v>
      </c>
      <c r="R31" s="75">
        <v>29</v>
      </c>
      <c r="S31" s="75">
        <v>178</v>
      </c>
      <c r="T31" s="75">
        <v>134</v>
      </c>
      <c r="U31" s="75">
        <v>2020</v>
      </c>
      <c r="V31" s="75">
        <v>279</v>
      </c>
      <c r="W31" s="75">
        <v>215</v>
      </c>
      <c r="X31" s="75">
        <v>1</v>
      </c>
      <c r="Y31" s="75">
        <v>0</v>
      </c>
      <c r="Z31" s="75">
        <v>16</v>
      </c>
      <c r="AA31" s="75">
        <v>8</v>
      </c>
      <c r="AB31" s="75">
        <v>27</v>
      </c>
      <c r="AC31" s="75">
        <v>23</v>
      </c>
      <c r="AD31" s="75">
        <v>209</v>
      </c>
      <c r="AE31" s="75">
        <v>163</v>
      </c>
      <c r="AF31" s="75">
        <v>81</v>
      </c>
      <c r="AG31" s="75">
        <v>65</v>
      </c>
      <c r="AH31" s="75">
        <v>198</v>
      </c>
      <c r="AI31" s="75">
        <v>150</v>
      </c>
      <c r="AJ31" s="91">
        <f t="shared" si="13"/>
        <v>509</v>
      </c>
      <c r="AK31" s="91">
        <f t="shared" si="14"/>
        <v>378</v>
      </c>
      <c r="AL31" s="91">
        <f t="shared" si="15"/>
        <v>5</v>
      </c>
      <c r="AM31" s="91">
        <f t="shared" si="16"/>
        <v>0</v>
      </c>
      <c r="AN31" s="91">
        <f t="shared" si="17"/>
        <v>23</v>
      </c>
      <c r="AO31" s="91">
        <f t="shared" si="18"/>
        <v>13</v>
      </c>
      <c r="AP31" s="91">
        <f t="shared" si="19"/>
        <v>97</v>
      </c>
      <c r="AQ31" s="91">
        <f t="shared" si="20"/>
        <v>78</v>
      </c>
      <c r="AR31" s="91">
        <f t="shared" si="21"/>
        <v>346</v>
      </c>
      <c r="AS31" s="91">
        <f t="shared" si="22"/>
        <v>256</v>
      </c>
      <c r="AT31" s="91">
        <f t="shared" si="23"/>
        <v>133</v>
      </c>
      <c r="AU31" s="91">
        <f t="shared" si="24"/>
        <v>94</v>
      </c>
      <c r="AV31" s="91">
        <f t="shared" si="25"/>
        <v>376</v>
      </c>
      <c r="AW31" s="91">
        <f t="shared" si="26"/>
        <v>284</v>
      </c>
      <c r="AX31" s="80">
        <f t="shared" si="27"/>
        <v>0.54813359528487227</v>
      </c>
      <c r="AY31" s="80">
        <f t="shared" si="28"/>
        <v>0.2</v>
      </c>
      <c r="AZ31" s="80">
        <f t="shared" si="29"/>
        <v>0.93</v>
      </c>
      <c r="BA31" s="80">
        <f t="shared" si="30"/>
        <v>0.60404624277456642</v>
      </c>
      <c r="BB31" s="80">
        <f t="shared" si="31"/>
        <v>0.60902255639097747</v>
      </c>
      <c r="BC31" s="80">
        <f t="shared" si="32"/>
        <v>0.52659574468085102</v>
      </c>
      <c r="BD31" s="80">
        <f t="shared" si="1"/>
        <v>0.70869565217391306</v>
      </c>
      <c r="BE31" s="81">
        <f t="shared" si="2"/>
        <v>0</v>
      </c>
      <c r="BF31" s="80">
        <f t="shared" si="3"/>
        <v>0.5</v>
      </c>
      <c r="BG31" s="80">
        <f t="shared" si="4"/>
        <v>0.67883211678832112</v>
      </c>
      <c r="BH31" s="80">
        <f t="shared" si="5"/>
        <v>0.55769230769230771</v>
      </c>
      <c r="BI31" s="80">
        <f t="shared" si="6"/>
        <v>0.7528089887640449</v>
      </c>
      <c r="BJ31" s="81">
        <f t="shared" si="7"/>
        <v>0.77060931899641572</v>
      </c>
      <c r="BK31" s="81">
        <f t="shared" si="8"/>
        <v>0</v>
      </c>
      <c r="BL31" s="81">
        <f t="shared" si="9"/>
        <v>0.5</v>
      </c>
      <c r="BM31" s="81">
        <f t="shared" si="10"/>
        <v>0.77990430622009566</v>
      </c>
      <c r="BN31" s="81">
        <f t="shared" si="11"/>
        <v>0.80246913580246915</v>
      </c>
      <c r="BO31" s="81">
        <f t="shared" si="12"/>
        <v>0.75757575757575757</v>
      </c>
      <c r="BP31" s="81">
        <f t="shared" si="33"/>
        <v>0.74263261296660121</v>
      </c>
      <c r="BQ31" s="81">
        <f t="shared" si="34"/>
        <v>0</v>
      </c>
      <c r="BR31" s="81">
        <f t="shared" si="35"/>
        <v>0.56521739130434778</v>
      </c>
      <c r="BS31" s="81">
        <f t="shared" si="36"/>
        <v>0.73988439306358378</v>
      </c>
      <c r="BT31" s="81">
        <f t="shared" si="37"/>
        <v>0.70676691729323304</v>
      </c>
      <c r="BU31" s="81">
        <f t="shared" si="38"/>
        <v>0.75531914893617025</v>
      </c>
      <c r="BV31" s="80">
        <f t="shared" si="39"/>
        <v>0</v>
      </c>
      <c r="BW31" s="80">
        <f t="shared" si="40"/>
        <v>0.73655913978494625</v>
      </c>
      <c r="BX31" s="80">
        <f t="shared" si="41"/>
        <v>0.74081515499425954</v>
      </c>
      <c r="BY31" s="80">
        <f t="shared" si="42"/>
        <v>0</v>
      </c>
      <c r="BZ31" s="80">
        <f t="shared" si="43"/>
        <v>0.9718807508281192</v>
      </c>
      <c r="CA31" s="80">
        <f t="shared" si="44"/>
        <v>1.0592592592592593</v>
      </c>
      <c r="CB31" s="80">
        <f t="shared" si="45"/>
        <v>0</v>
      </c>
      <c r="CC31" s="80">
        <f t="shared" si="46"/>
        <v>0.76392663043478259</v>
      </c>
      <c r="CD31" s="80">
        <f t="shared" si="47"/>
        <v>0.9357195806417451</v>
      </c>
      <c r="CE31" s="94">
        <f t="shared" si="48"/>
        <v>-0.73484404094136624</v>
      </c>
      <c r="CF31" s="94">
        <f t="shared" si="49"/>
        <v>0.87109878477597491</v>
      </c>
      <c r="CG31" s="94">
        <f t="shared" si="50"/>
        <v>0.9489187205208397</v>
      </c>
      <c r="CH31" s="94">
        <f t="shared" si="51"/>
        <v>0.55728294474144546</v>
      </c>
      <c r="CI31" s="94">
        <f t="shared" si="52"/>
        <v>-1.6473004281243393</v>
      </c>
      <c r="CJ31" s="94">
        <f t="shared" si="53"/>
        <v>0.17757553850991739</v>
      </c>
      <c r="CK31" s="94">
        <f t="shared" si="54"/>
        <v>-0.58014538752315625</v>
      </c>
    </row>
    <row r="32" spans="1:89" s="75" customFormat="1" x14ac:dyDescent="0.25">
      <c r="A32" s="78" t="s">
        <v>62</v>
      </c>
      <c r="B32" s="78" t="s">
        <v>63</v>
      </c>
      <c r="C32" s="68">
        <v>21</v>
      </c>
      <c r="D32" s="69">
        <v>55167</v>
      </c>
      <c r="E32" s="79"/>
      <c r="F32" s="75">
        <v>2020</v>
      </c>
      <c r="G32" s="75">
        <v>4639</v>
      </c>
      <c r="H32" s="75">
        <v>3511</v>
      </c>
      <c r="I32" s="75">
        <v>147</v>
      </c>
      <c r="J32" s="75">
        <v>78</v>
      </c>
      <c r="K32" s="75">
        <v>413</v>
      </c>
      <c r="L32" s="75">
        <v>241</v>
      </c>
      <c r="M32" s="75">
        <v>1935</v>
      </c>
      <c r="N32" s="75">
        <v>1592</v>
      </c>
      <c r="O32" s="75">
        <v>1686</v>
      </c>
      <c r="P32" s="75">
        <v>1233</v>
      </c>
      <c r="Q32" s="75">
        <v>1295</v>
      </c>
      <c r="R32" s="75">
        <v>977</v>
      </c>
      <c r="S32" s="75">
        <v>3340</v>
      </c>
      <c r="T32" s="75">
        <v>2531</v>
      </c>
      <c r="U32" s="75">
        <v>2020</v>
      </c>
      <c r="V32" s="75">
        <v>4606</v>
      </c>
      <c r="W32" s="75">
        <v>3711</v>
      </c>
      <c r="X32" s="75">
        <v>180</v>
      </c>
      <c r="Y32" s="75">
        <v>100</v>
      </c>
      <c r="Z32" s="75">
        <v>651</v>
      </c>
      <c r="AA32" s="75">
        <v>441</v>
      </c>
      <c r="AB32" s="75">
        <v>1347</v>
      </c>
      <c r="AC32" s="75">
        <v>1184</v>
      </c>
      <c r="AD32" s="75">
        <v>1990</v>
      </c>
      <c r="AE32" s="75">
        <v>1629</v>
      </c>
      <c r="AF32" s="75">
        <v>1510</v>
      </c>
      <c r="AG32" s="75">
        <v>1274</v>
      </c>
      <c r="AH32" s="75">
        <v>3093</v>
      </c>
      <c r="AI32" s="75">
        <v>2435</v>
      </c>
      <c r="AJ32" s="91">
        <f t="shared" si="13"/>
        <v>9245</v>
      </c>
      <c r="AK32" s="91">
        <f t="shared" si="14"/>
        <v>7222</v>
      </c>
      <c r="AL32" s="91">
        <f t="shared" si="15"/>
        <v>327</v>
      </c>
      <c r="AM32" s="91">
        <f t="shared" si="16"/>
        <v>178</v>
      </c>
      <c r="AN32" s="91">
        <f t="shared" si="17"/>
        <v>1064</v>
      </c>
      <c r="AO32" s="91">
        <f t="shared" si="18"/>
        <v>682</v>
      </c>
      <c r="AP32" s="91">
        <f t="shared" si="19"/>
        <v>3282</v>
      </c>
      <c r="AQ32" s="91">
        <f t="shared" si="20"/>
        <v>2776</v>
      </c>
      <c r="AR32" s="91">
        <f t="shared" si="21"/>
        <v>3676</v>
      </c>
      <c r="AS32" s="91">
        <f t="shared" si="22"/>
        <v>2862</v>
      </c>
      <c r="AT32" s="91">
        <f t="shared" si="23"/>
        <v>2805</v>
      </c>
      <c r="AU32" s="91">
        <f t="shared" si="24"/>
        <v>2251</v>
      </c>
      <c r="AV32" s="91">
        <f t="shared" si="25"/>
        <v>6433</v>
      </c>
      <c r="AW32" s="91">
        <f t="shared" si="26"/>
        <v>4966</v>
      </c>
      <c r="AX32" s="80">
        <f t="shared" si="27"/>
        <v>0.4982152514872904</v>
      </c>
      <c r="AY32" s="80">
        <f t="shared" si="28"/>
        <v>0.55045871559633031</v>
      </c>
      <c r="AZ32" s="80">
        <f t="shared" si="29"/>
        <v>0.74908869987849336</v>
      </c>
      <c r="BA32" s="80">
        <f t="shared" si="30"/>
        <v>0.54134929270946686</v>
      </c>
      <c r="BB32" s="80">
        <f t="shared" si="31"/>
        <v>0.53832442067736186</v>
      </c>
      <c r="BC32" s="80">
        <f t="shared" si="32"/>
        <v>0.48080211409917611</v>
      </c>
      <c r="BD32" s="80">
        <f t="shared" si="1"/>
        <v>0.75684414744557016</v>
      </c>
      <c r="BE32" s="81">
        <f t="shared" si="2"/>
        <v>0.53061224489795922</v>
      </c>
      <c r="BF32" s="80">
        <f t="shared" si="3"/>
        <v>0.67741935483870963</v>
      </c>
      <c r="BG32" s="80">
        <f t="shared" si="4"/>
        <v>0.73131672597864772</v>
      </c>
      <c r="BH32" s="80">
        <f t="shared" si="5"/>
        <v>0.75444015444015444</v>
      </c>
      <c r="BI32" s="80">
        <f t="shared" si="6"/>
        <v>0.75778443113772453</v>
      </c>
      <c r="BJ32" s="81">
        <f t="shared" si="7"/>
        <v>0.80568823273990442</v>
      </c>
      <c r="BK32" s="81">
        <f t="shared" si="8"/>
        <v>0.55555555555555558</v>
      </c>
      <c r="BL32" s="81">
        <f t="shared" si="9"/>
        <v>0.67741935483870963</v>
      </c>
      <c r="BM32" s="81">
        <f t="shared" si="10"/>
        <v>0.81859296482412058</v>
      </c>
      <c r="BN32" s="81">
        <f t="shared" si="11"/>
        <v>0.84370860927152314</v>
      </c>
      <c r="BO32" s="81">
        <f t="shared" si="12"/>
        <v>0.7872615583575816</v>
      </c>
      <c r="BP32" s="81">
        <f t="shared" si="33"/>
        <v>0.7811790156841536</v>
      </c>
      <c r="BQ32" s="81">
        <f t="shared" si="34"/>
        <v>0.54434250764525993</v>
      </c>
      <c r="BR32" s="81">
        <f t="shared" si="35"/>
        <v>0.64097744360902253</v>
      </c>
      <c r="BS32" s="81">
        <f t="shared" si="36"/>
        <v>0.77856365614798695</v>
      </c>
      <c r="BT32" s="81">
        <f t="shared" si="37"/>
        <v>0.80249554367201426</v>
      </c>
      <c r="BU32" s="81">
        <f t="shared" si="38"/>
        <v>0.77195709622260222</v>
      </c>
      <c r="BV32" s="80">
        <f t="shared" si="39"/>
        <v>0.72555737623516559</v>
      </c>
      <c r="BW32" s="80">
        <f t="shared" si="40"/>
        <v>0.92630091829526717</v>
      </c>
      <c r="BX32" s="80">
        <f t="shared" si="41"/>
        <v>0.99558677037934251</v>
      </c>
      <c r="BY32" s="80">
        <f t="shared" si="42"/>
        <v>0.67867130482231774</v>
      </c>
      <c r="BZ32" s="80">
        <f t="shared" si="43"/>
        <v>0.97023184998777245</v>
      </c>
      <c r="CA32" s="80">
        <f t="shared" si="44"/>
        <v>1.0717005045079349</v>
      </c>
      <c r="CB32" s="80">
        <f t="shared" si="45"/>
        <v>0.6991624940964275</v>
      </c>
      <c r="CC32" s="80">
        <f t="shared" si="46"/>
        <v>0.82328199954813652</v>
      </c>
      <c r="CD32" s="80">
        <f t="shared" si="47"/>
        <v>1.0395597729444357</v>
      </c>
      <c r="CE32" s="94">
        <f t="shared" si="48"/>
        <v>-1.1611288800022759</v>
      </c>
      <c r="CF32" s="94">
        <f t="shared" si="49"/>
        <v>1.3552104113505288</v>
      </c>
      <c r="CG32" s="94">
        <f t="shared" si="50"/>
        <v>1.3434816619727168</v>
      </c>
      <c r="CH32" s="94">
        <f t="shared" si="51"/>
        <v>0.99010494912259628</v>
      </c>
      <c r="CI32" s="94">
        <f t="shared" si="52"/>
        <v>0.60334395996096601</v>
      </c>
      <c r="CJ32" s="94">
        <f t="shared" si="53"/>
        <v>0.40390327852944319</v>
      </c>
      <c r="CK32" s="94">
        <f t="shared" si="54"/>
        <v>0.2877793038356507</v>
      </c>
    </row>
    <row r="33" spans="1:89" s="75" customFormat="1" x14ac:dyDescent="0.25">
      <c r="A33" s="78" t="s">
        <v>64</v>
      </c>
      <c r="B33" s="78" t="s">
        <v>65</v>
      </c>
      <c r="C33" s="68">
        <v>20</v>
      </c>
      <c r="D33" s="69">
        <v>449520</v>
      </c>
      <c r="E33" s="79">
        <v>31553</v>
      </c>
      <c r="F33" s="75">
        <v>2020</v>
      </c>
      <c r="G33" s="75">
        <v>113</v>
      </c>
      <c r="H33" s="75">
        <v>52</v>
      </c>
      <c r="I33" s="75">
        <v>2</v>
      </c>
      <c r="J33" s="75">
        <v>0</v>
      </c>
      <c r="K33" s="75">
        <v>27</v>
      </c>
      <c r="L33" s="75">
        <v>6</v>
      </c>
      <c r="M33" s="75">
        <v>11</v>
      </c>
      <c r="N33" s="75">
        <v>8</v>
      </c>
      <c r="O33" s="75">
        <v>52</v>
      </c>
      <c r="P33" s="75">
        <v>28</v>
      </c>
      <c r="Q33" s="75">
        <v>22</v>
      </c>
      <c r="R33" s="75">
        <v>13</v>
      </c>
      <c r="S33" s="75">
        <v>91</v>
      </c>
      <c r="T33" s="75">
        <v>39</v>
      </c>
      <c r="U33" s="75">
        <v>2020</v>
      </c>
      <c r="V33" s="75">
        <v>259</v>
      </c>
      <c r="W33" s="75">
        <v>182</v>
      </c>
      <c r="X33" s="75">
        <v>4</v>
      </c>
      <c r="Y33" s="75">
        <v>0</v>
      </c>
      <c r="Z33" s="75">
        <v>54</v>
      </c>
      <c r="AA33" s="75">
        <v>32</v>
      </c>
      <c r="AB33" s="75">
        <v>41</v>
      </c>
      <c r="AC33" s="75">
        <v>39</v>
      </c>
      <c r="AD33" s="75">
        <v>94</v>
      </c>
      <c r="AE33" s="75">
        <v>64</v>
      </c>
      <c r="AF33" s="75">
        <v>71</v>
      </c>
      <c r="AG33" s="75">
        <v>48</v>
      </c>
      <c r="AH33" s="75">
        <v>187</v>
      </c>
      <c r="AI33" s="75">
        <v>134</v>
      </c>
      <c r="AJ33" s="91">
        <f t="shared" si="13"/>
        <v>372</v>
      </c>
      <c r="AK33" s="91">
        <f t="shared" si="14"/>
        <v>234</v>
      </c>
      <c r="AL33" s="91">
        <f t="shared" si="15"/>
        <v>6</v>
      </c>
      <c r="AM33" s="91">
        <f t="shared" si="16"/>
        <v>0</v>
      </c>
      <c r="AN33" s="91">
        <f t="shared" si="17"/>
        <v>81</v>
      </c>
      <c r="AO33" s="91">
        <f t="shared" si="18"/>
        <v>38</v>
      </c>
      <c r="AP33" s="91">
        <f t="shared" si="19"/>
        <v>52</v>
      </c>
      <c r="AQ33" s="91">
        <f t="shared" si="20"/>
        <v>47</v>
      </c>
      <c r="AR33" s="91">
        <f t="shared" si="21"/>
        <v>146</v>
      </c>
      <c r="AS33" s="91">
        <f t="shared" si="22"/>
        <v>92</v>
      </c>
      <c r="AT33" s="91">
        <f t="shared" si="23"/>
        <v>93</v>
      </c>
      <c r="AU33" s="91">
        <f t="shared" si="24"/>
        <v>61</v>
      </c>
      <c r="AV33" s="91">
        <f t="shared" si="25"/>
        <v>278</v>
      </c>
      <c r="AW33" s="91">
        <f t="shared" si="26"/>
        <v>173</v>
      </c>
      <c r="AX33" s="80">
        <f t="shared" si="27"/>
        <v>0.69623655913978499</v>
      </c>
      <c r="AY33" s="80">
        <f t="shared" si="28"/>
        <v>0.66666666666666663</v>
      </c>
      <c r="AZ33" s="80">
        <f t="shared" si="29"/>
        <v>0.50909090909090904</v>
      </c>
      <c r="BA33" s="80">
        <f t="shared" si="30"/>
        <v>0.64383561643835618</v>
      </c>
      <c r="BB33" s="80">
        <f t="shared" si="31"/>
        <v>0.76344086021505375</v>
      </c>
      <c r="BC33" s="80">
        <f t="shared" si="32"/>
        <v>0.67266187050359716</v>
      </c>
      <c r="BD33" s="80">
        <f t="shared" si="1"/>
        <v>0.46017699115044247</v>
      </c>
      <c r="BE33" s="81">
        <f t="shared" si="2"/>
        <v>0</v>
      </c>
      <c r="BF33" s="80">
        <f t="shared" si="3"/>
        <v>0.59259259259259256</v>
      </c>
      <c r="BG33" s="80">
        <f t="shared" si="4"/>
        <v>0.53846153846153844</v>
      </c>
      <c r="BH33" s="80">
        <f t="shared" si="5"/>
        <v>0.59090909090909094</v>
      </c>
      <c r="BI33" s="80">
        <f t="shared" si="6"/>
        <v>0.42857142857142855</v>
      </c>
      <c r="BJ33" s="81">
        <f t="shared" si="7"/>
        <v>0.70270270270270274</v>
      </c>
      <c r="BK33" s="81">
        <f t="shared" si="8"/>
        <v>0</v>
      </c>
      <c r="BL33" s="81">
        <f t="shared" si="9"/>
        <v>0.59259259259259256</v>
      </c>
      <c r="BM33" s="81">
        <f t="shared" si="10"/>
        <v>0.68085106382978722</v>
      </c>
      <c r="BN33" s="81">
        <f t="shared" si="11"/>
        <v>0.676056338028169</v>
      </c>
      <c r="BO33" s="81">
        <f t="shared" si="12"/>
        <v>0.71657754010695185</v>
      </c>
      <c r="BP33" s="81">
        <f t="shared" si="33"/>
        <v>0.62903225806451613</v>
      </c>
      <c r="BQ33" s="81">
        <f t="shared" si="34"/>
        <v>0</v>
      </c>
      <c r="BR33" s="81">
        <f t="shared" si="35"/>
        <v>0.46913580246913578</v>
      </c>
      <c r="BS33" s="81">
        <f t="shared" si="36"/>
        <v>0.63013698630136983</v>
      </c>
      <c r="BT33" s="81">
        <f t="shared" si="37"/>
        <v>0.65591397849462363</v>
      </c>
      <c r="BU33" s="81">
        <f t="shared" si="38"/>
        <v>0.62230215827338131</v>
      </c>
      <c r="BV33" s="80">
        <f t="shared" si="39"/>
        <v>0</v>
      </c>
      <c r="BW33" s="80">
        <f t="shared" si="40"/>
        <v>1.1005291005291005</v>
      </c>
      <c r="BX33" s="80">
        <f t="shared" si="41"/>
        <v>1.3787878787878789</v>
      </c>
      <c r="BY33" s="80">
        <f t="shared" si="42"/>
        <v>0</v>
      </c>
      <c r="BZ33" s="80">
        <f t="shared" si="43"/>
        <v>1.0070921985815602</v>
      </c>
      <c r="CA33" s="80">
        <f t="shared" si="44"/>
        <v>0.94345175530796721</v>
      </c>
      <c r="CB33" s="80">
        <f t="shared" si="45"/>
        <v>0</v>
      </c>
      <c r="CC33" s="80">
        <f t="shared" si="46"/>
        <v>0.74449812130971549</v>
      </c>
      <c r="CD33" s="80">
        <f t="shared" si="47"/>
        <v>1.0540120579277767</v>
      </c>
      <c r="CE33" s="94">
        <f t="shared" si="48"/>
        <v>0.52990240912802744</v>
      </c>
      <c r="CF33" s="94">
        <f t="shared" si="49"/>
        <v>-0.55562974795044029</v>
      </c>
      <c r="CG33" s="94">
        <f t="shared" si="50"/>
        <v>0.18511416075551029</v>
      </c>
      <c r="CH33" s="94">
        <f t="shared" si="51"/>
        <v>-1.6767296528156108</v>
      </c>
      <c r="CI33" s="94">
        <f t="shared" si="52"/>
        <v>-1.6473004281243393</v>
      </c>
      <c r="CJ33" s="94">
        <f t="shared" si="53"/>
        <v>0.10349276170454366</v>
      </c>
      <c r="CK33" s="94">
        <f t="shared" si="54"/>
        <v>0.4085754493881546</v>
      </c>
    </row>
    <row r="34" spans="1:89" s="75" customFormat="1" x14ac:dyDescent="0.25">
      <c r="A34" s="78" t="s">
        <v>68</v>
      </c>
      <c r="B34" s="78" t="s">
        <v>69</v>
      </c>
      <c r="C34" s="68">
        <v>21</v>
      </c>
      <c r="D34" s="69">
        <v>110610</v>
      </c>
      <c r="E34" s="79">
        <v>2437</v>
      </c>
      <c r="F34" s="75">
        <v>2020</v>
      </c>
      <c r="G34" s="75">
        <v>4494</v>
      </c>
      <c r="H34" s="75">
        <v>3122</v>
      </c>
      <c r="I34" s="75">
        <v>207</v>
      </c>
      <c r="J34" s="75">
        <v>77</v>
      </c>
      <c r="K34" s="75">
        <v>512</v>
      </c>
      <c r="L34" s="75">
        <v>229</v>
      </c>
      <c r="M34" s="75">
        <v>1531</v>
      </c>
      <c r="N34" s="75">
        <v>1171</v>
      </c>
      <c r="O34" s="75">
        <v>1829</v>
      </c>
      <c r="P34" s="75">
        <v>1324</v>
      </c>
      <c r="Q34" s="75">
        <v>1139</v>
      </c>
      <c r="R34" s="75">
        <v>739</v>
      </c>
      <c r="S34" s="75">
        <v>3353</v>
      </c>
      <c r="T34" s="75">
        <v>2381</v>
      </c>
      <c r="U34" s="75">
        <v>2019</v>
      </c>
      <c r="V34" s="75">
        <v>7553</v>
      </c>
      <c r="W34" s="75">
        <v>5239</v>
      </c>
      <c r="X34" s="75">
        <v>886</v>
      </c>
      <c r="Y34" s="75">
        <v>345</v>
      </c>
      <c r="Z34" s="75">
        <v>1416</v>
      </c>
      <c r="AA34" s="75">
        <v>714</v>
      </c>
      <c r="AB34" s="75">
        <v>2088</v>
      </c>
      <c r="AC34" s="75">
        <v>1682</v>
      </c>
      <c r="AD34" s="75">
        <v>2647</v>
      </c>
      <c r="AE34" s="75">
        <v>2157</v>
      </c>
      <c r="AF34" s="75">
        <v>3030</v>
      </c>
      <c r="AG34" s="75">
        <v>1984</v>
      </c>
      <c r="AH34" s="75">
        <v>4523</v>
      </c>
      <c r="AI34" s="75">
        <v>3255</v>
      </c>
      <c r="AJ34" s="91">
        <f t="shared" si="13"/>
        <v>12047</v>
      </c>
      <c r="AK34" s="91">
        <f t="shared" si="14"/>
        <v>8361</v>
      </c>
      <c r="AL34" s="91">
        <f t="shared" si="15"/>
        <v>1093</v>
      </c>
      <c r="AM34" s="91">
        <f t="shared" si="16"/>
        <v>422</v>
      </c>
      <c r="AN34" s="91">
        <f t="shared" si="17"/>
        <v>1928</v>
      </c>
      <c r="AO34" s="91">
        <f t="shared" si="18"/>
        <v>943</v>
      </c>
      <c r="AP34" s="91">
        <f t="shared" si="19"/>
        <v>3619</v>
      </c>
      <c r="AQ34" s="91">
        <f t="shared" si="20"/>
        <v>2853</v>
      </c>
      <c r="AR34" s="91">
        <f t="shared" si="21"/>
        <v>4476</v>
      </c>
      <c r="AS34" s="91">
        <f t="shared" si="22"/>
        <v>3481</v>
      </c>
      <c r="AT34" s="91">
        <f t="shared" si="23"/>
        <v>4169</v>
      </c>
      <c r="AU34" s="91">
        <f t="shared" si="24"/>
        <v>2723</v>
      </c>
      <c r="AV34" s="91">
        <f t="shared" si="25"/>
        <v>7876</v>
      </c>
      <c r="AW34" s="91">
        <f t="shared" si="26"/>
        <v>5636</v>
      </c>
      <c r="AX34" s="80">
        <f t="shared" si="27"/>
        <v>0.62696106914584548</v>
      </c>
      <c r="AY34" s="80">
        <f t="shared" si="28"/>
        <v>0.81061299176578228</v>
      </c>
      <c r="AZ34" s="80">
        <f t="shared" si="29"/>
        <v>0.72113289760348587</v>
      </c>
      <c r="BA34" s="80">
        <f t="shared" si="30"/>
        <v>0.59137622877569263</v>
      </c>
      <c r="BB34" s="80">
        <f t="shared" si="31"/>
        <v>0.72679299592228352</v>
      </c>
      <c r="BC34" s="80">
        <f t="shared" si="32"/>
        <v>0.57427628237684103</v>
      </c>
      <c r="BD34" s="80">
        <f t="shared" si="1"/>
        <v>0.69470404984423673</v>
      </c>
      <c r="BE34" s="81">
        <f t="shared" si="2"/>
        <v>0.3719806763285024</v>
      </c>
      <c r="BF34" s="80">
        <f t="shared" si="3"/>
        <v>0.50423728813559321</v>
      </c>
      <c r="BG34" s="80">
        <f t="shared" si="4"/>
        <v>0.72389283761618373</v>
      </c>
      <c r="BH34" s="80">
        <f t="shared" si="5"/>
        <v>0.64881474978050924</v>
      </c>
      <c r="BI34" s="80">
        <f t="shared" si="6"/>
        <v>0.71011034894124669</v>
      </c>
      <c r="BJ34" s="81">
        <f t="shared" si="7"/>
        <v>0.69363166953528399</v>
      </c>
      <c r="BK34" s="81">
        <f t="shared" si="8"/>
        <v>0.3893905191873589</v>
      </c>
      <c r="BL34" s="81">
        <f t="shared" si="9"/>
        <v>0.50423728813559321</v>
      </c>
      <c r="BM34" s="81">
        <f t="shared" si="10"/>
        <v>0.81488477521722702</v>
      </c>
      <c r="BN34" s="81">
        <f t="shared" si="11"/>
        <v>0.65478547854785474</v>
      </c>
      <c r="BO34" s="81">
        <f t="shared" si="12"/>
        <v>0.71965509617510504</v>
      </c>
      <c r="BP34" s="81">
        <f t="shared" si="33"/>
        <v>0.69403170913920476</v>
      </c>
      <c r="BQ34" s="81">
        <f t="shared" si="34"/>
        <v>0.38609332113449224</v>
      </c>
      <c r="BR34" s="81">
        <f t="shared" si="35"/>
        <v>0.48910788381742737</v>
      </c>
      <c r="BS34" s="81">
        <f t="shared" si="36"/>
        <v>0.77770330652368191</v>
      </c>
      <c r="BT34" s="81">
        <f t="shared" si="37"/>
        <v>0.65315423362916769</v>
      </c>
      <c r="BU34" s="81">
        <f t="shared" si="38"/>
        <v>0.7155916708989335</v>
      </c>
      <c r="BV34" s="80">
        <f t="shared" si="39"/>
        <v>0.51386152341754598</v>
      </c>
      <c r="BW34" s="80">
        <f t="shared" si="40"/>
        <v>0.69656344410876125</v>
      </c>
      <c r="BX34" s="80">
        <f t="shared" si="41"/>
        <v>0.91368158589418202</v>
      </c>
      <c r="BY34" s="80">
        <f t="shared" si="42"/>
        <v>0.47784733624892861</v>
      </c>
      <c r="BZ34" s="80">
        <f t="shared" si="43"/>
        <v>1.2445064863448578</v>
      </c>
      <c r="CA34" s="80">
        <f t="shared" si="44"/>
        <v>0.90986012887002976</v>
      </c>
      <c r="CB34" s="80">
        <f t="shared" si="45"/>
        <v>0.49645323338063407</v>
      </c>
      <c r="CC34" s="80">
        <f t="shared" si="46"/>
        <v>0.62891321113668619</v>
      </c>
      <c r="CD34" s="80">
        <f t="shared" si="47"/>
        <v>0.91274711569611866</v>
      </c>
      <c r="CE34" s="94">
        <f t="shared" si="48"/>
        <v>-6.1685549452495457E-2</v>
      </c>
      <c r="CF34" s="94">
        <f t="shared" si="49"/>
        <v>0.26071076031421103</v>
      </c>
      <c r="CG34" s="94">
        <f t="shared" si="50"/>
        <v>8.3084389973094724E-2</v>
      </c>
      <c r="CH34" s="94">
        <f t="shared" si="51"/>
        <v>0.43150802009080297</v>
      </c>
      <c r="CI34" s="94">
        <f t="shared" si="52"/>
        <v>-4.9188840203797178E-2</v>
      </c>
      <c r="CJ34" s="94">
        <f t="shared" si="53"/>
        <v>-0.33724363486073444</v>
      </c>
      <c r="CK34" s="94">
        <f t="shared" si="54"/>
        <v>-0.77215552449944547</v>
      </c>
    </row>
    <row r="35" spans="1:89" s="75" customFormat="1" x14ac:dyDescent="0.25">
      <c r="A35" s="78" t="s">
        <v>54</v>
      </c>
      <c r="B35" s="78" t="s">
        <v>55</v>
      </c>
      <c r="C35" s="68">
        <v>21</v>
      </c>
      <c r="D35" s="69">
        <v>161249</v>
      </c>
      <c r="E35" s="79">
        <v>7652</v>
      </c>
      <c r="F35" s="75">
        <v>2019</v>
      </c>
      <c r="G35" s="75">
        <v>1387</v>
      </c>
      <c r="H35" s="75">
        <v>745</v>
      </c>
      <c r="I35" s="75">
        <v>112</v>
      </c>
      <c r="J35" s="75">
        <v>22</v>
      </c>
      <c r="K35" s="75">
        <v>129</v>
      </c>
      <c r="L35" s="75">
        <v>40</v>
      </c>
      <c r="M35" s="75">
        <v>313</v>
      </c>
      <c r="N35" s="75">
        <v>207</v>
      </c>
      <c r="O35" s="75">
        <v>733</v>
      </c>
      <c r="P35" s="75">
        <v>425</v>
      </c>
      <c r="Q35" s="75">
        <v>318</v>
      </c>
      <c r="R35" s="75">
        <v>171</v>
      </c>
      <c r="S35" s="75">
        <v>1069</v>
      </c>
      <c r="T35" s="75">
        <v>574</v>
      </c>
      <c r="U35" s="75">
        <v>2019</v>
      </c>
      <c r="V35" s="75">
        <v>3138</v>
      </c>
      <c r="W35" s="75">
        <v>2249</v>
      </c>
      <c r="X35" s="75">
        <v>258</v>
      </c>
      <c r="Y35" s="75">
        <v>97</v>
      </c>
      <c r="Z35" s="75">
        <v>330</v>
      </c>
      <c r="AA35" s="75">
        <v>182</v>
      </c>
      <c r="AB35" s="75">
        <v>588</v>
      </c>
      <c r="AC35" s="75">
        <v>471</v>
      </c>
      <c r="AD35" s="75">
        <v>1736</v>
      </c>
      <c r="AE35" s="75">
        <v>1340</v>
      </c>
      <c r="AF35" s="75">
        <v>930</v>
      </c>
      <c r="AG35" s="75">
        <v>643</v>
      </c>
      <c r="AH35" s="75">
        <v>2208</v>
      </c>
      <c r="AI35" s="75">
        <v>1606</v>
      </c>
      <c r="AJ35" s="91">
        <f t="shared" si="13"/>
        <v>4525</v>
      </c>
      <c r="AK35" s="91">
        <f t="shared" si="14"/>
        <v>2994</v>
      </c>
      <c r="AL35" s="91">
        <f t="shared" si="15"/>
        <v>370</v>
      </c>
      <c r="AM35" s="91">
        <f t="shared" si="16"/>
        <v>119</v>
      </c>
      <c r="AN35" s="91">
        <f t="shared" si="17"/>
        <v>459</v>
      </c>
      <c r="AO35" s="91">
        <f t="shared" si="18"/>
        <v>222</v>
      </c>
      <c r="AP35" s="91">
        <f t="shared" si="19"/>
        <v>901</v>
      </c>
      <c r="AQ35" s="91">
        <f t="shared" si="20"/>
        <v>678</v>
      </c>
      <c r="AR35" s="91">
        <f t="shared" si="21"/>
        <v>2469</v>
      </c>
      <c r="AS35" s="91">
        <f t="shared" si="22"/>
        <v>1765</v>
      </c>
      <c r="AT35" s="91">
        <f t="shared" si="23"/>
        <v>1248</v>
      </c>
      <c r="AU35" s="91">
        <f t="shared" si="24"/>
        <v>814</v>
      </c>
      <c r="AV35" s="91">
        <f t="shared" si="25"/>
        <v>3277</v>
      </c>
      <c r="AW35" s="91">
        <f t="shared" si="26"/>
        <v>2180</v>
      </c>
      <c r="AX35" s="80">
        <f t="shared" si="27"/>
        <v>0.69348066298342537</v>
      </c>
      <c r="AY35" s="80">
        <f t="shared" si="28"/>
        <v>0.69729729729729728</v>
      </c>
      <c r="AZ35" s="80">
        <f t="shared" si="29"/>
        <v>0.76714801444043323</v>
      </c>
      <c r="BA35" s="80">
        <f t="shared" si="30"/>
        <v>0.70311867152693397</v>
      </c>
      <c r="BB35" s="80">
        <f t="shared" si="31"/>
        <v>0.74519230769230771</v>
      </c>
      <c r="BC35" s="80">
        <f t="shared" si="32"/>
        <v>0.67378700030515715</v>
      </c>
      <c r="BD35" s="80">
        <f t="shared" si="1"/>
        <v>0.53713049747656816</v>
      </c>
      <c r="BE35" s="81">
        <f t="shared" si="2"/>
        <v>0.19642857142857142</v>
      </c>
      <c r="BF35" s="80">
        <f t="shared" si="3"/>
        <v>0.55151515151515151</v>
      </c>
      <c r="BG35" s="80">
        <f t="shared" si="4"/>
        <v>0.57980900409276948</v>
      </c>
      <c r="BH35" s="80">
        <f t="shared" si="5"/>
        <v>0.53773584905660377</v>
      </c>
      <c r="BI35" s="80">
        <f t="shared" si="6"/>
        <v>0.53695042095416279</v>
      </c>
      <c r="BJ35" s="81">
        <f t="shared" si="7"/>
        <v>0.71669853409815165</v>
      </c>
      <c r="BK35" s="81">
        <f t="shared" si="8"/>
        <v>0.37596899224806202</v>
      </c>
      <c r="BL35" s="81">
        <f t="shared" si="9"/>
        <v>0.55151515151515151</v>
      </c>
      <c r="BM35" s="81">
        <f t="shared" si="10"/>
        <v>0.77188940092165903</v>
      </c>
      <c r="BN35" s="81">
        <f t="shared" si="11"/>
        <v>0.6913978494623656</v>
      </c>
      <c r="BO35" s="81">
        <f t="shared" si="12"/>
        <v>0.72735507246376807</v>
      </c>
      <c r="BP35" s="81">
        <f t="shared" si="33"/>
        <v>0.66165745856353586</v>
      </c>
      <c r="BQ35" s="81">
        <f t="shared" si="34"/>
        <v>0.32162162162162161</v>
      </c>
      <c r="BR35" s="81">
        <f t="shared" si="35"/>
        <v>0.48366013071895425</v>
      </c>
      <c r="BS35" s="81">
        <f t="shared" si="36"/>
        <v>0.7148643175374646</v>
      </c>
      <c r="BT35" s="81">
        <f t="shared" si="37"/>
        <v>0.65224358974358976</v>
      </c>
      <c r="BU35" s="81">
        <f t="shared" si="38"/>
        <v>0.66524259993896862</v>
      </c>
      <c r="BV35" s="80">
        <f t="shared" si="39"/>
        <v>0.33878151260504197</v>
      </c>
      <c r="BW35" s="80">
        <f t="shared" si="40"/>
        <v>0.95120142602495539</v>
      </c>
      <c r="BX35" s="80">
        <f t="shared" si="41"/>
        <v>1.0014627572151731</v>
      </c>
      <c r="BY35" s="80">
        <f t="shared" si="42"/>
        <v>0.48707624667360866</v>
      </c>
      <c r="BZ35" s="80">
        <f t="shared" si="43"/>
        <v>1.1164185736503001</v>
      </c>
      <c r="CA35" s="80">
        <f t="shared" si="44"/>
        <v>0.95056441569919259</v>
      </c>
      <c r="CB35" s="80">
        <f t="shared" si="45"/>
        <v>0.44990582650639305</v>
      </c>
      <c r="CC35" s="80">
        <f t="shared" si="46"/>
        <v>0.67657612620118868</v>
      </c>
      <c r="CD35" s="80">
        <f t="shared" si="47"/>
        <v>0.98045974476593734</v>
      </c>
      <c r="CE35" s="94">
        <f t="shared" si="48"/>
        <v>0.50636803959353083</v>
      </c>
      <c r="CF35" s="94">
        <f t="shared" si="49"/>
        <v>-0.14588362983318803</v>
      </c>
      <c r="CG35" s="94">
        <f t="shared" si="50"/>
        <v>0.34253740492531815</v>
      </c>
      <c r="CH35" s="94">
        <f t="shared" si="51"/>
        <v>-0.9849703223461963</v>
      </c>
      <c r="CI35" s="94">
        <f t="shared" si="52"/>
        <v>-0.19902762724689241</v>
      </c>
      <c r="CJ35" s="94">
        <f t="shared" si="53"/>
        <v>-0.15550034844143609</v>
      </c>
      <c r="CK35" s="94">
        <f t="shared" si="54"/>
        <v>-0.20619487493511507</v>
      </c>
    </row>
    <row r="36" spans="1:89" s="75" customFormat="1" x14ac:dyDescent="0.25">
      <c r="A36" s="78" t="s">
        <v>56</v>
      </c>
      <c r="B36" s="78" t="s">
        <v>57</v>
      </c>
      <c r="C36" s="68">
        <v>20</v>
      </c>
      <c r="D36" s="69">
        <v>952239</v>
      </c>
      <c r="E36" s="79">
        <v>41026</v>
      </c>
      <c r="F36" s="75">
        <v>2020</v>
      </c>
      <c r="G36" s="75">
        <v>38</v>
      </c>
      <c r="H36" s="75">
        <v>22</v>
      </c>
      <c r="I36" s="75">
        <v>1</v>
      </c>
      <c r="J36" s="75">
        <v>0</v>
      </c>
      <c r="K36" s="75">
        <v>1</v>
      </c>
      <c r="L36" s="75">
        <v>0</v>
      </c>
      <c r="M36" s="75">
        <v>1</v>
      </c>
      <c r="N36" s="75">
        <v>0</v>
      </c>
      <c r="O36" s="75">
        <v>31</v>
      </c>
      <c r="P36" s="75">
        <v>18</v>
      </c>
      <c r="Q36" s="75">
        <v>7</v>
      </c>
      <c r="R36" s="75">
        <v>2</v>
      </c>
      <c r="S36" s="75">
        <v>31</v>
      </c>
      <c r="T36" s="75">
        <v>20</v>
      </c>
      <c r="U36" s="75">
        <v>2019</v>
      </c>
      <c r="V36" s="75">
        <v>50</v>
      </c>
      <c r="W36" s="75">
        <v>38</v>
      </c>
      <c r="X36" s="75">
        <v>2</v>
      </c>
      <c r="Y36" s="75">
        <v>0</v>
      </c>
      <c r="Z36" s="75">
        <v>5</v>
      </c>
      <c r="AA36" s="75">
        <v>2</v>
      </c>
      <c r="AB36" s="75">
        <v>2</v>
      </c>
      <c r="AC36" s="75">
        <v>0</v>
      </c>
      <c r="AD36" s="75">
        <v>37</v>
      </c>
      <c r="AE36" s="75">
        <v>29</v>
      </c>
      <c r="AF36" s="75">
        <v>12</v>
      </c>
      <c r="AG36" s="75">
        <v>7</v>
      </c>
      <c r="AH36" s="75">
        <v>38</v>
      </c>
      <c r="AI36" s="75">
        <v>31</v>
      </c>
      <c r="AJ36" s="91">
        <f t="shared" si="13"/>
        <v>88</v>
      </c>
      <c r="AK36" s="91">
        <f t="shared" si="14"/>
        <v>60</v>
      </c>
      <c r="AL36" s="91">
        <f t="shared" si="15"/>
        <v>3</v>
      </c>
      <c r="AM36" s="91">
        <f t="shared" si="16"/>
        <v>0</v>
      </c>
      <c r="AN36" s="91">
        <f t="shared" si="17"/>
        <v>6</v>
      </c>
      <c r="AO36" s="91">
        <f t="shared" si="18"/>
        <v>2</v>
      </c>
      <c r="AP36" s="91">
        <f t="shared" si="19"/>
        <v>3</v>
      </c>
      <c r="AQ36" s="91">
        <f t="shared" si="20"/>
        <v>0</v>
      </c>
      <c r="AR36" s="91">
        <f t="shared" si="21"/>
        <v>68</v>
      </c>
      <c r="AS36" s="91">
        <f t="shared" si="22"/>
        <v>47</v>
      </c>
      <c r="AT36" s="91">
        <f t="shared" si="23"/>
        <v>19</v>
      </c>
      <c r="AU36" s="91">
        <f t="shared" si="24"/>
        <v>9</v>
      </c>
      <c r="AV36" s="91">
        <f t="shared" si="25"/>
        <v>69</v>
      </c>
      <c r="AW36" s="91">
        <f t="shared" si="26"/>
        <v>51</v>
      </c>
      <c r="AX36" s="80">
        <f t="shared" si="27"/>
        <v>0.56818181818181823</v>
      </c>
      <c r="AY36" s="80">
        <f t="shared" si="28"/>
        <v>0.66666666666666663</v>
      </c>
      <c r="AZ36" s="80">
        <f t="shared" si="29"/>
        <v>0.94736842105263153</v>
      </c>
      <c r="BA36" s="80">
        <f t="shared" si="30"/>
        <v>0.54411764705882348</v>
      </c>
      <c r="BB36" s="80">
        <f t="shared" si="31"/>
        <v>0.63157894736842102</v>
      </c>
      <c r="BC36" s="80">
        <f t="shared" si="32"/>
        <v>0.55072463768115942</v>
      </c>
      <c r="BD36" s="80">
        <f t="shared" si="1"/>
        <v>0.57894736842105265</v>
      </c>
      <c r="BE36" s="81">
        <f t="shared" si="2"/>
        <v>0</v>
      </c>
      <c r="BF36" s="80">
        <f t="shared" si="3"/>
        <v>0.4</v>
      </c>
      <c r="BG36" s="80">
        <f t="shared" si="4"/>
        <v>0.58064516129032262</v>
      </c>
      <c r="BH36" s="80">
        <f t="shared" si="5"/>
        <v>0.2857142857142857</v>
      </c>
      <c r="BI36" s="80">
        <f t="shared" si="6"/>
        <v>0.64516129032258063</v>
      </c>
      <c r="BJ36" s="81">
        <f t="shared" si="7"/>
        <v>0.76</v>
      </c>
      <c r="BK36" s="81">
        <f t="shared" si="8"/>
        <v>0</v>
      </c>
      <c r="BL36" s="81">
        <f t="shared" si="9"/>
        <v>0.4</v>
      </c>
      <c r="BM36" s="81">
        <f t="shared" si="10"/>
        <v>0.78378378378378377</v>
      </c>
      <c r="BN36" s="81">
        <f t="shared" si="11"/>
        <v>0.58333333333333337</v>
      </c>
      <c r="BO36" s="81">
        <f t="shared" si="12"/>
        <v>0.81578947368421051</v>
      </c>
      <c r="BP36" s="81">
        <f t="shared" si="33"/>
        <v>0.68181818181818177</v>
      </c>
      <c r="BQ36" s="81">
        <f t="shared" si="34"/>
        <v>0</v>
      </c>
      <c r="BR36" s="81">
        <f t="shared" si="35"/>
        <v>0.33333333333333331</v>
      </c>
      <c r="BS36" s="81">
        <f t="shared" si="36"/>
        <v>0.69117647058823528</v>
      </c>
      <c r="BT36" s="81">
        <f t="shared" si="37"/>
        <v>0.47368421052631576</v>
      </c>
      <c r="BU36" s="81">
        <f t="shared" si="38"/>
        <v>0.73913043478260865</v>
      </c>
      <c r="BV36" s="80">
        <f t="shared" si="39"/>
        <v>0</v>
      </c>
      <c r="BW36" s="80">
        <f t="shared" si="40"/>
        <v>0.68888888888888888</v>
      </c>
      <c r="BX36" s="80">
        <f t="shared" si="41"/>
        <v>0.44285714285714284</v>
      </c>
      <c r="BY36" s="80">
        <f t="shared" si="42"/>
        <v>0</v>
      </c>
      <c r="BZ36" s="80">
        <f t="shared" si="43"/>
        <v>1.3436293436293436</v>
      </c>
      <c r="CA36" s="80">
        <f t="shared" si="44"/>
        <v>0.71505376344086025</v>
      </c>
      <c r="CB36" s="80">
        <f t="shared" si="45"/>
        <v>0</v>
      </c>
      <c r="CC36" s="80">
        <f t="shared" si="46"/>
        <v>0.48226950354609927</v>
      </c>
      <c r="CD36" s="80">
        <f t="shared" si="47"/>
        <v>0.64086687306501544</v>
      </c>
      <c r="CE36" s="94">
        <f t="shared" si="48"/>
        <v>-0.56363937305941914</v>
      </c>
      <c r="CF36" s="94">
        <f t="shared" si="49"/>
        <v>0.10731874028789619</v>
      </c>
      <c r="CG36" s="94">
        <f t="shared" si="50"/>
        <v>0.82958651597661937</v>
      </c>
      <c r="CH36" s="94">
        <f t="shared" si="51"/>
        <v>-0.60906528529317072</v>
      </c>
      <c r="CI36" s="94">
        <f t="shared" si="52"/>
        <v>-1.6473004281243393</v>
      </c>
      <c r="CJ36" s="94">
        <f t="shared" si="53"/>
        <v>-0.89641021781429997</v>
      </c>
      <c r="CK36" s="94">
        <f t="shared" si="54"/>
        <v>-3.0446048568765347</v>
      </c>
    </row>
    <row r="37" spans="1:89" s="75" customFormat="1" x14ac:dyDescent="0.25">
      <c r="A37" s="78" t="s">
        <v>70</v>
      </c>
      <c r="B37" s="78" t="s">
        <v>71</v>
      </c>
      <c r="C37" s="68">
        <v>20</v>
      </c>
      <c r="D37" s="69">
        <v>565557</v>
      </c>
      <c r="E37" s="79"/>
      <c r="F37" s="75">
        <v>2020</v>
      </c>
      <c r="G37" s="75">
        <v>1453</v>
      </c>
      <c r="H37" s="75">
        <v>1106</v>
      </c>
      <c r="I37" s="75">
        <v>61</v>
      </c>
      <c r="J37" s="75">
        <v>24</v>
      </c>
      <c r="K37" s="75">
        <v>51</v>
      </c>
      <c r="L37" s="75">
        <v>30</v>
      </c>
      <c r="M37" s="75">
        <v>274</v>
      </c>
      <c r="N37" s="75">
        <v>239</v>
      </c>
      <c r="O37" s="75">
        <v>930</v>
      </c>
      <c r="P37" s="75">
        <v>705</v>
      </c>
      <c r="Q37" s="75">
        <v>314</v>
      </c>
      <c r="R37" s="75">
        <v>245</v>
      </c>
      <c r="S37" s="75">
        <v>1139</v>
      </c>
      <c r="T37" s="75">
        <v>861</v>
      </c>
      <c r="U37" s="75">
        <v>2019</v>
      </c>
      <c r="V37" s="75">
        <v>2191</v>
      </c>
      <c r="W37" s="75">
        <v>1607</v>
      </c>
      <c r="X37" s="75">
        <v>199</v>
      </c>
      <c r="Y37" s="75">
        <v>64</v>
      </c>
      <c r="Z37" s="75">
        <v>115</v>
      </c>
      <c r="AA37" s="75">
        <v>59</v>
      </c>
      <c r="AB37" s="75">
        <v>266</v>
      </c>
      <c r="AC37" s="75">
        <v>215</v>
      </c>
      <c r="AD37" s="75">
        <v>1472</v>
      </c>
      <c r="AE37" s="75">
        <v>1167</v>
      </c>
      <c r="AF37" s="75">
        <v>627</v>
      </c>
      <c r="AG37" s="75">
        <v>434</v>
      </c>
      <c r="AH37" s="75">
        <v>1564</v>
      </c>
      <c r="AI37" s="75">
        <v>1173</v>
      </c>
      <c r="AJ37" s="91">
        <f t="shared" si="13"/>
        <v>3644</v>
      </c>
      <c r="AK37" s="91">
        <f t="shared" si="14"/>
        <v>2713</v>
      </c>
      <c r="AL37" s="91">
        <f t="shared" si="15"/>
        <v>260</v>
      </c>
      <c r="AM37" s="91">
        <f t="shared" si="16"/>
        <v>88</v>
      </c>
      <c r="AN37" s="91">
        <f t="shared" si="17"/>
        <v>166</v>
      </c>
      <c r="AO37" s="91">
        <f t="shared" si="18"/>
        <v>89</v>
      </c>
      <c r="AP37" s="91">
        <f t="shared" si="19"/>
        <v>540</v>
      </c>
      <c r="AQ37" s="91">
        <f t="shared" si="20"/>
        <v>454</v>
      </c>
      <c r="AR37" s="91">
        <f t="shared" si="21"/>
        <v>2402</v>
      </c>
      <c r="AS37" s="91">
        <f t="shared" si="22"/>
        <v>1872</v>
      </c>
      <c r="AT37" s="91">
        <f t="shared" si="23"/>
        <v>941</v>
      </c>
      <c r="AU37" s="91">
        <f t="shared" si="24"/>
        <v>679</v>
      </c>
      <c r="AV37" s="91">
        <f t="shared" si="25"/>
        <v>2703</v>
      </c>
      <c r="AW37" s="91">
        <f t="shared" si="26"/>
        <v>2034</v>
      </c>
      <c r="AX37" s="80">
        <f t="shared" si="27"/>
        <v>0.60126234906695941</v>
      </c>
      <c r="AY37" s="80">
        <f t="shared" si="28"/>
        <v>0.76538461538461533</v>
      </c>
      <c r="AZ37" s="80">
        <f t="shared" si="29"/>
        <v>0.93253968253968256</v>
      </c>
      <c r="BA37" s="80">
        <f t="shared" si="30"/>
        <v>0.61282264779350537</v>
      </c>
      <c r="BB37" s="80">
        <f t="shared" si="31"/>
        <v>0.66631243358129655</v>
      </c>
      <c r="BC37" s="80">
        <f t="shared" si="32"/>
        <v>0.57861635220125784</v>
      </c>
      <c r="BD37" s="80">
        <f t="shared" si="1"/>
        <v>0.7611837577426015</v>
      </c>
      <c r="BE37" s="81">
        <f t="shared" si="2"/>
        <v>0.39344262295081966</v>
      </c>
      <c r="BF37" s="80">
        <f t="shared" si="3"/>
        <v>0.5130434782608696</v>
      </c>
      <c r="BG37" s="80">
        <f t="shared" si="4"/>
        <v>0.75806451612903225</v>
      </c>
      <c r="BH37" s="80">
        <f t="shared" si="5"/>
        <v>0.78025477707006374</v>
      </c>
      <c r="BI37" s="80">
        <f t="shared" si="6"/>
        <v>0.75592625109745393</v>
      </c>
      <c r="BJ37" s="81">
        <f t="shared" si="7"/>
        <v>0.73345504335919676</v>
      </c>
      <c r="BK37" s="81">
        <f t="shared" si="8"/>
        <v>0.32160804020100503</v>
      </c>
      <c r="BL37" s="81">
        <f t="shared" si="9"/>
        <v>0.5130434782608696</v>
      </c>
      <c r="BM37" s="81">
        <f t="shared" si="10"/>
        <v>0.79279891304347827</v>
      </c>
      <c r="BN37" s="81">
        <f t="shared" si="11"/>
        <v>0.69218500797448168</v>
      </c>
      <c r="BO37" s="81">
        <f t="shared" si="12"/>
        <v>0.75</v>
      </c>
      <c r="BP37" s="81">
        <f t="shared" si="33"/>
        <v>0.7445115257958288</v>
      </c>
      <c r="BQ37" s="81">
        <f t="shared" si="34"/>
        <v>0.33846153846153848</v>
      </c>
      <c r="BR37" s="81">
        <f t="shared" si="35"/>
        <v>0.53614457831325302</v>
      </c>
      <c r="BS37" s="81">
        <f t="shared" si="36"/>
        <v>0.77935054121565361</v>
      </c>
      <c r="BT37" s="81">
        <f t="shared" si="37"/>
        <v>0.72157279489904358</v>
      </c>
      <c r="BU37" s="81">
        <f t="shared" si="38"/>
        <v>0.75249722530521646</v>
      </c>
      <c r="BV37" s="80">
        <f t="shared" si="39"/>
        <v>0.51900941750959195</v>
      </c>
      <c r="BW37" s="80">
        <f t="shared" si="40"/>
        <v>0.67678075855689179</v>
      </c>
      <c r="BX37" s="80">
        <f t="shared" si="41"/>
        <v>1.0321837294806069</v>
      </c>
      <c r="BY37" s="80">
        <f t="shared" si="42"/>
        <v>0.40566155542063359</v>
      </c>
      <c r="BZ37" s="80">
        <f t="shared" si="43"/>
        <v>1.1453569550190343</v>
      </c>
      <c r="CA37" s="80">
        <f t="shared" si="44"/>
        <v>0.92291334396597557</v>
      </c>
      <c r="CB37" s="80">
        <f t="shared" si="45"/>
        <v>0.43428665351742279</v>
      </c>
      <c r="CC37" s="80">
        <f t="shared" si="46"/>
        <v>0.6879376480280095</v>
      </c>
      <c r="CD37" s="80">
        <f t="shared" si="47"/>
        <v>0.95890425988796202</v>
      </c>
      <c r="CE37" s="94">
        <f t="shared" si="48"/>
        <v>-0.28114344647972012</v>
      </c>
      <c r="CF37" s="94">
        <f t="shared" si="49"/>
        <v>0.89469640950413065</v>
      </c>
      <c r="CG37" s="94">
        <f t="shared" si="50"/>
        <v>0.53101238538935236</v>
      </c>
      <c r="CH37" s="94">
        <f t="shared" si="51"/>
        <v>1.0291150742863591</v>
      </c>
      <c r="CI37" s="94">
        <f t="shared" si="52"/>
        <v>-0.24930664583124915</v>
      </c>
      <c r="CJ37" s="94">
        <f t="shared" si="53"/>
        <v>-0.1121777712818857</v>
      </c>
      <c r="CK37" s="94">
        <f t="shared" si="54"/>
        <v>-0.38636150545590042</v>
      </c>
    </row>
    <row r="38" spans="1:89" s="75" customFormat="1" x14ac:dyDescent="0.25">
      <c r="A38" s="78" t="s">
        <v>72</v>
      </c>
      <c r="B38" s="78" t="s">
        <v>73</v>
      </c>
      <c r="C38" s="68">
        <v>21</v>
      </c>
      <c r="D38" s="69">
        <v>197146</v>
      </c>
      <c r="E38" s="79">
        <v>13952</v>
      </c>
      <c r="F38" s="75">
        <v>2019</v>
      </c>
      <c r="G38" s="75">
        <v>233</v>
      </c>
      <c r="H38" s="75">
        <v>91</v>
      </c>
      <c r="I38" s="75">
        <v>14</v>
      </c>
      <c r="J38" s="75">
        <v>4</v>
      </c>
      <c r="K38" s="75">
        <v>34</v>
      </c>
      <c r="L38" s="75">
        <v>6</v>
      </c>
      <c r="M38" s="75">
        <v>41</v>
      </c>
      <c r="N38" s="75">
        <v>19</v>
      </c>
      <c r="O38" s="75">
        <v>109</v>
      </c>
      <c r="P38" s="75">
        <v>44</v>
      </c>
      <c r="Q38" s="75">
        <v>53</v>
      </c>
      <c r="R38" s="75">
        <v>13</v>
      </c>
      <c r="S38" s="75">
        <v>180</v>
      </c>
      <c r="T38" s="75">
        <v>78</v>
      </c>
      <c r="U38" s="75">
        <v>2019</v>
      </c>
      <c r="V38" s="75">
        <v>394</v>
      </c>
      <c r="W38" s="75">
        <v>273</v>
      </c>
      <c r="X38" s="75">
        <v>4</v>
      </c>
      <c r="Y38" s="75">
        <v>0</v>
      </c>
      <c r="Z38" s="75">
        <v>49</v>
      </c>
      <c r="AA38" s="75">
        <v>22</v>
      </c>
      <c r="AB38" s="75">
        <v>47</v>
      </c>
      <c r="AC38" s="75">
        <v>34</v>
      </c>
      <c r="AD38" s="75">
        <v>237</v>
      </c>
      <c r="AE38" s="75">
        <v>175</v>
      </c>
      <c r="AF38" s="75">
        <v>109</v>
      </c>
      <c r="AG38" s="75">
        <v>70</v>
      </c>
      <c r="AH38" s="75">
        <v>285</v>
      </c>
      <c r="AI38" s="75">
        <v>203</v>
      </c>
      <c r="AJ38" s="91">
        <f t="shared" si="13"/>
        <v>627</v>
      </c>
      <c r="AK38" s="91">
        <f t="shared" si="14"/>
        <v>364</v>
      </c>
      <c r="AL38" s="91">
        <f t="shared" si="15"/>
        <v>18</v>
      </c>
      <c r="AM38" s="91">
        <f t="shared" si="16"/>
        <v>4</v>
      </c>
      <c r="AN38" s="91">
        <f t="shared" si="17"/>
        <v>83</v>
      </c>
      <c r="AO38" s="91">
        <f t="shared" si="18"/>
        <v>28</v>
      </c>
      <c r="AP38" s="91">
        <f t="shared" si="19"/>
        <v>88</v>
      </c>
      <c r="AQ38" s="91">
        <f t="shared" si="20"/>
        <v>53</v>
      </c>
      <c r="AR38" s="91">
        <f t="shared" si="21"/>
        <v>346</v>
      </c>
      <c r="AS38" s="91">
        <f t="shared" si="22"/>
        <v>219</v>
      </c>
      <c r="AT38" s="91">
        <f t="shared" si="23"/>
        <v>162</v>
      </c>
      <c r="AU38" s="91">
        <f t="shared" si="24"/>
        <v>83</v>
      </c>
      <c r="AV38" s="91">
        <f t="shared" si="25"/>
        <v>465</v>
      </c>
      <c r="AW38" s="91">
        <f t="shared" si="26"/>
        <v>281</v>
      </c>
      <c r="AX38" s="80">
        <f t="shared" si="27"/>
        <v>0.62838915470494416</v>
      </c>
      <c r="AY38" s="80">
        <f t="shared" si="28"/>
        <v>0.22222222222222221</v>
      </c>
      <c r="AZ38" s="80">
        <f t="shared" si="29"/>
        <v>0.5641025641025641</v>
      </c>
      <c r="BA38" s="80">
        <f t="shared" si="30"/>
        <v>0.68497109826589597</v>
      </c>
      <c r="BB38" s="80">
        <f t="shared" si="31"/>
        <v>0.6728395061728395</v>
      </c>
      <c r="BC38" s="80">
        <f t="shared" si="32"/>
        <v>0.61290322580645162</v>
      </c>
      <c r="BD38" s="80">
        <f t="shared" si="1"/>
        <v>0.3905579399141631</v>
      </c>
      <c r="BE38" s="81">
        <f t="shared" si="2"/>
        <v>0.2857142857142857</v>
      </c>
      <c r="BF38" s="80">
        <f t="shared" si="3"/>
        <v>0.44897959183673469</v>
      </c>
      <c r="BG38" s="80">
        <f t="shared" si="4"/>
        <v>0.40366972477064222</v>
      </c>
      <c r="BH38" s="80">
        <f t="shared" si="5"/>
        <v>0.24528301886792453</v>
      </c>
      <c r="BI38" s="80">
        <f t="shared" si="6"/>
        <v>0.43333333333333335</v>
      </c>
      <c r="BJ38" s="81">
        <f t="shared" si="7"/>
        <v>0.69289340101522845</v>
      </c>
      <c r="BK38" s="81">
        <f t="shared" si="8"/>
        <v>0</v>
      </c>
      <c r="BL38" s="81">
        <f t="shared" si="9"/>
        <v>0.44897959183673469</v>
      </c>
      <c r="BM38" s="81">
        <f t="shared" si="10"/>
        <v>0.73839662447257381</v>
      </c>
      <c r="BN38" s="81">
        <f t="shared" si="11"/>
        <v>0.64220183486238536</v>
      </c>
      <c r="BO38" s="81">
        <f t="shared" si="12"/>
        <v>0.71228070175438596</v>
      </c>
      <c r="BP38" s="81">
        <f t="shared" si="33"/>
        <v>0.58054226475279103</v>
      </c>
      <c r="BQ38" s="81">
        <f t="shared" si="34"/>
        <v>0.22222222222222221</v>
      </c>
      <c r="BR38" s="81">
        <f t="shared" si="35"/>
        <v>0.33734939759036142</v>
      </c>
      <c r="BS38" s="81">
        <f t="shared" si="36"/>
        <v>0.63294797687861271</v>
      </c>
      <c r="BT38" s="81">
        <f t="shared" si="37"/>
        <v>0.51234567901234573</v>
      </c>
      <c r="BU38" s="81">
        <f t="shared" si="38"/>
        <v>0.60430107526881716</v>
      </c>
      <c r="BV38" s="80">
        <f t="shared" si="39"/>
        <v>0.70779220779220775</v>
      </c>
      <c r="BW38" s="80">
        <f t="shared" si="40"/>
        <v>1.1122448979591837</v>
      </c>
      <c r="BX38" s="80">
        <f t="shared" si="41"/>
        <v>0.56603773584905659</v>
      </c>
      <c r="BY38" s="80">
        <f t="shared" si="42"/>
        <v>0</v>
      </c>
      <c r="BZ38" s="80">
        <f t="shared" si="43"/>
        <v>1.1497890295358648</v>
      </c>
      <c r="CA38" s="80">
        <f t="shared" si="44"/>
        <v>0.90161341347674795</v>
      </c>
      <c r="CB38" s="80">
        <f t="shared" si="45"/>
        <v>0.35109081684424148</v>
      </c>
      <c r="CC38" s="80">
        <f t="shared" si="46"/>
        <v>0.53298124002860758</v>
      </c>
      <c r="CD38" s="80">
        <f t="shared" si="47"/>
        <v>0.84783181758270743</v>
      </c>
      <c r="CE38" s="94">
        <f t="shared" si="48"/>
        <v>-4.9490208493385354E-2</v>
      </c>
      <c r="CF38" s="94">
        <f t="shared" si="49"/>
        <v>-1.1646248260836112</v>
      </c>
      <c r="CG38" s="94">
        <f t="shared" si="50"/>
        <v>7.478044416153129E-2</v>
      </c>
      <c r="CH38" s="94">
        <f t="shared" si="51"/>
        <v>-2.3025572540561057</v>
      </c>
      <c r="CI38" s="94">
        <f t="shared" si="52"/>
        <v>-0.51711884185378454</v>
      </c>
      <c r="CJ38" s="94">
        <f t="shared" si="53"/>
        <v>-0.70304148164095159</v>
      </c>
      <c r="CK38" s="94">
        <f t="shared" si="54"/>
        <v>-1.3147353178352821</v>
      </c>
    </row>
    <row r="39" spans="1:89" s="75" customFormat="1" x14ac:dyDescent="0.25">
      <c r="A39" s="78" t="s">
        <v>74</v>
      </c>
      <c r="B39" s="78" t="s">
        <v>75</v>
      </c>
      <c r="C39" s="68">
        <v>21</v>
      </c>
      <c r="D39" s="69">
        <v>196708</v>
      </c>
      <c r="E39" s="79">
        <v>5303</v>
      </c>
      <c r="F39" s="75">
        <v>2019</v>
      </c>
      <c r="G39" s="75">
        <v>369</v>
      </c>
      <c r="H39" s="75">
        <v>281</v>
      </c>
      <c r="I39" s="75">
        <v>0</v>
      </c>
      <c r="J39" s="75">
        <v>0</v>
      </c>
      <c r="K39" s="75">
        <v>33</v>
      </c>
      <c r="L39" s="75">
        <v>26</v>
      </c>
      <c r="M39" s="75">
        <v>79</v>
      </c>
      <c r="N39" s="75">
        <v>65</v>
      </c>
      <c r="O39" s="75">
        <v>222</v>
      </c>
      <c r="P39" s="75">
        <v>159</v>
      </c>
      <c r="Q39" s="75">
        <v>63</v>
      </c>
      <c r="R39" s="75">
        <v>46</v>
      </c>
      <c r="S39" s="75">
        <v>306</v>
      </c>
      <c r="T39" s="75">
        <v>235</v>
      </c>
      <c r="U39" s="75">
        <v>2020</v>
      </c>
      <c r="V39" s="75">
        <v>576</v>
      </c>
      <c r="W39" s="75">
        <v>366</v>
      </c>
      <c r="X39" s="75">
        <v>11</v>
      </c>
      <c r="Y39" s="75">
        <v>7</v>
      </c>
      <c r="Z39" s="75">
        <v>60</v>
      </c>
      <c r="AA39" s="75">
        <v>38</v>
      </c>
      <c r="AB39" s="75">
        <v>98</v>
      </c>
      <c r="AC39" s="75">
        <v>69</v>
      </c>
      <c r="AD39" s="75">
        <v>328</v>
      </c>
      <c r="AE39" s="75">
        <v>198</v>
      </c>
      <c r="AF39" s="75">
        <v>142</v>
      </c>
      <c r="AG39" s="75">
        <v>98</v>
      </c>
      <c r="AH39" s="75">
        <v>434</v>
      </c>
      <c r="AI39" s="75">
        <v>268</v>
      </c>
      <c r="AJ39" s="91">
        <f t="shared" si="13"/>
        <v>945</v>
      </c>
      <c r="AK39" s="91">
        <f t="shared" si="14"/>
        <v>647</v>
      </c>
      <c r="AL39" s="91">
        <f t="shared" si="15"/>
        <v>11</v>
      </c>
      <c r="AM39" s="91">
        <f t="shared" si="16"/>
        <v>7</v>
      </c>
      <c r="AN39" s="91">
        <f t="shared" si="17"/>
        <v>93</v>
      </c>
      <c r="AO39" s="91">
        <f t="shared" si="18"/>
        <v>64</v>
      </c>
      <c r="AP39" s="91">
        <f t="shared" si="19"/>
        <v>177</v>
      </c>
      <c r="AQ39" s="91">
        <f t="shared" si="20"/>
        <v>134</v>
      </c>
      <c r="AR39" s="91">
        <f t="shared" si="21"/>
        <v>550</v>
      </c>
      <c r="AS39" s="91">
        <f t="shared" si="22"/>
        <v>357</v>
      </c>
      <c r="AT39" s="91">
        <f t="shared" si="23"/>
        <v>205</v>
      </c>
      <c r="AU39" s="91">
        <f t="shared" si="24"/>
        <v>144</v>
      </c>
      <c r="AV39" s="91">
        <f t="shared" si="25"/>
        <v>740</v>
      </c>
      <c r="AW39" s="91">
        <f t="shared" si="26"/>
        <v>503</v>
      </c>
      <c r="AX39" s="80">
        <f t="shared" si="27"/>
        <v>0.60952380952380958</v>
      </c>
      <c r="AY39" s="80">
        <f t="shared" si="28"/>
        <v>1</v>
      </c>
      <c r="AZ39" s="80">
        <f t="shared" si="29"/>
        <v>0.828125</v>
      </c>
      <c r="BA39" s="80">
        <f t="shared" si="30"/>
        <v>0.59636363636363632</v>
      </c>
      <c r="BB39" s="80">
        <f t="shared" si="31"/>
        <v>0.69268292682926824</v>
      </c>
      <c r="BC39" s="80">
        <f t="shared" si="32"/>
        <v>0.58648648648648649</v>
      </c>
      <c r="BD39" s="80">
        <f t="shared" si="1"/>
        <v>0.7615176151761518</v>
      </c>
      <c r="BE39" s="81" t="str">
        <f t="shared" si="2"/>
        <v/>
      </c>
      <c r="BF39" s="80">
        <f t="shared" si="3"/>
        <v>0.6333333333333333</v>
      </c>
      <c r="BG39" s="80">
        <f t="shared" si="4"/>
        <v>0.71621621621621623</v>
      </c>
      <c r="BH39" s="80">
        <f t="shared" si="5"/>
        <v>0.73015873015873012</v>
      </c>
      <c r="BI39" s="80">
        <f t="shared" si="6"/>
        <v>0.76797385620915037</v>
      </c>
      <c r="BJ39" s="81">
        <f t="shared" si="7"/>
        <v>0.63541666666666663</v>
      </c>
      <c r="BK39" s="81">
        <f t="shared" si="8"/>
        <v>0.63636363636363635</v>
      </c>
      <c r="BL39" s="81">
        <f t="shared" si="9"/>
        <v>0.6333333333333333</v>
      </c>
      <c r="BM39" s="81">
        <f t="shared" si="10"/>
        <v>0.60365853658536583</v>
      </c>
      <c r="BN39" s="81">
        <f t="shared" si="11"/>
        <v>0.6901408450704225</v>
      </c>
      <c r="BO39" s="81">
        <f t="shared" si="12"/>
        <v>0.61751152073732718</v>
      </c>
      <c r="BP39" s="81">
        <f t="shared" si="33"/>
        <v>0.68465608465608463</v>
      </c>
      <c r="BQ39" s="81">
        <f t="shared" si="34"/>
        <v>0.63636363636363635</v>
      </c>
      <c r="BR39" s="81">
        <f t="shared" si="35"/>
        <v>0.68817204301075274</v>
      </c>
      <c r="BS39" s="81">
        <f t="shared" si="36"/>
        <v>0.64909090909090905</v>
      </c>
      <c r="BT39" s="81">
        <f t="shared" si="37"/>
        <v>0.70243902439024386</v>
      </c>
      <c r="BU39" s="81">
        <f t="shared" si="38"/>
        <v>0.67972972972972978</v>
      </c>
      <c r="BV39" s="80" t="str">
        <f t="shared" si="39"/>
        <v/>
      </c>
      <c r="BW39" s="80">
        <f t="shared" si="40"/>
        <v>0.88427672955974834</v>
      </c>
      <c r="BX39" s="80">
        <f t="shared" si="41"/>
        <v>0.95075987841945275</v>
      </c>
      <c r="BY39" s="80">
        <f t="shared" si="42"/>
        <v>1.0541781450872361</v>
      </c>
      <c r="BZ39" s="80">
        <f t="shared" si="43"/>
        <v>0.87468889995022403</v>
      </c>
      <c r="CA39" s="80">
        <f t="shared" si="44"/>
        <v>1.1176161446289679</v>
      </c>
      <c r="CB39" s="80">
        <f t="shared" si="45"/>
        <v>0.98039215686274517</v>
      </c>
      <c r="CC39" s="80">
        <f t="shared" si="46"/>
        <v>1.0602090298484987</v>
      </c>
      <c r="CD39" s="80">
        <f t="shared" si="47"/>
        <v>1.033409300295786</v>
      </c>
      <c r="CE39" s="94">
        <f t="shared" si="48"/>
        <v>-0.21059352287774669</v>
      </c>
      <c r="CF39" s="94">
        <f t="shared" si="49"/>
        <v>0.1429605035150546</v>
      </c>
      <c r="CG39" s="94">
        <f t="shared" si="50"/>
        <v>-0.57171019507116672</v>
      </c>
      <c r="CH39" s="94">
        <f t="shared" si="51"/>
        <v>1.0321162240159925</v>
      </c>
      <c r="CI39" s="94">
        <f t="shared" si="52"/>
        <v>1.5086384624730538</v>
      </c>
      <c r="CJ39" s="94">
        <f t="shared" si="53"/>
        <v>1.3073288677968917</v>
      </c>
      <c r="CK39" s="94">
        <f t="shared" si="54"/>
        <v>0.23637197342808061</v>
      </c>
    </row>
    <row r="40" spans="1:89" s="75" customFormat="1" x14ac:dyDescent="0.25">
      <c r="A40" s="78" t="s">
        <v>76</v>
      </c>
      <c r="B40" s="78" t="s">
        <v>77</v>
      </c>
      <c r="C40" s="68">
        <v>20</v>
      </c>
      <c r="D40" s="69">
        <v>624014</v>
      </c>
      <c r="E40" s="79"/>
      <c r="F40" s="75">
        <v>2020</v>
      </c>
      <c r="G40" s="75">
        <v>2362</v>
      </c>
      <c r="H40" s="75">
        <v>1682</v>
      </c>
      <c r="I40" s="75">
        <v>71</v>
      </c>
      <c r="J40" s="75">
        <v>20</v>
      </c>
      <c r="K40" s="75">
        <v>124</v>
      </c>
      <c r="L40" s="75">
        <v>74</v>
      </c>
      <c r="M40" s="75">
        <v>609</v>
      </c>
      <c r="N40" s="75">
        <v>473</v>
      </c>
      <c r="O40" s="75">
        <v>1339</v>
      </c>
      <c r="P40" s="75">
        <v>941</v>
      </c>
      <c r="Q40" s="75">
        <v>502</v>
      </c>
      <c r="R40" s="75">
        <v>364</v>
      </c>
      <c r="S40" s="75">
        <v>1859</v>
      </c>
      <c r="T40" s="75">
        <v>1317</v>
      </c>
      <c r="U40" s="75">
        <v>2019</v>
      </c>
      <c r="V40" s="75">
        <v>3050</v>
      </c>
      <c r="W40" s="75">
        <v>2396</v>
      </c>
      <c r="X40" s="75">
        <v>151</v>
      </c>
      <c r="Y40" s="75">
        <v>61</v>
      </c>
      <c r="Z40" s="75">
        <v>165</v>
      </c>
      <c r="AA40" s="75">
        <v>102</v>
      </c>
      <c r="AB40" s="75">
        <v>525</v>
      </c>
      <c r="AC40" s="75">
        <v>450</v>
      </c>
      <c r="AD40" s="75">
        <v>2024</v>
      </c>
      <c r="AE40" s="75">
        <v>1639</v>
      </c>
      <c r="AF40" s="75">
        <v>905</v>
      </c>
      <c r="AG40" s="75">
        <v>696</v>
      </c>
      <c r="AH40" s="75">
        <v>2145</v>
      </c>
      <c r="AI40" s="75">
        <v>1700</v>
      </c>
      <c r="AJ40" s="91">
        <f t="shared" si="13"/>
        <v>5412</v>
      </c>
      <c r="AK40" s="91">
        <f t="shared" si="14"/>
        <v>4078</v>
      </c>
      <c r="AL40" s="91">
        <f t="shared" si="15"/>
        <v>222</v>
      </c>
      <c r="AM40" s="91">
        <f t="shared" si="16"/>
        <v>81</v>
      </c>
      <c r="AN40" s="91">
        <f t="shared" si="17"/>
        <v>289</v>
      </c>
      <c r="AO40" s="91">
        <f t="shared" si="18"/>
        <v>176</v>
      </c>
      <c r="AP40" s="91">
        <f t="shared" si="19"/>
        <v>1134</v>
      </c>
      <c r="AQ40" s="91">
        <f t="shared" si="20"/>
        <v>923</v>
      </c>
      <c r="AR40" s="91">
        <f t="shared" si="21"/>
        <v>3363</v>
      </c>
      <c r="AS40" s="91">
        <f t="shared" si="22"/>
        <v>2580</v>
      </c>
      <c r="AT40" s="91">
        <f t="shared" si="23"/>
        <v>1407</v>
      </c>
      <c r="AU40" s="91">
        <f t="shared" si="24"/>
        <v>1060</v>
      </c>
      <c r="AV40" s="91">
        <f t="shared" si="25"/>
        <v>4004</v>
      </c>
      <c r="AW40" s="91">
        <f t="shared" si="26"/>
        <v>3017</v>
      </c>
      <c r="AX40" s="80">
        <f t="shared" si="27"/>
        <v>0.56356245380635628</v>
      </c>
      <c r="AY40" s="80">
        <f t="shared" si="28"/>
        <v>0.68018018018018023</v>
      </c>
      <c r="AZ40" s="80">
        <f t="shared" si="29"/>
        <v>0.8835680751173709</v>
      </c>
      <c r="BA40" s="80">
        <f t="shared" si="30"/>
        <v>0.60184359203092475</v>
      </c>
      <c r="BB40" s="80">
        <f t="shared" si="31"/>
        <v>0.64321250888415071</v>
      </c>
      <c r="BC40" s="80">
        <f t="shared" si="32"/>
        <v>0.5357142857142857</v>
      </c>
      <c r="BD40" s="80">
        <f t="shared" si="1"/>
        <v>0.71210838272650301</v>
      </c>
      <c r="BE40" s="81">
        <f t="shared" si="2"/>
        <v>0.28169014084507044</v>
      </c>
      <c r="BF40" s="80">
        <f t="shared" si="3"/>
        <v>0.61818181818181817</v>
      </c>
      <c r="BG40" s="80">
        <f t="shared" si="4"/>
        <v>0.70276325616131441</v>
      </c>
      <c r="BH40" s="80">
        <f t="shared" si="5"/>
        <v>0.72509960159362552</v>
      </c>
      <c r="BI40" s="80">
        <f t="shared" si="6"/>
        <v>0.70844540075309304</v>
      </c>
      <c r="BJ40" s="81">
        <f t="shared" si="7"/>
        <v>0.78557377049180332</v>
      </c>
      <c r="BK40" s="81">
        <f t="shared" si="8"/>
        <v>0.40397350993377484</v>
      </c>
      <c r="BL40" s="81">
        <f t="shared" si="9"/>
        <v>0.61818181818181817</v>
      </c>
      <c r="BM40" s="81">
        <f t="shared" si="10"/>
        <v>0.80978260869565222</v>
      </c>
      <c r="BN40" s="81">
        <f t="shared" si="11"/>
        <v>0.76906077348066293</v>
      </c>
      <c r="BO40" s="81">
        <f t="shared" si="12"/>
        <v>0.79254079254079257</v>
      </c>
      <c r="BP40" s="81">
        <f t="shared" si="33"/>
        <v>0.7535107169253511</v>
      </c>
      <c r="BQ40" s="81">
        <f t="shared" si="34"/>
        <v>0.36486486486486486</v>
      </c>
      <c r="BR40" s="81">
        <f t="shared" si="35"/>
        <v>0.60899653979238755</v>
      </c>
      <c r="BS40" s="81">
        <f t="shared" si="36"/>
        <v>0.76717216770740415</v>
      </c>
      <c r="BT40" s="81">
        <f t="shared" si="37"/>
        <v>0.75337597725657424</v>
      </c>
      <c r="BU40" s="81">
        <f t="shared" si="38"/>
        <v>0.75349650349650354</v>
      </c>
      <c r="BV40" s="80">
        <f t="shared" si="39"/>
        <v>0.40083219829070066</v>
      </c>
      <c r="BW40" s="80">
        <f t="shared" si="40"/>
        <v>0.8796444787943194</v>
      </c>
      <c r="BX40" s="80">
        <f t="shared" si="41"/>
        <v>1.0235080936693621</v>
      </c>
      <c r="BY40" s="80">
        <f t="shared" si="42"/>
        <v>0.49886661629405749</v>
      </c>
      <c r="BZ40" s="80">
        <f t="shared" si="43"/>
        <v>1.0529500874562721</v>
      </c>
      <c r="CA40" s="80">
        <f t="shared" si="44"/>
        <v>0.97037374065648352</v>
      </c>
      <c r="CB40" s="80">
        <f t="shared" si="45"/>
        <v>0.47559710873664357</v>
      </c>
      <c r="CC40" s="80">
        <f t="shared" si="46"/>
        <v>0.7938199082642633</v>
      </c>
      <c r="CD40" s="80">
        <f t="shared" si="47"/>
        <v>0.99984004406208915</v>
      </c>
      <c r="CE40" s="94">
        <f t="shared" si="48"/>
        <v>-0.60308709607167355</v>
      </c>
      <c r="CF40" s="94">
        <f t="shared" si="49"/>
        <v>1.0077189679901011</v>
      </c>
      <c r="CG40" s="94">
        <f t="shared" si="50"/>
        <v>1.1172368743385315</v>
      </c>
      <c r="CH40" s="94">
        <f t="shared" si="51"/>
        <v>0.587961055653341</v>
      </c>
      <c r="CI40" s="94">
        <f t="shared" si="52"/>
        <v>-0.11632590817233583</v>
      </c>
      <c r="CJ40" s="94">
        <f t="shared" si="53"/>
        <v>0.29156148643657265</v>
      </c>
      <c r="CK40" s="94">
        <f t="shared" si="54"/>
        <v>-4.4209039662176812E-2</v>
      </c>
    </row>
    <row r="41" spans="1:89" s="75" customFormat="1" x14ac:dyDescent="0.25">
      <c r="A41" s="78" t="s">
        <v>78</v>
      </c>
      <c r="B41" s="78" t="s">
        <v>79</v>
      </c>
      <c r="C41" s="68">
        <v>21</v>
      </c>
      <c r="D41" s="69">
        <v>44343</v>
      </c>
      <c r="E41" s="79"/>
      <c r="F41" s="75">
        <v>2019</v>
      </c>
      <c r="G41" s="75">
        <v>182</v>
      </c>
      <c r="H41" s="75">
        <v>108</v>
      </c>
      <c r="I41" s="75">
        <v>2</v>
      </c>
      <c r="J41" s="75">
        <v>0</v>
      </c>
      <c r="K41" s="75">
        <v>12</v>
      </c>
      <c r="L41" s="75">
        <v>8</v>
      </c>
      <c r="M41" s="75">
        <v>28</v>
      </c>
      <c r="N41" s="75">
        <v>20</v>
      </c>
      <c r="O41" s="75">
        <v>126</v>
      </c>
      <c r="P41" s="75">
        <v>69</v>
      </c>
      <c r="Q41" s="75">
        <v>47</v>
      </c>
      <c r="R41" s="75">
        <v>24</v>
      </c>
      <c r="S41" s="75">
        <v>135</v>
      </c>
      <c r="T41" s="75">
        <v>84</v>
      </c>
      <c r="U41" s="75">
        <v>2019</v>
      </c>
      <c r="V41" s="75">
        <v>515</v>
      </c>
      <c r="W41" s="75">
        <v>291</v>
      </c>
      <c r="X41" s="75">
        <v>34</v>
      </c>
      <c r="Y41" s="75">
        <v>5</v>
      </c>
      <c r="Z41" s="75">
        <v>99</v>
      </c>
      <c r="AA41" s="75">
        <v>32</v>
      </c>
      <c r="AB41" s="75">
        <v>43</v>
      </c>
      <c r="AC41" s="75">
        <v>25</v>
      </c>
      <c r="AD41" s="75">
        <v>311</v>
      </c>
      <c r="AE41" s="75">
        <v>214</v>
      </c>
      <c r="AF41" s="75">
        <v>167</v>
      </c>
      <c r="AG41" s="75">
        <v>76</v>
      </c>
      <c r="AH41" s="75">
        <v>348</v>
      </c>
      <c r="AI41" s="75">
        <v>215</v>
      </c>
      <c r="AJ41" s="91">
        <f t="shared" si="13"/>
        <v>697</v>
      </c>
      <c r="AK41" s="91">
        <f t="shared" si="14"/>
        <v>399</v>
      </c>
      <c r="AL41" s="91">
        <f t="shared" si="15"/>
        <v>36</v>
      </c>
      <c r="AM41" s="91">
        <f t="shared" si="16"/>
        <v>5</v>
      </c>
      <c r="AN41" s="91">
        <f t="shared" si="17"/>
        <v>111</v>
      </c>
      <c r="AO41" s="91">
        <f t="shared" si="18"/>
        <v>40</v>
      </c>
      <c r="AP41" s="91">
        <f t="shared" si="19"/>
        <v>71</v>
      </c>
      <c r="AQ41" s="91">
        <f t="shared" si="20"/>
        <v>45</v>
      </c>
      <c r="AR41" s="91">
        <f t="shared" si="21"/>
        <v>437</v>
      </c>
      <c r="AS41" s="91">
        <f t="shared" si="22"/>
        <v>283</v>
      </c>
      <c r="AT41" s="91">
        <f t="shared" si="23"/>
        <v>214</v>
      </c>
      <c r="AU41" s="91">
        <f t="shared" si="24"/>
        <v>100</v>
      </c>
      <c r="AV41" s="91">
        <f t="shared" si="25"/>
        <v>483</v>
      </c>
      <c r="AW41" s="91">
        <f t="shared" si="26"/>
        <v>299</v>
      </c>
      <c r="AX41" s="80">
        <f t="shared" si="27"/>
        <v>0.73888091822094693</v>
      </c>
      <c r="AY41" s="80">
        <f t="shared" si="28"/>
        <v>0.94444444444444442</v>
      </c>
      <c r="AZ41" s="80">
        <f t="shared" si="29"/>
        <v>0.85185185185185186</v>
      </c>
      <c r="BA41" s="80">
        <f t="shared" si="30"/>
        <v>0.71167048054919912</v>
      </c>
      <c r="BB41" s="80">
        <f t="shared" si="31"/>
        <v>0.78037383177570097</v>
      </c>
      <c r="BC41" s="80">
        <f t="shared" si="32"/>
        <v>0.72049689440993792</v>
      </c>
      <c r="BD41" s="80">
        <f t="shared" si="1"/>
        <v>0.59340659340659341</v>
      </c>
      <c r="BE41" s="81">
        <f t="shared" si="2"/>
        <v>0</v>
      </c>
      <c r="BF41" s="80">
        <f t="shared" si="3"/>
        <v>0.32323232323232326</v>
      </c>
      <c r="BG41" s="80">
        <f t="shared" si="4"/>
        <v>0.54761904761904767</v>
      </c>
      <c r="BH41" s="80">
        <f t="shared" si="5"/>
        <v>0.51063829787234039</v>
      </c>
      <c r="BI41" s="80">
        <f t="shared" si="6"/>
        <v>0.62222222222222223</v>
      </c>
      <c r="BJ41" s="81">
        <f t="shared" si="7"/>
        <v>0.56504854368932034</v>
      </c>
      <c r="BK41" s="81">
        <f t="shared" si="8"/>
        <v>0.14705882352941177</v>
      </c>
      <c r="BL41" s="81">
        <f t="shared" si="9"/>
        <v>0.32323232323232326</v>
      </c>
      <c r="BM41" s="81">
        <f t="shared" si="10"/>
        <v>0.68810289389067525</v>
      </c>
      <c r="BN41" s="81">
        <f t="shared" si="11"/>
        <v>0.45508982035928142</v>
      </c>
      <c r="BO41" s="81">
        <f t="shared" si="12"/>
        <v>0.61781609195402298</v>
      </c>
      <c r="BP41" s="81">
        <f t="shared" si="33"/>
        <v>0.57245337159253951</v>
      </c>
      <c r="BQ41" s="81">
        <f t="shared" si="34"/>
        <v>0.1388888888888889</v>
      </c>
      <c r="BR41" s="81">
        <f t="shared" si="35"/>
        <v>0.36036036036036034</v>
      </c>
      <c r="BS41" s="81">
        <f t="shared" si="36"/>
        <v>0.64759725400457668</v>
      </c>
      <c r="BT41" s="81">
        <f t="shared" si="37"/>
        <v>0.46728971962616822</v>
      </c>
      <c r="BU41" s="81">
        <f t="shared" si="38"/>
        <v>0.61904761904761907</v>
      </c>
      <c r="BV41" s="80">
        <f t="shared" si="39"/>
        <v>0</v>
      </c>
      <c r="BW41" s="80">
        <f t="shared" si="40"/>
        <v>0.59025032938076416</v>
      </c>
      <c r="BX41" s="80">
        <f t="shared" si="41"/>
        <v>0.82066869300911849</v>
      </c>
      <c r="BY41" s="80">
        <f t="shared" si="42"/>
        <v>0.21371632765255635</v>
      </c>
      <c r="BZ41" s="80">
        <f t="shared" si="43"/>
        <v>1.5120155694702997</v>
      </c>
      <c r="CA41" s="80">
        <f t="shared" si="44"/>
        <v>0.73661049993037175</v>
      </c>
      <c r="CB41" s="80">
        <f t="shared" si="45"/>
        <v>0.21446800157047508</v>
      </c>
      <c r="CC41" s="80">
        <f t="shared" si="46"/>
        <v>0.55645751758825956</v>
      </c>
      <c r="CD41" s="80">
        <f t="shared" si="47"/>
        <v>0.75485262401150244</v>
      </c>
      <c r="CE41" s="94">
        <f t="shared" si="48"/>
        <v>0.89407001495811844</v>
      </c>
      <c r="CF41" s="94">
        <f t="shared" si="49"/>
        <v>-1.2662147786841427</v>
      </c>
      <c r="CG41" s="94">
        <f t="shared" si="50"/>
        <v>-1.3632014535923289</v>
      </c>
      <c r="CH41" s="94">
        <f t="shared" si="51"/>
        <v>-0.47908675315566207</v>
      </c>
      <c r="CI41" s="94">
        <f t="shared" si="52"/>
        <v>-0.95691556304047509</v>
      </c>
      <c r="CJ41" s="94">
        <f t="shared" si="53"/>
        <v>-0.61352417388063762</v>
      </c>
      <c r="CK41" s="94">
        <f t="shared" si="54"/>
        <v>-2.0918808150994264</v>
      </c>
    </row>
    <row r="42" spans="1:89" s="75" customFormat="1" x14ac:dyDescent="0.25">
      <c r="A42" s="78" t="s">
        <v>80</v>
      </c>
      <c r="B42" s="78" t="s">
        <v>81</v>
      </c>
      <c r="C42" s="68">
        <v>21</v>
      </c>
      <c r="D42" s="69">
        <v>241394</v>
      </c>
      <c r="E42" s="79">
        <v>57897</v>
      </c>
      <c r="F42" s="75">
        <v>2020</v>
      </c>
      <c r="G42" s="75">
        <v>437</v>
      </c>
      <c r="H42" s="75">
        <v>245</v>
      </c>
      <c r="I42" s="75">
        <v>24</v>
      </c>
      <c r="J42" s="75">
        <v>8</v>
      </c>
      <c r="K42" s="75">
        <v>22</v>
      </c>
      <c r="L42" s="75">
        <v>7</v>
      </c>
      <c r="M42" s="75">
        <v>65</v>
      </c>
      <c r="N42" s="75">
        <v>47</v>
      </c>
      <c r="O42" s="75">
        <v>282</v>
      </c>
      <c r="P42" s="75">
        <v>164</v>
      </c>
      <c r="Q42" s="75">
        <v>115</v>
      </c>
      <c r="R42" s="75">
        <v>60</v>
      </c>
      <c r="S42" s="75">
        <v>322</v>
      </c>
      <c r="T42" s="75">
        <v>185</v>
      </c>
      <c r="U42" s="75">
        <v>2019</v>
      </c>
      <c r="V42" s="75">
        <v>1050</v>
      </c>
      <c r="W42" s="75">
        <v>725</v>
      </c>
      <c r="X42" s="75">
        <v>112</v>
      </c>
      <c r="Y42" s="75">
        <v>47</v>
      </c>
      <c r="Z42" s="75">
        <v>101</v>
      </c>
      <c r="AA42" s="75">
        <v>48</v>
      </c>
      <c r="AB42" s="75">
        <v>79</v>
      </c>
      <c r="AC42" s="75">
        <v>66</v>
      </c>
      <c r="AD42" s="75">
        <v>685</v>
      </c>
      <c r="AE42" s="75">
        <v>516</v>
      </c>
      <c r="AF42" s="75">
        <v>356</v>
      </c>
      <c r="AG42" s="75">
        <v>233</v>
      </c>
      <c r="AH42" s="75">
        <v>694</v>
      </c>
      <c r="AI42" s="75">
        <v>492</v>
      </c>
      <c r="AJ42" s="91">
        <f t="shared" si="13"/>
        <v>1487</v>
      </c>
      <c r="AK42" s="91">
        <f t="shared" si="14"/>
        <v>970</v>
      </c>
      <c r="AL42" s="91">
        <f t="shared" si="15"/>
        <v>136</v>
      </c>
      <c r="AM42" s="91">
        <f t="shared" si="16"/>
        <v>55</v>
      </c>
      <c r="AN42" s="91">
        <f t="shared" si="17"/>
        <v>123</v>
      </c>
      <c r="AO42" s="91">
        <f t="shared" si="18"/>
        <v>55</v>
      </c>
      <c r="AP42" s="91">
        <f t="shared" si="19"/>
        <v>144</v>
      </c>
      <c r="AQ42" s="91">
        <f t="shared" si="20"/>
        <v>113</v>
      </c>
      <c r="AR42" s="91">
        <f t="shared" si="21"/>
        <v>967</v>
      </c>
      <c r="AS42" s="91">
        <f t="shared" si="22"/>
        <v>680</v>
      </c>
      <c r="AT42" s="91">
        <f t="shared" si="23"/>
        <v>471</v>
      </c>
      <c r="AU42" s="91">
        <f t="shared" si="24"/>
        <v>293</v>
      </c>
      <c r="AV42" s="91">
        <f t="shared" si="25"/>
        <v>1016</v>
      </c>
      <c r="AW42" s="91">
        <f t="shared" si="26"/>
        <v>677</v>
      </c>
      <c r="AX42" s="80">
        <f t="shared" si="27"/>
        <v>0.70611970410221925</v>
      </c>
      <c r="AY42" s="80">
        <f t="shared" si="28"/>
        <v>0.82352941176470584</v>
      </c>
      <c r="AZ42" s="80">
        <f t="shared" si="29"/>
        <v>0.88172043010752688</v>
      </c>
      <c r="BA42" s="80">
        <f t="shared" si="30"/>
        <v>0.70837642192347461</v>
      </c>
      <c r="BB42" s="80">
        <f t="shared" si="31"/>
        <v>0.75583864118895971</v>
      </c>
      <c r="BC42" s="80">
        <f t="shared" si="32"/>
        <v>0.68307086614173229</v>
      </c>
      <c r="BD42" s="80">
        <f t="shared" si="1"/>
        <v>0.5606407322654462</v>
      </c>
      <c r="BE42" s="81">
        <f t="shared" si="2"/>
        <v>0.33333333333333331</v>
      </c>
      <c r="BF42" s="80">
        <f t="shared" si="3"/>
        <v>0.47524752475247523</v>
      </c>
      <c r="BG42" s="80">
        <f t="shared" si="4"/>
        <v>0.58156028368794321</v>
      </c>
      <c r="BH42" s="80">
        <f t="shared" si="5"/>
        <v>0.52173913043478259</v>
      </c>
      <c r="BI42" s="80">
        <f t="shared" si="6"/>
        <v>0.57453416149068326</v>
      </c>
      <c r="BJ42" s="81">
        <f t="shared" si="7"/>
        <v>0.69047619047619047</v>
      </c>
      <c r="BK42" s="81">
        <f t="shared" si="8"/>
        <v>0.41964285714285715</v>
      </c>
      <c r="BL42" s="81">
        <f t="shared" si="9"/>
        <v>0.47524752475247523</v>
      </c>
      <c r="BM42" s="81">
        <f t="shared" si="10"/>
        <v>0.75328467153284673</v>
      </c>
      <c r="BN42" s="81">
        <f t="shared" si="11"/>
        <v>0.6544943820224719</v>
      </c>
      <c r="BO42" s="81">
        <f t="shared" si="12"/>
        <v>0.70893371757925072</v>
      </c>
      <c r="BP42" s="81">
        <f t="shared" si="33"/>
        <v>0.65232010759919301</v>
      </c>
      <c r="BQ42" s="81">
        <f t="shared" si="34"/>
        <v>0.40441176470588236</v>
      </c>
      <c r="BR42" s="81">
        <f t="shared" si="35"/>
        <v>0.44715447154471544</v>
      </c>
      <c r="BS42" s="81">
        <f t="shared" si="36"/>
        <v>0.70320579110651504</v>
      </c>
      <c r="BT42" s="81">
        <f t="shared" si="37"/>
        <v>0.62208067940552014</v>
      </c>
      <c r="BU42" s="81">
        <f t="shared" si="38"/>
        <v>0.66633858267716539</v>
      </c>
      <c r="BV42" s="80">
        <f t="shared" si="39"/>
        <v>0.57317073170731714</v>
      </c>
      <c r="BW42" s="80">
        <f t="shared" si="40"/>
        <v>0.81719391451340262</v>
      </c>
      <c r="BX42" s="80">
        <f t="shared" si="41"/>
        <v>0.90810810810810805</v>
      </c>
      <c r="BY42" s="80">
        <f t="shared" si="42"/>
        <v>0.55708402547065339</v>
      </c>
      <c r="BZ42" s="80">
        <f t="shared" si="43"/>
        <v>1.1509413865480405</v>
      </c>
      <c r="CA42" s="80">
        <f t="shared" si="44"/>
        <v>0.92320955512925917</v>
      </c>
      <c r="CB42" s="80">
        <f t="shared" si="45"/>
        <v>0.57509731833910027</v>
      </c>
      <c r="CC42" s="80">
        <f t="shared" si="46"/>
        <v>0.63587996174079386</v>
      </c>
      <c r="CD42" s="80">
        <f t="shared" si="47"/>
        <v>0.93358045831020442</v>
      </c>
      <c r="CE42" s="94">
        <f t="shared" si="48"/>
        <v>0.61430093959231369</v>
      </c>
      <c r="CF42" s="94">
        <f t="shared" si="49"/>
        <v>-0.26315320220724348</v>
      </c>
      <c r="CG42" s="94">
        <f t="shared" si="50"/>
        <v>4.7591982529981015E-2</v>
      </c>
      <c r="CH42" s="94">
        <f t="shared" si="51"/>
        <v>-0.77362940946031278</v>
      </c>
      <c r="CI42" s="94">
        <f t="shared" si="52"/>
        <v>0.20397100455678913</v>
      </c>
      <c r="CJ42" s="94">
        <f t="shared" si="53"/>
        <v>-0.31067874371337895</v>
      </c>
      <c r="CK42" s="94">
        <f t="shared" si="54"/>
        <v>-0.59802475627441254</v>
      </c>
    </row>
    <row r="43" spans="1:89" s="75" customFormat="1" x14ac:dyDescent="0.25">
      <c r="A43" s="78" t="s">
        <v>82</v>
      </c>
      <c r="B43" s="78" t="s">
        <v>83</v>
      </c>
      <c r="C43" s="68">
        <v>21</v>
      </c>
      <c r="D43" s="69">
        <v>43793</v>
      </c>
      <c r="E43" s="79"/>
      <c r="F43" s="75">
        <v>2020</v>
      </c>
      <c r="G43" s="75">
        <v>9</v>
      </c>
      <c r="H43" s="75">
        <v>4</v>
      </c>
      <c r="I43" s="75">
        <v>0</v>
      </c>
      <c r="J43" s="75">
        <v>0</v>
      </c>
      <c r="K43" s="75">
        <v>0</v>
      </c>
      <c r="L43" s="75">
        <v>0</v>
      </c>
      <c r="M43" s="75">
        <v>4</v>
      </c>
      <c r="N43" s="75">
        <v>0</v>
      </c>
      <c r="O43" s="75">
        <v>5</v>
      </c>
      <c r="P43" s="75">
        <v>2</v>
      </c>
      <c r="Q43" s="75">
        <v>2</v>
      </c>
      <c r="R43" s="75">
        <v>0</v>
      </c>
      <c r="S43" s="75">
        <v>6</v>
      </c>
      <c r="T43" s="75">
        <v>3</v>
      </c>
      <c r="U43" s="75">
        <v>2019</v>
      </c>
      <c r="V43" s="75">
        <v>32</v>
      </c>
      <c r="W43" s="75">
        <v>28</v>
      </c>
      <c r="X43" s="75">
        <v>1</v>
      </c>
      <c r="Y43" s="75">
        <v>0</v>
      </c>
      <c r="Z43" s="75">
        <v>2</v>
      </c>
      <c r="AA43" s="75">
        <v>0</v>
      </c>
      <c r="AB43" s="75">
        <v>2</v>
      </c>
      <c r="AC43" s="75">
        <v>0</v>
      </c>
      <c r="AD43" s="75">
        <v>26</v>
      </c>
      <c r="AE43" s="75">
        <v>24</v>
      </c>
      <c r="AF43" s="75">
        <v>6</v>
      </c>
      <c r="AG43" s="75">
        <v>6</v>
      </c>
      <c r="AH43" s="75">
        <v>26</v>
      </c>
      <c r="AI43" s="75">
        <v>22</v>
      </c>
      <c r="AJ43" s="91">
        <f t="shared" si="13"/>
        <v>41</v>
      </c>
      <c r="AK43" s="91">
        <f t="shared" si="14"/>
        <v>32</v>
      </c>
      <c r="AL43" s="91">
        <f t="shared" si="15"/>
        <v>1</v>
      </c>
      <c r="AM43" s="91">
        <f t="shared" si="16"/>
        <v>0</v>
      </c>
      <c r="AN43" s="91">
        <f t="shared" si="17"/>
        <v>2</v>
      </c>
      <c r="AO43" s="91">
        <f t="shared" si="18"/>
        <v>0</v>
      </c>
      <c r="AP43" s="91">
        <f t="shared" si="19"/>
        <v>6</v>
      </c>
      <c r="AQ43" s="91">
        <f t="shared" si="20"/>
        <v>0</v>
      </c>
      <c r="AR43" s="91">
        <f t="shared" si="21"/>
        <v>31</v>
      </c>
      <c r="AS43" s="91">
        <f t="shared" si="22"/>
        <v>26</v>
      </c>
      <c r="AT43" s="91">
        <f t="shared" si="23"/>
        <v>8</v>
      </c>
      <c r="AU43" s="91">
        <f t="shared" si="24"/>
        <v>6</v>
      </c>
      <c r="AV43" s="91">
        <f t="shared" si="25"/>
        <v>32</v>
      </c>
      <c r="AW43" s="91">
        <f t="shared" si="26"/>
        <v>25</v>
      </c>
      <c r="AX43" s="80">
        <f t="shared" si="27"/>
        <v>0.78048780487804881</v>
      </c>
      <c r="AY43" s="80">
        <f t="shared" si="28"/>
        <v>1</v>
      </c>
      <c r="AZ43" s="80">
        <f t="shared" si="29"/>
        <v>1</v>
      </c>
      <c r="BA43" s="80">
        <f t="shared" si="30"/>
        <v>0.83870967741935487</v>
      </c>
      <c r="BB43" s="80">
        <f t="shared" si="31"/>
        <v>0.75</v>
      </c>
      <c r="BC43" s="80">
        <f t="shared" si="32"/>
        <v>0.8125</v>
      </c>
      <c r="BD43" s="80">
        <f t="shared" si="1"/>
        <v>0.44444444444444442</v>
      </c>
      <c r="BE43" s="81" t="str">
        <f t="shared" si="2"/>
        <v/>
      </c>
      <c r="BF43" s="80">
        <f t="shared" si="3"/>
        <v>0</v>
      </c>
      <c r="BG43" s="80">
        <f t="shared" si="4"/>
        <v>0.4</v>
      </c>
      <c r="BH43" s="80">
        <f t="shared" si="5"/>
        <v>0</v>
      </c>
      <c r="BI43" s="80">
        <f t="shared" si="6"/>
        <v>0.5</v>
      </c>
      <c r="BJ43" s="81">
        <f t="shared" si="7"/>
        <v>0.875</v>
      </c>
      <c r="BK43" s="81">
        <f t="shared" si="8"/>
        <v>0</v>
      </c>
      <c r="BL43" s="81">
        <f t="shared" si="9"/>
        <v>0</v>
      </c>
      <c r="BM43" s="81">
        <f t="shared" si="10"/>
        <v>0.92307692307692313</v>
      </c>
      <c r="BN43" s="81">
        <f t="shared" si="11"/>
        <v>1</v>
      </c>
      <c r="BO43" s="81">
        <f t="shared" si="12"/>
        <v>0.84615384615384615</v>
      </c>
      <c r="BP43" s="81">
        <f t="shared" si="33"/>
        <v>0.78048780487804881</v>
      </c>
      <c r="BQ43" s="81">
        <f t="shared" si="34"/>
        <v>0</v>
      </c>
      <c r="BR43" s="81">
        <f t="shared" si="35"/>
        <v>0</v>
      </c>
      <c r="BS43" s="81">
        <f t="shared" si="36"/>
        <v>0.83870967741935487</v>
      </c>
      <c r="BT43" s="81">
        <f t="shared" si="37"/>
        <v>0.75</v>
      </c>
      <c r="BU43" s="81">
        <f t="shared" si="38"/>
        <v>0.78125</v>
      </c>
      <c r="BV43" s="80" t="str">
        <f t="shared" si="39"/>
        <v/>
      </c>
      <c r="BW43" s="80">
        <f t="shared" si="40"/>
        <v>0</v>
      </c>
      <c r="BX43" s="80">
        <f t="shared" si="41"/>
        <v>0</v>
      </c>
      <c r="BY43" s="80">
        <f t="shared" si="42"/>
        <v>0</v>
      </c>
      <c r="BZ43" s="80">
        <f t="shared" si="43"/>
        <v>0.92307692307692313</v>
      </c>
      <c r="CA43" s="80">
        <f t="shared" si="44"/>
        <v>1.1818181818181819</v>
      </c>
      <c r="CB43" s="80">
        <f t="shared" si="45"/>
        <v>0</v>
      </c>
      <c r="CC43" s="80">
        <f t="shared" si="46"/>
        <v>0</v>
      </c>
      <c r="CD43" s="80">
        <f t="shared" si="47"/>
        <v>0.96</v>
      </c>
      <c r="CE43" s="94">
        <f t="shared" si="48"/>
        <v>1.2493779765837878</v>
      </c>
      <c r="CF43" s="94">
        <f t="shared" si="49"/>
        <v>1.3465293629502089</v>
      </c>
      <c r="CG43" s="94">
        <f t="shared" si="50"/>
        <v>2.1230911723284214</v>
      </c>
      <c r="CH43" s="94">
        <f t="shared" si="51"/>
        <v>-1.8181544753545311</v>
      </c>
      <c r="CI43" s="94">
        <f t="shared" si="52"/>
        <v>-1.6473004281243393</v>
      </c>
      <c r="CJ43" s="94">
        <f t="shared" si="53"/>
        <v>-2.7353502909435941</v>
      </c>
      <c r="CK43" s="94">
        <f t="shared" si="54"/>
        <v>-0.37720301029655201</v>
      </c>
    </row>
    <row r="44" spans="1:89" s="75" customFormat="1" x14ac:dyDescent="0.25">
      <c r="A44" s="78" t="s">
        <v>84</v>
      </c>
      <c r="B44" s="78" t="s">
        <v>85</v>
      </c>
      <c r="C44" s="68">
        <v>21</v>
      </c>
      <c r="D44" s="69">
        <v>312860</v>
      </c>
      <c r="E44" s="79">
        <v>19920</v>
      </c>
      <c r="F44" s="75">
        <v>2019</v>
      </c>
      <c r="G44" s="75">
        <v>431</v>
      </c>
      <c r="H44" s="75">
        <v>291</v>
      </c>
      <c r="I44" s="75">
        <v>21</v>
      </c>
      <c r="J44" s="75">
        <v>7</v>
      </c>
      <c r="K44" s="75">
        <v>28</v>
      </c>
      <c r="L44" s="75">
        <v>19</v>
      </c>
      <c r="M44" s="75">
        <v>73</v>
      </c>
      <c r="N44" s="75">
        <v>54</v>
      </c>
      <c r="O44" s="75">
        <v>288</v>
      </c>
      <c r="P44" s="75">
        <v>197</v>
      </c>
      <c r="Q44" s="75">
        <v>128</v>
      </c>
      <c r="R44" s="75">
        <v>81</v>
      </c>
      <c r="S44" s="75">
        <v>303</v>
      </c>
      <c r="T44" s="75">
        <v>210</v>
      </c>
      <c r="U44" s="75">
        <v>2020</v>
      </c>
      <c r="V44" s="75">
        <v>1521</v>
      </c>
      <c r="W44" s="75">
        <v>944</v>
      </c>
      <c r="X44" s="75">
        <v>242</v>
      </c>
      <c r="Y44" s="75">
        <v>106</v>
      </c>
      <c r="Z44" s="75">
        <v>148</v>
      </c>
      <c r="AA44" s="75">
        <v>85</v>
      </c>
      <c r="AB44" s="75">
        <v>227</v>
      </c>
      <c r="AC44" s="75">
        <v>180</v>
      </c>
      <c r="AD44" s="75">
        <v>751</v>
      </c>
      <c r="AE44" s="75">
        <v>479</v>
      </c>
      <c r="AF44" s="75">
        <v>518</v>
      </c>
      <c r="AG44" s="75">
        <v>330</v>
      </c>
      <c r="AH44" s="75">
        <v>998</v>
      </c>
      <c r="AI44" s="75">
        <v>611</v>
      </c>
      <c r="AJ44" s="91">
        <f t="shared" si="13"/>
        <v>1952</v>
      </c>
      <c r="AK44" s="91">
        <f t="shared" si="14"/>
        <v>1235</v>
      </c>
      <c r="AL44" s="91">
        <f t="shared" si="15"/>
        <v>263</v>
      </c>
      <c r="AM44" s="91">
        <f t="shared" si="16"/>
        <v>113</v>
      </c>
      <c r="AN44" s="91">
        <f t="shared" si="17"/>
        <v>176</v>
      </c>
      <c r="AO44" s="91">
        <f t="shared" si="18"/>
        <v>104</v>
      </c>
      <c r="AP44" s="91">
        <f t="shared" si="19"/>
        <v>300</v>
      </c>
      <c r="AQ44" s="91">
        <f t="shared" si="20"/>
        <v>234</v>
      </c>
      <c r="AR44" s="91">
        <f t="shared" si="21"/>
        <v>1039</v>
      </c>
      <c r="AS44" s="91">
        <f t="shared" si="22"/>
        <v>676</v>
      </c>
      <c r="AT44" s="91">
        <f t="shared" si="23"/>
        <v>646</v>
      </c>
      <c r="AU44" s="91">
        <f t="shared" si="24"/>
        <v>411</v>
      </c>
      <c r="AV44" s="91">
        <f t="shared" si="25"/>
        <v>1301</v>
      </c>
      <c r="AW44" s="91">
        <f t="shared" si="26"/>
        <v>821</v>
      </c>
      <c r="AX44" s="80">
        <f t="shared" si="27"/>
        <v>0.77920081967213117</v>
      </c>
      <c r="AY44" s="80">
        <f t="shared" si="28"/>
        <v>0.92015209125475284</v>
      </c>
      <c r="AZ44" s="80">
        <f t="shared" si="29"/>
        <v>0.87555555555555553</v>
      </c>
      <c r="BA44" s="80">
        <f t="shared" si="30"/>
        <v>0.72281039461020213</v>
      </c>
      <c r="BB44" s="80">
        <f t="shared" si="31"/>
        <v>0.80185758513931893</v>
      </c>
      <c r="BC44" s="80">
        <f t="shared" si="32"/>
        <v>0.76710222905457337</v>
      </c>
      <c r="BD44" s="80">
        <f t="shared" si="1"/>
        <v>0.67517401392111365</v>
      </c>
      <c r="BE44" s="81">
        <f t="shared" si="2"/>
        <v>0.33333333333333331</v>
      </c>
      <c r="BF44" s="80">
        <f t="shared" si="3"/>
        <v>0.57432432432432434</v>
      </c>
      <c r="BG44" s="80">
        <f t="shared" si="4"/>
        <v>0.68402777777777779</v>
      </c>
      <c r="BH44" s="80">
        <f t="shared" si="5"/>
        <v>0.6328125</v>
      </c>
      <c r="BI44" s="80">
        <f t="shared" si="6"/>
        <v>0.69306930693069302</v>
      </c>
      <c r="BJ44" s="81">
        <f t="shared" si="7"/>
        <v>0.62064431295200528</v>
      </c>
      <c r="BK44" s="81">
        <f t="shared" si="8"/>
        <v>0.43801652892561982</v>
      </c>
      <c r="BL44" s="81">
        <f t="shared" si="9"/>
        <v>0.57432432432432434</v>
      </c>
      <c r="BM44" s="81">
        <f t="shared" si="10"/>
        <v>0.63781624500665779</v>
      </c>
      <c r="BN44" s="81">
        <f t="shared" si="11"/>
        <v>0.63706563706563701</v>
      </c>
      <c r="BO44" s="81">
        <f t="shared" si="12"/>
        <v>0.61222444889779559</v>
      </c>
      <c r="BP44" s="81">
        <f t="shared" si="33"/>
        <v>0.63268442622950816</v>
      </c>
      <c r="BQ44" s="81">
        <f t="shared" si="34"/>
        <v>0.42965779467680609</v>
      </c>
      <c r="BR44" s="81">
        <f t="shared" si="35"/>
        <v>0.59090909090909094</v>
      </c>
      <c r="BS44" s="81">
        <f t="shared" si="36"/>
        <v>0.6506256015399422</v>
      </c>
      <c r="BT44" s="81">
        <f t="shared" si="37"/>
        <v>0.63622291021671828</v>
      </c>
      <c r="BU44" s="81">
        <f t="shared" si="38"/>
        <v>0.6310530361260569</v>
      </c>
      <c r="BV44" s="80">
        <f t="shared" si="39"/>
        <v>0.48730964467005072</v>
      </c>
      <c r="BW44" s="80">
        <f t="shared" si="40"/>
        <v>0.83962134723556048</v>
      </c>
      <c r="BX44" s="80">
        <f t="shared" si="41"/>
        <v>0.91305803571428579</v>
      </c>
      <c r="BY44" s="80">
        <f t="shared" si="42"/>
        <v>0.68674407771010537</v>
      </c>
      <c r="BZ44" s="80">
        <f t="shared" si="43"/>
        <v>1.0011782270104508</v>
      </c>
      <c r="CA44" s="80">
        <f t="shared" si="44"/>
        <v>1.0405752958944448</v>
      </c>
      <c r="CB44" s="80">
        <f t="shared" si="45"/>
        <v>0.66037640335680703</v>
      </c>
      <c r="CC44" s="80">
        <f t="shared" si="46"/>
        <v>0.90821678321678334</v>
      </c>
      <c r="CD44" s="80">
        <f t="shared" si="47"/>
        <v>1.0081924557758228</v>
      </c>
      <c r="CE44" s="94">
        <f t="shared" si="48"/>
        <v>1.2383875822789803</v>
      </c>
      <c r="CF44" s="94">
        <f t="shared" si="49"/>
        <v>-0.5097614711145062</v>
      </c>
      <c r="CG44" s="94">
        <f t="shared" si="50"/>
        <v>-0.73786765868151705</v>
      </c>
      <c r="CH44" s="94">
        <f t="shared" si="51"/>
        <v>0.2559463696967576</v>
      </c>
      <c r="CI44" s="94">
        <f t="shared" si="52"/>
        <v>0.47848929713797017</v>
      </c>
      <c r="CJ44" s="94">
        <f t="shared" si="53"/>
        <v>0.72776779026486593</v>
      </c>
      <c r="CK44" s="94">
        <f t="shared" si="54"/>
        <v>2.5602698914083115E-2</v>
      </c>
    </row>
    <row r="45" spans="1:89" s="75" customFormat="1" x14ac:dyDescent="0.25">
      <c r="A45" s="78" t="s">
        <v>86</v>
      </c>
      <c r="B45" s="78" t="s">
        <v>87</v>
      </c>
      <c r="C45" s="68">
        <v>20</v>
      </c>
      <c r="D45" s="69">
        <v>1714001</v>
      </c>
      <c r="E45" s="79">
        <v>64987</v>
      </c>
      <c r="F45" s="75">
        <v>2020</v>
      </c>
      <c r="G45" s="75">
        <v>6581</v>
      </c>
      <c r="H45" s="75">
        <v>4424</v>
      </c>
      <c r="I45" s="75">
        <v>198</v>
      </c>
      <c r="J45" s="75">
        <v>97</v>
      </c>
      <c r="K45" s="75">
        <v>1351</v>
      </c>
      <c r="L45" s="75">
        <v>667</v>
      </c>
      <c r="M45" s="75">
        <v>2287</v>
      </c>
      <c r="N45" s="75">
        <v>1774</v>
      </c>
      <c r="O45" s="75">
        <v>2203</v>
      </c>
      <c r="P45" s="75">
        <v>1515</v>
      </c>
      <c r="Q45" s="75">
        <v>1590</v>
      </c>
      <c r="R45" s="75">
        <v>1048</v>
      </c>
      <c r="S45" s="75">
        <v>4987</v>
      </c>
      <c r="T45" s="75">
        <v>3374</v>
      </c>
      <c r="U45" s="75">
        <v>2020</v>
      </c>
      <c r="V45" s="75">
        <v>7924</v>
      </c>
      <c r="W45" s="75">
        <v>5532</v>
      </c>
      <c r="X45" s="75">
        <v>362</v>
      </c>
      <c r="Y45" s="75">
        <v>200</v>
      </c>
      <c r="Z45" s="75">
        <v>2536</v>
      </c>
      <c r="AA45" s="75">
        <v>1427</v>
      </c>
      <c r="AB45" s="75">
        <v>2064</v>
      </c>
      <c r="AC45" s="75">
        <v>1758</v>
      </c>
      <c r="AD45" s="75">
        <v>2239</v>
      </c>
      <c r="AE45" s="75">
        <v>1619</v>
      </c>
      <c r="AF45" s="75">
        <v>2627</v>
      </c>
      <c r="AG45" s="75">
        <v>1964</v>
      </c>
      <c r="AH45" s="75">
        <v>5279</v>
      </c>
      <c r="AI45" s="75">
        <v>3561</v>
      </c>
      <c r="AJ45" s="91">
        <f t="shared" si="13"/>
        <v>14505</v>
      </c>
      <c r="AK45" s="91">
        <f t="shared" si="14"/>
        <v>9956</v>
      </c>
      <c r="AL45" s="91">
        <f t="shared" si="15"/>
        <v>560</v>
      </c>
      <c r="AM45" s="91">
        <f t="shared" si="16"/>
        <v>297</v>
      </c>
      <c r="AN45" s="91">
        <f t="shared" si="17"/>
        <v>3887</v>
      </c>
      <c r="AO45" s="91">
        <f t="shared" si="18"/>
        <v>2094</v>
      </c>
      <c r="AP45" s="91">
        <f t="shared" si="19"/>
        <v>4351</v>
      </c>
      <c r="AQ45" s="91">
        <f t="shared" si="20"/>
        <v>3532</v>
      </c>
      <c r="AR45" s="91">
        <f t="shared" si="21"/>
        <v>4442</v>
      </c>
      <c r="AS45" s="91">
        <f t="shared" si="22"/>
        <v>3134</v>
      </c>
      <c r="AT45" s="91">
        <f t="shared" si="23"/>
        <v>4217</v>
      </c>
      <c r="AU45" s="91">
        <f t="shared" si="24"/>
        <v>3012</v>
      </c>
      <c r="AV45" s="91">
        <f t="shared" si="25"/>
        <v>10266</v>
      </c>
      <c r="AW45" s="91">
        <f t="shared" si="26"/>
        <v>6935</v>
      </c>
      <c r="AX45" s="80">
        <f t="shared" si="27"/>
        <v>0.54629438124784557</v>
      </c>
      <c r="AY45" s="80">
        <f t="shared" si="28"/>
        <v>0.64642857142857146</v>
      </c>
      <c r="AZ45" s="80">
        <f t="shared" si="29"/>
        <v>0.52861130495464059</v>
      </c>
      <c r="BA45" s="80">
        <f t="shared" si="30"/>
        <v>0.50405222872579913</v>
      </c>
      <c r="BB45" s="80">
        <f t="shared" si="31"/>
        <v>0.62295470713777568</v>
      </c>
      <c r="BC45" s="80">
        <f t="shared" si="32"/>
        <v>0.51422170270796808</v>
      </c>
      <c r="BD45" s="80">
        <f t="shared" si="1"/>
        <v>0.67223826166236134</v>
      </c>
      <c r="BE45" s="81">
        <f t="shared" si="2"/>
        <v>0.48989898989898989</v>
      </c>
      <c r="BF45" s="80">
        <f t="shared" si="3"/>
        <v>0.56269716088328081</v>
      </c>
      <c r="BG45" s="80">
        <f t="shared" si="4"/>
        <v>0.68769859282796186</v>
      </c>
      <c r="BH45" s="80">
        <f t="shared" si="5"/>
        <v>0.65911949685534588</v>
      </c>
      <c r="BI45" s="80">
        <f t="shared" si="6"/>
        <v>0.67655905353920187</v>
      </c>
      <c r="BJ45" s="81">
        <f t="shared" si="7"/>
        <v>0.69813225643614341</v>
      </c>
      <c r="BK45" s="81">
        <f t="shared" si="8"/>
        <v>0.5524861878453039</v>
      </c>
      <c r="BL45" s="81">
        <f t="shared" si="9"/>
        <v>0.56269716088328081</v>
      </c>
      <c r="BM45" s="81">
        <f t="shared" si="10"/>
        <v>0.72309066547565881</v>
      </c>
      <c r="BN45" s="81">
        <f t="shared" si="11"/>
        <v>0.74762086029691666</v>
      </c>
      <c r="BO45" s="81">
        <f t="shared" si="12"/>
        <v>0.67455957567721159</v>
      </c>
      <c r="BP45" s="81">
        <f t="shared" si="33"/>
        <v>0.68638400551533951</v>
      </c>
      <c r="BQ45" s="81">
        <f t="shared" si="34"/>
        <v>0.53035714285714286</v>
      </c>
      <c r="BR45" s="81">
        <f t="shared" si="35"/>
        <v>0.53871880627733471</v>
      </c>
      <c r="BS45" s="81">
        <f t="shared" si="36"/>
        <v>0.70553804592525893</v>
      </c>
      <c r="BT45" s="81">
        <f t="shared" si="37"/>
        <v>0.71425183779938339</v>
      </c>
      <c r="BU45" s="81">
        <f t="shared" si="38"/>
        <v>0.67553087862848238</v>
      </c>
      <c r="BV45" s="80">
        <f t="shared" si="39"/>
        <v>0.71237457079041233</v>
      </c>
      <c r="BW45" s="80">
        <f t="shared" si="40"/>
        <v>0.81823224120519311</v>
      </c>
      <c r="BX45" s="80">
        <f t="shared" si="41"/>
        <v>0.97422315673313875</v>
      </c>
      <c r="BY45" s="80">
        <f t="shared" si="42"/>
        <v>0.76406212142411079</v>
      </c>
      <c r="BZ45" s="80">
        <f t="shared" si="43"/>
        <v>0.96718899093918309</v>
      </c>
      <c r="CA45" s="80">
        <f t="shared" si="44"/>
        <v>1.1083096100835224</v>
      </c>
      <c r="CB45" s="80">
        <f t="shared" si="45"/>
        <v>0.75170594402406776</v>
      </c>
      <c r="CC45" s="80">
        <f t="shared" si="46"/>
        <v>0.76355741464068938</v>
      </c>
      <c r="CD45" s="80">
        <f t="shared" si="47"/>
        <v>1.0573193030783663</v>
      </c>
      <c r="CE45" s="94">
        <f t="shared" si="48"/>
        <v>-0.75055027236105665</v>
      </c>
      <c r="CF45" s="94">
        <f t="shared" si="49"/>
        <v>0.16466179128230643</v>
      </c>
      <c r="CG45" s="94">
        <f t="shared" si="50"/>
        <v>0.13370639095203021</v>
      </c>
      <c r="CH45" s="94">
        <f t="shared" si="51"/>
        <v>0.22955596705113956</v>
      </c>
      <c r="CI45" s="94">
        <f t="shared" si="52"/>
        <v>0.77248435537521853</v>
      </c>
      <c r="CJ45" s="94">
        <f t="shared" si="53"/>
        <v>0.1761676831211817</v>
      </c>
      <c r="CK45" s="94">
        <f t="shared" si="54"/>
        <v>0.43621830773539377</v>
      </c>
    </row>
    <row r="46" spans="1:89" s="75" customFormat="1" x14ac:dyDescent="0.25">
      <c r="A46" s="78" t="s">
        <v>88</v>
      </c>
      <c r="B46" s="78" t="s">
        <v>89</v>
      </c>
      <c r="C46" s="68">
        <v>21</v>
      </c>
      <c r="D46" s="69">
        <v>287198</v>
      </c>
      <c r="E46" s="79">
        <v>26867</v>
      </c>
      <c r="F46" s="75">
        <v>2020</v>
      </c>
      <c r="G46" s="75">
        <v>232</v>
      </c>
      <c r="H46" s="75">
        <v>146</v>
      </c>
      <c r="I46" s="75">
        <v>3</v>
      </c>
      <c r="J46" s="75">
        <v>0</v>
      </c>
      <c r="K46" s="75">
        <v>19</v>
      </c>
      <c r="L46" s="75">
        <v>6</v>
      </c>
      <c r="M46" s="75">
        <v>24</v>
      </c>
      <c r="N46" s="75">
        <v>17</v>
      </c>
      <c r="O46" s="75">
        <v>158</v>
      </c>
      <c r="P46" s="75">
        <v>100</v>
      </c>
      <c r="Q46" s="75">
        <v>39</v>
      </c>
      <c r="R46" s="75">
        <v>22</v>
      </c>
      <c r="S46" s="75">
        <v>193</v>
      </c>
      <c r="T46" s="75">
        <v>124</v>
      </c>
      <c r="U46" s="75">
        <v>2020</v>
      </c>
      <c r="V46" s="75">
        <v>410</v>
      </c>
      <c r="W46" s="75">
        <v>300</v>
      </c>
      <c r="X46" s="75">
        <v>4</v>
      </c>
      <c r="Y46" s="75">
        <v>0</v>
      </c>
      <c r="Z46" s="75">
        <v>31</v>
      </c>
      <c r="AA46" s="75">
        <v>26</v>
      </c>
      <c r="AB46" s="75">
        <v>50</v>
      </c>
      <c r="AC46" s="75">
        <v>44</v>
      </c>
      <c r="AD46" s="75">
        <v>276</v>
      </c>
      <c r="AE46" s="75">
        <v>197</v>
      </c>
      <c r="AF46" s="75">
        <v>117</v>
      </c>
      <c r="AG46" s="75">
        <v>102</v>
      </c>
      <c r="AH46" s="75">
        <v>292</v>
      </c>
      <c r="AI46" s="75">
        <v>198</v>
      </c>
      <c r="AJ46" s="91">
        <f t="shared" si="13"/>
        <v>642</v>
      </c>
      <c r="AK46" s="91">
        <f t="shared" si="14"/>
        <v>446</v>
      </c>
      <c r="AL46" s="91">
        <f t="shared" si="15"/>
        <v>7</v>
      </c>
      <c r="AM46" s="91">
        <f t="shared" si="16"/>
        <v>0</v>
      </c>
      <c r="AN46" s="91">
        <f t="shared" si="17"/>
        <v>50</v>
      </c>
      <c r="AO46" s="91">
        <f t="shared" si="18"/>
        <v>32</v>
      </c>
      <c r="AP46" s="91">
        <f t="shared" si="19"/>
        <v>74</v>
      </c>
      <c r="AQ46" s="91">
        <f t="shared" si="20"/>
        <v>61</v>
      </c>
      <c r="AR46" s="91">
        <f t="shared" si="21"/>
        <v>434</v>
      </c>
      <c r="AS46" s="91">
        <f t="shared" si="22"/>
        <v>297</v>
      </c>
      <c r="AT46" s="91">
        <f t="shared" si="23"/>
        <v>156</v>
      </c>
      <c r="AU46" s="91">
        <f t="shared" si="24"/>
        <v>124</v>
      </c>
      <c r="AV46" s="91">
        <f t="shared" si="25"/>
        <v>485</v>
      </c>
      <c r="AW46" s="91">
        <f t="shared" si="26"/>
        <v>322</v>
      </c>
      <c r="AX46" s="80">
        <f t="shared" si="27"/>
        <v>0.63862928348909653</v>
      </c>
      <c r="AY46" s="80">
        <f t="shared" si="28"/>
        <v>0.5714285714285714</v>
      </c>
      <c r="AZ46" s="80">
        <f t="shared" si="29"/>
        <v>0.84033613445378152</v>
      </c>
      <c r="BA46" s="80">
        <f t="shared" si="30"/>
        <v>0.63594470046082952</v>
      </c>
      <c r="BB46" s="80">
        <f t="shared" si="31"/>
        <v>0.75</v>
      </c>
      <c r="BC46" s="80">
        <f t="shared" si="32"/>
        <v>0.60206185567010306</v>
      </c>
      <c r="BD46" s="80">
        <f t="shared" si="1"/>
        <v>0.62931034482758619</v>
      </c>
      <c r="BE46" s="81">
        <f t="shared" si="2"/>
        <v>0</v>
      </c>
      <c r="BF46" s="80">
        <f t="shared" si="3"/>
        <v>0.83870967741935487</v>
      </c>
      <c r="BG46" s="80">
        <f t="shared" si="4"/>
        <v>0.63291139240506333</v>
      </c>
      <c r="BH46" s="80">
        <f t="shared" si="5"/>
        <v>0.5641025641025641</v>
      </c>
      <c r="BI46" s="80">
        <f t="shared" si="6"/>
        <v>0.6424870466321243</v>
      </c>
      <c r="BJ46" s="81">
        <f t="shared" si="7"/>
        <v>0.73170731707317072</v>
      </c>
      <c r="BK46" s="81">
        <f t="shared" si="8"/>
        <v>0</v>
      </c>
      <c r="BL46" s="81">
        <f t="shared" si="9"/>
        <v>0.83870967741935487</v>
      </c>
      <c r="BM46" s="81">
        <f t="shared" si="10"/>
        <v>0.71376811594202894</v>
      </c>
      <c r="BN46" s="81">
        <f t="shared" si="11"/>
        <v>0.87179487179487181</v>
      </c>
      <c r="BO46" s="81">
        <f t="shared" si="12"/>
        <v>0.67808219178082196</v>
      </c>
      <c r="BP46" s="81">
        <f t="shared" si="33"/>
        <v>0.69470404984423673</v>
      </c>
      <c r="BQ46" s="81">
        <f t="shared" si="34"/>
        <v>0</v>
      </c>
      <c r="BR46" s="81">
        <f t="shared" si="35"/>
        <v>0.64</v>
      </c>
      <c r="BS46" s="81">
        <f t="shared" si="36"/>
        <v>0.68433179723502302</v>
      </c>
      <c r="BT46" s="81">
        <f t="shared" si="37"/>
        <v>0.79487179487179482</v>
      </c>
      <c r="BU46" s="81">
        <f t="shared" si="38"/>
        <v>0.66391752577319585</v>
      </c>
      <c r="BV46" s="80">
        <f t="shared" si="39"/>
        <v>0</v>
      </c>
      <c r="BW46" s="80">
        <f t="shared" si="40"/>
        <v>1.3251612903225807</v>
      </c>
      <c r="BX46" s="80">
        <f t="shared" si="41"/>
        <v>0.87799834574028124</v>
      </c>
      <c r="BY46" s="80">
        <f t="shared" si="42"/>
        <v>0</v>
      </c>
      <c r="BZ46" s="80">
        <f t="shared" si="43"/>
        <v>0.81873401534526846</v>
      </c>
      <c r="CA46" s="80">
        <f t="shared" si="44"/>
        <v>1.2856772856772856</v>
      </c>
      <c r="CB46" s="80">
        <f t="shared" si="45"/>
        <v>0</v>
      </c>
      <c r="CC46" s="80">
        <f t="shared" si="46"/>
        <v>0.93521885521885528</v>
      </c>
      <c r="CD46" s="80">
        <f t="shared" si="47"/>
        <v>1.1972447842013059</v>
      </c>
      <c r="CE46" s="94">
        <f t="shared" si="48"/>
        <v>3.7956836392884302E-2</v>
      </c>
      <c r="CF46" s="94">
        <f t="shared" si="49"/>
        <v>0.26915481551464865</v>
      </c>
      <c r="CG46" s="94">
        <f t="shared" si="50"/>
        <v>0.51135419331106435</v>
      </c>
      <c r="CH46" s="94">
        <f t="shared" si="51"/>
        <v>-0.15633661180317912</v>
      </c>
      <c r="CI46" s="94">
        <f t="shared" si="52"/>
        <v>-1.6473004281243393</v>
      </c>
      <c r="CJ46" s="94">
        <f t="shared" si="53"/>
        <v>0.83072929186722921</v>
      </c>
      <c r="CK46" s="94">
        <f t="shared" si="54"/>
        <v>1.6057536998006601</v>
      </c>
    </row>
    <row r="47" spans="1:89" s="75" customFormat="1" x14ac:dyDescent="0.25">
      <c r="A47" s="78" t="s">
        <v>92</v>
      </c>
      <c r="B47" s="78" t="s">
        <v>93</v>
      </c>
      <c r="C47" s="68">
        <v>20</v>
      </c>
      <c r="D47" s="69">
        <v>403527</v>
      </c>
      <c r="E47" s="79">
        <v>15491</v>
      </c>
      <c r="F47" s="75">
        <v>2020</v>
      </c>
      <c r="G47" s="75">
        <v>92</v>
      </c>
      <c r="H47" s="75">
        <v>66</v>
      </c>
      <c r="I47" s="75">
        <v>1</v>
      </c>
      <c r="J47" s="75">
        <v>0</v>
      </c>
      <c r="K47" s="75">
        <v>3</v>
      </c>
      <c r="L47" s="75">
        <v>0</v>
      </c>
      <c r="M47" s="75">
        <v>12</v>
      </c>
      <c r="N47" s="75">
        <v>10</v>
      </c>
      <c r="O47" s="75">
        <v>69</v>
      </c>
      <c r="P47" s="75">
        <v>47</v>
      </c>
      <c r="Q47" s="75">
        <v>14</v>
      </c>
      <c r="R47" s="75">
        <v>10</v>
      </c>
      <c r="S47" s="75">
        <v>78</v>
      </c>
      <c r="T47" s="75">
        <v>56</v>
      </c>
      <c r="U47" s="75">
        <v>2020</v>
      </c>
      <c r="V47" s="75">
        <v>65</v>
      </c>
      <c r="W47" s="75">
        <v>51</v>
      </c>
      <c r="X47" s="75">
        <v>0</v>
      </c>
      <c r="Y47" s="75">
        <v>0</v>
      </c>
      <c r="Z47" s="75">
        <v>2</v>
      </c>
      <c r="AA47" s="75">
        <v>0</v>
      </c>
      <c r="AB47" s="75">
        <v>18</v>
      </c>
      <c r="AC47" s="75">
        <v>13</v>
      </c>
      <c r="AD47" s="75">
        <v>35</v>
      </c>
      <c r="AE47" s="75">
        <v>31</v>
      </c>
      <c r="AF47" s="75">
        <v>15</v>
      </c>
      <c r="AG47" s="75">
        <v>12</v>
      </c>
      <c r="AH47" s="75">
        <v>50</v>
      </c>
      <c r="AI47" s="75">
        <v>39</v>
      </c>
      <c r="AJ47" s="91">
        <f t="shared" si="13"/>
        <v>157</v>
      </c>
      <c r="AK47" s="91">
        <f t="shared" si="14"/>
        <v>117</v>
      </c>
      <c r="AL47" s="91">
        <f t="shared" si="15"/>
        <v>1</v>
      </c>
      <c r="AM47" s="91">
        <f t="shared" si="16"/>
        <v>0</v>
      </c>
      <c r="AN47" s="91">
        <f t="shared" si="17"/>
        <v>5</v>
      </c>
      <c r="AO47" s="91">
        <f t="shared" si="18"/>
        <v>0</v>
      </c>
      <c r="AP47" s="91">
        <f t="shared" si="19"/>
        <v>30</v>
      </c>
      <c r="AQ47" s="91">
        <f t="shared" si="20"/>
        <v>23</v>
      </c>
      <c r="AR47" s="91">
        <f t="shared" si="21"/>
        <v>104</v>
      </c>
      <c r="AS47" s="91">
        <f t="shared" si="22"/>
        <v>78</v>
      </c>
      <c r="AT47" s="91">
        <f t="shared" si="23"/>
        <v>29</v>
      </c>
      <c r="AU47" s="91">
        <f t="shared" si="24"/>
        <v>22</v>
      </c>
      <c r="AV47" s="91">
        <f t="shared" si="25"/>
        <v>128</v>
      </c>
      <c r="AW47" s="91">
        <f t="shared" si="26"/>
        <v>95</v>
      </c>
      <c r="AX47" s="80">
        <f t="shared" si="27"/>
        <v>0.4140127388535032</v>
      </c>
      <c r="AY47" s="80">
        <f t="shared" si="28"/>
        <v>0</v>
      </c>
      <c r="AZ47" s="80">
        <f t="shared" si="29"/>
        <v>0.94</v>
      </c>
      <c r="BA47" s="80">
        <f t="shared" si="30"/>
        <v>0.33653846153846156</v>
      </c>
      <c r="BB47" s="80">
        <f t="shared" si="31"/>
        <v>0.51724137931034486</v>
      </c>
      <c r="BC47" s="80">
        <f t="shared" si="32"/>
        <v>0.390625</v>
      </c>
      <c r="BD47" s="80">
        <f t="shared" si="1"/>
        <v>0.71739130434782605</v>
      </c>
      <c r="BE47" s="81">
        <f t="shared" si="2"/>
        <v>0</v>
      </c>
      <c r="BF47" s="80">
        <f t="shared" si="3"/>
        <v>0</v>
      </c>
      <c r="BG47" s="80">
        <f t="shared" si="4"/>
        <v>0.6811594202898551</v>
      </c>
      <c r="BH47" s="80">
        <f t="shared" si="5"/>
        <v>0.7142857142857143</v>
      </c>
      <c r="BI47" s="80">
        <f t="shared" si="6"/>
        <v>0.71794871794871795</v>
      </c>
      <c r="BJ47" s="81">
        <f t="shared" si="7"/>
        <v>0.7846153846153846</v>
      </c>
      <c r="BK47" s="81" t="str">
        <f t="shared" si="8"/>
        <v/>
      </c>
      <c r="BL47" s="81">
        <f t="shared" si="9"/>
        <v>0</v>
      </c>
      <c r="BM47" s="81">
        <f t="shared" si="10"/>
        <v>0.88571428571428568</v>
      </c>
      <c r="BN47" s="81">
        <f t="shared" si="11"/>
        <v>0.8</v>
      </c>
      <c r="BO47" s="81">
        <f t="shared" si="12"/>
        <v>0.78</v>
      </c>
      <c r="BP47" s="81">
        <f t="shared" si="33"/>
        <v>0.74522292993630568</v>
      </c>
      <c r="BQ47" s="81">
        <f t="shared" si="34"/>
        <v>0</v>
      </c>
      <c r="BR47" s="81">
        <f t="shared" si="35"/>
        <v>0</v>
      </c>
      <c r="BS47" s="81">
        <f t="shared" si="36"/>
        <v>0.75</v>
      </c>
      <c r="BT47" s="81">
        <f t="shared" si="37"/>
        <v>0.75862068965517238</v>
      </c>
      <c r="BU47" s="81">
        <f t="shared" si="38"/>
        <v>0.7421875</v>
      </c>
      <c r="BV47" s="80">
        <f t="shared" si="39"/>
        <v>0</v>
      </c>
      <c r="BW47" s="80">
        <f t="shared" si="40"/>
        <v>0</v>
      </c>
      <c r="BX47" s="80">
        <f t="shared" si="41"/>
        <v>0.99489795918367352</v>
      </c>
      <c r="BY47" s="80" t="str">
        <f t="shared" si="42"/>
        <v/>
      </c>
      <c r="BZ47" s="80">
        <f t="shared" si="43"/>
        <v>1.107142857142857</v>
      </c>
      <c r="CA47" s="80">
        <f t="shared" si="44"/>
        <v>1.0256410256410258</v>
      </c>
      <c r="CB47" s="80">
        <f t="shared" si="45"/>
        <v>0</v>
      </c>
      <c r="CC47" s="80">
        <f t="shared" si="46"/>
        <v>0</v>
      </c>
      <c r="CD47" s="80">
        <f t="shared" si="47"/>
        <v>1.022141560798548</v>
      </c>
      <c r="CE47" s="94">
        <f t="shared" si="48"/>
        <v>-1.8801882841397379</v>
      </c>
      <c r="CF47" s="94">
        <f t="shared" si="49"/>
        <v>0.90363106984381802</v>
      </c>
      <c r="CG47" s="94">
        <f t="shared" si="50"/>
        <v>1.1064570778713192</v>
      </c>
      <c r="CH47" s="94">
        <f t="shared" si="51"/>
        <v>0.63545090372083735</v>
      </c>
      <c r="CI47" s="94">
        <f t="shared" si="52"/>
        <v>-1.6473004281243393</v>
      </c>
      <c r="CJ47" s="94">
        <f t="shared" si="53"/>
        <v>-2.7353502909435941</v>
      </c>
      <c r="CK47" s="94">
        <f t="shared" si="54"/>
        <v>0.14219312891145353</v>
      </c>
    </row>
    <row r="48" spans="1:89" s="75" customFormat="1" x14ac:dyDescent="0.25">
      <c r="A48" s="78" t="s">
        <v>90</v>
      </c>
      <c r="B48" s="78" t="s">
        <v>91</v>
      </c>
      <c r="C48" s="68">
        <v>21</v>
      </c>
      <c r="D48" s="69">
        <v>26554</v>
      </c>
      <c r="E48" s="79"/>
      <c r="F48" s="75">
        <v>2019</v>
      </c>
      <c r="G48" s="75">
        <v>3473</v>
      </c>
      <c r="H48" s="75">
        <v>2502</v>
      </c>
      <c r="I48" s="75">
        <v>207</v>
      </c>
      <c r="J48" s="75">
        <v>88</v>
      </c>
      <c r="K48" s="75">
        <v>246</v>
      </c>
      <c r="L48" s="75">
        <v>149</v>
      </c>
      <c r="M48" s="75">
        <v>1297</v>
      </c>
      <c r="N48" s="75">
        <v>1023</v>
      </c>
      <c r="O48" s="75">
        <v>1455</v>
      </c>
      <c r="P48" s="75">
        <v>1060</v>
      </c>
      <c r="Q48" s="75">
        <v>968</v>
      </c>
      <c r="R48" s="75">
        <v>684</v>
      </c>
      <c r="S48" s="75">
        <v>2505</v>
      </c>
      <c r="T48" s="75">
        <v>1818</v>
      </c>
      <c r="U48" s="75">
        <v>2020</v>
      </c>
      <c r="V48" s="75">
        <v>2324</v>
      </c>
      <c r="W48" s="75">
        <v>1729</v>
      </c>
      <c r="X48" s="75">
        <v>180</v>
      </c>
      <c r="Y48" s="75">
        <v>94</v>
      </c>
      <c r="Z48" s="75">
        <v>205</v>
      </c>
      <c r="AA48" s="75">
        <v>135</v>
      </c>
      <c r="AB48" s="75">
        <v>558</v>
      </c>
      <c r="AC48" s="75">
        <v>469</v>
      </c>
      <c r="AD48" s="75">
        <v>1118</v>
      </c>
      <c r="AE48" s="75">
        <v>828</v>
      </c>
      <c r="AF48" s="75">
        <v>704</v>
      </c>
      <c r="AG48" s="75">
        <v>568</v>
      </c>
      <c r="AH48" s="75">
        <v>1614</v>
      </c>
      <c r="AI48" s="75">
        <v>1160</v>
      </c>
      <c r="AJ48" s="91">
        <f t="shared" si="13"/>
        <v>5797</v>
      </c>
      <c r="AK48" s="91">
        <f t="shared" si="14"/>
        <v>4231</v>
      </c>
      <c r="AL48" s="91">
        <f t="shared" si="15"/>
        <v>387</v>
      </c>
      <c r="AM48" s="91">
        <f t="shared" si="16"/>
        <v>182</v>
      </c>
      <c r="AN48" s="91">
        <f t="shared" si="17"/>
        <v>451</v>
      </c>
      <c r="AO48" s="91">
        <f t="shared" si="18"/>
        <v>284</v>
      </c>
      <c r="AP48" s="91">
        <f t="shared" si="19"/>
        <v>1855</v>
      </c>
      <c r="AQ48" s="91">
        <f t="shared" si="20"/>
        <v>1492</v>
      </c>
      <c r="AR48" s="91">
        <f t="shared" si="21"/>
        <v>2573</v>
      </c>
      <c r="AS48" s="91">
        <f t="shared" si="22"/>
        <v>1888</v>
      </c>
      <c r="AT48" s="91">
        <f t="shared" si="23"/>
        <v>1672</v>
      </c>
      <c r="AU48" s="91">
        <f t="shared" si="24"/>
        <v>1252</v>
      </c>
      <c r="AV48" s="91">
        <f t="shared" si="25"/>
        <v>4119</v>
      </c>
      <c r="AW48" s="91">
        <f t="shared" si="26"/>
        <v>2978</v>
      </c>
      <c r="AX48" s="80">
        <f t="shared" si="27"/>
        <v>0.40089701569777469</v>
      </c>
      <c r="AY48" s="80">
        <f t="shared" si="28"/>
        <v>0.46511627906976744</v>
      </c>
      <c r="AZ48" s="80">
        <f t="shared" si="29"/>
        <v>0.81163859111791725</v>
      </c>
      <c r="BA48" s="80">
        <f t="shared" si="30"/>
        <v>0.43451224251846093</v>
      </c>
      <c r="BB48" s="80">
        <f t="shared" si="31"/>
        <v>0.42105263157894735</v>
      </c>
      <c r="BC48" s="80">
        <f t="shared" si="32"/>
        <v>0.39184268026219954</v>
      </c>
      <c r="BD48" s="80">
        <f t="shared" si="1"/>
        <v>0.72041462712352433</v>
      </c>
      <c r="BE48" s="81">
        <f t="shared" si="2"/>
        <v>0.4251207729468599</v>
      </c>
      <c r="BF48" s="80">
        <f t="shared" si="3"/>
        <v>0.65853658536585369</v>
      </c>
      <c r="BG48" s="80">
        <f t="shared" si="4"/>
        <v>0.72852233676975942</v>
      </c>
      <c r="BH48" s="80">
        <f t="shared" si="5"/>
        <v>0.70661157024793386</v>
      </c>
      <c r="BI48" s="80">
        <f t="shared" si="6"/>
        <v>0.72574850299401195</v>
      </c>
      <c r="BJ48" s="81">
        <f t="shared" si="7"/>
        <v>0.74397590361445787</v>
      </c>
      <c r="BK48" s="81">
        <f t="shared" si="8"/>
        <v>0.52222222222222225</v>
      </c>
      <c r="BL48" s="81">
        <f t="shared" si="9"/>
        <v>0.65853658536585369</v>
      </c>
      <c r="BM48" s="81">
        <f t="shared" si="10"/>
        <v>0.74060822898032197</v>
      </c>
      <c r="BN48" s="81">
        <f t="shared" si="11"/>
        <v>0.80681818181818177</v>
      </c>
      <c r="BO48" s="81">
        <f t="shared" si="12"/>
        <v>0.7187112763320942</v>
      </c>
      <c r="BP48" s="81">
        <f t="shared" si="33"/>
        <v>0.72986027255476971</v>
      </c>
      <c r="BQ48" s="81">
        <f t="shared" si="34"/>
        <v>0.47028423772609818</v>
      </c>
      <c r="BR48" s="81">
        <f t="shared" si="35"/>
        <v>0.62971175166297122</v>
      </c>
      <c r="BS48" s="81">
        <f t="shared" si="36"/>
        <v>0.73377380489700739</v>
      </c>
      <c r="BT48" s="81">
        <f t="shared" si="37"/>
        <v>0.74880382775119614</v>
      </c>
      <c r="BU48" s="81">
        <f t="shared" si="38"/>
        <v>0.7229910172371935</v>
      </c>
      <c r="BV48" s="80">
        <f t="shared" si="39"/>
        <v>0.58353841946951057</v>
      </c>
      <c r="BW48" s="80">
        <f t="shared" si="40"/>
        <v>0.90393465255407279</v>
      </c>
      <c r="BX48" s="80">
        <f t="shared" si="41"/>
        <v>0.97363145405449636</v>
      </c>
      <c r="BY48" s="80">
        <f t="shared" si="42"/>
        <v>0.70512614063338708</v>
      </c>
      <c r="BZ48" s="80">
        <f t="shared" si="43"/>
        <v>0.91793695986293433</v>
      </c>
      <c r="CA48" s="80">
        <f t="shared" si="44"/>
        <v>1.1225901253918493</v>
      </c>
      <c r="CB48" s="80">
        <f t="shared" si="45"/>
        <v>0.64091172863837431</v>
      </c>
      <c r="CC48" s="80">
        <f t="shared" si="46"/>
        <v>0.85818238190086071</v>
      </c>
      <c r="CD48" s="80">
        <f t="shared" si="47"/>
        <v>1.035702809438273</v>
      </c>
      <c r="CE48" s="94">
        <f t="shared" si="48"/>
        <v>-1.9921918785954902</v>
      </c>
      <c r="CF48" s="94">
        <f t="shared" si="49"/>
        <v>0.71068852451788656</v>
      </c>
      <c r="CG48" s="94">
        <f t="shared" si="50"/>
        <v>0.64934961781549894</v>
      </c>
      <c r="CH48" s="94">
        <f t="shared" si="51"/>
        <v>0.66262850535274553</v>
      </c>
      <c r="CI48" s="94">
        <f t="shared" si="52"/>
        <v>0.41583138672250591</v>
      </c>
      <c r="CJ48" s="94">
        <f t="shared" si="53"/>
        <v>0.53698179832812276</v>
      </c>
      <c r="CK48" s="94">
        <f t="shared" si="54"/>
        <v>0.25554174931619789</v>
      </c>
    </row>
    <row r="49" spans="1:89" s="75" customFormat="1" x14ac:dyDescent="0.25">
      <c r="A49" s="78" t="s">
        <v>94</v>
      </c>
      <c r="B49" s="78" t="s">
        <v>95</v>
      </c>
      <c r="C49" s="68">
        <v>20</v>
      </c>
      <c r="D49" s="69">
        <v>372859</v>
      </c>
      <c r="E49" s="79">
        <v>14988</v>
      </c>
      <c r="F49" s="75">
        <v>2020</v>
      </c>
      <c r="G49" s="75">
        <v>2442</v>
      </c>
      <c r="H49" s="75">
        <v>1814</v>
      </c>
      <c r="I49" s="75">
        <v>26</v>
      </c>
      <c r="J49" s="75">
        <v>12</v>
      </c>
      <c r="K49" s="75">
        <v>151</v>
      </c>
      <c r="L49" s="75">
        <v>87</v>
      </c>
      <c r="M49" s="75">
        <v>958</v>
      </c>
      <c r="N49" s="75">
        <v>766</v>
      </c>
      <c r="O49" s="75">
        <v>993</v>
      </c>
      <c r="P49" s="75">
        <v>707</v>
      </c>
      <c r="Q49" s="75">
        <v>727</v>
      </c>
      <c r="R49" s="75">
        <v>555</v>
      </c>
      <c r="S49" s="75">
        <v>1712</v>
      </c>
      <c r="T49" s="75">
        <v>1256</v>
      </c>
      <c r="U49" s="75">
        <v>2019</v>
      </c>
      <c r="V49" s="75">
        <v>1411</v>
      </c>
      <c r="W49" s="75">
        <v>1092</v>
      </c>
      <c r="X49" s="75">
        <v>39</v>
      </c>
      <c r="Y49" s="75">
        <v>16</v>
      </c>
      <c r="Z49" s="75">
        <v>127</v>
      </c>
      <c r="AA49" s="75">
        <v>72</v>
      </c>
      <c r="AB49" s="75">
        <v>400</v>
      </c>
      <c r="AC49" s="75">
        <v>339</v>
      </c>
      <c r="AD49" s="75">
        <v>666</v>
      </c>
      <c r="AE49" s="75">
        <v>526</v>
      </c>
      <c r="AF49" s="75">
        <v>402</v>
      </c>
      <c r="AG49" s="75">
        <v>315</v>
      </c>
      <c r="AH49" s="75">
        <v>1009</v>
      </c>
      <c r="AI49" s="75">
        <v>777</v>
      </c>
      <c r="AJ49" s="91">
        <f t="shared" si="13"/>
        <v>3853</v>
      </c>
      <c r="AK49" s="91">
        <f t="shared" si="14"/>
        <v>2906</v>
      </c>
      <c r="AL49" s="91">
        <f t="shared" si="15"/>
        <v>65</v>
      </c>
      <c r="AM49" s="91">
        <f t="shared" si="16"/>
        <v>28</v>
      </c>
      <c r="AN49" s="91">
        <f t="shared" si="17"/>
        <v>278</v>
      </c>
      <c r="AO49" s="91">
        <f t="shared" si="18"/>
        <v>159</v>
      </c>
      <c r="AP49" s="91">
        <f t="shared" si="19"/>
        <v>1358</v>
      </c>
      <c r="AQ49" s="91">
        <f t="shared" si="20"/>
        <v>1105</v>
      </c>
      <c r="AR49" s="91">
        <f t="shared" si="21"/>
        <v>1659</v>
      </c>
      <c r="AS49" s="91">
        <f t="shared" si="22"/>
        <v>1233</v>
      </c>
      <c r="AT49" s="91">
        <f t="shared" si="23"/>
        <v>1129</v>
      </c>
      <c r="AU49" s="91">
        <f t="shared" si="24"/>
        <v>870</v>
      </c>
      <c r="AV49" s="91">
        <f t="shared" si="25"/>
        <v>2721</v>
      </c>
      <c r="AW49" s="91">
        <f t="shared" si="26"/>
        <v>2033</v>
      </c>
      <c r="AX49" s="80">
        <f t="shared" si="27"/>
        <v>0.36620814949390085</v>
      </c>
      <c r="AY49" s="80">
        <f t="shared" si="28"/>
        <v>0.6</v>
      </c>
      <c r="AZ49" s="80">
        <f t="shared" si="29"/>
        <v>0.82400932400932403</v>
      </c>
      <c r="BA49" s="80">
        <f t="shared" si="30"/>
        <v>0.4014466546112116</v>
      </c>
      <c r="BB49" s="80">
        <f t="shared" si="31"/>
        <v>0.35606731620903453</v>
      </c>
      <c r="BC49" s="80">
        <f t="shared" si="32"/>
        <v>0.37081955163542812</v>
      </c>
      <c r="BD49" s="80">
        <f t="shared" si="1"/>
        <v>0.74283374283374282</v>
      </c>
      <c r="BE49" s="81">
        <f t="shared" si="2"/>
        <v>0.46153846153846156</v>
      </c>
      <c r="BF49" s="80">
        <f t="shared" si="3"/>
        <v>0.56692913385826771</v>
      </c>
      <c r="BG49" s="80">
        <f t="shared" si="4"/>
        <v>0.71198388721047334</v>
      </c>
      <c r="BH49" s="80">
        <f t="shared" si="5"/>
        <v>0.76341127922971119</v>
      </c>
      <c r="BI49" s="80">
        <f t="shared" si="6"/>
        <v>0.73364485981308414</v>
      </c>
      <c r="BJ49" s="81">
        <f t="shared" si="7"/>
        <v>0.77391920623671151</v>
      </c>
      <c r="BK49" s="81">
        <f t="shared" si="8"/>
        <v>0.41025641025641024</v>
      </c>
      <c r="BL49" s="81">
        <f t="shared" si="9"/>
        <v>0.56692913385826771</v>
      </c>
      <c r="BM49" s="81">
        <f t="shared" si="10"/>
        <v>0.78978978978978975</v>
      </c>
      <c r="BN49" s="81">
        <f t="shared" si="11"/>
        <v>0.78358208955223885</v>
      </c>
      <c r="BO49" s="81">
        <f t="shared" si="12"/>
        <v>0.77006937561942512</v>
      </c>
      <c r="BP49" s="81">
        <f t="shared" si="33"/>
        <v>0.75421749286270434</v>
      </c>
      <c r="BQ49" s="81">
        <f t="shared" si="34"/>
        <v>0.43076923076923079</v>
      </c>
      <c r="BR49" s="81">
        <f t="shared" si="35"/>
        <v>0.57194244604316546</v>
      </c>
      <c r="BS49" s="81">
        <f t="shared" si="36"/>
        <v>0.74321880650994576</v>
      </c>
      <c r="BT49" s="81">
        <f t="shared" si="37"/>
        <v>0.77059344552701503</v>
      </c>
      <c r="BU49" s="81">
        <f t="shared" si="38"/>
        <v>0.74715178243292912</v>
      </c>
      <c r="BV49" s="80">
        <f t="shared" si="39"/>
        <v>0.64824284626264828</v>
      </c>
      <c r="BW49" s="80">
        <f t="shared" si="40"/>
        <v>0.79626680328325294</v>
      </c>
      <c r="BX49" s="80">
        <f t="shared" si="41"/>
        <v>1.0405733360201159</v>
      </c>
      <c r="BY49" s="80">
        <f t="shared" si="42"/>
        <v>0.51945013161743203</v>
      </c>
      <c r="BZ49" s="80">
        <f t="shared" si="43"/>
        <v>1.0079222079222079</v>
      </c>
      <c r="CA49" s="80">
        <f t="shared" si="44"/>
        <v>1.0175473981444132</v>
      </c>
      <c r="CB49" s="80">
        <f t="shared" si="45"/>
        <v>0.57959947594984096</v>
      </c>
      <c r="CC49" s="80">
        <f t="shared" si="46"/>
        <v>0.76954786535734909</v>
      </c>
      <c r="CD49" s="80">
        <f t="shared" si="47"/>
        <v>1.0313747000880511</v>
      </c>
      <c r="CE49" s="94">
        <f t="shared" si="48"/>
        <v>-2.2884224147464134</v>
      </c>
      <c r="CF49" s="94">
        <f t="shared" si="49"/>
        <v>1.0165955018436748</v>
      </c>
      <c r="CG49" s="94">
        <f t="shared" si="50"/>
        <v>0.98614789058450947</v>
      </c>
      <c r="CH49" s="94">
        <f t="shared" si="51"/>
        <v>0.8641610048296654</v>
      </c>
      <c r="CI49" s="94">
        <f t="shared" si="52"/>
        <v>0.2184637095380314</v>
      </c>
      <c r="CJ49" s="94">
        <f t="shared" si="53"/>
        <v>0.19900984875257877</v>
      </c>
      <c r="CK49" s="94">
        <f t="shared" si="54"/>
        <v>0.21936622913795611</v>
      </c>
    </row>
    <row r="50" spans="1:89" s="75" customFormat="1" x14ac:dyDescent="0.25">
      <c r="A50" s="78" t="s">
        <v>98</v>
      </c>
      <c r="B50" s="78" t="s">
        <v>99</v>
      </c>
      <c r="C50" s="68">
        <v>21</v>
      </c>
      <c r="D50" s="69">
        <v>279601</v>
      </c>
      <c r="E50" s="79">
        <v>12911</v>
      </c>
      <c r="F50" s="75">
        <v>2020</v>
      </c>
      <c r="G50" s="75">
        <v>119</v>
      </c>
      <c r="H50" s="75">
        <v>77</v>
      </c>
      <c r="I50" s="75">
        <v>1</v>
      </c>
      <c r="J50" s="75">
        <v>0</v>
      </c>
      <c r="K50" s="75">
        <v>5</v>
      </c>
      <c r="L50" s="75">
        <v>5</v>
      </c>
      <c r="M50" s="75">
        <v>17</v>
      </c>
      <c r="N50" s="75">
        <v>13</v>
      </c>
      <c r="O50" s="75">
        <v>87</v>
      </c>
      <c r="P50" s="75">
        <v>51</v>
      </c>
      <c r="Q50" s="75">
        <v>27</v>
      </c>
      <c r="R50" s="75">
        <v>15</v>
      </c>
      <c r="S50" s="75">
        <v>92</v>
      </c>
      <c r="T50" s="75">
        <v>62</v>
      </c>
      <c r="U50" s="75">
        <v>2019</v>
      </c>
      <c r="V50" s="75">
        <v>243</v>
      </c>
      <c r="W50" s="75">
        <v>157</v>
      </c>
      <c r="X50" s="75">
        <v>5</v>
      </c>
      <c r="Y50" s="75">
        <v>4</v>
      </c>
      <c r="Z50" s="75">
        <v>6</v>
      </c>
      <c r="AA50" s="75">
        <v>3</v>
      </c>
      <c r="AB50" s="75">
        <v>20</v>
      </c>
      <c r="AC50" s="75">
        <v>18</v>
      </c>
      <c r="AD50" s="75">
        <v>198</v>
      </c>
      <c r="AE50" s="75">
        <v>121</v>
      </c>
      <c r="AF50" s="75">
        <v>88</v>
      </c>
      <c r="AG50" s="75">
        <v>57</v>
      </c>
      <c r="AH50" s="75">
        <v>155</v>
      </c>
      <c r="AI50" s="75">
        <v>100</v>
      </c>
      <c r="AJ50" s="91">
        <f t="shared" si="13"/>
        <v>362</v>
      </c>
      <c r="AK50" s="91">
        <f t="shared" si="14"/>
        <v>234</v>
      </c>
      <c r="AL50" s="91">
        <f t="shared" si="15"/>
        <v>6</v>
      </c>
      <c r="AM50" s="91">
        <f t="shared" si="16"/>
        <v>4</v>
      </c>
      <c r="AN50" s="91">
        <f t="shared" si="17"/>
        <v>11</v>
      </c>
      <c r="AO50" s="91">
        <f t="shared" si="18"/>
        <v>8</v>
      </c>
      <c r="AP50" s="91">
        <f t="shared" si="19"/>
        <v>37</v>
      </c>
      <c r="AQ50" s="91">
        <f t="shared" si="20"/>
        <v>31</v>
      </c>
      <c r="AR50" s="91">
        <f t="shared" si="21"/>
        <v>285</v>
      </c>
      <c r="AS50" s="91">
        <f t="shared" si="22"/>
        <v>172</v>
      </c>
      <c r="AT50" s="91">
        <f t="shared" si="23"/>
        <v>115</v>
      </c>
      <c r="AU50" s="91">
        <f t="shared" si="24"/>
        <v>72</v>
      </c>
      <c r="AV50" s="91">
        <f t="shared" si="25"/>
        <v>247</v>
      </c>
      <c r="AW50" s="91">
        <f t="shared" si="26"/>
        <v>162</v>
      </c>
      <c r="AX50" s="80">
        <f t="shared" si="27"/>
        <v>0.67127071823204421</v>
      </c>
      <c r="AY50" s="80">
        <f t="shared" si="28"/>
        <v>0.83333333333333337</v>
      </c>
      <c r="AZ50" s="80">
        <f t="shared" si="29"/>
        <v>0.9107142857142857</v>
      </c>
      <c r="BA50" s="80">
        <f t="shared" si="30"/>
        <v>0.69473684210526321</v>
      </c>
      <c r="BB50" s="80">
        <f t="shared" si="31"/>
        <v>0.76521739130434785</v>
      </c>
      <c r="BC50" s="80">
        <f t="shared" si="32"/>
        <v>0.62753036437246967</v>
      </c>
      <c r="BD50" s="80">
        <f t="shared" si="1"/>
        <v>0.6470588235294118</v>
      </c>
      <c r="BE50" s="81">
        <f t="shared" si="2"/>
        <v>0</v>
      </c>
      <c r="BF50" s="80">
        <f t="shared" si="3"/>
        <v>0.5</v>
      </c>
      <c r="BG50" s="80">
        <f t="shared" si="4"/>
        <v>0.58620689655172409</v>
      </c>
      <c r="BH50" s="80">
        <f t="shared" si="5"/>
        <v>0.55555555555555558</v>
      </c>
      <c r="BI50" s="80">
        <f t="shared" si="6"/>
        <v>0.67391304347826086</v>
      </c>
      <c r="BJ50" s="81">
        <f t="shared" si="7"/>
        <v>0.64609053497942381</v>
      </c>
      <c r="BK50" s="81">
        <f t="shared" si="8"/>
        <v>0.8</v>
      </c>
      <c r="BL50" s="81">
        <f t="shared" si="9"/>
        <v>0.5</v>
      </c>
      <c r="BM50" s="81">
        <f t="shared" si="10"/>
        <v>0.61111111111111116</v>
      </c>
      <c r="BN50" s="81">
        <f t="shared" si="11"/>
        <v>0.64772727272727271</v>
      </c>
      <c r="BO50" s="81">
        <f t="shared" si="12"/>
        <v>0.64516129032258063</v>
      </c>
      <c r="BP50" s="81">
        <f t="shared" si="33"/>
        <v>0.64640883977900554</v>
      </c>
      <c r="BQ50" s="81">
        <f t="shared" si="34"/>
        <v>0.66666666666666663</v>
      </c>
      <c r="BR50" s="81">
        <f t="shared" si="35"/>
        <v>0.72727272727272729</v>
      </c>
      <c r="BS50" s="81">
        <f t="shared" si="36"/>
        <v>0.60350877192982455</v>
      </c>
      <c r="BT50" s="81">
        <f t="shared" si="37"/>
        <v>0.62608695652173918</v>
      </c>
      <c r="BU50" s="81">
        <f t="shared" si="38"/>
        <v>0.65587044534412953</v>
      </c>
      <c r="BV50" s="80">
        <f t="shared" si="39"/>
        <v>0</v>
      </c>
      <c r="BW50" s="80">
        <f t="shared" si="40"/>
        <v>0.85294117647058831</v>
      </c>
      <c r="BX50" s="80">
        <f t="shared" si="41"/>
        <v>0.82437275985663083</v>
      </c>
      <c r="BY50" s="80">
        <f t="shared" si="42"/>
        <v>1.3090909090909091</v>
      </c>
      <c r="BZ50" s="80">
        <f t="shared" si="43"/>
        <v>0.94346978557504879</v>
      </c>
      <c r="CA50" s="80">
        <f t="shared" si="44"/>
        <v>1.0039772727272727</v>
      </c>
      <c r="CB50" s="80">
        <f t="shared" si="45"/>
        <v>1.1046511627906976</v>
      </c>
      <c r="CC50" s="80">
        <f t="shared" si="46"/>
        <v>1.2050739957716703</v>
      </c>
      <c r="CD50" s="80">
        <f t="shared" si="47"/>
        <v>0.95458937198067639</v>
      </c>
      <c r="CE50" s="94">
        <f t="shared" si="48"/>
        <v>0.31670303864145893</v>
      </c>
      <c r="CF50" s="94">
        <f t="shared" si="49"/>
        <v>-0.33739394266019557</v>
      </c>
      <c r="CG50" s="94">
        <f t="shared" si="50"/>
        <v>-0.45165194842910261</v>
      </c>
      <c r="CH50" s="94">
        <f t="shared" si="51"/>
        <v>3.2100590345768838E-3</v>
      </c>
      <c r="CI50" s="94">
        <f t="shared" si="52"/>
        <v>1.9086353683743509</v>
      </c>
      <c r="CJ50" s="94">
        <f t="shared" si="53"/>
        <v>1.8597129374297861</v>
      </c>
      <c r="CK50" s="94">
        <f t="shared" si="54"/>
        <v>-0.42242651720262547</v>
      </c>
    </row>
    <row r="51" spans="1:89" s="75" customFormat="1" x14ac:dyDescent="0.25">
      <c r="A51" s="78" t="s">
        <v>96</v>
      </c>
      <c r="B51" s="78" t="s">
        <v>97</v>
      </c>
      <c r="C51" s="68">
        <v>21</v>
      </c>
      <c r="D51" s="69">
        <v>79972</v>
      </c>
      <c r="E51" s="79">
        <v>2790</v>
      </c>
      <c r="F51" s="75">
        <v>2019</v>
      </c>
      <c r="G51" s="75">
        <v>818</v>
      </c>
      <c r="H51" s="75">
        <v>598</v>
      </c>
      <c r="I51" s="75">
        <v>13</v>
      </c>
      <c r="J51" s="75">
        <v>5</v>
      </c>
      <c r="K51" s="75">
        <v>34</v>
      </c>
      <c r="L51" s="75">
        <v>24</v>
      </c>
      <c r="M51" s="75">
        <v>126</v>
      </c>
      <c r="N51" s="75">
        <v>89</v>
      </c>
      <c r="O51" s="75">
        <v>602</v>
      </c>
      <c r="P51" s="75">
        <v>452</v>
      </c>
      <c r="Q51" s="75">
        <v>155</v>
      </c>
      <c r="R51" s="75">
        <v>109</v>
      </c>
      <c r="S51" s="75">
        <v>663</v>
      </c>
      <c r="T51" s="75">
        <v>489</v>
      </c>
      <c r="U51" s="75">
        <v>2020</v>
      </c>
      <c r="V51" s="75">
        <v>1275</v>
      </c>
      <c r="W51" s="75">
        <v>972</v>
      </c>
      <c r="X51" s="75">
        <v>21</v>
      </c>
      <c r="Y51" s="75">
        <v>11</v>
      </c>
      <c r="Z51" s="75">
        <v>77</v>
      </c>
      <c r="AA51" s="75">
        <v>50</v>
      </c>
      <c r="AB51" s="75">
        <v>136</v>
      </c>
      <c r="AC51" s="75">
        <v>114</v>
      </c>
      <c r="AD51" s="75">
        <v>927</v>
      </c>
      <c r="AE51" s="75">
        <v>710</v>
      </c>
      <c r="AF51" s="75">
        <v>296</v>
      </c>
      <c r="AG51" s="75">
        <v>254</v>
      </c>
      <c r="AH51" s="75">
        <v>973</v>
      </c>
      <c r="AI51" s="75">
        <v>716</v>
      </c>
      <c r="AJ51" s="91">
        <f t="shared" si="13"/>
        <v>2093</v>
      </c>
      <c r="AK51" s="91">
        <f t="shared" si="14"/>
        <v>1570</v>
      </c>
      <c r="AL51" s="91">
        <f t="shared" si="15"/>
        <v>34</v>
      </c>
      <c r="AM51" s="91">
        <f t="shared" si="16"/>
        <v>16</v>
      </c>
      <c r="AN51" s="91">
        <f t="shared" si="17"/>
        <v>111</v>
      </c>
      <c r="AO51" s="91">
        <f t="shared" si="18"/>
        <v>74</v>
      </c>
      <c r="AP51" s="91">
        <f t="shared" si="19"/>
        <v>262</v>
      </c>
      <c r="AQ51" s="91">
        <f t="shared" si="20"/>
        <v>203</v>
      </c>
      <c r="AR51" s="91">
        <f t="shared" si="21"/>
        <v>1529</v>
      </c>
      <c r="AS51" s="91">
        <f t="shared" si="22"/>
        <v>1162</v>
      </c>
      <c r="AT51" s="91">
        <f t="shared" si="23"/>
        <v>451</v>
      </c>
      <c r="AU51" s="91">
        <f t="shared" si="24"/>
        <v>363</v>
      </c>
      <c r="AV51" s="91">
        <f t="shared" si="25"/>
        <v>1636</v>
      </c>
      <c r="AW51" s="91">
        <f t="shared" si="26"/>
        <v>1205</v>
      </c>
      <c r="AX51" s="80">
        <f t="shared" si="27"/>
        <v>0.6091734352603918</v>
      </c>
      <c r="AY51" s="80">
        <f t="shared" si="28"/>
        <v>0.61764705882352944</v>
      </c>
      <c r="AZ51" s="80">
        <f t="shared" si="29"/>
        <v>0.93004115226337447</v>
      </c>
      <c r="BA51" s="80">
        <f t="shared" si="30"/>
        <v>0.60627861347285805</v>
      </c>
      <c r="BB51" s="80">
        <f t="shared" si="31"/>
        <v>0.65631929046563198</v>
      </c>
      <c r="BC51" s="80">
        <f t="shared" si="32"/>
        <v>0.59474327628361856</v>
      </c>
      <c r="BD51" s="80">
        <f t="shared" si="1"/>
        <v>0.73105134474327627</v>
      </c>
      <c r="BE51" s="81">
        <f t="shared" si="2"/>
        <v>0.38461538461538464</v>
      </c>
      <c r="BF51" s="80">
        <f t="shared" si="3"/>
        <v>0.64935064935064934</v>
      </c>
      <c r="BG51" s="80">
        <f t="shared" si="4"/>
        <v>0.75083056478405319</v>
      </c>
      <c r="BH51" s="80">
        <f t="shared" si="5"/>
        <v>0.70322580645161292</v>
      </c>
      <c r="BI51" s="80">
        <f t="shared" si="6"/>
        <v>0.73755656108597289</v>
      </c>
      <c r="BJ51" s="81">
        <f t="shared" si="7"/>
        <v>0.76235294117647057</v>
      </c>
      <c r="BK51" s="81">
        <f t="shared" si="8"/>
        <v>0.52380952380952384</v>
      </c>
      <c r="BL51" s="81">
        <f t="shared" si="9"/>
        <v>0.64935064935064934</v>
      </c>
      <c r="BM51" s="81">
        <f t="shared" si="10"/>
        <v>0.76591154261057171</v>
      </c>
      <c r="BN51" s="81">
        <f t="shared" si="11"/>
        <v>0.85810810810810811</v>
      </c>
      <c r="BO51" s="81">
        <f t="shared" si="12"/>
        <v>0.73586844809866392</v>
      </c>
      <c r="BP51" s="81">
        <f t="shared" si="33"/>
        <v>0.75011944577161971</v>
      </c>
      <c r="BQ51" s="81">
        <f t="shared" si="34"/>
        <v>0.47058823529411764</v>
      </c>
      <c r="BR51" s="81">
        <f t="shared" si="35"/>
        <v>0.66666666666666663</v>
      </c>
      <c r="BS51" s="81">
        <f t="shared" si="36"/>
        <v>0.75997383911052974</v>
      </c>
      <c r="BT51" s="81">
        <f t="shared" si="37"/>
        <v>0.80487804878048785</v>
      </c>
      <c r="BU51" s="81">
        <f t="shared" si="38"/>
        <v>0.73655256723716378</v>
      </c>
      <c r="BV51" s="80">
        <f t="shared" si="39"/>
        <v>0.51225323349217156</v>
      </c>
      <c r="BW51" s="80">
        <f t="shared" si="40"/>
        <v>0.86484312148028952</v>
      </c>
      <c r="BX51" s="80">
        <f t="shared" si="41"/>
        <v>0.95345339402335239</v>
      </c>
      <c r="BY51" s="80">
        <f t="shared" si="42"/>
        <v>0.68390342052313891</v>
      </c>
      <c r="BZ51" s="80">
        <f t="shared" si="43"/>
        <v>0.89255833312098121</v>
      </c>
      <c r="CA51" s="80">
        <f t="shared" si="44"/>
        <v>1.1661161860184206</v>
      </c>
      <c r="CB51" s="80">
        <f t="shared" si="45"/>
        <v>0.61921636124329249</v>
      </c>
      <c r="CC51" s="80">
        <f t="shared" si="46"/>
        <v>0.87722317842799769</v>
      </c>
      <c r="CD51" s="80">
        <f t="shared" si="47"/>
        <v>1.0927638902945047</v>
      </c>
      <c r="CE51" s="94">
        <f t="shared" si="48"/>
        <v>-0.21358559403094401</v>
      </c>
      <c r="CF51" s="94">
        <f t="shared" si="49"/>
        <v>0.96512734649903309</v>
      </c>
      <c r="CG51" s="94">
        <f t="shared" si="50"/>
        <v>0.85605208439302416</v>
      </c>
      <c r="CH51" s="94">
        <f t="shared" si="51"/>
        <v>0.7582453136090026</v>
      </c>
      <c r="CI51" s="94">
        <f t="shared" si="52"/>
        <v>0.34599274794040979</v>
      </c>
      <c r="CJ51" s="94">
        <f t="shared" si="53"/>
        <v>0.60958618964996858</v>
      </c>
      <c r="CK51" s="94">
        <f t="shared" si="54"/>
        <v>0.732473849426163</v>
      </c>
    </row>
    <row r="52" spans="1:89" s="75" customFormat="1" x14ac:dyDescent="0.25">
      <c r="A52" s="78" t="s">
        <v>100</v>
      </c>
      <c r="B52" s="78" t="s">
        <v>101</v>
      </c>
      <c r="C52" s="68">
        <v>21</v>
      </c>
      <c r="D52" s="69">
        <v>30254</v>
      </c>
      <c r="E52" s="79">
        <v>1838</v>
      </c>
      <c r="F52" s="75">
        <v>2020</v>
      </c>
      <c r="G52" s="75">
        <v>22</v>
      </c>
      <c r="H52" s="75">
        <v>19</v>
      </c>
      <c r="I52" s="75">
        <v>0</v>
      </c>
      <c r="J52" s="75">
        <v>0</v>
      </c>
      <c r="K52" s="75">
        <v>0</v>
      </c>
      <c r="L52" s="75">
        <v>0</v>
      </c>
      <c r="M52" s="75">
        <v>2</v>
      </c>
      <c r="N52" s="75">
        <v>0</v>
      </c>
      <c r="O52" s="75">
        <v>17</v>
      </c>
      <c r="P52" s="75">
        <v>15</v>
      </c>
      <c r="Q52" s="75">
        <v>5</v>
      </c>
      <c r="R52" s="75">
        <v>5</v>
      </c>
      <c r="S52" s="75">
        <v>17</v>
      </c>
      <c r="T52" s="75">
        <v>14</v>
      </c>
      <c r="U52" s="75">
        <v>2020</v>
      </c>
      <c r="V52" s="75">
        <v>76</v>
      </c>
      <c r="W52" s="75">
        <v>55</v>
      </c>
      <c r="X52" s="75">
        <v>0</v>
      </c>
      <c r="Y52" s="75">
        <v>0</v>
      </c>
      <c r="Z52" s="75">
        <v>4</v>
      </c>
      <c r="AA52" s="75">
        <v>0</v>
      </c>
      <c r="AB52" s="75">
        <v>5</v>
      </c>
      <c r="AC52" s="75">
        <v>5</v>
      </c>
      <c r="AD52" s="75">
        <v>57</v>
      </c>
      <c r="AE52" s="75">
        <v>44</v>
      </c>
      <c r="AF52" s="75">
        <v>30</v>
      </c>
      <c r="AG52" s="75">
        <v>25</v>
      </c>
      <c r="AH52" s="75">
        <v>45</v>
      </c>
      <c r="AI52" s="75">
        <v>29</v>
      </c>
      <c r="AJ52" s="91">
        <f t="shared" si="13"/>
        <v>98</v>
      </c>
      <c r="AK52" s="91">
        <f t="shared" si="14"/>
        <v>74</v>
      </c>
      <c r="AL52" s="91">
        <f t="shared" si="15"/>
        <v>0</v>
      </c>
      <c r="AM52" s="91">
        <f t="shared" si="16"/>
        <v>0</v>
      </c>
      <c r="AN52" s="91">
        <f t="shared" si="17"/>
        <v>4</v>
      </c>
      <c r="AO52" s="91">
        <f t="shared" si="18"/>
        <v>0</v>
      </c>
      <c r="AP52" s="91">
        <f t="shared" si="19"/>
        <v>7</v>
      </c>
      <c r="AQ52" s="91">
        <f t="shared" si="20"/>
        <v>5</v>
      </c>
      <c r="AR52" s="91">
        <f t="shared" si="21"/>
        <v>74</v>
      </c>
      <c r="AS52" s="91">
        <f t="shared" si="22"/>
        <v>59</v>
      </c>
      <c r="AT52" s="91">
        <f t="shared" si="23"/>
        <v>35</v>
      </c>
      <c r="AU52" s="91">
        <f t="shared" si="24"/>
        <v>30</v>
      </c>
      <c r="AV52" s="91">
        <f t="shared" si="25"/>
        <v>62</v>
      </c>
      <c r="AW52" s="91">
        <f t="shared" si="26"/>
        <v>43</v>
      </c>
      <c r="AX52" s="80">
        <f t="shared" si="27"/>
        <v>0.77551020408163263</v>
      </c>
      <c r="AY52" s="80" t="str">
        <f t="shared" si="28"/>
        <v/>
      </c>
      <c r="AZ52" s="80">
        <f t="shared" si="29"/>
        <v>1</v>
      </c>
      <c r="BA52" s="80">
        <f t="shared" si="30"/>
        <v>0.77027027027027029</v>
      </c>
      <c r="BB52" s="80">
        <f t="shared" si="31"/>
        <v>0.8571428571428571</v>
      </c>
      <c r="BC52" s="80">
        <f t="shared" si="32"/>
        <v>0.72580645161290325</v>
      </c>
      <c r="BD52" s="80">
        <f t="shared" si="1"/>
        <v>0.86363636363636365</v>
      </c>
      <c r="BE52" s="81" t="str">
        <f t="shared" si="2"/>
        <v/>
      </c>
      <c r="BF52" s="80">
        <f t="shared" si="3"/>
        <v>0</v>
      </c>
      <c r="BG52" s="80">
        <f t="shared" si="4"/>
        <v>0.88235294117647056</v>
      </c>
      <c r="BH52" s="80">
        <f t="shared" si="5"/>
        <v>1</v>
      </c>
      <c r="BI52" s="80">
        <f t="shared" si="6"/>
        <v>0.82352941176470584</v>
      </c>
      <c r="BJ52" s="81">
        <f t="shared" si="7"/>
        <v>0.72368421052631582</v>
      </c>
      <c r="BK52" s="81" t="str">
        <f t="shared" si="8"/>
        <v/>
      </c>
      <c r="BL52" s="81">
        <f t="shared" si="9"/>
        <v>0</v>
      </c>
      <c r="BM52" s="81">
        <f t="shared" si="10"/>
        <v>0.77192982456140347</v>
      </c>
      <c r="BN52" s="81">
        <f t="shared" si="11"/>
        <v>0.83333333333333337</v>
      </c>
      <c r="BO52" s="81">
        <f t="shared" si="12"/>
        <v>0.64444444444444449</v>
      </c>
      <c r="BP52" s="81">
        <f t="shared" si="33"/>
        <v>0.75510204081632648</v>
      </c>
      <c r="BQ52" s="81" t="str">
        <f t="shared" si="34"/>
        <v/>
      </c>
      <c r="BR52" s="81">
        <f t="shared" si="35"/>
        <v>0</v>
      </c>
      <c r="BS52" s="81">
        <f t="shared" si="36"/>
        <v>0.79729729729729726</v>
      </c>
      <c r="BT52" s="81">
        <f t="shared" si="37"/>
        <v>0.8571428571428571</v>
      </c>
      <c r="BU52" s="81">
        <f t="shared" si="38"/>
        <v>0.69354838709677424</v>
      </c>
      <c r="BV52" s="80" t="str">
        <f t="shared" si="39"/>
        <v/>
      </c>
      <c r="BW52" s="80">
        <f t="shared" si="40"/>
        <v>0</v>
      </c>
      <c r="BX52" s="80">
        <f t="shared" si="41"/>
        <v>1.2142857142857144</v>
      </c>
      <c r="BY52" s="80" t="str">
        <f t="shared" si="42"/>
        <v/>
      </c>
      <c r="BZ52" s="80">
        <f t="shared" si="43"/>
        <v>0.92631578947368409</v>
      </c>
      <c r="CA52" s="80">
        <f t="shared" si="44"/>
        <v>1.2931034482758621</v>
      </c>
      <c r="CB52" s="80" t="str">
        <f t="shared" si="45"/>
        <v/>
      </c>
      <c r="CC52" s="80">
        <f t="shared" si="46"/>
        <v>0</v>
      </c>
      <c r="CD52" s="80">
        <f t="shared" si="47"/>
        <v>1.2358803986710962</v>
      </c>
      <c r="CE52" s="94">
        <f t="shared" si="48"/>
        <v>1.2068710423991542</v>
      </c>
      <c r="CF52" s="94">
        <f t="shared" si="49"/>
        <v>1.0277047083693518</v>
      </c>
      <c r="CG52" s="94">
        <f t="shared" si="50"/>
        <v>0.4211113613392084</v>
      </c>
      <c r="CH52" s="94">
        <f t="shared" si="51"/>
        <v>1.950093850192435</v>
      </c>
      <c r="CI52" s="94" t="str">
        <f t="shared" si="52"/>
        <v/>
      </c>
      <c r="CJ52" s="94">
        <f t="shared" si="53"/>
        <v>-2.7353502909435941</v>
      </c>
      <c r="CK52" s="94">
        <f t="shared" si="54"/>
        <v>1.9286807189109838</v>
      </c>
    </row>
    <row r="53" spans="1:89" s="75" customFormat="1" x14ac:dyDescent="0.25">
      <c r="B53" s="78" t="s">
        <v>246</v>
      </c>
      <c r="C53" s="68"/>
      <c r="D53" s="72">
        <f>SUM(D2:D52)</f>
        <v>16649450</v>
      </c>
      <c r="E53" s="72"/>
      <c r="F53" s="72"/>
      <c r="G53" s="72">
        <f t="shared" ref="G53:AI53" si="55">SUM(G2:G52)</f>
        <v>66545</v>
      </c>
      <c r="H53" s="72">
        <f t="shared" si="55"/>
        <v>46016</v>
      </c>
      <c r="I53" s="72">
        <f t="shared" si="55"/>
        <v>2401</v>
      </c>
      <c r="J53" s="72">
        <f t="shared" si="55"/>
        <v>941</v>
      </c>
      <c r="K53" s="72">
        <f t="shared" si="55"/>
        <v>7773</v>
      </c>
      <c r="L53" s="72">
        <f t="shared" si="55"/>
        <v>3667</v>
      </c>
      <c r="M53" s="72">
        <f t="shared" si="55"/>
        <v>22191</v>
      </c>
      <c r="N53" s="72">
        <f t="shared" si="55"/>
        <v>17303</v>
      </c>
      <c r="O53" s="72">
        <f t="shared" si="55"/>
        <v>28347</v>
      </c>
      <c r="P53" s="72">
        <f t="shared" si="55"/>
        <v>19821</v>
      </c>
      <c r="Q53" s="72">
        <f t="shared" si="55"/>
        <v>16424</v>
      </c>
      <c r="R53" s="72">
        <f t="shared" si="55"/>
        <v>11105</v>
      </c>
      <c r="S53" s="72">
        <f t="shared" si="55"/>
        <v>50094</v>
      </c>
      <c r="T53" s="72">
        <f t="shared" si="55"/>
        <v>34891</v>
      </c>
      <c r="U53" s="72"/>
      <c r="V53" s="72">
        <f t="shared" si="55"/>
        <v>109820</v>
      </c>
      <c r="W53" s="72">
        <f t="shared" si="55"/>
        <v>78347</v>
      </c>
      <c r="X53" s="72">
        <f t="shared" si="55"/>
        <v>7440</v>
      </c>
      <c r="Y53" s="72">
        <f t="shared" si="55"/>
        <v>3636</v>
      </c>
      <c r="Z53" s="72">
        <f t="shared" si="55"/>
        <v>20603</v>
      </c>
      <c r="AA53" s="72">
        <f t="shared" si="55"/>
        <v>12233</v>
      </c>
      <c r="AB53" s="72">
        <f t="shared" si="55"/>
        <v>24013</v>
      </c>
      <c r="AC53" s="72">
        <f t="shared" si="55"/>
        <v>19939</v>
      </c>
      <c r="AD53" s="72">
        <f t="shared" si="55"/>
        <v>47648</v>
      </c>
      <c r="AE53" s="72">
        <f t="shared" si="55"/>
        <v>35294</v>
      </c>
      <c r="AF53" s="72">
        <f t="shared" si="55"/>
        <v>36872</v>
      </c>
      <c r="AG53" s="72">
        <f t="shared" si="55"/>
        <v>27288</v>
      </c>
      <c r="AH53" s="72">
        <f t="shared" si="55"/>
        <v>72789</v>
      </c>
      <c r="AI53" s="72">
        <f t="shared" si="55"/>
        <v>50985</v>
      </c>
      <c r="AJ53" s="91">
        <f t="shared" ref="AJ53" si="56">G53+V53</f>
        <v>176365</v>
      </c>
      <c r="AK53" s="91">
        <f t="shared" ref="AK53" si="57">H53+W53</f>
        <v>124363</v>
      </c>
      <c r="AL53" s="91">
        <f t="shared" ref="AL53" si="58">I53+X53</f>
        <v>9841</v>
      </c>
      <c r="AM53" s="91">
        <f t="shared" ref="AM53" si="59">J53+Y53</f>
        <v>4577</v>
      </c>
      <c r="AN53" s="91">
        <f t="shared" ref="AN53" si="60">K53+Z53</f>
        <v>28376</v>
      </c>
      <c r="AO53" s="91">
        <f t="shared" ref="AO53" si="61">L53+AA53</f>
        <v>15900</v>
      </c>
      <c r="AP53" s="91">
        <f t="shared" ref="AP53" si="62">M53+AB53</f>
        <v>46204</v>
      </c>
      <c r="AQ53" s="91">
        <f t="shared" ref="AQ53" si="63">N53+AC53</f>
        <v>37242</v>
      </c>
      <c r="AR53" s="91">
        <f t="shared" ref="AR53" si="64">O53+AD53</f>
        <v>75995</v>
      </c>
      <c r="AS53" s="91">
        <f t="shared" ref="AS53" si="65">P53+AE53</f>
        <v>55115</v>
      </c>
      <c r="AT53" s="91">
        <f t="shared" ref="AT53" si="66">Q53+AF53</f>
        <v>53296</v>
      </c>
      <c r="AU53" s="91">
        <f t="shared" ref="AU53" si="67">R53+AG53</f>
        <v>38393</v>
      </c>
      <c r="AV53" s="91">
        <f t="shared" ref="AV53" si="68">S53+AH53</f>
        <v>122883</v>
      </c>
      <c r="AW53" s="91">
        <f t="shared" ref="AW53" si="69">T53+AI53</f>
        <v>85876</v>
      </c>
      <c r="AX53" s="72"/>
      <c r="AY53" s="72"/>
      <c r="AZ53" s="72"/>
      <c r="BA53" s="72"/>
      <c r="BB53" s="72"/>
      <c r="BC53" s="72"/>
      <c r="CA53" s="80"/>
    </row>
    <row r="54" spans="1:89" s="75" customFormat="1" x14ac:dyDescent="0.25">
      <c r="B54" s="78" t="s">
        <v>247</v>
      </c>
      <c r="C54" s="68"/>
      <c r="D54" s="68"/>
      <c r="G54" s="75">
        <f>H53/G53</f>
        <v>0.69150199113381927</v>
      </c>
      <c r="I54" s="75">
        <f>J53/I53</f>
        <v>0.39192003331945025</v>
      </c>
      <c r="K54" s="75">
        <f>L53/K53</f>
        <v>0.47176122475234789</v>
      </c>
      <c r="M54" s="75">
        <f>N53/M53</f>
        <v>0.77973052138254251</v>
      </c>
      <c r="O54" s="75">
        <f>P53/O53</f>
        <v>0.69922743147423005</v>
      </c>
      <c r="Q54" s="75">
        <f>R53/Q53</f>
        <v>0.67614466634193859</v>
      </c>
      <c r="S54" s="75">
        <f>T53/S53</f>
        <v>0.69651056014692381</v>
      </c>
      <c r="V54" s="75">
        <f>W53/V53</f>
        <v>0.71341285740302318</v>
      </c>
      <c r="X54" s="75">
        <f>Y53/X53</f>
        <v>0.48870967741935484</v>
      </c>
      <c r="Z54" s="75">
        <f>AA53/Z53</f>
        <v>0.59374848323059748</v>
      </c>
      <c r="AB54" s="75">
        <f>AC53/AB53</f>
        <v>0.83034189813850834</v>
      </c>
      <c r="AD54" s="75">
        <f>AE53/AD53</f>
        <v>0.74072364002686364</v>
      </c>
      <c r="AF54" s="75">
        <f>AG53/AF53</f>
        <v>0.74007376871338681</v>
      </c>
      <c r="AH54" s="75">
        <f>AI53/AH53</f>
        <v>0.70044924370440587</v>
      </c>
      <c r="AJ54" s="75">
        <f>AK53/AJ53</f>
        <v>0.70514557877129813</v>
      </c>
      <c r="AL54" s="75">
        <f>AM53/AL53</f>
        <v>0.46509501066964737</v>
      </c>
      <c r="AN54" s="75">
        <f>AO53/AN53</f>
        <v>0.56033267550042287</v>
      </c>
      <c r="AP54" s="75">
        <f>AQ53/AP53</f>
        <v>0.80603410960090038</v>
      </c>
      <c r="AR54" s="75">
        <f>AS53/AR53</f>
        <v>0.72524508191328374</v>
      </c>
      <c r="AT54" s="75">
        <f>AU53/AT53</f>
        <v>0.72037301110777541</v>
      </c>
      <c r="AV54" s="75">
        <f>AW53/AV53</f>
        <v>0.69884361547162743</v>
      </c>
      <c r="CA54" s="80"/>
    </row>
    <row r="55" spans="1:89" s="75" customFormat="1" x14ac:dyDescent="0.25">
      <c r="B55" s="78" t="s">
        <v>282</v>
      </c>
      <c r="C55" s="68"/>
      <c r="D55" s="68"/>
      <c r="G55" s="75">
        <f>V53/(G53+V53)</f>
        <v>0.62268590706772886</v>
      </c>
      <c r="I55" s="75">
        <f>X53/(I53+X53)</f>
        <v>0.75602072960065037</v>
      </c>
      <c r="K55" s="75">
        <f>Z53/(K53+Z53)</f>
        <v>0.72607132788271778</v>
      </c>
      <c r="M55" s="75">
        <f>AB53/(M53+AB53)</f>
        <v>0.51971690762704525</v>
      </c>
      <c r="O55" s="75">
        <f>AD53/(O53+AD53)</f>
        <v>0.62698861767221525</v>
      </c>
      <c r="Q55" s="75">
        <f>AF53/(Q53+AF53)</f>
        <v>0.6918342839987992</v>
      </c>
      <c r="S55" s="75">
        <f>AH53/(S53+AH53)</f>
        <v>0.59234393691560261</v>
      </c>
      <c r="CA55" s="80"/>
    </row>
    <row r="56" spans="1:89" s="75" customFormat="1" x14ac:dyDescent="0.25">
      <c r="B56" s="78" t="s">
        <v>249</v>
      </c>
      <c r="C56" s="68"/>
      <c r="D56" s="68"/>
      <c r="I56" s="75">
        <f>I54/$O$54</f>
        <v>0.56050437336695713</v>
      </c>
      <c r="K56" s="75">
        <f>K54/$O$54</f>
        <v>0.67468924060616553</v>
      </c>
      <c r="Q56" s="75">
        <f>Q54/S54</f>
        <v>0.9707601076418868</v>
      </c>
      <c r="X56" s="75">
        <f>X54/AD54</f>
        <v>0.65977329601851364</v>
      </c>
      <c r="Z56" s="75">
        <f>Z54/AD54</f>
        <v>0.8015789575840514</v>
      </c>
      <c r="AF56" s="75">
        <f>AF54/AH54</f>
        <v>1.0565701588874907</v>
      </c>
      <c r="AL56" s="75">
        <f>AL54/AR54</f>
        <v>0.64129357408763232</v>
      </c>
      <c r="AN56" s="75">
        <f>AN54/AR54</f>
        <v>0.77261147917363038</v>
      </c>
      <c r="AT56" s="75">
        <f>AT54/AV54</f>
        <v>1.0308071722478547</v>
      </c>
      <c r="CA56" s="80"/>
    </row>
    <row r="57" spans="1:89" s="83" customFormat="1" ht="15.75" x14ac:dyDescent="0.25">
      <c r="B57" s="84" t="s">
        <v>278</v>
      </c>
      <c r="AX57" s="85">
        <f>G55</f>
        <v>0.62268590706772886</v>
      </c>
      <c r="AY57" s="85">
        <f>I55</f>
        <v>0.75602072960065037</v>
      </c>
      <c r="AZ57" s="85">
        <f>K55</f>
        <v>0.72607132788271778</v>
      </c>
      <c r="BA57" s="85">
        <f>O55</f>
        <v>0.62698861767221525</v>
      </c>
      <c r="BB57" s="85">
        <f>Q55</f>
        <v>0.6918342839987992</v>
      </c>
      <c r="BC57" s="85">
        <f>S55</f>
        <v>0.59234393691560261</v>
      </c>
      <c r="BD57" s="85">
        <f>G54</f>
        <v>0.69150199113381927</v>
      </c>
      <c r="BE57" s="85">
        <f>I54</f>
        <v>0.39192003331945025</v>
      </c>
      <c r="BF57" s="85">
        <f>K54</f>
        <v>0.47176122475234789</v>
      </c>
      <c r="BG57" s="85">
        <f>O54</f>
        <v>0.69922743147423005</v>
      </c>
      <c r="BH57" s="85">
        <f>Q54</f>
        <v>0.67614466634193859</v>
      </c>
      <c r="BI57" s="85">
        <f>S54</f>
        <v>0.69651056014692381</v>
      </c>
      <c r="BJ57" s="85">
        <f>V54</f>
        <v>0.71341285740302318</v>
      </c>
      <c r="BK57" s="85">
        <f>X54</f>
        <v>0.48870967741935484</v>
      </c>
      <c r="BL57" s="85">
        <f>Z54</f>
        <v>0.59374848323059748</v>
      </c>
      <c r="BM57" s="85">
        <f>AD54</f>
        <v>0.74072364002686364</v>
      </c>
      <c r="BN57" s="85">
        <f>AF54</f>
        <v>0.74007376871338681</v>
      </c>
      <c r="BO57" s="85">
        <f>AH54</f>
        <v>0.70044924370440587</v>
      </c>
      <c r="BP57" s="85">
        <f>AJ54</f>
        <v>0.70514557877129813</v>
      </c>
      <c r="BQ57" s="85">
        <f>AL54</f>
        <v>0.46509501066964737</v>
      </c>
      <c r="BR57" s="85">
        <f>AN54</f>
        <v>0.56033267550042287</v>
      </c>
      <c r="BS57" s="85">
        <f>AR54</f>
        <v>0.72524508191328374</v>
      </c>
      <c r="BT57" s="85">
        <f>AT54</f>
        <v>0.72037301110777541</v>
      </c>
      <c r="BU57" s="85">
        <f>AV54</f>
        <v>0.69884361547162743</v>
      </c>
      <c r="BV57" s="85">
        <f>I56</f>
        <v>0.56050437336695713</v>
      </c>
      <c r="BW57" s="85">
        <f>K56</f>
        <v>0.67468924060616553</v>
      </c>
      <c r="BX57" s="85">
        <f>Q56</f>
        <v>0.9707601076418868</v>
      </c>
      <c r="BY57" s="85">
        <f>X56</f>
        <v>0.65977329601851364</v>
      </c>
      <c r="BZ57" s="85">
        <f>Z56</f>
        <v>0.8015789575840514</v>
      </c>
      <c r="CA57" s="85">
        <f>AF56</f>
        <v>1.0565701588874907</v>
      </c>
      <c r="CB57" s="85">
        <f>AL56</f>
        <v>0.64129357408763232</v>
      </c>
      <c r="CC57" s="85">
        <f>AN56</f>
        <v>0.77261147917363038</v>
      </c>
      <c r="CD57" s="85">
        <f>AT56</f>
        <v>1.0308071722478547</v>
      </c>
    </row>
    <row r="58" spans="1:89" s="83" customFormat="1" ht="15.75" x14ac:dyDescent="0.25">
      <c r="B58" s="84" t="s">
        <v>279</v>
      </c>
      <c r="H58" s="83" t="s">
        <v>248</v>
      </c>
      <c r="AX58" s="85">
        <f>AVERAGE(AX2:AX52)</f>
        <v>0.63418450329775167</v>
      </c>
      <c r="AY58" s="85">
        <f t="shared" ref="AY58:CA58" si="70">AVERAGE(AY2:AY52)</f>
        <v>0.71654403079646467</v>
      </c>
      <c r="AZ58" s="85">
        <f t="shared" si="70"/>
        <v>0.80360141491343251</v>
      </c>
      <c r="BA58" s="85">
        <f t="shared" si="70"/>
        <v>0.62521801607184546</v>
      </c>
      <c r="BB58" s="85">
        <f>AVERAGE(BB2:BB52)</f>
        <v>0.69762869372745606</v>
      </c>
      <c r="BC58" s="85">
        <f t="shared" si="70"/>
        <v>0.60720721862320337</v>
      </c>
      <c r="BD58" s="85">
        <f t="shared" si="70"/>
        <v>0.64670172636086776</v>
      </c>
      <c r="BE58" s="85">
        <f t="shared" si="70"/>
        <v>0.29764755773023749</v>
      </c>
      <c r="BF58" s="85">
        <f t="shared" si="70"/>
        <v>0.51441793964312588</v>
      </c>
      <c r="BG58" s="85">
        <f t="shared" si="70"/>
        <v>0.65481514782502837</v>
      </c>
      <c r="BH58" s="85">
        <f t="shared" si="70"/>
        <v>0.59226899437157654</v>
      </c>
      <c r="BI58" s="85">
        <f t="shared" si="70"/>
        <v>0.6554438976693937</v>
      </c>
      <c r="BJ58" s="85">
        <f t="shared" si="70"/>
        <v>0.68624498963429781</v>
      </c>
      <c r="BK58" s="85">
        <f t="shared" si="70"/>
        <v>0.37214225910888665</v>
      </c>
      <c r="BL58" s="85">
        <f t="shared" si="70"/>
        <v>0.52470629843598837</v>
      </c>
      <c r="BM58" s="85">
        <f t="shared" si="70"/>
        <v>0.72629600252413729</v>
      </c>
      <c r="BN58" s="85">
        <f t="shared" si="70"/>
        <v>0.70943852502946381</v>
      </c>
      <c r="BO58" s="85">
        <f t="shared" si="70"/>
        <v>0.67796679444958885</v>
      </c>
      <c r="BP58" s="85">
        <f t="shared" si="70"/>
        <v>0.67327314560091878</v>
      </c>
      <c r="BQ58" s="85">
        <f t="shared" si="70"/>
        <v>0.35062659130847962</v>
      </c>
      <c r="BR58" s="85">
        <f t="shared" si="70"/>
        <v>0.49396749014594393</v>
      </c>
      <c r="BS58" s="85">
        <f t="shared" si="70"/>
        <v>0.6996669047227756</v>
      </c>
      <c r="BT58" s="85">
        <f t="shared" si="70"/>
        <v>0.67515242775987405</v>
      </c>
      <c r="BU58" s="85">
        <f t="shared" si="70"/>
        <v>0.67160383431246495</v>
      </c>
      <c r="BV58" s="85">
        <f t="shared" si="70"/>
        <v>0.46125840181805977</v>
      </c>
      <c r="BW58" s="85">
        <f t="shared" si="70"/>
        <v>0.80399630128578747</v>
      </c>
      <c r="BX58" s="85">
        <f t="shared" si="70"/>
        <v>0.89876577682204895</v>
      </c>
      <c r="BY58" s="85">
        <f t="shared" si="70"/>
        <v>0.52459851230799626</v>
      </c>
      <c r="BZ58" s="85">
        <f t="shared" si="70"/>
        <v>1.0538457297136408</v>
      </c>
      <c r="CA58" s="85">
        <f t="shared" si="70"/>
        <v>1.0471582491171807</v>
      </c>
      <c r="CB58" s="85">
        <f t="shared" ref="CB58:CD58" si="71">AVERAGE(CB2:CB52)</f>
        <v>0.51173374254532489</v>
      </c>
      <c r="CC58" s="85">
        <f t="shared" si="71"/>
        <v>0.71735672418798568</v>
      </c>
      <c r="CD58" s="85">
        <f t="shared" si="71"/>
        <v>1.0051292992540928</v>
      </c>
    </row>
    <row r="59" spans="1:89" s="83" customFormat="1" ht="15.75" x14ac:dyDescent="0.25">
      <c r="B59" s="84" t="s">
        <v>280</v>
      </c>
      <c r="AX59" s="85">
        <f>_xlfn.STDEV.P(AX2:AX52)</f>
        <v>0.11710091287213074</v>
      </c>
      <c r="AY59" s="85">
        <f t="shared" ref="AY59:CA59" si="72">_xlfn.STDEV.P(AY2:AY52)</f>
        <v>0.19874051942238216</v>
      </c>
      <c r="AZ59" s="85">
        <f t="shared" si="72"/>
        <v>0.15448542567689438</v>
      </c>
      <c r="BA59" s="85">
        <f t="shared" si="72"/>
        <v>0.13752275305216213</v>
      </c>
      <c r="BB59" s="85">
        <f>_xlfn.STDEV.P(BB2:BB52)</f>
        <v>0.12605006364533086</v>
      </c>
      <c r="BC59" s="85">
        <f t="shared" si="72"/>
        <v>0.11815638876250899</v>
      </c>
      <c r="BD59" s="85">
        <f t="shared" si="72"/>
        <v>0.1112431779906843</v>
      </c>
      <c r="BE59" s="85">
        <f t="shared" si="72"/>
        <v>0.2010856385784493</v>
      </c>
      <c r="BF59" s="85">
        <f t="shared" si="72"/>
        <v>0.18910471846046126</v>
      </c>
      <c r="BG59" s="85">
        <f t="shared" si="72"/>
        <v>0.1087434231693085</v>
      </c>
      <c r="BH59" s="85">
        <f t="shared" si="72"/>
        <v>0.19130407025063251</v>
      </c>
      <c r="BI59" s="85">
        <f t="shared" si="72"/>
        <v>0.10281612211634146</v>
      </c>
      <c r="BJ59" s="85">
        <f t="shared" si="72"/>
        <v>8.8905748761930067E-2</v>
      </c>
      <c r="BK59" s="85">
        <f t="shared" si="72"/>
        <v>0.22567370477405294</v>
      </c>
      <c r="BL59" s="85">
        <f t="shared" si="72"/>
        <v>0.17628794563357492</v>
      </c>
      <c r="BM59" s="85">
        <f t="shared" si="72"/>
        <v>8.5991127299460485E-2</v>
      </c>
      <c r="BN59" s="85">
        <f t="shared" si="72"/>
        <v>0.12365753409488062</v>
      </c>
      <c r="BO59" s="85">
        <f t="shared" si="72"/>
        <v>8.5795356963807912E-2</v>
      </c>
      <c r="BP59" s="85">
        <f t="shared" si="72"/>
        <v>7.9622964212399838E-2</v>
      </c>
      <c r="BQ59" s="85">
        <f t="shared" si="72"/>
        <v>0.20807786287370547</v>
      </c>
      <c r="BR59" s="85">
        <f t="shared" si="72"/>
        <v>0.17928486374704539</v>
      </c>
      <c r="BS59" s="85">
        <f t="shared" si="72"/>
        <v>7.453928113988581E-2</v>
      </c>
      <c r="BT59" s="85">
        <f t="shared" si="72"/>
        <v>0.10911208302772665</v>
      </c>
      <c r="BU59" s="85">
        <f t="shared" si="72"/>
        <v>7.4691315041645001E-2</v>
      </c>
      <c r="BV59" s="85">
        <f t="shared" si="72"/>
        <v>0.32483701351579691</v>
      </c>
      <c r="BW59" s="85">
        <f t="shared" si="72"/>
        <v>0.3103901008588168</v>
      </c>
      <c r="BX59" s="85">
        <f t="shared" si="72"/>
        <v>0.24494288706730322</v>
      </c>
      <c r="BY59" s="85">
        <f t="shared" si="72"/>
        <v>0.32668791611104664</v>
      </c>
      <c r="BZ59" s="85">
        <f t="shared" si="72"/>
        <v>0.24268746863764371</v>
      </c>
      <c r="CA59" s="85">
        <f t="shared" si="72"/>
        <v>0.13472921205708796</v>
      </c>
      <c r="CB59" s="85">
        <f t="shared" ref="CB59:CD59" si="73">_xlfn.STDEV.P(CB2:CB52)</f>
        <v>0.31064991777365025</v>
      </c>
      <c r="CC59" s="85">
        <f t="shared" si="73"/>
        <v>0.26225406177887522</v>
      </c>
      <c r="CD59" s="85">
        <f t="shared" si="73"/>
        <v>0.11964193821945576</v>
      </c>
    </row>
  </sheetData>
  <conditionalFormatting sqref="BD2:BD5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5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5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5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5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5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52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Y2:AY5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Z2:AZ52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A2:BA52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2:BC52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B2:BB52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J2:BJ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O52 BQ2:BU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2:BV5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BW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2:BX5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2:BY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2:BZ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2:CA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{B9B3FF11-3465-4474-9A81-69B568F3019D}</x14:id>
        </ext>
      </extLst>
    </cfRule>
  </conditionalFormatting>
  <conditionalFormatting sqref="BP2:BP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BQ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2:BR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:BT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2:CB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2:CC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2:CD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B3FF11-3465-4474-9A81-69B568F30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07FD-A121-4CE6-A68E-65A511CDE1E5}">
  <dimension ref="A1:DG52"/>
  <sheetViews>
    <sheetView workbookViewId="0">
      <selection activeCell="C52" sqref="C52"/>
    </sheetView>
  </sheetViews>
  <sheetFormatPr defaultRowHeight="15" x14ac:dyDescent="0.25"/>
  <cols>
    <col min="1" max="1" width="9.140625" style="62"/>
    <col min="2" max="2" width="19.42578125" style="62" customWidth="1"/>
    <col min="3" max="16384" width="9.140625" style="62"/>
  </cols>
  <sheetData>
    <row r="1" spans="1:111" ht="27" thickBot="1" x14ac:dyDescent="0.3">
      <c r="A1" s="1" t="s">
        <v>102</v>
      </c>
      <c r="B1" s="1" t="s">
        <v>103</v>
      </c>
      <c r="C1" s="62" t="s">
        <v>105</v>
      </c>
      <c r="D1" s="62" t="s">
        <v>106</v>
      </c>
      <c r="E1" s="62" t="s">
        <v>107</v>
      </c>
      <c r="F1" s="62" t="s">
        <v>108</v>
      </c>
      <c r="G1" s="62" t="s">
        <v>109</v>
      </c>
      <c r="H1" s="62" t="s">
        <v>110</v>
      </c>
      <c r="I1" s="62" t="s">
        <v>111</v>
      </c>
      <c r="J1" s="62" t="s">
        <v>112</v>
      </c>
      <c r="K1" s="62" t="s">
        <v>113</v>
      </c>
      <c r="L1" s="62" t="s">
        <v>114</v>
      </c>
      <c r="M1" s="62" t="s">
        <v>115</v>
      </c>
      <c r="N1" s="62" t="s">
        <v>116</v>
      </c>
      <c r="O1" s="62" t="s">
        <v>117</v>
      </c>
      <c r="P1" s="62" t="s">
        <v>118</v>
      </c>
      <c r="Q1" s="62" t="s">
        <v>119</v>
      </c>
      <c r="R1" s="62" t="s">
        <v>120</v>
      </c>
      <c r="S1" s="62" t="s">
        <v>121</v>
      </c>
      <c r="T1" s="62" t="s">
        <v>122</v>
      </c>
      <c r="U1" s="62" t="s">
        <v>123</v>
      </c>
      <c r="V1" s="62" t="s">
        <v>124</v>
      </c>
      <c r="W1" s="62" t="s">
        <v>125</v>
      </c>
      <c r="X1" s="62" t="s">
        <v>126</v>
      </c>
      <c r="Y1" s="62" t="s">
        <v>127</v>
      </c>
      <c r="Z1" s="62" t="s">
        <v>128</v>
      </c>
      <c r="AA1" s="62" t="s">
        <v>129</v>
      </c>
      <c r="AB1" s="62" t="s">
        <v>130</v>
      </c>
      <c r="AC1" s="62" t="s">
        <v>131</v>
      </c>
      <c r="AD1" s="62" t="s">
        <v>132</v>
      </c>
      <c r="AE1" s="62" t="s">
        <v>133</v>
      </c>
      <c r="AF1" s="62" t="s">
        <v>134</v>
      </c>
      <c r="AG1" s="62" t="s">
        <v>135</v>
      </c>
      <c r="AH1" s="62" t="s">
        <v>136</v>
      </c>
      <c r="AI1" s="62" t="s">
        <v>137</v>
      </c>
      <c r="AJ1" s="62" t="s">
        <v>138</v>
      </c>
      <c r="AK1" s="62" t="s">
        <v>139</v>
      </c>
      <c r="AL1" s="62" t="s">
        <v>140</v>
      </c>
      <c r="AM1" s="62" t="s">
        <v>141</v>
      </c>
      <c r="AN1" s="62" t="s">
        <v>142</v>
      </c>
      <c r="AO1" s="62" t="s">
        <v>143</v>
      </c>
      <c r="AP1" s="62" t="s">
        <v>144</v>
      </c>
      <c r="AQ1" s="62" t="s">
        <v>145</v>
      </c>
      <c r="AR1" s="62" t="s">
        <v>146</v>
      </c>
      <c r="AS1" s="62" t="s">
        <v>147</v>
      </c>
      <c r="AT1" s="62" t="s">
        <v>148</v>
      </c>
      <c r="AU1" s="62" t="s">
        <v>149</v>
      </c>
      <c r="AV1" s="62" t="s">
        <v>150</v>
      </c>
      <c r="AW1" s="62" t="s">
        <v>151</v>
      </c>
      <c r="AX1" s="62" t="s">
        <v>152</v>
      </c>
      <c r="AY1" s="62" t="s">
        <v>153</v>
      </c>
      <c r="AZ1" s="62" t="s">
        <v>154</v>
      </c>
      <c r="BA1" s="62" t="s">
        <v>155</v>
      </c>
      <c r="BB1" s="62" t="s">
        <v>156</v>
      </c>
      <c r="BC1" s="62" t="s">
        <v>157</v>
      </c>
      <c r="BD1" s="62" t="s">
        <v>158</v>
      </c>
      <c r="BE1" s="62" t="s">
        <v>159</v>
      </c>
      <c r="BF1" s="62" t="s">
        <v>160</v>
      </c>
      <c r="BG1" s="62" t="s">
        <v>161</v>
      </c>
      <c r="BH1" s="62" t="s">
        <v>162</v>
      </c>
      <c r="BI1" s="62" t="s">
        <v>163</v>
      </c>
      <c r="BJ1" s="62" t="s">
        <v>164</v>
      </c>
      <c r="BK1" s="62" t="s">
        <v>165</v>
      </c>
      <c r="BL1" s="62" t="s">
        <v>166</v>
      </c>
      <c r="BM1" s="62" t="s">
        <v>167</v>
      </c>
      <c r="BN1" s="62" t="s">
        <v>168</v>
      </c>
      <c r="BO1" s="62" t="s">
        <v>169</v>
      </c>
      <c r="BP1" s="62" t="s">
        <v>170</v>
      </c>
      <c r="BQ1" s="62" t="s">
        <v>171</v>
      </c>
      <c r="BR1" s="62" t="s">
        <v>172</v>
      </c>
      <c r="BS1" s="62" t="s">
        <v>173</v>
      </c>
      <c r="BT1" s="62" t="s">
        <v>174</v>
      </c>
      <c r="BU1" s="62" t="s">
        <v>175</v>
      </c>
      <c r="BV1" s="62" t="s">
        <v>176</v>
      </c>
      <c r="BW1" s="62" t="s">
        <v>177</v>
      </c>
      <c r="BX1" s="62" t="s">
        <v>178</v>
      </c>
      <c r="BY1" s="62" t="s">
        <v>179</v>
      </c>
      <c r="BZ1" s="62" t="s">
        <v>180</v>
      </c>
      <c r="CA1" s="62" t="s">
        <v>181</v>
      </c>
      <c r="CB1" s="62" t="s">
        <v>182</v>
      </c>
      <c r="CC1" s="62" t="s">
        <v>183</v>
      </c>
      <c r="CD1" s="62" t="s">
        <v>184</v>
      </c>
      <c r="CE1" s="62" t="s">
        <v>185</v>
      </c>
      <c r="CF1" s="62" t="s">
        <v>186</v>
      </c>
      <c r="CG1" s="62" t="s">
        <v>187</v>
      </c>
      <c r="CH1" s="62" t="s">
        <v>188</v>
      </c>
      <c r="CI1" s="62" t="s">
        <v>189</v>
      </c>
      <c r="CJ1" s="62" t="s">
        <v>190</v>
      </c>
      <c r="CK1" s="62" t="s">
        <v>191</v>
      </c>
      <c r="CL1" s="62" t="s">
        <v>192</v>
      </c>
      <c r="CM1" s="62" t="s">
        <v>193</v>
      </c>
      <c r="CN1" s="62" t="s">
        <v>194</v>
      </c>
      <c r="CO1" s="62" t="s">
        <v>195</v>
      </c>
      <c r="CP1" s="62" t="s">
        <v>196</v>
      </c>
      <c r="CQ1" s="62" t="s">
        <v>197</v>
      </c>
      <c r="CR1" s="62" t="s">
        <v>198</v>
      </c>
      <c r="CS1" s="62" t="s">
        <v>199</v>
      </c>
      <c r="CT1" s="62" t="s">
        <v>200</v>
      </c>
      <c r="CU1" s="62" t="s">
        <v>201</v>
      </c>
      <c r="CV1" s="62" t="s">
        <v>202</v>
      </c>
      <c r="CW1" s="62" t="s">
        <v>203</v>
      </c>
      <c r="CX1" s="62" t="s">
        <v>204</v>
      </c>
      <c r="CY1" s="62" t="s">
        <v>205</v>
      </c>
      <c r="CZ1" s="62" t="s">
        <v>206</v>
      </c>
      <c r="DA1" s="62" t="s">
        <v>207</v>
      </c>
      <c r="DB1" s="62" t="s">
        <v>208</v>
      </c>
      <c r="DC1" s="62" t="s">
        <v>209</v>
      </c>
      <c r="DD1" s="62" t="s">
        <v>210</v>
      </c>
      <c r="DE1" s="62" t="s">
        <v>211</v>
      </c>
      <c r="DF1" s="62" t="s">
        <v>212</v>
      </c>
    </row>
    <row r="2" spans="1:111" ht="15.75" thickBot="1" x14ac:dyDescent="0.3">
      <c r="A2" s="2" t="s">
        <v>2</v>
      </c>
      <c r="B2" s="2" t="s">
        <v>3</v>
      </c>
      <c r="C2" s="62">
        <v>2020</v>
      </c>
      <c r="D2" s="62">
        <v>1892</v>
      </c>
      <c r="E2" s="62">
        <v>1047</v>
      </c>
      <c r="F2" s="62">
        <v>55.34</v>
      </c>
      <c r="G2" s="62">
        <v>311</v>
      </c>
      <c r="H2" s="62">
        <v>144</v>
      </c>
      <c r="I2" s="62">
        <v>46.3</v>
      </c>
      <c r="J2" s="62">
        <v>16.440000000000001</v>
      </c>
      <c r="K2" s="62">
        <v>142</v>
      </c>
      <c r="L2" s="62">
        <v>75</v>
      </c>
      <c r="M2" s="62">
        <v>52.82</v>
      </c>
      <c r="N2" s="62">
        <v>7.51</v>
      </c>
      <c r="O2" s="62">
        <v>143</v>
      </c>
      <c r="P2" s="62">
        <v>104</v>
      </c>
      <c r="Q2" s="62">
        <v>72.73</v>
      </c>
      <c r="R2" s="62">
        <v>7.56</v>
      </c>
      <c r="S2" s="62">
        <v>1112</v>
      </c>
      <c r="T2" s="62">
        <v>626</v>
      </c>
      <c r="U2" s="62">
        <v>56.29</v>
      </c>
      <c r="V2" s="62">
        <v>58.77</v>
      </c>
      <c r="W2" s="62">
        <v>1</v>
      </c>
      <c r="X2" s="62">
        <v>0</v>
      </c>
      <c r="Y2" s="62">
        <v>0</v>
      </c>
      <c r="Z2" s="62">
        <v>0.05</v>
      </c>
      <c r="AA2" s="62">
        <v>24</v>
      </c>
      <c r="AB2" s="62">
        <v>12</v>
      </c>
      <c r="AC2" s="62">
        <v>50</v>
      </c>
      <c r="AD2" s="62">
        <v>1.27</v>
      </c>
      <c r="AE2" s="62">
        <v>99</v>
      </c>
      <c r="AF2" s="62">
        <v>50</v>
      </c>
      <c r="AG2" s="62">
        <v>50.51</v>
      </c>
      <c r="AH2" s="62">
        <v>5.23</v>
      </c>
      <c r="AI2" s="62">
        <v>0</v>
      </c>
      <c r="AJ2" s="62">
        <v>0</v>
      </c>
      <c r="AK2" s="62">
        <v>0</v>
      </c>
      <c r="AL2" s="62">
        <v>0</v>
      </c>
      <c r="AM2" s="62">
        <v>754</v>
      </c>
      <c r="AN2" s="62">
        <v>425</v>
      </c>
      <c r="AO2" s="62">
        <v>56.37</v>
      </c>
      <c r="AP2" s="62">
        <v>39.85</v>
      </c>
      <c r="AQ2" s="62">
        <v>174</v>
      </c>
      <c r="AR2" s="62">
        <v>93</v>
      </c>
      <c r="AS2" s="62">
        <v>53.45</v>
      </c>
      <c r="AT2" s="62">
        <v>9.1999999999999993</v>
      </c>
      <c r="AU2" s="62">
        <v>58</v>
      </c>
      <c r="AV2" s="62">
        <v>26</v>
      </c>
      <c r="AW2" s="62">
        <v>44.83</v>
      </c>
      <c r="AX2" s="62">
        <v>3.07</v>
      </c>
      <c r="AY2" s="62">
        <v>48</v>
      </c>
      <c r="AZ2" s="62">
        <v>35</v>
      </c>
      <c r="BA2" s="62">
        <v>72.92</v>
      </c>
      <c r="BB2" s="62">
        <v>2.54</v>
      </c>
      <c r="BC2" s="62">
        <v>405</v>
      </c>
      <c r="BD2" s="62">
        <v>226</v>
      </c>
      <c r="BE2" s="62">
        <v>55.8</v>
      </c>
      <c r="BF2" s="62">
        <v>21.41</v>
      </c>
      <c r="BG2" s="62">
        <v>0</v>
      </c>
      <c r="BH2" s="62">
        <v>0</v>
      </c>
      <c r="BI2" s="62">
        <v>0</v>
      </c>
      <c r="BJ2" s="62">
        <v>0</v>
      </c>
      <c r="BK2" s="62">
        <v>5</v>
      </c>
      <c r="BL2" s="62">
        <v>5</v>
      </c>
      <c r="BM2" s="62">
        <v>100</v>
      </c>
      <c r="BN2" s="62">
        <v>0.26</v>
      </c>
      <c r="BO2" s="62">
        <v>41</v>
      </c>
      <c r="BP2" s="62">
        <v>22</v>
      </c>
      <c r="BQ2" s="62">
        <v>53.66</v>
      </c>
      <c r="BR2" s="62">
        <v>2.17</v>
      </c>
      <c r="BS2" s="62">
        <v>0</v>
      </c>
      <c r="BT2" s="62">
        <v>0</v>
      </c>
      <c r="BU2" s="62">
        <v>0</v>
      </c>
      <c r="BV2" s="62">
        <v>0</v>
      </c>
      <c r="BW2" s="62">
        <v>1132</v>
      </c>
      <c r="BX2" s="62">
        <v>618</v>
      </c>
      <c r="BY2" s="62">
        <v>54.59</v>
      </c>
      <c r="BZ2" s="62">
        <v>59.83</v>
      </c>
      <c r="CA2" s="62">
        <v>137</v>
      </c>
      <c r="CB2" s="62">
        <v>51</v>
      </c>
      <c r="CC2" s="62">
        <v>37.229999999999997</v>
      </c>
      <c r="CD2" s="62">
        <v>7.24</v>
      </c>
      <c r="CE2" s="62">
        <v>84</v>
      </c>
      <c r="CF2" s="62">
        <v>49</v>
      </c>
      <c r="CG2" s="62">
        <v>58.33</v>
      </c>
      <c r="CH2" s="62">
        <v>4.4400000000000004</v>
      </c>
      <c r="CI2" s="62">
        <v>95</v>
      </c>
      <c r="CJ2" s="62">
        <v>69</v>
      </c>
      <c r="CK2" s="62">
        <v>72.63</v>
      </c>
      <c r="CL2" s="62">
        <v>5.0199999999999996</v>
      </c>
      <c r="CM2" s="62">
        <v>702</v>
      </c>
      <c r="CN2" s="62">
        <v>397</v>
      </c>
      <c r="CO2" s="62">
        <v>56.55</v>
      </c>
      <c r="CP2" s="62">
        <v>37.1</v>
      </c>
      <c r="CQ2" s="62">
        <v>1</v>
      </c>
      <c r="CR2" s="62">
        <v>0</v>
      </c>
      <c r="CS2" s="62">
        <v>0</v>
      </c>
      <c r="CT2" s="62">
        <v>0.05</v>
      </c>
      <c r="CU2" s="62">
        <v>19</v>
      </c>
      <c r="CV2" s="62">
        <v>7</v>
      </c>
      <c r="CW2" s="62">
        <v>36.840000000000003</v>
      </c>
      <c r="CX2" s="62">
        <v>1</v>
      </c>
      <c r="CY2" s="62">
        <v>58</v>
      </c>
      <c r="CZ2" s="62">
        <v>28</v>
      </c>
      <c r="DA2" s="62">
        <v>48.28</v>
      </c>
      <c r="DB2" s="62">
        <v>3.07</v>
      </c>
      <c r="DC2" s="62">
        <v>0</v>
      </c>
      <c r="DD2" s="62">
        <v>0</v>
      </c>
      <c r="DE2" s="62">
        <v>0</v>
      </c>
      <c r="DF2" s="62">
        <v>0</v>
      </c>
      <c r="DG2" s="62" t="s">
        <v>104</v>
      </c>
    </row>
    <row r="3" spans="1:111" ht="15.75" thickBot="1" x14ac:dyDescent="0.3">
      <c r="A3" s="2" t="s">
        <v>0</v>
      </c>
      <c r="B3" s="2" t="s">
        <v>1</v>
      </c>
      <c r="C3" s="62">
        <v>2020</v>
      </c>
      <c r="D3" s="62">
        <v>65</v>
      </c>
      <c r="E3" s="62">
        <v>45</v>
      </c>
      <c r="F3" s="62">
        <v>69.23</v>
      </c>
      <c r="G3" s="62">
        <v>0</v>
      </c>
      <c r="H3" s="62">
        <v>0</v>
      </c>
      <c r="I3" s="62">
        <v>0</v>
      </c>
      <c r="J3" s="62">
        <v>0</v>
      </c>
      <c r="K3" s="62">
        <v>6</v>
      </c>
      <c r="L3" s="62">
        <v>3</v>
      </c>
      <c r="M3" s="62">
        <v>50</v>
      </c>
      <c r="N3" s="62">
        <v>9.23</v>
      </c>
      <c r="O3" s="62">
        <v>9</v>
      </c>
      <c r="P3" s="62">
        <v>7</v>
      </c>
      <c r="Q3" s="62">
        <v>77.78</v>
      </c>
      <c r="R3" s="62">
        <v>13.85</v>
      </c>
      <c r="S3" s="62">
        <v>41</v>
      </c>
      <c r="T3" s="62">
        <v>28</v>
      </c>
      <c r="U3" s="62">
        <v>68.290000000000006</v>
      </c>
      <c r="V3" s="62">
        <v>63.08</v>
      </c>
      <c r="W3" s="62">
        <v>0</v>
      </c>
      <c r="X3" s="62">
        <v>0</v>
      </c>
      <c r="Y3" s="62">
        <v>0</v>
      </c>
      <c r="Z3" s="62">
        <v>0</v>
      </c>
      <c r="AA3" s="62">
        <v>1</v>
      </c>
      <c r="AB3" s="62">
        <v>0</v>
      </c>
      <c r="AC3" s="62">
        <v>0</v>
      </c>
      <c r="AD3" s="62">
        <v>1.54</v>
      </c>
      <c r="AE3" s="62">
        <v>5</v>
      </c>
      <c r="AF3" s="62">
        <v>4</v>
      </c>
      <c r="AG3" s="62">
        <v>80</v>
      </c>
      <c r="AH3" s="62">
        <v>7.69</v>
      </c>
      <c r="AI3" s="62">
        <v>0</v>
      </c>
      <c r="AJ3" s="62">
        <v>0</v>
      </c>
      <c r="AK3" s="62">
        <v>0</v>
      </c>
      <c r="AL3" s="62">
        <v>0</v>
      </c>
      <c r="AM3" s="62">
        <v>12</v>
      </c>
      <c r="AN3" s="62">
        <v>11</v>
      </c>
      <c r="AO3" s="62">
        <v>91.67</v>
      </c>
      <c r="AP3" s="62">
        <v>18.46</v>
      </c>
      <c r="AQ3" s="62">
        <v>0</v>
      </c>
      <c r="AR3" s="62">
        <v>0</v>
      </c>
      <c r="AS3" s="62">
        <v>0</v>
      </c>
      <c r="AT3" s="62">
        <v>0</v>
      </c>
      <c r="AU3" s="62">
        <v>1</v>
      </c>
      <c r="AV3" s="62">
        <v>0</v>
      </c>
      <c r="AW3" s="62">
        <v>0</v>
      </c>
      <c r="AX3" s="62">
        <v>1.54</v>
      </c>
      <c r="AY3" s="62">
        <v>5</v>
      </c>
      <c r="AZ3" s="62">
        <v>4</v>
      </c>
      <c r="BA3" s="62">
        <v>80</v>
      </c>
      <c r="BB3" s="62">
        <v>7.69</v>
      </c>
      <c r="BC3" s="62">
        <v>6</v>
      </c>
      <c r="BD3" s="62">
        <v>6</v>
      </c>
      <c r="BE3" s="62">
        <v>100</v>
      </c>
      <c r="BF3" s="62">
        <v>9.23</v>
      </c>
      <c r="BG3" s="62">
        <v>0</v>
      </c>
      <c r="BH3" s="62">
        <v>0</v>
      </c>
      <c r="BI3" s="62">
        <v>0</v>
      </c>
      <c r="BJ3" s="62">
        <v>0</v>
      </c>
      <c r="BK3" s="62">
        <v>0</v>
      </c>
      <c r="BL3" s="62">
        <v>0</v>
      </c>
      <c r="BM3" s="62">
        <v>0</v>
      </c>
      <c r="BN3" s="62">
        <v>0</v>
      </c>
      <c r="BO3" s="62">
        <v>0</v>
      </c>
      <c r="BP3" s="62">
        <v>0</v>
      </c>
      <c r="BQ3" s="62">
        <v>0</v>
      </c>
      <c r="BR3" s="62">
        <v>0</v>
      </c>
      <c r="BS3" s="62">
        <v>0</v>
      </c>
      <c r="BT3" s="62">
        <v>0</v>
      </c>
      <c r="BU3" s="62">
        <v>0</v>
      </c>
      <c r="BV3" s="62">
        <v>0</v>
      </c>
      <c r="BW3" s="62">
        <v>53</v>
      </c>
      <c r="BX3" s="62">
        <v>34</v>
      </c>
      <c r="BY3" s="62">
        <v>64.150000000000006</v>
      </c>
      <c r="BZ3" s="62">
        <v>81.540000000000006</v>
      </c>
      <c r="CA3" s="62">
        <v>0</v>
      </c>
      <c r="CB3" s="62">
        <v>0</v>
      </c>
      <c r="CC3" s="62">
        <v>0</v>
      </c>
      <c r="CD3" s="62">
        <v>0</v>
      </c>
      <c r="CE3" s="62">
        <v>5</v>
      </c>
      <c r="CF3" s="62">
        <v>2</v>
      </c>
      <c r="CG3" s="62">
        <v>40</v>
      </c>
      <c r="CH3" s="62">
        <v>7.69</v>
      </c>
      <c r="CI3" s="62">
        <v>4</v>
      </c>
      <c r="CJ3" s="62">
        <v>0</v>
      </c>
      <c r="CK3" s="62">
        <v>0</v>
      </c>
      <c r="CL3" s="62">
        <v>6.15</v>
      </c>
      <c r="CM3" s="62">
        <v>35</v>
      </c>
      <c r="CN3" s="62">
        <v>22</v>
      </c>
      <c r="CO3" s="62">
        <v>62.86</v>
      </c>
      <c r="CP3" s="62">
        <v>53.85</v>
      </c>
      <c r="CQ3" s="62">
        <v>0</v>
      </c>
      <c r="CR3" s="62">
        <v>0</v>
      </c>
      <c r="CS3" s="62">
        <v>0</v>
      </c>
      <c r="CT3" s="62">
        <v>0</v>
      </c>
      <c r="CU3" s="62">
        <v>1</v>
      </c>
      <c r="CV3" s="62">
        <v>0</v>
      </c>
      <c r="CW3" s="62">
        <v>0</v>
      </c>
      <c r="CX3" s="62">
        <v>1.54</v>
      </c>
      <c r="CY3" s="62">
        <v>5</v>
      </c>
      <c r="CZ3" s="62">
        <v>4</v>
      </c>
      <c r="DA3" s="62">
        <v>80</v>
      </c>
      <c r="DB3" s="62">
        <v>7.69</v>
      </c>
      <c r="DC3" s="62">
        <v>0</v>
      </c>
      <c r="DD3" s="62">
        <v>0</v>
      </c>
      <c r="DE3" s="62">
        <v>0</v>
      </c>
      <c r="DF3" s="62">
        <v>0</v>
      </c>
      <c r="DG3" s="62" t="s">
        <v>104</v>
      </c>
    </row>
    <row r="4" spans="1:111" ht="15.75" thickBot="1" x14ac:dyDescent="0.3">
      <c r="A4" s="2" t="s">
        <v>6</v>
      </c>
      <c r="B4" s="2" t="s">
        <v>7</v>
      </c>
      <c r="C4" s="62">
        <v>2020</v>
      </c>
      <c r="D4" s="62">
        <v>1129</v>
      </c>
      <c r="E4" s="62">
        <v>702</v>
      </c>
      <c r="F4" s="62">
        <v>62.18</v>
      </c>
      <c r="G4" s="62">
        <v>40</v>
      </c>
      <c r="H4" s="62">
        <v>17</v>
      </c>
      <c r="I4" s="62">
        <v>42.5</v>
      </c>
      <c r="J4" s="62">
        <v>3.54</v>
      </c>
      <c r="K4" s="62">
        <v>285</v>
      </c>
      <c r="L4" s="62">
        <v>146</v>
      </c>
      <c r="M4" s="62">
        <v>51.23</v>
      </c>
      <c r="N4" s="62">
        <v>25.24</v>
      </c>
      <c r="O4" s="62">
        <v>206</v>
      </c>
      <c r="P4" s="62">
        <v>166</v>
      </c>
      <c r="Q4" s="62">
        <v>80.58</v>
      </c>
      <c r="R4" s="62">
        <v>18.25</v>
      </c>
      <c r="S4" s="62">
        <v>456</v>
      </c>
      <c r="T4" s="62">
        <v>282</v>
      </c>
      <c r="U4" s="62">
        <v>61.84</v>
      </c>
      <c r="V4" s="62">
        <v>40.39</v>
      </c>
      <c r="W4" s="62">
        <v>2</v>
      </c>
      <c r="X4" s="62">
        <v>0</v>
      </c>
      <c r="Y4" s="62">
        <v>0</v>
      </c>
      <c r="Z4" s="62">
        <v>0.18</v>
      </c>
      <c r="AA4" s="62">
        <v>13</v>
      </c>
      <c r="AB4" s="62">
        <v>9</v>
      </c>
      <c r="AC4" s="62">
        <v>69.23</v>
      </c>
      <c r="AD4" s="62">
        <v>1.1499999999999999</v>
      </c>
      <c r="AE4" s="62">
        <v>70</v>
      </c>
      <c r="AF4" s="62">
        <v>42</v>
      </c>
      <c r="AG4" s="62">
        <v>60</v>
      </c>
      <c r="AH4" s="62">
        <v>6.2</v>
      </c>
      <c r="AI4" s="62">
        <v>0</v>
      </c>
      <c r="AJ4" s="62">
        <v>0</v>
      </c>
      <c r="AK4" s="62">
        <v>0</v>
      </c>
      <c r="AL4" s="62">
        <v>0</v>
      </c>
      <c r="AM4" s="62">
        <v>289</v>
      </c>
      <c r="AN4" s="62">
        <v>198</v>
      </c>
      <c r="AO4" s="62">
        <v>68.510000000000005</v>
      </c>
      <c r="AP4" s="62">
        <v>25.6</v>
      </c>
      <c r="AQ4" s="62">
        <v>12</v>
      </c>
      <c r="AR4" s="62">
        <v>4</v>
      </c>
      <c r="AS4" s="62">
        <v>33.33</v>
      </c>
      <c r="AT4" s="62">
        <v>1.06</v>
      </c>
      <c r="AU4" s="62">
        <v>70</v>
      </c>
      <c r="AV4" s="62">
        <v>31</v>
      </c>
      <c r="AW4" s="62">
        <v>44.29</v>
      </c>
      <c r="AX4" s="62">
        <v>6.2</v>
      </c>
      <c r="AY4" s="62">
        <v>73</v>
      </c>
      <c r="AZ4" s="62">
        <v>64</v>
      </c>
      <c r="BA4" s="62">
        <v>87.67</v>
      </c>
      <c r="BB4" s="62">
        <v>6.47</v>
      </c>
      <c r="BC4" s="62">
        <v>98</v>
      </c>
      <c r="BD4" s="62">
        <v>74</v>
      </c>
      <c r="BE4" s="62">
        <v>75.510000000000005</v>
      </c>
      <c r="BF4" s="62">
        <v>8.68</v>
      </c>
      <c r="BG4" s="62">
        <v>0</v>
      </c>
      <c r="BH4" s="62">
        <v>0</v>
      </c>
      <c r="BI4" s="62">
        <v>0</v>
      </c>
      <c r="BJ4" s="62">
        <v>0</v>
      </c>
      <c r="BK4" s="62">
        <v>3</v>
      </c>
      <c r="BL4" s="62">
        <v>0</v>
      </c>
      <c r="BM4" s="62">
        <v>0</v>
      </c>
      <c r="BN4" s="62">
        <v>0.27</v>
      </c>
      <c r="BO4" s="62">
        <v>23</v>
      </c>
      <c r="BP4" s="62">
        <v>16</v>
      </c>
      <c r="BQ4" s="62">
        <v>69.569999999999993</v>
      </c>
      <c r="BR4" s="62">
        <v>2.04</v>
      </c>
      <c r="BS4" s="62">
        <v>0</v>
      </c>
      <c r="BT4" s="62">
        <v>0</v>
      </c>
      <c r="BU4" s="62">
        <v>0</v>
      </c>
      <c r="BV4" s="62">
        <v>0</v>
      </c>
      <c r="BW4" s="62">
        <v>840</v>
      </c>
      <c r="BX4" s="62">
        <v>504</v>
      </c>
      <c r="BY4" s="62">
        <v>60</v>
      </c>
      <c r="BZ4" s="62">
        <v>74.400000000000006</v>
      </c>
      <c r="CA4" s="62">
        <v>28</v>
      </c>
      <c r="CB4" s="62">
        <v>13</v>
      </c>
      <c r="CC4" s="62">
        <v>46.43</v>
      </c>
      <c r="CD4" s="62">
        <v>2.48</v>
      </c>
      <c r="CE4" s="62">
        <v>215</v>
      </c>
      <c r="CF4" s="62">
        <v>115</v>
      </c>
      <c r="CG4" s="62">
        <v>53.49</v>
      </c>
      <c r="CH4" s="62">
        <v>19.04</v>
      </c>
      <c r="CI4" s="62">
        <v>133</v>
      </c>
      <c r="CJ4" s="62">
        <v>102</v>
      </c>
      <c r="CK4" s="62">
        <v>76.69</v>
      </c>
      <c r="CL4" s="62">
        <v>11.78</v>
      </c>
      <c r="CM4" s="62">
        <v>358</v>
      </c>
      <c r="CN4" s="62">
        <v>208</v>
      </c>
      <c r="CO4" s="62">
        <v>58.1</v>
      </c>
      <c r="CP4" s="62">
        <v>31.71</v>
      </c>
      <c r="CQ4" s="62">
        <v>2</v>
      </c>
      <c r="CR4" s="62">
        <v>0</v>
      </c>
      <c r="CS4" s="62">
        <v>0</v>
      </c>
      <c r="CT4" s="62">
        <v>0.18</v>
      </c>
      <c r="CU4" s="62">
        <v>10</v>
      </c>
      <c r="CV4" s="62">
        <v>6</v>
      </c>
      <c r="CW4" s="62">
        <v>60</v>
      </c>
      <c r="CX4" s="62">
        <v>0.89</v>
      </c>
      <c r="CY4" s="62">
        <v>47</v>
      </c>
      <c r="CZ4" s="62">
        <v>26</v>
      </c>
      <c r="DA4" s="62">
        <v>55.32</v>
      </c>
      <c r="DB4" s="62">
        <v>4.16</v>
      </c>
      <c r="DC4" s="62">
        <v>0</v>
      </c>
      <c r="DD4" s="62">
        <v>0</v>
      </c>
      <c r="DE4" s="62">
        <v>0</v>
      </c>
      <c r="DF4" s="62">
        <v>0</v>
      </c>
      <c r="DG4" s="62" t="s">
        <v>104</v>
      </c>
    </row>
    <row r="5" spans="1:111" ht="15.75" thickBot="1" x14ac:dyDescent="0.3">
      <c r="A5" s="2" t="s">
        <v>4</v>
      </c>
      <c r="B5" s="2" t="s">
        <v>5</v>
      </c>
      <c r="C5" s="62">
        <v>2020</v>
      </c>
      <c r="D5" s="62">
        <v>939</v>
      </c>
      <c r="E5" s="62">
        <v>494</v>
      </c>
      <c r="F5" s="62">
        <v>52.61</v>
      </c>
      <c r="G5" s="62">
        <v>103</v>
      </c>
      <c r="H5" s="62">
        <v>33</v>
      </c>
      <c r="I5" s="62">
        <v>32.04</v>
      </c>
      <c r="J5" s="62">
        <v>10.97</v>
      </c>
      <c r="K5" s="62">
        <v>93</v>
      </c>
      <c r="L5" s="62">
        <v>47</v>
      </c>
      <c r="M5" s="62">
        <v>50.54</v>
      </c>
      <c r="N5" s="62">
        <v>9.9</v>
      </c>
      <c r="O5" s="62">
        <v>83</v>
      </c>
      <c r="P5" s="62">
        <v>59</v>
      </c>
      <c r="Q5" s="62">
        <v>71.08</v>
      </c>
      <c r="R5" s="62">
        <v>8.84</v>
      </c>
      <c r="S5" s="62">
        <v>567</v>
      </c>
      <c r="T5" s="62">
        <v>309</v>
      </c>
      <c r="U5" s="62">
        <v>54.5</v>
      </c>
      <c r="V5" s="62">
        <v>60.38</v>
      </c>
      <c r="W5" s="62">
        <v>1</v>
      </c>
      <c r="X5" s="62">
        <v>0</v>
      </c>
      <c r="Y5" s="62">
        <v>0</v>
      </c>
      <c r="Z5" s="62">
        <v>0.11</v>
      </c>
      <c r="AA5" s="62">
        <v>17</v>
      </c>
      <c r="AB5" s="62">
        <v>5</v>
      </c>
      <c r="AC5" s="62">
        <v>29.41</v>
      </c>
      <c r="AD5" s="62">
        <v>1.81</v>
      </c>
      <c r="AE5" s="62">
        <v>44</v>
      </c>
      <c r="AF5" s="62">
        <v>22</v>
      </c>
      <c r="AG5" s="62">
        <v>50</v>
      </c>
      <c r="AH5" s="62">
        <v>4.6900000000000004</v>
      </c>
      <c r="AI5" s="62">
        <v>0</v>
      </c>
      <c r="AJ5" s="62">
        <v>0</v>
      </c>
      <c r="AK5" s="62">
        <v>0</v>
      </c>
      <c r="AL5" s="62">
        <v>0</v>
      </c>
      <c r="AM5" s="62">
        <v>363</v>
      </c>
      <c r="AN5" s="62">
        <v>194</v>
      </c>
      <c r="AO5" s="62">
        <v>53.44</v>
      </c>
      <c r="AP5" s="62">
        <v>38.659999999999997</v>
      </c>
      <c r="AQ5" s="62">
        <v>48</v>
      </c>
      <c r="AR5" s="62">
        <v>13</v>
      </c>
      <c r="AS5" s="62">
        <v>27.08</v>
      </c>
      <c r="AT5" s="62">
        <v>5.1100000000000003</v>
      </c>
      <c r="AU5" s="62">
        <v>40</v>
      </c>
      <c r="AV5" s="62">
        <v>18</v>
      </c>
      <c r="AW5" s="62">
        <v>45</v>
      </c>
      <c r="AX5" s="62">
        <v>4.26</v>
      </c>
      <c r="AY5" s="62">
        <v>29</v>
      </c>
      <c r="AZ5" s="62">
        <v>20</v>
      </c>
      <c r="BA5" s="62">
        <v>68.97</v>
      </c>
      <c r="BB5" s="62">
        <v>3.09</v>
      </c>
      <c r="BC5" s="62">
        <v>214</v>
      </c>
      <c r="BD5" s="62">
        <v>122</v>
      </c>
      <c r="BE5" s="62">
        <v>57.01</v>
      </c>
      <c r="BF5" s="62">
        <v>22.79</v>
      </c>
      <c r="BG5" s="62">
        <v>0</v>
      </c>
      <c r="BH5" s="62">
        <v>0</v>
      </c>
      <c r="BI5" s="62">
        <v>0</v>
      </c>
      <c r="BJ5" s="62">
        <v>0</v>
      </c>
      <c r="BK5" s="62">
        <v>5</v>
      </c>
      <c r="BL5" s="62">
        <v>1</v>
      </c>
      <c r="BM5" s="62">
        <v>20</v>
      </c>
      <c r="BN5" s="62">
        <v>0.53</v>
      </c>
      <c r="BO5" s="62">
        <v>20</v>
      </c>
      <c r="BP5" s="62">
        <v>14</v>
      </c>
      <c r="BQ5" s="62">
        <v>70</v>
      </c>
      <c r="BR5" s="62">
        <v>2.13</v>
      </c>
      <c r="BS5" s="62">
        <v>0</v>
      </c>
      <c r="BT5" s="62">
        <v>0</v>
      </c>
      <c r="BU5" s="62">
        <v>0</v>
      </c>
      <c r="BV5" s="62">
        <v>0</v>
      </c>
      <c r="BW5" s="62">
        <v>572</v>
      </c>
      <c r="BX5" s="62">
        <v>298</v>
      </c>
      <c r="BY5" s="62">
        <v>52.1</v>
      </c>
      <c r="BZ5" s="62">
        <v>60.92</v>
      </c>
      <c r="CA5" s="62">
        <v>55</v>
      </c>
      <c r="CB5" s="62">
        <v>20</v>
      </c>
      <c r="CC5" s="62">
        <v>36.36</v>
      </c>
      <c r="CD5" s="62">
        <v>5.86</v>
      </c>
      <c r="CE5" s="62">
        <v>53</v>
      </c>
      <c r="CF5" s="62">
        <v>29</v>
      </c>
      <c r="CG5" s="62">
        <v>54.72</v>
      </c>
      <c r="CH5" s="62">
        <v>5.64</v>
      </c>
      <c r="CI5" s="62">
        <v>54</v>
      </c>
      <c r="CJ5" s="62">
        <v>39</v>
      </c>
      <c r="CK5" s="62">
        <v>72.22</v>
      </c>
      <c r="CL5" s="62">
        <v>5.75</v>
      </c>
      <c r="CM5" s="62">
        <v>349</v>
      </c>
      <c r="CN5" s="62">
        <v>185</v>
      </c>
      <c r="CO5" s="62">
        <v>53.01</v>
      </c>
      <c r="CP5" s="62">
        <v>37.17</v>
      </c>
      <c r="CQ5" s="62">
        <v>1</v>
      </c>
      <c r="CR5" s="62">
        <v>0</v>
      </c>
      <c r="CS5" s="62">
        <v>0</v>
      </c>
      <c r="CT5" s="62">
        <v>0.11</v>
      </c>
      <c r="CU5" s="62">
        <v>12</v>
      </c>
      <c r="CV5" s="62">
        <v>4</v>
      </c>
      <c r="CW5" s="62">
        <v>33.33</v>
      </c>
      <c r="CX5" s="62">
        <v>1.28</v>
      </c>
      <c r="CY5" s="62">
        <v>24</v>
      </c>
      <c r="CZ5" s="62">
        <v>8</v>
      </c>
      <c r="DA5" s="62">
        <v>33.33</v>
      </c>
      <c r="DB5" s="62">
        <v>2.56</v>
      </c>
      <c r="DC5" s="62">
        <v>0</v>
      </c>
      <c r="DD5" s="62">
        <v>0</v>
      </c>
      <c r="DE5" s="62">
        <v>0</v>
      </c>
      <c r="DF5" s="62">
        <v>0</v>
      </c>
      <c r="DG5" s="62" t="s">
        <v>104</v>
      </c>
    </row>
    <row r="6" spans="1:111" ht="15.75" thickBot="1" x14ac:dyDescent="0.3">
      <c r="A6" s="2" t="s">
        <v>8</v>
      </c>
      <c r="B6" s="2" t="s">
        <v>9</v>
      </c>
      <c r="C6" s="62">
        <v>2020</v>
      </c>
      <c r="D6" s="62">
        <v>20269</v>
      </c>
      <c r="E6" s="62">
        <v>15251</v>
      </c>
      <c r="F6" s="62">
        <v>75.239999999999995</v>
      </c>
      <c r="G6" s="62">
        <v>471</v>
      </c>
      <c r="H6" s="62">
        <v>280</v>
      </c>
      <c r="I6" s="62">
        <v>59.45</v>
      </c>
      <c r="J6" s="62">
        <v>2.3199999999999998</v>
      </c>
      <c r="K6" s="62">
        <v>5741</v>
      </c>
      <c r="L6" s="62">
        <v>3560</v>
      </c>
      <c r="M6" s="62">
        <v>62.01</v>
      </c>
      <c r="N6" s="62">
        <v>28.32</v>
      </c>
      <c r="O6" s="62">
        <v>6996</v>
      </c>
      <c r="P6" s="62">
        <v>5868</v>
      </c>
      <c r="Q6" s="62">
        <v>83.88</v>
      </c>
      <c r="R6" s="62">
        <v>34.520000000000003</v>
      </c>
      <c r="S6" s="62">
        <v>4842</v>
      </c>
      <c r="T6" s="62">
        <v>3804</v>
      </c>
      <c r="U6" s="62">
        <v>78.56</v>
      </c>
      <c r="V6" s="62">
        <v>23.89</v>
      </c>
      <c r="W6" s="62">
        <v>54</v>
      </c>
      <c r="X6" s="62">
        <v>37</v>
      </c>
      <c r="Y6" s="62">
        <v>68.52</v>
      </c>
      <c r="Z6" s="62">
        <v>0.27</v>
      </c>
      <c r="AA6" s="62">
        <v>88</v>
      </c>
      <c r="AB6" s="62">
        <v>69</v>
      </c>
      <c r="AC6" s="62">
        <v>78.41</v>
      </c>
      <c r="AD6" s="62">
        <v>0.43</v>
      </c>
      <c r="AE6" s="62">
        <v>1114</v>
      </c>
      <c r="AF6" s="62">
        <v>894</v>
      </c>
      <c r="AG6" s="62">
        <v>80.25</v>
      </c>
      <c r="AH6" s="62">
        <v>5.5</v>
      </c>
      <c r="AI6" s="62">
        <v>0</v>
      </c>
      <c r="AJ6" s="62">
        <v>0</v>
      </c>
      <c r="AK6" s="62">
        <v>0</v>
      </c>
      <c r="AL6" s="62">
        <v>0</v>
      </c>
      <c r="AM6" s="62">
        <v>7039</v>
      </c>
      <c r="AN6" s="62">
        <v>5556</v>
      </c>
      <c r="AO6" s="62">
        <v>78.930000000000007</v>
      </c>
      <c r="AP6" s="62">
        <v>34.729999999999997</v>
      </c>
      <c r="AQ6" s="62">
        <v>202</v>
      </c>
      <c r="AR6" s="62">
        <v>121</v>
      </c>
      <c r="AS6" s="62">
        <v>59.9</v>
      </c>
      <c r="AT6" s="62">
        <v>1</v>
      </c>
      <c r="AU6" s="62">
        <v>2113</v>
      </c>
      <c r="AV6" s="62">
        <v>1392</v>
      </c>
      <c r="AW6" s="62">
        <v>65.88</v>
      </c>
      <c r="AX6" s="62">
        <v>10.42</v>
      </c>
      <c r="AY6" s="62">
        <v>2555</v>
      </c>
      <c r="AZ6" s="62">
        <v>2240</v>
      </c>
      <c r="BA6" s="62">
        <v>87.67</v>
      </c>
      <c r="BB6" s="62">
        <v>12.61</v>
      </c>
      <c r="BC6" s="62">
        <v>1453</v>
      </c>
      <c r="BD6" s="62">
        <v>1201</v>
      </c>
      <c r="BE6" s="62">
        <v>82.66</v>
      </c>
      <c r="BF6" s="62">
        <v>7.17</v>
      </c>
      <c r="BG6" s="62">
        <v>16</v>
      </c>
      <c r="BH6" s="62">
        <v>12</v>
      </c>
      <c r="BI6" s="62">
        <v>75</v>
      </c>
      <c r="BJ6" s="62">
        <v>0.08</v>
      </c>
      <c r="BK6" s="62">
        <v>26</v>
      </c>
      <c r="BL6" s="62">
        <v>22</v>
      </c>
      <c r="BM6" s="62">
        <v>84.62</v>
      </c>
      <c r="BN6" s="62">
        <v>0.13</v>
      </c>
      <c r="BO6" s="62">
        <v>398</v>
      </c>
      <c r="BP6" s="62">
        <v>338</v>
      </c>
      <c r="BQ6" s="62">
        <v>84.92</v>
      </c>
      <c r="BR6" s="62">
        <v>1.96</v>
      </c>
      <c r="BS6" s="62">
        <v>0</v>
      </c>
      <c r="BT6" s="62">
        <v>0</v>
      </c>
      <c r="BU6" s="62">
        <v>0</v>
      </c>
      <c r="BV6" s="62">
        <v>0</v>
      </c>
      <c r="BW6" s="62">
        <v>13207</v>
      </c>
      <c r="BX6" s="62">
        <v>9682</v>
      </c>
      <c r="BY6" s="62">
        <v>73.31</v>
      </c>
      <c r="BZ6" s="62">
        <v>65.16</v>
      </c>
      <c r="CA6" s="62">
        <v>268</v>
      </c>
      <c r="CB6" s="62">
        <v>158</v>
      </c>
      <c r="CC6" s="62">
        <v>58.96</v>
      </c>
      <c r="CD6" s="62">
        <v>1.32</v>
      </c>
      <c r="CE6" s="62">
        <v>3621</v>
      </c>
      <c r="CF6" s="62">
        <v>2166</v>
      </c>
      <c r="CG6" s="62">
        <v>59.82</v>
      </c>
      <c r="CH6" s="62">
        <v>17.86</v>
      </c>
      <c r="CI6" s="62">
        <v>4437</v>
      </c>
      <c r="CJ6" s="62">
        <v>3626</v>
      </c>
      <c r="CK6" s="62">
        <v>81.72</v>
      </c>
      <c r="CL6" s="62">
        <v>21.89</v>
      </c>
      <c r="CM6" s="62">
        <v>3385</v>
      </c>
      <c r="CN6" s="62">
        <v>2601</v>
      </c>
      <c r="CO6" s="62">
        <v>76.84</v>
      </c>
      <c r="CP6" s="62">
        <v>16.7</v>
      </c>
      <c r="CQ6" s="62">
        <v>38</v>
      </c>
      <c r="CR6" s="62">
        <v>25</v>
      </c>
      <c r="CS6" s="62">
        <v>65.790000000000006</v>
      </c>
      <c r="CT6" s="62">
        <v>0.19</v>
      </c>
      <c r="CU6" s="62">
        <v>62</v>
      </c>
      <c r="CV6" s="62">
        <v>47</v>
      </c>
      <c r="CW6" s="62">
        <v>75.81</v>
      </c>
      <c r="CX6" s="62">
        <v>0.31</v>
      </c>
      <c r="CY6" s="62">
        <v>715</v>
      </c>
      <c r="CZ6" s="62">
        <v>555</v>
      </c>
      <c r="DA6" s="62">
        <v>77.62</v>
      </c>
      <c r="DB6" s="62">
        <v>3.53</v>
      </c>
      <c r="DC6" s="62">
        <v>0</v>
      </c>
      <c r="DD6" s="62">
        <v>0</v>
      </c>
      <c r="DE6" s="62">
        <v>0</v>
      </c>
      <c r="DF6" s="62">
        <v>0</v>
      </c>
      <c r="DG6" s="62" t="s">
        <v>104</v>
      </c>
    </row>
    <row r="7" spans="1:111" ht="15.75" thickBot="1" x14ac:dyDescent="0.3">
      <c r="A7" s="2" t="s">
        <v>10</v>
      </c>
      <c r="B7" s="2" t="s">
        <v>11</v>
      </c>
      <c r="C7" s="62">
        <v>2020</v>
      </c>
      <c r="D7" s="62">
        <v>1777</v>
      </c>
      <c r="E7" s="62">
        <v>1268</v>
      </c>
      <c r="F7" s="62">
        <v>71.36</v>
      </c>
      <c r="G7" s="62">
        <v>49</v>
      </c>
      <c r="H7" s="62">
        <v>27</v>
      </c>
      <c r="I7" s="62">
        <v>55.1</v>
      </c>
      <c r="J7" s="62">
        <v>2.76</v>
      </c>
      <c r="K7" s="62">
        <v>316</v>
      </c>
      <c r="L7" s="62">
        <v>177</v>
      </c>
      <c r="M7" s="62">
        <v>56.01</v>
      </c>
      <c r="N7" s="62">
        <v>17.78</v>
      </c>
      <c r="O7" s="62">
        <v>222</v>
      </c>
      <c r="P7" s="62">
        <v>180</v>
      </c>
      <c r="Q7" s="62">
        <v>81.08</v>
      </c>
      <c r="R7" s="62">
        <v>12.49</v>
      </c>
      <c r="S7" s="62">
        <v>1088</v>
      </c>
      <c r="T7" s="62">
        <v>807</v>
      </c>
      <c r="U7" s="62">
        <v>74.17</v>
      </c>
      <c r="V7" s="62">
        <v>61.23</v>
      </c>
      <c r="W7" s="62">
        <v>1</v>
      </c>
      <c r="X7" s="62">
        <v>0</v>
      </c>
      <c r="Y7" s="62">
        <v>0</v>
      </c>
      <c r="Z7" s="62">
        <v>0.06</v>
      </c>
      <c r="AA7" s="62">
        <v>6</v>
      </c>
      <c r="AB7" s="62">
        <v>3</v>
      </c>
      <c r="AC7" s="62">
        <v>50</v>
      </c>
      <c r="AD7" s="62">
        <v>0.34</v>
      </c>
      <c r="AE7" s="62">
        <v>76</v>
      </c>
      <c r="AF7" s="62">
        <v>56</v>
      </c>
      <c r="AG7" s="62">
        <v>73.680000000000007</v>
      </c>
      <c r="AH7" s="62">
        <v>4.28</v>
      </c>
      <c r="AI7" s="62">
        <v>0</v>
      </c>
      <c r="AJ7" s="62">
        <v>0</v>
      </c>
      <c r="AK7" s="62">
        <v>0</v>
      </c>
      <c r="AL7" s="62">
        <v>0</v>
      </c>
      <c r="AM7" s="62">
        <v>520</v>
      </c>
      <c r="AN7" s="62">
        <v>390</v>
      </c>
      <c r="AO7" s="62">
        <v>75</v>
      </c>
      <c r="AP7" s="62">
        <v>29.26</v>
      </c>
      <c r="AQ7" s="62">
        <v>16</v>
      </c>
      <c r="AR7" s="62">
        <v>10</v>
      </c>
      <c r="AS7" s="62">
        <v>62.5</v>
      </c>
      <c r="AT7" s="62">
        <v>0.9</v>
      </c>
      <c r="AU7" s="62">
        <v>109</v>
      </c>
      <c r="AV7" s="62">
        <v>64</v>
      </c>
      <c r="AW7" s="62">
        <v>58.72</v>
      </c>
      <c r="AX7" s="62">
        <v>6.13</v>
      </c>
      <c r="AY7" s="62">
        <v>77</v>
      </c>
      <c r="AZ7" s="62">
        <v>70</v>
      </c>
      <c r="BA7" s="62">
        <v>90.91</v>
      </c>
      <c r="BB7" s="62">
        <v>4.33</v>
      </c>
      <c r="BC7" s="62">
        <v>287</v>
      </c>
      <c r="BD7" s="62">
        <v>224</v>
      </c>
      <c r="BE7" s="62">
        <v>78.05</v>
      </c>
      <c r="BF7" s="62">
        <v>16.149999999999999</v>
      </c>
      <c r="BG7" s="62">
        <v>0</v>
      </c>
      <c r="BH7" s="62">
        <v>0</v>
      </c>
      <c r="BI7" s="62">
        <v>0</v>
      </c>
      <c r="BJ7" s="62">
        <v>0</v>
      </c>
      <c r="BK7" s="62">
        <v>3</v>
      </c>
      <c r="BL7" s="62">
        <v>0</v>
      </c>
      <c r="BM7" s="62">
        <v>0</v>
      </c>
      <c r="BN7" s="62">
        <v>0.17</v>
      </c>
      <c r="BO7" s="62">
        <v>22</v>
      </c>
      <c r="BP7" s="62">
        <v>15</v>
      </c>
      <c r="BQ7" s="62">
        <v>68.180000000000007</v>
      </c>
      <c r="BR7" s="62">
        <v>1.24</v>
      </c>
      <c r="BS7" s="62">
        <v>0</v>
      </c>
      <c r="BT7" s="62">
        <v>0</v>
      </c>
      <c r="BU7" s="62">
        <v>0</v>
      </c>
      <c r="BV7" s="62">
        <v>0</v>
      </c>
      <c r="BW7" s="62">
        <v>1255</v>
      </c>
      <c r="BX7" s="62">
        <v>878</v>
      </c>
      <c r="BY7" s="62">
        <v>69.959999999999994</v>
      </c>
      <c r="BZ7" s="62">
        <v>70.62</v>
      </c>
      <c r="CA7" s="62">
        <v>33</v>
      </c>
      <c r="CB7" s="62">
        <v>17</v>
      </c>
      <c r="CC7" s="62">
        <v>51.52</v>
      </c>
      <c r="CD7" s="62">
        <v>1.86</v>
      </c>
      <c r="CE7" s="62">
        <v>207</v>
      </c>
      <c r="CF7" s="62">
        <v>113</v>
      </c>
      <c r="CG7" s="62">
        <v>54.59</v>
      </c>
      <c r="CH7" s="62">
        <v>11.65</v>
      </c>
      <c r="CI7" s="62">
        <v>145</v>
      </c>
      <c r="CJ7" s="62">
        <v>110</v>
      </c>
      <c r="CK7" s="62">
        <v>75.86</v>
      </c>
      <c r="CL7" s="62">
        <v>8.16</v>
      </c>
      <c r="CM7" s="62">
        <v>799</v>
      </c>
      <c r="CN7" s="62">
        <v>583</v>
      </c>
      <c r="CO7" s="62">
        <v>72.97</v>
      </c>
      <c r="CP7" s="62">
        <v>44.96</v>
      </c>
      <c r="CQ7" s="62">
        <v>1</v>
      </c>
      <c r="CR7" s="62">
        <v>0</v>
      </c>
      <c r="CS7" s="62">
        <v>0</v>
      </c>
      <c r="CT7" s="62">
        <v>0.06</v>
      </c>
      <c r="CU7" s="62">
        <v>3</v>
      </c>
      <c r="CV7" s="62">
        <v>0</v>
      </c>
      <c r="CW7" s="62">
        <v>0</v>
      </c>
      <c r="CX7" s="62">
        <v>0.17</v>
      </c>
      <c r="CY7" s="62">
        <v>54</v>
      </c>
      <c r="CZ7" s="62">
        <v>41</v>
      </c>
      <c r="DA7" s="62">
        <v>75.930000000000007</v>
      </c>
      <c r="DB7" s="62">
        <v>3.04</v>
      </c>
      <c r="DC7" s="62">
        <v>0</v>
      </c>
      <c r="DD7" s="62">
        <v>0</v>
      </c>
      <c r="DE7" s="62">
        <v>0</v>
      </c>
      <c r="DF7" s="62">
        <v>0</v>
      </c>
      <c r="DG7" s="62" t="s">
        <v>104</v>
      </c>
    </row>
    <row r="8" spans="1:111" ht="15.75" thickBot="1" x14ac:dyDescent="0.3">
      <c r="A8" s="2" t="s">
        <v>12</v>
      </c>
      <c r="B8" s="2" t="s">
        <v>13</v>
      </c>
      <c r="C8" s="62">
        <v>2020</v>
      </c>
      <c r="D8" s="62">
        <v>2111</v>
      </c>
      <c r="E8" s="62">
        <v>1679</v>
      </c>
      <c r="F8" s="62">
        <v>79.540000000000006</v>
      </c>
      <c r="G8" s="62">
        <v>97</v>
      </c>
      <c r="H8" s="62">
        <v>57</v>
      </c>
      <c r="I8" s="62">
        <v>58.76</v>
      </c>
      <c r="J8" s="62">
        <v>4.59</v>
      </c>
      <c r="K8" s="62">
        <v>223</v>
      </c>
      <c r="L8" s="62">
        <v>146</v>
      </c>
      <c r="M8" s="62">
        <v>65.47</v>
      </c>
      <c r="N8" s="62">
        <v>10.56</v>
      </c>
      <c r="O8" s="62">
        <v>406</v>
      </c>
      <c r="P8" s="62">
        <v>350</v>
      </c>
      <c r="Q8" s="62">
        <v>86.21</v>
      </c>
      <c r="R8" s="62">
        <v>19.23</v>
      </c>
      <c r="S8" s="62">
        <v>1191</v>
      </c>
      <c r="T8" s="62">
        <v>971</v>
      </c>
      <c r="U8" s="62">
        <v>81.53</v>
      </c>
      <c r="V8" s="62">
        <v>56.42</v>
      </c>
      <c r="W8" s="62">
        <v>1</v>
      </c>
      <c r="X8" s="62">
        <v>0</v>
      </c>
      <c r="Y8" s="62">
        <v>0</v>
      </c>
      <c r="Z8" s="62">
        <v>0.05</v>
      </c>
      <c r="AA8" s="62">
        <v>9</v>
      </c>
      <c r="AB8" s="62">
        <v>7</v>
      </c>
      <c r="AC8" s="62">
        <v>77.78</v>
      </c>
      <c r="AD8" s="62">
        <v>0.43</v>
      </c>
      <c r="AE8" s="62">
        <v>99</v>
      </c>
      <c r="AF8" s="62">
        <v>77</v>
      </c>
      <c r="AG8" s="62">
        <v>77.78</v>
      </c>
      <c r="AH8" s="62">
        <v>4.6900000000000004</v>
      </c>
      <c r="AI8" s="62">
        <v>0</v>
      </c>
      <c r="AJ8" s="62">
        <v>0</v>
      </c>
      <c r="AK8" s="62">
        <v>0</v>
      </c>
      <c r="AL8" s="62">
        <v>0</v>
      </c>
      <c r="AM8" s="62">
        <v>651</v>
      </c>
      <c r="AN8" s="62">
        <v>562</v>
      </c>
      <c r="AO8" s="62">
        <v>86.33</v>
      </c>
      <c r="AP8" s="62">
        <v>30.84</v>
      </c>
      <c r="AQ8" s="62">
        <v>36</v>
      </c>
      <c r="AR8" s="62">
        <v>27</v>
      </c>
      <c r="AS8" s="62">
        <v>75</v>
      </c>
      <c r="AT8" s="62">
        <v>1.71</v>
      </c>
      <c r="AU8" s="62">
        <v>67</v>
      </c>
      <c r="AV8" s="62">
        <v>50</v>
      </c>
      <c r="AW8" s="62">
        <v>74.63</v>
      </c>
      <c r="AX8" s="62">
        <v>3.17</v>
      </c>
      <c r="AY8" s="62">
        <v>150</v>
      </c>
      <c r="AZ8" s="62">
        <v>133</v>
      </c>
      <c r="BA8" s="62">
        <v>88.67</v>
      </c>
      <c r="BB8" s="62">
        <v>7.11</v>
      </c>
      <c r="BC8" s="62">
        <v>333</v>
      </c>
      <c r="BD8" s="62">
        <v>296</v>
      </c>
      <c r="BE8" s="62">
        <v>88.89</v>
      </c>
      <c r="BF8" s="62">
        <v>15.77</v>
      </c>
      <c r="BG8" s="62">
        <v>0</v>
      </c>
      <c r="BH8" s="62">
        <v>0</v>
      </c>
      <c r="BI8" s="62">
        <v>0</v>
      </c>
      <c r="BJ8" s="62">
        <v>0</v>
      </c>
      <c r="BK8" s="62">
        <v>2</v>
      </c>
      <c r="BL8" s="62">
        <v>0</v>
      </c>
      <c r="BM8" s="62">
        <v>0</v>
      </c>
      <c r="BN8" s="62">
        <v>0.09</v>
      </c>
      <c r="BO8" s="62">
        <v>36</v>
      </c>
      <c r="BP8" s="62">
        <v>31</v>
      </c>
      <c r="BQ8" s="62">
        <v>86.11</v>
      </c>
      <c r="BR8" s="62">
        <v>1.71</v>
      </c>
      <c r="BS8" s="62">
        <v>0</v>
      </c>
      <c r="BT8" s="62">
        <v>0</v>
      </c>
      <c r="BU8" s="62">
        <v>0</v>
      </c>
      <c r="BV8" s="62">
        <v>0</v>
      </c>
      <c r="BW8" s="62">
        <v>1459</v>
      </c>
      <c r="BX8" s="62">
        <v>1117</v>
      </c>
      <c r="BY8" s="62">
        <v>76.56</v>
      </c>
      <c r="BZ8" s="62">
        <v>69.11</v>
      </c>
      <c r="CA8" s="62">
        <v>61</v>
      </c>
      <c r="CB8" s="62">
        <v>30</v>
      </c>
      <c r="CC8" s="62">
        <v>49.18</v>
      </c>
      <c r="CD8" s="62">
        <v>2.89</v>
      </c>
      <c r="CE8" s="62">
        <v>156</v>
      </c>
      <c r="CF8" s="62">
        <v>96</v>
      </c>
      <c r="CG8" s="62">
        <v>61.54</v>
      </c>
      <c r="CH8" s="62">
        <v>7.39</v>
      </c>
      <c r="CI8" s="62">
        <v>256</v>
      </c>
      <c r="CJ8" s="62">
        <v>217</v>
      </c>
      <c r="CK8" s="62">
        <v>84.77</v>
      </c>
      <c r="CL8" s="62">
        <v>12.13</v>
      </c>
      <c r="CM8" s="62">
        <v>858</v>
      </c>
      <c r="CN8" s="62">
        <v>675</v>
      </c>
      <c r="CO8" s="62">
        <v>78.67</v>
      </c>
      <c r="CP8" s="62">
        <v>40.64</v>
      </c>
      <c r="CQ8" s="62">
        <v>1</v>
      </c>
      <c r="CR8" s="62">
        <v>0</v>
      </c>
      <c r="CS8" s="62">
        <v>0</v>
      </c>
      <c r="CT8" s="62">
        <v>0.05</v>
      </c>
      <c r="CU8" s="62">
        <v>7</v>
      </c>
      <c r="CV8" s="62">
        <v>5</v>
      </c>
      <c r="CW8" s="62">
        <v>71.430000000000007</v>
      </c>
      <c r="CX8" s="62">
        <v>0.33</v>
      </c>
      <c r="CY8" s="62">
        <v>63</v>
      </c>
      <c r="CZ8" s="62">
        <v>46</v>
      </c>
      <c r="DA8" s="62">
        <v>73.02</v>
      </c>
      <c r="DB8" s="62">
        <v>2.98</v>
      </c>
      <c r="DC8" s="62">
        <v>0</v>
      </c>
      <c r="DD8" s="62">
        <v>0</v>
      </c>
      <c r="DE8" s="62">
        <v>0</v>
      </c>
      <c r="DF8" s="62">
        <v>0</v>
      </c>
      <c r="DG8" s="62" t="s">
        <v>104</v>
      </c>
    </row>
    <row r="9" spans="1:111" ht="15.75" thickBot="1" x14ac:dyDescent="0.3">
      <c r="A9" s="2" t="s">
        <v>16</v>
      </c>
      <c r="B9" s="2" t="s">
        <v>17</v>
      </c>
      <c r="C9" s="62">
        <v>2020</v>
      </c>
      <c r="D9" s="62">
        <v>290</v>
      </c>
      <c r="E9" s="62">
        <v>176</v>
      </c>
      <c r="F9" s="62">
        <v>60.69</v>
      </c>
      <c r="G9" s="62">
        <v>171</v>
      </c>
      <c r="H9" s="62">
        <v>93</v>
      </c>
      <c r="I9" s="62">
        <v>54.39</v>
      </c>
      <c r="J9" s="62">
        <v>58.97</v>
      </c>
      <c r="K9" s="62">
        <v>33</v>
      </c>
      <c r="L9" s="62">
        <v>22</v>
      </c>
      <c r="M9" s="62">
        <v>66.67</v>
      </c>
      <c r="N9" s="62">
        <v>11.38</v>
      </c>
      <c r="O9" s="62">
        <v>7</v>
      </c>
      <c r="P9" s="62">
        <v>2</v>
      </c>
      <c r="Q9" s="62">
        <v>28.57</v>
      </c>
      <c r="R9" s="62">
        <v>2.41</v>
      </c>
      <c r="S9" s="62">
        <v>50</v>
      </c>
      <c r="T9" s="62">
        <v>40</v>
      </c>
      <c r="U9" s="62">
        <v>80</v>
      </c>
      <c r="V9" s="62">
        <v>17.239999999999998</v>
      </c>
      <c r="W9" s="62">
        <v>0</v>
      </c>
      <c r="X9" s="62">
        <v>0</v>
      </c>
      <c r="Y9" s="62">
        <v>0</v>
      </c>
      <c r="Z9" s="62">
        <v>0</v>
      </c>
      <c r="AA9" s="62">
        <v>2</v>
      </c>
      <c r="AB9" s="62">
        <v>0</v>
      </c>
      <c r="AC9" s="62">
        <v>0</v>
      </c>
      <c r="AD9" s="62">
        <v>0.69</v>
      </c>
      <c r="AE9" s="62">
        <v>14</v>
      </c>
      <c r="AF9" s="62">
        <v>10</v>
      </c>
      <c r="AG9" s="62">
        <v>71.430000000000007</v>
      </c>
      <c r="AH9" s="62">
        <v>4.83</v>
      </c>
      <c r="AI9" s="62">
        <v>0</v>
      </c>
      <c r="AJ9" s="62">
        <v>0</v>
      </c>
      <c r="AK9" s="62">
        <v>0</v>
      </c>
      <c r="AL9" s="62">
        <v>0</v>
      </c>
      <c r="AM9" s="62">
        <v>136</v>
      </c>
      <c r="AN9" s="62">
        <v>82</v>
      </c>
      <c r="AO9" s="62">
        <v>60.29</v>
      </c>
      <c r="AP9" s="62">
        <v>46.9</v>
      </c>
      <c r="AQ9" s="62">
        <v>88</v>
      </c>
      <c r="AR9" s="62">
        <v>48</v>
      </c>
      <c r="AS9" s="62">
        <v>54.55</v>
      </c>
      <c r="AT9" s="62">
        <v>30.34</v>
      </c>
      <c r="AU9" s="62">
        <v>18</v>
      </c>
      <c r="AV9" s="62">
        <v>12</v>
      </c>
      <c r="AW9" s="62">
        <v>66.67</v>
      </c>
      <c r="AX9" s="62">
        <v>6.21</v>
      </c>
      <c r="AY9" s="62">
        <v>0</v>
      </c>
      <c r="AZ9" s="62">
        <v>0</v>
      </c>
      <c r="BA9" s="62">
        <v>0</v>
      </c>
      <c r="BB9" s="62">
        <v>0</v>
      </c>
      <c r="BC9" s="62">
        <v>21</v>
      </c>
      <c r="BD9" s="62">
        <v>18</v>
      </c>
      <c r="BE9" s="62">
        <v>85.71</v>
      </c>
      <c r="BF9" s="62">
        <v>7.24</v>
      </c>
      <c r="BG9" s="62">
        <v>0</v>
      </c>
      <c r="BH9" s="62">
        <v>0</v>
      </c>
      <c r="BI9" s="62">
        <v>0</v>
      </c>
      <c r="BJ9" s="62">
        <v>0</v>
      </c>
      <c r="BK9" s="62">
        <v>2</v>
      </c>
      <c r="BL9" s="62">
        <v>0</v>
      </c>
      <c r="BM9" s="62">
        <v>0</v>
      </c>
      <c r="BN9" s="62">
        <v>0.69</v>
      </c>
      <c r="BO9" s="62">
        <v>1</v>
      </c>
      <c r="BP9" s="62">
        <v>0</v>
      </c>
      <c r="BQ9" s="62">
        <v>0</v>
      </c>
      <c r="BR9" s="62">
        <v>0.34</v>
      </c>
      <c r="BS9" s="62">
        <v>0</v>
      </c>
      <c r="BT9" s="62">
        <v>0</v>
      </c>
      <c r="BU9" s="62">
        <v>0</v>
      </c>
      <c r="BV9" s="62">
        <v>0</v>
      </c>
      <c r="BW9" s="62">
        <v>153</v>
      </c>
      <c r="BX9" s="62">
        <v>93</v>
      </c>
      <c r="BY9" s="62">
        <v>60.78</v>
      </c>
      <c r="BZ9" s="62">
        <v>52.76</v>
      </c>
      <c r="CA9" s="62">
        <v>82</v>
      </c>
      <c r="CB9" s="62">
        <v>44</v>
      </c>
      <c r="CC9" s="62">
        <v>53.66</v>
      </c>
      <c r="CD9" s="62">
        <v>28.28</v>
      </c>
      <c r="CE9" s="62">
        <v>15</v>
      </c>
      <c r="CF9" s="62">
        <v>10</v>
      </c>
      <c r="CG9" s="62">
        <v>66.67</v>
      </c>
      <c r="CH9" s="62">
        <v>5.17</v>
      </c>
      <c r="CI9" s="62">
        <v>7</v>
      </c>
      <c r="CJ9" s="62">
        <v>2</v>
      </c>
      <c r="CK9" s="62">
        <v>28.57</v>
      </c>
      <c r="CL9" s="62">
        <v>2.41</v>
      </c>
      <c r="CM9" s="62">
        <v>29</v>
      </c>
      <c r="CN9" s="62">
        <v>22</v>
      </c>
      <c r="CO9" s="62">
        <v>75.86</v>
      </c>
      <c r="CP9" s="62">
        <v>10</v>
      </c>
      <c r="CQ9" s="62">
        <v>0</v>
      </c>
      <c r="CR9" s="62">
        <v>0</v>
      </c>
      <c r="CS9" s="62">
        <v>0</v>
      </c>
      <c r="CT9" s="62">
        <v>0</v>
      </c>
      <c r="CU9" s="62">
        <v>0</v>
      </c>
      <c r="CV9" s="62">
        <v>0</v>
      </c>
      <c r="CW9" s="62">
        <v>0</v>
      </c>
      <c r="CX9" s="62">
        <v>0</v>
      </c>
      <c r="CY9" s="62">
        <v>13</v>
      </c>
      <c r="CZ9" s="62">
        <v>10</v>
      </c>
      <c r="DA9" s="62">
        <v>76.92</v>
      </c>
      <c r="DB9" s="62">
        <v>4.4800000000000004</v>
      </c>
      <c r="DC9" s="62">
        <v>0</v>
      </c>
      <c r="DD9" s="62">
        <v>0</v>
      </c>
      <c r="DE9" s="62">
        <v>0</v>
      </c>
      <c r="DF9" s="62">
        <v>0</v>
      </c>
      <c r="DG9" s="62" t="s">
        <v>104</v>
      </c>
    </row>
    <row r="10" spans="1:111" ht="15.75" thickBot="1" x14ac:dyDescent="0.3">
      <c r="A10" s="2" t="s">
        <v>14</v>
      </c>
      <c r="B10" s="3" t="s">
        <v>15</v>
      </c>
      <c r="C10" s="62">
        <v>2019</v>
      </c>
      <c r="D10" s="62">
        <v>196</v>
      </c>
      <c r="E10" s="62">
        <v>76</v>
      </c>
      <c r="F10" s="62">
        <v>38.78</v>
      </c>
      <c r="G10" s="62">
        <v>105</v>
      </c>
      <c r="H10" s="62">
        <v>22</v>
      </c>
      <c r="I10" s="62">
        <v>20.95</v>
      </c>
      <c r="J10" s="62">
        <v>53.57</v>
      </c>
      <c r="K10" s="62">
        <v>27</v>
      </c>
      <c r="L10" s="62">
        <v>10</v>
      </c>
      <c r="M10" s="62">
        <v>37.04</v>
      </c>
      <c r="N10" s="62">
        <v>13.78</v>
      </c>
      <c r="O10" s="62">
        <v>6</v>
      </c>
      <c r="P10" s="62">
        <v>4</v>
      </c>
      <c r="Q10" s="62">
        <v>66.67</v>
      </c>
      <c r="R10" s="62">
        <v>3.06</v>
      </c>
      <c r="S10" s="62">
        <v>31</v>
      </c>
      <c r="T10" s="62">
        <v>28</v>
      </c>
      <c r="U10" s="62">
        <v>90.32</v>
      </c>
      <c r="V10" s="62">
        <v>15.82</v>
      </c>
      <c r="W10" s="62">
        <v>0</v>
      </c>
      <c r="X10" s="62">
        <v>0</v>
      </c>
      <c r="Y10" s="62">
        <v>0</v>
      </c>
      <c r="Z10" s="62">
        <v>0</v>
      </c>
      <c r="AA10" s="62">
        <v>4</v>
      </c>
      <c r="AB10" s="62">
        <v>0</v>
      </c>
      <c r="AC10" s="62">
        <v>0</v>
      </c>
      <c r="AD10" s="62">
        <v>2.04</v>
      </c>
      <c r="AE10" s="62">
        <v>16</v>
      </c>
      <c r="AF10" s="62">
        <v>10</v>
      </c>
      <c r="AG10" s="62">
        <v>62.5</v>
      </c>
      <c r="AH10" s="62">
        <v>8.16</v>
      </c>
      <c r="AI10" s="62">
        <v>0</v>
      </c>
      <c r="AJ10" s="62">
        <v>0</v>
      </c>
      <c r="AK10" s="62">
        <v>0</v>
      </c>
      <c r="AL10" s="62">
        <v>0</v>
      </c>
      <c r="AM10" s="62">
        <v>104</v>
      </c>
      <c r="AN10" s="62">
        <v>40</v>
      </c>
      <c r="AO10" s="62">
        <v>38.46</v>
      </c>
      <c r="AP10" s="62">
        <v>53.06</v>
      </c>
      <c r="AQ10" s="62">
        <v>53</v>
      </c>
      <c r="AR10" s="62">
        <v>13</v>
      </c>
      <c r="AS10" s="62">
        <v>24.53</v>
      </c>
      <c r="AT10" s="62">
        <v>27.04</v>
      </c>
      <c r="AU10" s="62">
        <v>15</v>
      </c>
      <c r="AV10" s="62">
        <v>6</v>
      </c>
      <c r="AW10" s="62">
        <v>40</v>
      </c>
      <c r="AX10" s="62">
        <v>7.65</v>
      </c>
      <c r="AY10" s="62">
        <v>2</v>
      </c>
      <c r="AZ10" s="62">
        <v>0</v>
      </c>
      <c r="BA10" s="62">
        <v>0</v>
      </c>
      <c r="BB10" s="62">
        <v>1.02</v>
      </c>
      <c r="BC10" s="62">
        <v>14</v>
      </c>
      <c r="BD10" s="62">
        <v>12</v>
      </c>
      <c r="BE10" s="62">
        <v>85.71</v>
      </c>
      <c r="BF10" s="62">
        <v>7.14</v>
      </c>
      <c r="BG10" s="62">
        <v>0</v>
      </c>
      <c r="BH10" s="62">
        <v>0</v>
      </c>
      <c r="BI10" s="62">
        <v>0</v>
      </c>
      <c r="BJ10" s="62">
        <v>0</v>
      </c>
      <c r="BK10" s="62">
        <v>3</v>
      </c>
      <c r="BL10" s="62">
        <v>0</v>
      </c>
      <c r="BM10" s="62">
        <v>0</v>
      </c>
      <c r="BN10" s="62">
        <v>1.53</v>
      </c>
      <c r="BO10" s="62">
        <v>13</v>
      </c>
      <c r="BP10" s="62">
        <v>7</v>
      </c>
      <c r="BQ10" s="62">
        <v>53.85</v>
      </c>
      <c r="BR10" s="62">
        <v>6.63</v>
      </c>
      <c r="BS10" s="62">
        <v>0</v>
      </c>
      <c r="BT10" s="62">
        <v>0</v>
      </c>
      <c r="BU10" s="62">
        <v>0</v>
      </c>
      <c r="BV10" s="62">
        <v>0</v>
      </c>
      <c r="BW10" s="62">
        <v>92</v>
      </c>
      <c r="BX10" s="62">
        <v>36</v>
      </c>
      <c r="BY10" s="62">
        <v>39.130000000000003</v>
      </c>
      <c r="BZ10" s="62">
        <v>46.94</v>
      </c>
      <c r="CA10" s="62">
        <v>52</v>
      </c>
      <c r="CB10" s="62">
        <v>9</v>
      </c>
      <c r="CC10" s="62">
        <v>17.309999999999999</v>
      </c>
      <c r="CD10" s="62">
        <v>26.53</v>
      </c>
      <c r="CE10" s="62">
        <v>12</v>
      </c>
      <c r="CF10" s="62">
        <v>4</v>
      </c>
      <c r="CG10" s="62">
        <v>33.33</v>
      </c>
      <c r="CH10" s="62">
        <v>6.12</v>
      </c>
      <c r="CI10" s="62">
        <v>4</v>
      </c>
      <c r="CJ10" s="62">
        <v>0</v>
      </c>
      <c r="CK10" s="62">
        <v>0</v>
      </c>
      <c r="CL10" s="62">
        <v>2.04</v>
      </c>
      <c r="CM10" s="62">
        <v>17</v>
      </c>
      <c r="CN10" s="62">
        <v>16</v>
      </c>
      <c r="CO10" s="62">
        <v>94.12</v>
      </c>
      <c r="CP10" s="62">
        <v>8.67</v>
      </c>
      <c r="CQ10" s="62">
        <v>0</v>
      </c>
      <c r="CR10" s="62">
        <v>0</v>
      </c>
      <c r="CS10" s="62">
        <v>0</v>
      </c>
      <c r="CT10" s="62">
        <v>0</v>
      </c>
      <c r="CU10" s="62">
        <v>1</v>
      </c>
      <c r="CV10" s="62">
        <v>0</v>
      </c>
      <c r="CW10" s="62">
        <v>0</v>
      </c>
      <c r="CX10" s="62">
        <v>0.51</v>
      </c>
      <c r="CY10" s="62">
        <v>3</v>
      </c>
      <c r="CZ10" s="62">
        <v>0</v>
      </c>
      <c r="DA10" s="62">
        <v>0</v>
      </c>
      <c r="DB10" s="62">
        <v>1.53</v>
      </c>
      <c r="DC10" s="62">
        <v>0</v>
      </c>
      <c r="DD10" s="62">
        <v>0</v>
      </c>
      <c r="DE10" s="62">
        <v>0</v>
      </c>
      <c r="DF10" s="62">
        <v>0</v>
      </c>
    </row>
    <row r="11" spans="1:111" ht="15.75" thickBot="1" x14ac:dyDescent="0.3">
      <c r="A11" s="2" t="s">
        <v>18</v>
      </c>
      <c r="B11" s="2" t="s">
        <v>19</v>
      </c>
      <c r="C11" s="62">
        <v>2020</v>
      </c>
      <c r="D11" s="62">
        <v>11443</v>
      </c>
      <c r="E11" s="62">
        <v>7616</v>
      </c>
      <c r="F11" s="62">
        <v>66.56</v>
      </c>
      <c r="G11" s="62">
        <v>1011</v>
      </c>
      <c r="H11" s="62">
        <v>468</v>
      </c>
      <c r="I11" s="62">
        <v>46.29</v>
      </c>
      <c r="J11" s="62">
        <v>8.84</v>
      </c>
      <c r="K11" s="62">
        <v>3687</v>
      </c>
      <c r="L11" s="62">
        <v>2390</v>
      </c>
      <c r="M11" s="62">
        <v>64.819999999999993</v>
      </c>
      <c r="N11" s="62">
        <v>32.22</v>
      </c>
      <c r="O11" s="62">
        <v>1310</v>
      </c>
      <c r="P11" s="62">
        <v>1031</v>
      </c>
      <c r="Q11" s="62">
        <v>78.7</v>
      </c>
      <c r="R11" s="62">
        <v>11.45</v>
      </c>
      <c r="S11" s="62">
        <v>4603</v>
      </c>
      <c r="T11" s="62">
        <v>3204</v>
      </c>
      <c r="U11" s="62">
        <v>69.61</v>
      </c>
      <c r="V11" s="62">
        <v>40.229999999999997</v>
      </c>
      <c r="W11" s="62">
        <v>15</v>
      </c>
      <c r="X11" s="62">
        <v>8</v>
      </c>
      <c r="Y11" s="62">
        <v>53.33</v>
      </c>
      <c r="Z11" s="62">
        <v>0.13</v>
      </c>
      <c r="AA11" s="62">
        <v>68</v>
      </c>
      <c r="AB11" s="62">
        <v>44</v>
      </c>
      <c r="AC11" s="62">
        <v>64.709999999999994</v>
      </c>
      <c r="AD11" s="62">
        <v>0.59</v>
      </c>
      <c r="AE11" s="62">
        <v>467</v>
      </c>
      <c r="AF11" s="62">
        <v>298</v>
      </c>
      <c r="AG11" s="62">
        <v>63.81</v>
      </c>
      <c r="AH11" s="62">
        <v>4.08</v>
      </c>
      <c r="AI11" s="62">
        <v>0</v>
      </c>
      <c r="AJ11" s="62">
        <v>0</v>
      </c>
      <c r="AK11" s="62">
        <v>0</v>
      </c>
      <c r="AL11" s="62">
        <v>0</v>
      </c>
      <c r="AM11" s="62">
        <v>3793</v>
      </c>
      <c r="AN11" s="62">
        <v>2657</v>
      </c>
      <c r="AO11" s="62">
        <v>70.05</v>
      </c>
      <c r="AP11" s="62">
        <v>33.15</v>
      </c>
      <c r="AQ11" s="62">
        <v>406</v>
      </c>
      <c r="AR11" s="62">
        <v>200</v>
      </c>
      <c r="AS11" s="62">
        <v>49.26</v>
      </c>
      <c r="AT11" s="62">
        <v>3.55</v>
      </c>
      <c r="AU11" s="62">
        <v>1262</v>
      </c>
      <c r="AV11" s="62">
        <v>871</v>
      </c>
      <c r="AW11" s="62">
        <v>69.02</v>
      </c>
      <c r="AX11" s="62">
        <v>11.03</v>
      </c>
      <c r="AY11" s="62">
        <v>475</v>
      </c>
      <c r="AZ11" s="62">
        <v>389</v>
      </c>
      <c r="BA11" s="62">
        <v>81.89</v>
      </c>
      <c r="BB11" s="62">
        <v>4.1500000000000004</v>
      </c>
      <c r="BC11" s="62">
        <v>1383</v>
      </c>
      <c r="BD11" s="62">
        <v>1020</v>
      </c>
      <c r="BE11" s="62">
        <v>73.75</v>
      </c>
      <c r="BF11" s="62">
        <v>12.09</v>
      </c>
      <c r="BG11" s="62">
        <v>4</v>
      </c>
      <c r="BH11" s="62">
        <v>0</v>
      </c>
      <c r="BI11" s="62">
        <v>0</v>
      </c>
      <c r="BJ11" s="62">
        <v>0.03</v>
      </c>
      <c r="BK11" s="62">
        <v>24</v>
      </c>
      <c r="BL11" s="62">
        <v>18</v>
      </c>
      <c r="BM11" s="62">
        <v>75</v>
      </c>
      <c r="BN11" s="62">
        <v>0.21</v>
      </c>
      <c r="BO11" s="62">
        <v>169</v>
      </c>
      <c r="BP11" s="62">
        <v>113</v>
      </c>
      <c r="BQ11" s="62">
        <v>66.86</v>
      </c>
      <c r="BR11" s="62">
        <v>1.48</v>
      </c>
      <c r="BS11" s="62">
        <v>0</v>
      </c>
      <c r="BT11" s="62">
        <v>0</v>
      </c>
      <c r="BU11" s="62">
        <v>0</v>
      </c>
      <c r="BV11" s="62">
        <v>0</v>
      </c>
      <c r="BW11" s="62">
        <v>7626</v>
      </c>
      <c r="BX11" s="62">
        <v>4946</v>
      </c>
      <c r="BY11" s="62">
        <v>64.86</v>
      </c>
      <c r="BZ11" s="62">
        <v>66.64</v>
      </c>
      <c r="CA11" s="62">
        <v>604</v>
      </c>
      <c r="CB11" s="62">
        <v>267</v>
      </c>
      <c r="CC11" s="62">
        <v>44.21</v>
      </c>
      <c r="CD11" s="62">
        <v>5.28</v>
      </c>
      <c r="CE11" s="62">
        <v>2418</v>
      </c>
      <c r="CF11" s="62">
        <v>1515</v>
      </c>
      <c r="CG11" s="62">
        <v>62.66</v>
      </c>
      <c r="CH11" s="62">
        <v>21.13</v>
      </c>
      <c r="CI11" s="62">
        <v>835</v>
      </c>
      <c r="CJ11" s="62">
        <v>642</v>
      </c>
      <c r="CK11" s="62">
        <v>76.89</v>
      </c>
      <c r="CL11" s="62">
        <v>7.3</v>
      </c>
      <c r="CM11" s="62">
        <v>3209</v>
      </c>
      <c r="CN11" s="62">
        <v>2178</v>
      </c>
      <c r="CO11" s="62">
        <v>67.87</v>
      </c>
      <c r="CP11" s="62">
        <v>28.04</v>
      </c>
      <c r="CQ11" s="62">
        <v>11</v>
      </c>
      <c r="CR11" s="62">
        <v>6</v>
      </c>
      <c r="CS11" s="62">
        <v>54.55</v>
      </c>
      <c r="CT11" s="62">
        <v>0.1</v>
      </c>
      <c r="CU11" s="62">
        <v>43</v>
      </c>
      <c r="CV11" s="62">
        <v>26</v>
      </c>
      <c r="CW11" s="62">
        <v>60.47</v>
      </c>
      <c r="CX11" s="62">
        <v>0.38</v>
      </c>
      <c r="CY11" s="62">
        <v>297</v>
      </c>
      <c r="CZ11" s="62">
        <v>184</v>
      </c>
      <c r="DA11" s="62">
        <v>61.95</v>
      </c>
      <c r="DB11" s="62">
        <v>2.6</v>
      </c>
      <c r="DC11" s="62">
        <v>0</v>
      </c>
      <c r="DD11" s="62">
        <v>0</v>
      </c>
      <c r="DE11" s="62">
        <v>0</v>
      </c>
      <c r="DF11" s="62">
        <v>0</v>
      </c>
      <c r="DG11" s="62" t="s">
        <v>104</v>
      </c>
    </row>
    <row r="12" spans="1:111" ht="15.75" thickBot="1" x14ac:dyDescent="0.3">
      <c r="A12" s="2" t="s">
        <v>20</v>
      </c>
      <c r="B12" s="2" t="s">
        <v>21</v>
      </c>
      <c r="C12" s="62">
        <v>2020</v>
      </c>
      <c r="D12" s="62">
        <v>4471</v>
      </c>
      <c r="E12" s="62">
        <v>3249</v>
      </c>
      <c r="F12" s="62">
        <v>72.67</v>
      </c>
      <c r="G12" s="62">
        <v>541</v>
      </c>
      <c r="H12" s="62">
        <v>311</v>
      </c>
      <c r="I12" s="62">
        <v>57.49</v>
      </c>
      <c r="J12" s="62">
        <v>12.1</v>
      </c>
      <c r="K12" s="62">
        <v>419</v>
      </c>
      <c r="L12" s="62">
        <v>273</v>
      </c>
      <c r="M12" s="62">
        <v>65.16</v>
      </c>
      <c r="N12" s="62">
        <v>9.3699999999999992</v>
      </c>
      <c r="O12" s="62">
        <v>1245</v>
      </c>
      <c r="P12" s="62">
        <v>1051</v>
      </c>
      <c r="Q12" s="62">
        <v>84.42</v>
      </c>
      <c r="R12" s="62">
        <v>27.85</v>
      </c>
      <c r="S12" s="62">
        <v>1932</v>
      </c>
      <c r="T12" s="62">
        <v>1379</v>
      </c>
      <c r="U12" s="62">
        <v>71.38</v>
      </c>
      <c r="V12" s="62">
        <v>43.21</v>
      </c>
      <c r="W12" s="62">
        <v>7</v>
      </c>
      <c r="X12" s="62">
        <v>4</v>
      </c>
      <c r="Y12" s="62">
        <v>57.14</v>
      </c>
      <c r="Z12" s="62">
        <v>0.16</v>
      </c>
      <c r="AA12" s="62">
        <v>19</v>
      </c>
      <c r="AB12" s="62">
        <v>11</v>
      </c>
      <c r="AC12" s="62">
        <v>57.89</v>
      </c>
      <c r="AD12" s="62">
        <v>0.42</v>
      </c>
      <c r="AE12" s="62">
        <v>188</v>
      </c>
      <c r="AF12" s="62">
        <v>130</v>
      </c>
      <c r="AG12" s="62">
        <v>69.150000000000006</v>
      </c>
      <c r="AH12" s="62">
        <v>4.2</v>
      </c>
      <c r="AI12" s="62">
        <v>0</v>
      </c>
      <c r="AJ12" s="62">
        <v>0</v>
      </c>
      <c r="AK12" s="62">
        <v>0</v>
      </c>
      <c r="AL12" s="62">
        <v>0</v>
      </c>
      <c r="AM12" s="62">
        <v>1415</v>
      </c>
      <c r="AN12" s="62">
        <v>1141</v>
      </c>
      <c r="AO12" s="62">
        <v>80.64</v>
      </c>
      <c r="AP12" s="62">
        <v>31.65</v>
      </c>
      <c r="AQ12" s="62">
        <v>211</v>
      </c>
      <c r="AR12" s="62">
        <v>143</v>
      </c>
      <c r="AS12" s="62">
        <v>67.77</v>
      </c>
      <c r="AT12" s="62">
        <v>4.72</v>
      </c>
      <c r="AU12" s="62">
        <v>123</v>
      </c>
      <c r="AV12" s="62">
        <v>87</v>
      </c>
      <c r="AW12" s="62">
        <v>70.73</v>
      </c>
      <c r="AX12" s="62">
        <v>2.75</v>
      </c>
      <c r="AY12" s="62">
        <v>448</v>
      </c>
      <c r="AZ12" s="62">
        <v>408</v>
      </c>
      <c r="BA12" s="62">
        <v>91.07</v>
      </c>
      <c r="BB12" s="62">
        <v>10.02</v>
      </c>
      <c r="BC12" s="62">
        <v>527</v>
      </c>
      <c r="BD12" s="62">
        <v>419</v>
      </c>
      <c r="BE12" s="62">
        <v>79.510000000000005</v>
      </c>
      <c r="BF12" s="62">
        <v>11.79</v>
      </c>
      <c r="BG12" s="62">
        <v>1</v>
      </c>
      <c r="BH12" s="62">
        <v>0</v>
      </c>
      <c r="BI12" s="62">
        <v>0</v>
      </c>
      <c r="BJ12" s="62">
        <v>0.02</v>
      </c>
      <c r="BK12" s="62">
        <v>3</v>
      </c>
      <c r="BL12" s="62">
        <v>0</v>
      </c>
      <c r="BM12" s="62">
        <v>0</v>
      </c>
      <c r="BN12" s="62">
        <v>7.0000000000000007E-2</v>
      </c>
      <c r="BO12" s="62">
        <v>66</v>
      </c>
      <c r="BP12" s="62">
        <v>52</v>
      </c>
      <c r="BQ12" s="62">
        <v>78.790000000000006</v>
      </c>
      <c r="BR12" s="62">
        <v>1.48</v>
      </c>
      <c r="BS12" s="62">
        <v>0</v>
      </c>
      <c r="BT12" s="62">
        <v>0</v>
      </c>
      <c r="BU12" s="62">
        <v>0</v>
      </c>
      <c r="BV12" s="62">
        <v>0</v>
      </c>
      <c r="BW12" s="62">
        <v>3051</v>
      </c>
      <c r="BX12" s="62">
        <v>2106</v>
      </c>
      <c r="BY12" s="62">
        <v>69.03</v>
      </c>
      <c r="BZ12" s="62">
        <v>68.239999999999995</v>
      </c>
      <c r="CA12" s="62">
        <v>328</v>
      </c>
      <c r="CB12" s="62">
        <v>167</v>
      </c>
      <c r="CC12" s="62">
        <v>50.91</v>
      </c>
      <c r="CD12" s="62">
        <v>7.34</v>
      </c>
      <c r="CE12" s="62">
        <v>295</v>
      </c>
      <c r="CF12" s="62">
        <v>186</v>
      </c>
      <c r="CG12" s="62">
        <v>63.05</v>
      </c>
      <c r="CH12" s="62">
        <v>6.6</v>
      </c>
      <c r="CI12" s="62">
        <v>797</v>
      </c>
      <c r="CJ12" s="62">
        <v>643</v>
      </c>
      <c r="CK12" s="62">
        <v>80.680000000000007</v>
      </c>
      <c r="CL12" s="62">
        <v>17.829999999999998</v>
      </c>
      <c r="CM12" s="62">
        <v>1403</v>
      </c>
      <c r="CN12" s="62">
        <v>959</v>
      </c>
      <c r="CO12" s="62">
        <v>68.349999999999994</v>
      </c>
      <c r="CP12" s="62">
        <v>31.38</v>
      </c>
      <c r="CQ12" s="62">
        <v>6</v>
      </c>
      <c r="CR12" s="62">
        <v>4</v>
      </c>
      <c r="CS12" s="62">
        <v>66.67</v>
      </c>
      <c r="CT12" s="62">
        <v>0.13</v>
      </c>
      <c r="CU12" s="62">
        <v>16</v>
      </c>
      <c r="CV12" s="62">
        <v>9</v>
      </c>
      <c r="CW12" s="62">
        <v>56.25</v>
      </c>
      <c r="CX12" s="62">
        <v>0.36</v>
      </c>
      <c r="CY12" s="62">
        <v>122</v>
      </c>
      <c r="CZ12" s="62">
        <v>78</v>
      </c>
      <c r="DA12" s="62">
        <v>63.93</v>
      </c>
      <c r="DB12" s="62">
        <v>2.73</v>
      </c>
      <c r="DC12" s="62">
        <v>0</v>
      </c>
      <c r="DD12" s="62">
        <v>0</v>
      </c>
      <c r="DE12" s="62">
        <v>0</v>
      </c>
      <c r="DF12" s="62">
        <v>0</v>
      </c>
      <c r="DG12" s="62" t="s">
        <v>104</v>
      </c>
    </row>
    <row r="13" spans="1:111" ht="15.75" thickBot="1" x14ac:dyDescent="0.3">
      <c r="A13" s="2" t="s">
        <v>22</v>
      </c>
      <c r="B13" s="2" t="s">
        <v>23</v>
      </c>
      <c r="C13" s="62">
        <v>2020</v>
      </c>
      <c r="D13" s="62">
        <v>610</v>
      </c>
      <c r="E13" s="62">
        <v>399</v>
      </c>
      <c r="F13" s="62">
        <v>65.41</v>
      </c>
      <c r="G13" s="62">
        <v>1</v>
      </c>
      <c r="H13" s="62">
        <v>0</v>
      </c>
      <c r="I13" s="62">
        <v>0</v>
      </c>
      <c r="J13" s="62">
        <v>0.16</v>
      </c>
      <c r="K13" s="62">
        <v>83</v>
      </c>
      <c r="L13" s="62">
        <v>48</v>
      </c>
      <c r="M13" s="62">
        <v>57.83</v>
      </c>
      <c r="N13" s="62">
        <v>13.61</v>
      </c>
      <c r="O13" s="62">
        <v>255</v>
      </c>
      <c r="P13" s="62">
        <v>177</v>
      </c>
      <c r="Q13" s="62">
        <v>69.41</v>
      </c>
      <c r="R13" s="62">
        <v>41.8</v>
      </c>
      <c r="S13" s="62">
        <v>74</v>
      </c>
      <c r="T13" s="62">
        <v>58</v>
      </c>
      <c r="U13" s="62">
        <v>78.38</v>
      </c>
      <c r="V13" s="62">
        <v>12.13</v>
      </c>
      <c r="W13" s="62">
        <v>26</v>
      </c>
      <c r="X13" s="62">
        <v>11</v>
      </c>
      <c r="Y13" s="62">
        <v>42.31</v>
      </c>
      <c r="Z13" s="62">
        <v>4.26</v>
      </c>
      <c r="AA13" s="62">
        <v>1</v>
      </c>
      <c r="AB13" s="62">
        <v>0</v>
      </c>
      <c r="AC13" s="62">
        <v>0</v>
      </c>
      <c r="AD13" s="62">
        <v>0.16</v>
      </c>
      <c r="AE13" s="62">
        <v>154</v>
      </c>
      <c r="AF13" s="62">
        <v>95</v>
      </c>
      <c r="AG13" s="62">
        <v>61.69</v>
      </c>
      <c r="AH13" s="62">
        <v>25.25</v>
      </c>
      <c r="AI13" s="62">
        <v>0</v>
      </c>
      <c r="AJ13" s="62">
        <v>0</v>
      </c>
      <c r="AK13" s="62">
        <v>0</v>
      </c>
      <c r="AL13" s="62">
        <v>0</v>
      </c>
      <c r="AM13" s="62">
        <v>220</v>
      </c>
      <c r="AN13" s="62">
        <v>145</v>
      </c>
      <c r="AO13" s="62">
        <v>65.91</v>
      </c>
      <c r="AP13" s="62">
        <v>36.07</v>
      </c>
      <c r="AQ13" s="62">
        <v>1</v>
      </c>
      <c r="AR13" s="62">
        <v>0</v>
      </c>
      <c r="AS13" s="62">
        <v>0</v>
      </c>
      <c r="AT13" s="62">
        <v>0.16</v>
      </c>
      <c r="AU13" s="62">
        <v>28</v>
      </c>
      <c r="AV13" s="62">
        <v>16</v>
      </c>
      <c r="AW13" s="62">
        <v>57.14</v>
      </c>
      <c r="AX13" s="62">
        <v>4.59</v>
      </c>
      <c r="AY13" s="62">
        <v>95</v>
      </c>
      <c r="AZ13" s="62">
        <v>70</v>
      </c>
      <c r="BA13" s="62">
        <v>73.680000000000007</v>
      </c>
      <c r="BB13" s="62">
        <v>15.57</v>
      </c>
      <c r="BC13" s="62">
        <v>22</v>
      </c>
      <c r="BD13" s="62">
        <v>18</v>
      </c>
      <c r="BE13" s="62">
        <v>81.819999999999993</v>
      </c>
      <c r="BF13" s="62">
        <v>3.61</v>
      </c>
      <c r="BG13" s="62">
        <v>12</v>
      </c>
      <c r="BH13" s="62">
        <v>4</v>
      </c>
      <c r="BI13" s="62">
        <v>33.33</v>
      </c>
      <c r="BJ13" s="62">
        <v>1.97</v>
      </c>
      <c r="BK13" s="62">
        <v>0</v>
      </c>
      <c r="BL13" s="62">
        <v>0</v>
      </c>
      <c r="BM13" s="62">
        <v>0</v>
      </c>
      <c r="BN13" s="62">
        <v>0</v>
      </c>
      <c r="BO13" s="62">
        <v>60</v>
      </c>
      <c r="BP13" s="62">
        <v>36</v>
      </c>
      <c r="BQ13" s="62">
        <v>60</v>
      </c>
      <c r="BR13" s="62">
        <v>9.84</v>
      </c>
      <c r="BS13" s="62">
        <v>0</v>
      </c>
      <c r="BT13" s="62">
        <v>0</v>
      </c>
      <c r="BU13" s="62">
        <v>0</v>
      </c>
      <c r="BV13" s="62">
        <v>0</v>
      </c>
      <c r="BW13" s="62">
        <v>388</v>
      </c>
      <c r="BX13" s="62">
        <v>253</v>
      </c>
      <c r="BY13" s="62">
        <v>65.209999999999994</v>
      </c>
      <c r="BZ13" s="62">
        <v>63.61</v>
      </c>
      <c r="CA13" s="62">
        <v>0</v>
      </c>
      <c r="CB13" s="62">
        <v>0</v>
      </c>
      <c r="CC13" s="62">
        <v>0</v>
      </c>
      <c r="CD13" s="62">
        <v>0</v>
      </c>
      <c r="CE13" s="62">
        <v>55</v>
      </c>
      <c r="CF13" s="62">
        <v>32</v>
      </c>
      <c r="CG13" s="62">
        <v>58.18</v>
      </c>
      <c r="CH13" s="62">
        <v>9.02</v>
      </c>
      <c r="CI13" s="62">
        <v>160</v>
      </c>
      <c r="CJ13" s="62">
        <v>107</v>
      </c>
      <c r="CK13" s="62">
        <v>66.88</v>
      </c>
      <c r="CL13" s="62">
        <v>26.23</v>
      </c>
      <c r="CM13" s="62">
        <v>51</v>
      </c>
      <c r="CN13" s="62">
        <v>39</v>
      </c>
      <c r="CO13" s="62">
        <v>76.47</v>
      </c>
      <c r="CP13" s="62">
        <v>8.36</v>
      </c>
      <c r="CQ13" s="62">
        <v>14</v>
      </c>
      <c r="CR13" s="62">
        <v>7</v>
      </c>
      <c r="CS13" s="62">
        <v>50</v>
      </c>
      <c r="CT13" s="62">
        <v>2.2999999999999998</v>
      </c>
      <c r="CU13" s="62">
        <v>1</v>
      </c>
      <c r="CV13" s="62">
        <v>0</v>
      </c>
      <c r="CW13" s="62">
        <v>0</v>
      </c>
      <c r="CX13" s="62">
        <v>0.16</v>
      </c>
      <c r="CY13" s="62">
        <v>94</v>
      </c>
      <c r="CZ13" s="62">
        <v>59</v>
      </c>
      <c r="DA13" s="62">
        <v>62.77</v>
      </c>
      <c r="DB13" s="62">
        <v>15.41</v>
      </c>
      <c r="DC13" s="62">
        <v>0</v>
      </c>
      <c r="DD13" s="62">
        <v>0</v>
      </c>
      <c r="DE13" s="62">
        <v>0</v>
      </c>
      <c r="DF13" s="62">
        <v>0</v>
      </c>
      <c r="DG13" s="62" t="s">
        <v>104</v>
      </c>
    </row>
    <row r="14" spans="1:111" ht="15.75" thickBot="1" x14ac:dyDescent="0.3">
      <c r="A14" s="2" t="s">
        <v>26</v>
      </c>
      <c r="B14" s="2" t="s">
        <v>27</v>
      </c>
      <c r="C14" s="62">
        <v>2020</v>
      </c>
      <c r="D14" s="62">
        <v>309</v>
      </c>
      <c r="E14" s="62">
        <v>171</v>
      </c>
      <c r="F14" s="62">
        <v>55.34</v>
      </c>
      <c r="G14" s="62">
        <v>2</v>
      </c>
      <c r="H14" s="62">
        <v>0</v>
      </c>
      <c r="I14" s="62">
        <v>0</v>
      </c>
      <c r="J14" s="62">
        <v>0.65</v>
      </c>
      <c r="K14" s="62">
        <v>41</v>
      </c>
      <c r="L14" s="62">
        <v>23</v>
      </c>
      <c r="M14" s="62">
        <v>56.1</v>
      </c>
      <c r="N14" s="62">
        <v>13.27</v>
      </c>
      <c r="O14" s="62">
        <v>23</v>
      </c>
      <c r="P14" s="62">
        <v>17</v>
      </c>
      <c r="Q14" s="62">
        <v>73.91</v>
      </c>
      <c r="R14" s="62">
        <v>7.44</v>
      </c>
      <c r="S14" s="62">
        <v>202</v>
      </c>
      <c r="T14" s="62">
        <v>106</v>
      </c>
      <c r="U14" s="62">
        <v>52.48</v>
      </c>
      <c r="V14" s="62">
        <v>65.37</v>
      </c>
      <c r="W14" s="62">
        <v>2</v>
      </c>
      <c r="X14" s="62">
        <v>0</v>
      </c>
      <c r="Y14" s="62">
        <v>0</v>
      </c>
      <c r="Z14" s="62">
        <v>0.65</v>
      </c>
      <c r="AA14" s="62">
        <v>3</v>
      </c>
      <c r="AB14" s="62">
        <v>0</v>
      </c>
      <c r="AC14" s="62">
        <v>0</v>
      </c>
      <c r="AD14" s="62">
        <v>0.97</v>
      </c>
      <c r="AE14" s="62">
        <v>22</v>
      </c>
      <c r="AF14" s="62">
        <v>13</v>
      </c>
      <c r="AG14" s="62">
        <v>59.09</v>
      </c>
      <c r="AH14" s="62">
        <v>7.12</v>
      </c>
      <c r="AI14" s="62">
        <v>0</v>
      </c>
      <c r="AJ14" s="62">
        <v>0</v>
      </c>
      <c r="AK14" s="62">
        <v>0</v>
      </c>
      <c r="AL14" s="62">
        <v>0</v>
      </c>
      <c r="AM14" s="62">
        <v>89</v>
      </c>
      <c r="AN14" s="62">
        <v>50</v>
      </c>
      <c r="AO14" s="62">
        <v>56.18</v>
      </c>
      <c r="AP14" s="62">
        <v>28.8</v>
      </c>
      <c r="AQ14" s="62">
        <v>0</v>
      </c>
      <c r="AR14" s="62">
        <v>0</v>
      </c>
      <c r="AS14" s="62">
        <v>0</v>
      </c>
      <c r="AT14" s="62">
        <v>0</v>
      </c>
      <c r="AU14" s="62">
        <v>19</v>
      </c>
      <c r="AV14" s="62">
        <v>11</v>
      </c>
      <c r="AW14" s="62">
        <v>57.89</v>
      </c>
      <c r="AX14" s="62">
        <v>6.15</v>
      </c>
      <c r="AY14" s="62">
        <v>8</v>
      </c>
      <c r="AZ14" s="62">
        <v>6</v>
      </c>
      <c r="BA14" s="62">
        <v>75</v>
      </c>
      <c r="BB14" s="62">
        <v>2.59</v>
      </c>
      <c r="BC14" s="62">
        <v>50</v>
      </c>
      <c r="BD14" s="62">
        <v>27</v>
      </c>
      <c r="BE14" s="62">
        <v>54</v>
      </c>
      <c r="BF14" s="62">
        <v>16.18</v>
      </c>
      <c r="BG14" s="62">
        <v>2</v>
      </c>
      <c r="BH14" s="62">
        <v>0</v>
      </c>
      <c r="BI14" s="62">
        <v>0</v>
      </c>
      <c r="BJ14" s="62">
        <v>0.65</v>
      </c>
      <c r="BK14" s="62">
        <v>0</v>
      </c>
      <c r="BL14" s="62">
        <v>0</v>
      </c>
      <c r="BM14" s="62">
        <v>0</v>
      </c>
      <c r="BN14" s="62">
        <v>0</v>
      </c>
      <c r="BO14" s="62">
        <v>6</v>
      </c>
      <c r="BP14" s="62">
        <v>4</v>
      </c>
      <c r="BQ14" s="62">
        <v>66.67</v>
      </c>
      <c r="BR14" s="62">
        <v>1.94</v>
      </c>
      <c r="BS14" s="62">
        <v>0</v>
      </c>
      <c r="BT14" s="62">
        <v>0</v>
      </c>
      <c r="BU14" s="62">
        <v>0</v>
      </c>
      <c r="BV14" s="62">
        <v>0</v>
      </c>
      <c r="BW14" s="62">
        <v>220</v>
      </c>
      <c r="BX14" s="62">
        <v>121</v>
      </c>
      <c r="BY14" s="62">
        <v>55</v>
      </c>
      <c r="BZ14" s="62">
        <v>71.2</v>
      </c>
      <c r="CA14" s="62">
        <v>2</v>
      </c>
      <c r="CB14" s="62">
        <v>0</v>
      </c>
      <c r="CC14" s="62">
        <v>0</v>
      </c>
      <c r="CD14" s="62">
        <v>0.65</v>
      </c>
      <c r="CE14" s="62">
        <v>22</v>
      </c>
      <c r="CF14" s="62">
        <v>12</v>
      </c>
      <c r="CG14" s="62">
        <v>54.55</v>
      </c>
      <c r="CH14" s="62">
        <v>7.12</v>
      </c>
      <c r="CI14" s="62">
        <v>15</v>
      </c>
      <c r="CJ14" s="62">
        <v>11</v>
      </c>
      <c r="CK14" s="62">
        <v>73.33</v>
      </c>
      <c r="CL14" s="62">
        <v>4.8499999999999996</v>
      </c>
      <c r="CM14" s="62">
        <v>152</v>
      </c>
      <c r="CN14" s="62">
        <v>79</v>
      </c>
      <c r="CO14" s="62">
        <v>51.97</v>
      </c>
      <c r="CP14" s="62">
        <v>49.19</v>
      </c>
      <c r="CQ14" s="62">
        <v>0</v>
      </c>
      <c r="CR14" s="62">
        <v>0</v>
      </c>
      <c r="CS14" s="62">
        <v>0</v>
      </c>
      <c r="CT14" s="62">
        <v>0</v>
      </c>
      <c r="CU14" s="62">
        <v>3</v>
      </c>
      <c r="CV14" s="62">
        <v>0</v>
      </c>
      <c r="CW14" s="62">
        <v>0</v>
      </c>
      <c r="CX14" s="62">
        <v>0.97</v>
      </c>
      <c r="CY14" s="62">
        <v>16</v>
      </c>
      <c r="CZ14" s="62">
        <v>9</v>
      </c>
      <c r="DA14" s="62">
        <v>56.25</v>
      </c>
      <c r="DB14" s="62">
        <v>5.18</v>
      </c>
      <c r="DC14" s="62">
        <v>0</v>
      </c>
      <c r="DD14" s="62">
        <v>0</v>
      </c>
      <c r="DE14" s="62">
        <v>0</v>
      </c>
      <c r="DF14" s="62">
        <v>0</v>
      </c>
      <c r="DG14" s="62" t="s">
        <v>104</v>
      </c>
    </row>
    <row r="15" spans="1:111" ht="15.75" thickBot="1" x14ac:dyDescent="0.3">
      <c r="A15" s="2" t="s">
        <v>28</v>
      </c>
      <c r="B15" s="2" t="s">
        <v>29</v>
      </c>
      <c r="C15" s="62">
        <v>2020</v>
      </c>
      <c r="D15" s="62">
        <v>4844</v>
      </c>
      <c r="E15" s="62">
        <v>3666</v>
      </c>
      <c r="F15" s="62">
        <v>75.680000000000007</v>
      </c>
      <c r="G15" s="62">
        <v>291</v>
      </c>
      <c r="H15" s="62">
        <v>152</v>
      </c>
      <c r="I15" s="62">
        <v>52.23</v>
      </c>
      <c r="J15" s="62">
        <v>6.01</v>
      </c>
      <c r="K15" s="62">
        <v>1069</v>
      </c>
      <c r="L15" s="62">
        <v>703</v>
      </c>
      <c r="M15" s="62">
        <v>65.760000000000005</v>
      </c>
      <c r="N15" s="62">
        <v>22.07</v>
      </c>
      <c r="O15" s="62">
        <v>1102</v>
      </c>
      <c r="P15" s="62">
        <v>923</v>
      </c>
      <c r="Q15" s="62">
        <v>83.76</v>
      </c>
      <c r="R15" s="62">
        <v>22.75</v>
      </c>
      <c r="S15" s="62">
        <v>1979</v>
      </c>
      <c r="T15" s="62">
        <v>1595</v>
      </c>
      <c r="U15" s="62">
        <v>80.599999999999994</v>
      </c>
      <c r="V15" s="62">
        <v>40.85</v>
      </c>
      <c r="W15" s="62">
        <v>2</v>
      </c>
      <c r="X15" s="62">
        <v>0</v>
      </c>
      <c r="Y15" s="62">
        <v>0</v>
      </c>
      <c r="Z15" s="62">
        <v>0.04</v>
      </c>
      <c r="AA15" s="62">
        <v>16</v>
      </c>
      <c r="AB15" s="62">
        <v>8</v>
      </c>
      <c r="AC15" s="62">
        <v>50</v>
      </c>
      <c r="AD15" s="62">
        <v>0.33</v>
      </c>
      <c r="AE15" s="62">
        <v>166</v>
      </c>
      <c r="AF15" s="62">
        <v>127</v>
      </c>
      <c r="AG15" s="62">
        <v>76.510000000000005</v>
      </c>
      <c r="AH15" s="62">
        <v>3.43</v>
      </c>
      <c r="AI15" s="62">
        <v>0</v>
      </c>
      <c r="AJ15" s="62">
        <v>0</v>
      </c>
      <c r="AK15" s="62">
        <v>0</v>
      </c>
      <c r="AL15" s="62">
        <v>0</v>
      </c>
      <c r="AM15" s="62">
        <v>1796</v>
      </c>
      <c r="AN15" s="62">
        <v>1450</v>
      </c>
      <c r="AO15" s="62">
        <v>80.73</v>
      </c>
      <c r="AP15" s="62">
        <v>37.08</v>
      </c>
      <c r="AQ15" s="62">
        <v>137</v>
      </c>
      <c r="AR15" s="62">
        <v>82</v>
      </c>
      <c r="AS15" s="62">
        <v>59.85</v>
      </c>
      <c r="AT15" s="62">
        <v>2.83</v>
      </c>
      <c r="AU15" s="62">
        <v>452</v>
      </c>
      <c r="AV15" s="62">
        <v>323</v>
      </c>
      <c r="AW15" s="62">
        <v>71.459999999999994</v>
      </c>
      <c r="AX15" s="62">
        <v>9.33</v>
      </c>
      <c r="AY15" s="62">
        <v>430</v>
      </c>
      <c r="AZ15" s="62">
        <v>373</v>
      </c>
      <c r="BA15" s="62">
        <v>86.74</v>
      </c>
      <c r="BB15" s="62">
        <v>8.8800000000000008</v>
      </c>
      <c r="BC15" s="62">
        <v>637</v>
      </c>
      <c r="BD15" s="62">
        <v>565</v>
      </c>
      <c r="BE15" s="62">
        <v>88.7</v>
      </c>
      <c r="BF15" s="62">
        <v>13.15</v>
      </c>
      <c r="BG15" s="62">
        <v>1</v>
      </c>
      <c r="BH15" s="62">
        <v>0</v>
      </c>
      <c r="BI15" s="62">
        <v>0</v>
      </c>
      <c r="BJ15" s="62">
        <v>0.02</v>
      </c>
      <c r="BK15" s="62">
        <v>3</v>
      </c>
      <c r="BL15" s="62">
        <v>0</v>
      </c>
      <c r="BM15" s="62">
        <v>0</v>
      </c>
      <c r="BN15" s="62">
        <v>0.06</v>
      </c>
      <c r="BO15" s="62">
        <v>73</v>
      </c>
      <c r="BP15" s="62">
        <v>58</v>
      </c>
      <c r="BQ15" s="62">
        <v>79.45</v>
      </c>
      <c r="BR15" s="62">
        <v>1.51</v>
      </c>
      <c r="BS15" s="62">
        <v>0</v>
      </c>
      <c r="BT15" s="62">
        <v>0</v>
      </c>
      <c r="BU15" s="62">
        <v>0</v>
      </c>
      <c r="BV15" s="62">
        <v>0</v>
      </c>
      <c r="BW15" s="62">
        <v>3045</v>
      </c>
      <c r="BX15" s="62">
        <v>2214</v>
      </c>
      <c r="BY15" s="62">
        <v>72.709999999999994</v>
      </c>
      <c r="BZ15" s="62">
        <v>62.86</v>
      </c>
      <c r="CA15" s="62">
        <v>154</v>
      </c>
      <c r="CB15" s="62">
        <v>70</v>
      </c>
      <c r="CC15" s="62">
        <v>45.45</v>
      </c>
      <c r="CD15" s="62">
        <v>3.18</v>
      </c>
      <c r="CE15" s="62">
        <v>615</v>
      </c>
      <c r="CF15" s="62">
        <v>379</v>
      </c>
      <c r="CG15" s="62">
        <v>61.63</v>
      </c>
      <c r="CH15" s="62">
        <v>12.7</v>
      </c>
      <c r="CI15" s="62">
        <v>672</v>
      </c>
      <c r="CJ15" s="62">
        <v>550</v>
      </c>
      <c r="CK15" s="62">
        <v>81.849999999999994</v>
      </c>
      <c r="CL15" s="62">
        <v>13.87</v>
      </c>
      <c r="CM15" s="62">
        <v>1341</v>
      </c>
      <c r="CN15" s="62">
        <v>1029</v>
      </c>
      <c r="CO15" s="62">
        <v>76.73</v>
      </c>
      <c r="CP15" s="62">
        <v>27.68</v>
      </c>
      <c r="CQ15" s="62">
        <v>1</v>
      </c>
      <c r="CR15" s="62">
        <v>0</v>
      </c>
      <c r="CS15" s="62">
        <v>0</v>
      </c>
      <c r="CT15" s="62">
        <v>0.02</v>
      </c>
      <c r="CU15" s="62">
        <v>13</v>
      </c>
      <c r="CV15" s="62">
        <v>6</v>
      </c>
      <c r="CW15" s="62">
        <v>46.15</v>
      </c>
      <c r="CX15" s="62">
        <v>0.27</v>
      </c>
      <c r="CY15" s="62">
        <v>93</v>
      </c>
      <c r="CZ15" s="62">
        <v>69</v>
      </c>
      <c r="DA15" s="62">
        <v>74.19</v>
      </c>
      <c r="DB15" s="62">
        <v>1.92</v>
      </c>
      <c r="DC15" s="62">
        <v>0</v>
      </c>
      <c r="DD15" s="62">
        <v>0</v>
      </c>
      <c r="DE15" s="62">
        <v>0</v>
      </c>
      <c r="DF15" s="62">
        <v>0</v>
      </c>
      <c r="DG15" s="62" t="s">
        <v>104</v>
      </c>
    </row>
    <row r="16" spans="1:111" ht="15.75" thickBot="1" x14ac:dyDescent="0.3">
      <c r="A16" s="2" t="s">
        <v>30</v>
      </c>
      <c r="B16" s="2" t="s">
        <v>31</v>
      </c>
      <c r="C16" s="62">
        <v>2020</v>
      </c>
      <c r="D16" s="62">
        <v>2096</v>
      </c>
      <c r="E16" s="62">
        <v>1476</v>
      </c>
      <c r="F16" s="62">
        <v>70.42</v>
      </c>
      <c r="G16" s="62">
        <v>106</v>
      </c>
      <c r="H16" s="62">
        <v>67</v>
      </c>
      <c r="I16" s="62">
        <v>63.21</v>
      </c>
      <c r="J16" s="62">
        <v>5.0599999999999996</v>
      </c>
      <c r="K16" s="62">
        <v>182</v>
      </c>
      <c r="L16" s="62">
        <v>111</v>
      </c>
      <c r="M16" s="62">
        <v>60.99</v>
      </c>
      <c r="N16" s="62">
        <v>8.68</v>
      </c>
      <c r="O16" s="62">
        <v>244</v>
      </c>
      <c r="P16" s="62">
        <v>207</v>
      </c>
      <c r="Q16" s="62">
        <v>84.84</v>
      </c>
      <c r="R16" s="62">
        <v>11.64</v>
      </c>
      <c r="S16" s="62">
        <v>1373</v>
      </c>
      <c r="T16" s="62">
        <v>959</v>
      </c>
      <c r="U16" s="62">
        <v>69.849999999999994</v>
      </c>
      <c r="V16" s="62">
        <v>65.510000000000005</v>
      </c>
      <c r="W16" s="62">
        <v>1</v>
      </c>
      <c r="X16" s="62">
        <v>0</v>
      </c>
      <c r="Y16" s="62">
        <v>0</v>
      </c>
      <c r="Z16" s="62">
        <v>0.05</v>
      </c>
      <c r="AA16" s="62">
        <v>11</v>
      </c>
      <c r="AB16" s="62">
        <v>7</v>
      </c>
      <c r="AC16" s="62">
        <v>63.64</v>
      </c>
      <c r="AD16" s="62">
        <v>0.52</v>
      </c>
      <c r="AE16" s="62">
        <v>103</v>
      </c>
      <c r="AF16" s="62">
        <v>71</v>
      </c>
      <c r="AG16" s="62">
        <v>68.930000000000007</v>
      </c>
      <c r="AH16" s="62">
        <v>4.91</v>
      </c>
      <c r="AI16" s="62">
        <v>0</v>
      </c>
      <c r="AJ16" s="62">
        <v>0</v>
      </c>
      <c r="AK16" s="62">
        <v>0</v>
      </c>
      <c r="AL16" s="62">
        <v>0</v>
      </c>
      <c r="AM16" s="62">
        <v>561</v>
      </c>
      <c r="AN16" s="62">
        <v>457</v>
      </c>
      <c r="AO16" s="62">
        <v>81.459999999999994</v>
      </c>
      <c r="AP16" s="62">
        <v>26.77</v>
      </c>
      <c r="AQ16" s="62">
        <v>41</v>
      </c>
      <c r="AR16" s="62">
        <v>31</v>
      </c>
      <c r="AS16" s="62">
        <v>75.61</v>
      </c>
      <c r="AT16" s="62">
        <v>1.96</v>
      </c>
      <c r="AU16" s="62">
        <v>47</v>
      </c>
      <c r="AV16" s="62">
        <v>34</v>
      </c>
      <c r="AW16" s="62">
        <v>72.34</v>
      </c>
      <c r="AX16" s="62">
        <v>2.2400000000000002</v>
      </c>
      <c r="AY16" s="62">
        <v>99</v>
      </c>
      <c r="AZ16" s="62">
        <v>90</v>
      </c>
      <c r="BA16" s="62">
        <v>90.91</v>
      </c>
      <c r="BB16" s="62">
        <v>4.72</v>
      </c>
      <c r="BC16" s="62">
        <v>328</v>
      </c>
      <c r="BD16" s="62">
        <v>264</v>
      </c>
      <c r="BE16" s="62">
        <v>80.489999999999995</v>
      </c>
      <c r="BF16" s="62">
        <v>15.65</v>
      </c>
      <c r="BG16" s="62">
        <v>1</v>
      </c>
      <c r="BH16" s="62">
        <v>0</v>
      </c>
      <c r="BI16" s="62">
        <v>0</v>
      </c>
      <c r="BJ16" s="62">
        <v>0.05</v>
      </c>
      <c r="BK16" s="62">
        <v>1</v>
      </c>
      <c r="BL16" s="62">
        <v>0</v>
      </c>
      <c r="BM16" s="62">
        <v>0</v>
      </c>
      <c r="BN16" s="62">
        <v>0.05</v>
      </c>
      <c r="BO16" s="62">
        <v>28</v>
      </c>
      <c r="BP16" s="62">
        <v>25</v>
      </c>
      <c r="BQ16" s="62">
        <v>89.29</v>
      </c>
      <c r="BR16" s="62">
        <v>1.34</v>
      </c>
      <c r="BS16" s="62">
        <v>0</v>
      </c>
      <c r="BT16" s="62">
        <v>0</v>
      </c>
      <c r="BU16" s="62">
        <v>0</v>
      </c>
      <c r="BV16" s="62">
        <v>0</v>
      </c>
      <c r="BW16" s="62">
        <v>1525</v>
      </c>
      <c r="BX16" s="62">
        <v>1017</v>
      </c>
      <c r="BY16" s="62">
        <v>66.69</v>
      </c>
      <c r="BZ16" s="62">
        <v>72.760000000000005</v>
      </c>
      <c r="CA16" s="62">
        <v>65</v>
      </c>
      <c r="CB16" s="62">
        <v>36</v>
      </c>
      <c r="CC16" s="62">
        <v>55.38</v>
      </c>
      <c r="CD16" s="62">
        <v>3.1</v>
      </c>
      <c r="CE16" s="62">
        <v>133</v>
      </c>
      <c r="CF16" s="62">
        <v>77</v>
      </c>
      <c r="CG16" s="62">
        <v>57.89</v>
      </c>
      <c r="CH16" s="62">
        <v>6.35</v>
      </c>
      <c r="CI16" s="62">
        <v>145</v>
      </c>
      <c r="CJ16" s="62">
        <v>117</v>
      </c>
      <c r="CK16" s="62">
        <v>80.69</v>
      </c>
      <c r="CL16" s="62">
        <v>6.92</v>
      </c>
      <c r="CM16" s="62">
        <v>1040</v>
      </c>
      <c r="CN16" s="62">
        <v>694</v>
      </c>
      <c r="CO16" s="62">
        <v>66.73</v>
      </c>
      <c r="CP16" s="62">
        <v>49.62</v>
      </c>
      <c r="CQ16" s="62">
        <v>0</v>
      </c>
      <c r="CR16" s="62">
        <v>0</v>
      </c>
      <c r="CS16" s="62">
        <v>0</v>
      </c>
      <c r="CT16" s="62">
        <v>0</v>
      </c>
      <c r="CU16" s="62">
        <v>10</v>
      </c>
      <c r="CV16" s="62">
        <v>7</v>
      </c>
      <c r="CW16" s="62">
        <v>70</v>
      </c>
      <c r="CX16" s="62">
        <v>0.48</v>
      </c>
      <c r="CY16" s="62">
        <v>75</v>
      </c>
      <c r="CZ16" s="62">
        <v>46</v>
      </c>
      <c r="DA16" s="62">
        <v>61.33</v>
      </c>
      <c r="DB16" s="62">
        <v>3.58</v>
      </c>
      <c r="DC16" s="62">
        <v>0</v>
      </c>
      <c r="DD16" s="62">
        <v>0</v>
      </c>
      <c r="DE16" s="62">
        <v>0</v>
      </c>
      <c r="DF16" s="62">
        <v>0</v>
      </c>
      <c r="DG16" s="62" t="s">
        <v>104</v>
      </c>
    </row>
    <row r="17" spans="1:111" ht="15.75" thickBot="1" x14ac:dyDescent="0.3">
      <c r="A17" s="2" t="s">
        <v>24</v>
      </c>
      <c r="B17" s="2" t="s">
        <v>25</v>
      </c>
      <c r="C17" s="62">
        <v>2019</v>
      </c>
      <c r="D17" s="62">
        <v>327</v>
      </c>
      <c r="E17" s="62">
        <v>224</v>
      </c>
      <c r="F17" s="62">
        <v>68.5</v>
      </c>
      <c r="G17" s="62">
        <v>23</v>
      </c>
      <c r="H17" s="62">
        <v>7</v>
      </c>
      <c r="I17" s="62">
        <v>30.43</v>
      </c>
      <c r="J17" s="62">
        <v>7.03</v>
      </c>
      <c r="K17" s="62">
        <v>37</v>
      </c>
      <c r="L17" s="62">
        <v>16</v>
      </c>
      <c r="M17" s="62">
        <v>43.24</v>
      </c>
      <c r="N17" s="62">
        <v>11.31</v>
      </c>
      <c r="O17" s="62">
        <v>47</v>
      </c>
      <c r="P17" s="62">
        <v>36</v>
      </c>
      <c r="Q17" s="62">
        <v>76.599999999999994</v>
      </c>
      <c r="R17" s="62">
        <v>14.37</v>
      </c>
      <c r="S17" s="62">
        <v>204</v>
      </c>
      <c r="T17" s="62">
        <v>155</v>
      </c>
      <c r="U17" s="62">
        <v>75.98</v>
      </c>
      <c r="V17" s="62">
        <v>62.39</v>
      </c>
      <c r="W17" s="62">
        <v>0</v>
      </c>
      <c r="X17" s="62">
        <v>0</v>
      </c>
      <c r="Y17" s="62">
        <v>0</v>
      </c>
      <c r="Z17" s="62">
        <v>0</v>
      </c>
      <c r="AA17" s="62">
        <v>2</v>
      </c>
      <c r="AB17" s="62">
        <v>0</v>
      </c>
      <c r="AC17" s="62">
        <v>0</v>
      </c>
      <c r="AD17" s="62">
        <v>0.61</v>
      </c>
      <c r="AE17" s="62">
        <v>9</v>
      </c>
      <c r="AF17" s="62">
        <v>8</v>
      </c>
      <c r="AG17" s="62">
        <v>88.89</v>
      </c>
      <c r="AH17" s="62">
        <v>2.75</v>
      </c>
      <c r="AI17" s="62">
        <v>0</v>
      </c>
      <c r="AJ17" s="62">
        <v>0</v>
      </c>
      <c r="AK17" s="62">
        <v>0</v>
      </c>
      <c r="AL17" s="62">
        <v>0</v>
      </c>
      <c r="AM17" s="62">
        <v>87</v>
      </c>
      <c r="AN17" s="62">
        <v>54</v>
      </c>
      <c r="AO17" s="62">
        <v>62.07</v>
      </c>
      <c r="AP17" s="62">
        <v>26.61</v>
      </c>
      <c r="AQ17" s="62">
        <v>7</v>
      </c>
      <c r="AR17" s="62">
        <v>2</v>
      </c>
      <c r="AS17" s="62">
        <v>28.57</v>
      </c>
      <c r="AT17" s="62">
        <v>2.14</v>
      </c>
      <c r="AU17" s="62">
        <v>17</v>
      </c>
      <c r="AV17" s="62">
        <v>8</v>
      </c>
      <c r="AW17" s="62">
        <v>47.06</v>
      </c>
      <c r="AX17" s="62">
        <v>5.2</v>
      </c>
      <c r="AY17" s="62">
        <v>6</v>
      </c>
      <c r="AZ17" s="62">
        <v>5</v>
      </c>
      <c r="BA17" s="62">
        <v>83.33</v>
      </c>
      <c r="BB17" s="62">
        <v>1.83</v>
      </c>
      <c r="BC17" s="62">
        <v>51</v>
      </c>
      <c r="BD17" s="62">
        <v>35</v>
      </c>
      <c r="BE17" s="62">
        <v>68.63</v>
      </c>
      <c r="BF17" s="62">
        <v>15.6</v>
      </c>
      <c r="BG17" s="62">
        <v>0</v>
      </c>
      <c r="BH17" s="62">
        <v>0</v>
      </c>
      <c r="BI17" s="62">
        <v>0</v>
      </c>
      <c r="BJ17" s="62">
        <v>0</v>
      </c>
      <c r="BK17" s="62">
        <v>0</v>
      </c>
      <c r="BL17" s="62">
        <v>0</v>
      </c>
      <c r="BM17" s="62">
        <v>0</v>
      </c>
      <c r="BN17" s="62">
        <v>0</v>
      </c>
      <c r="BO17" s="62">
        <v>4</v>
      </c>
      <c r="BP17" s="62">
        <v>0</v>
      </c>
      <c r="BQ17" s="62">
        <v>0</v>
      </c>
      <c r="BR17" s="62">
        <v>1.22</v>
      </c>
      <c r="BS17" s="62">
        <v>0</v>
      </c>
      <c r="BT17" s="62">
        <v>0</v>
      </c>
      <c r="BU17" s="62">
        <v>0</v>
      </c>
      <c r="BV17" s="62">
        <v>0</v>
      </c>
      <c r="BW17" s="62">
        <v>240</v>
      </c>
      <c r="BX17" s="62">
        <v>170</v>
      </c>
      <c r="BY17" s="62">
        <v>70.83</v>
      </c>
      <c r="BZ17" s="62">
        <v>73.39</v>
      </c>
      <c r="CA17" s="62">
        <v>16</v>
      </c>
      <c r="CB17" s="62">
        <v>5</v>
      </c>
      <c r="CC17" s="62">
        <v>31.25</v>
      </c>
      <c r="CD17" s="62">
        <v>4.8899999999999997</v>
      </c>
      <c r="CE17" s="62">
        <v>20</v>
      </c>
      <c r="CF17" s="62">
        <v>8</v>
      </c>
      <c r="CG17" s="62">
        <v>40</v>
      </c>
      <c r="CH17" s="62">
        <v>6.12</v>
      </c>
      <c r="CI17" s="62">
        <v>41</v>
      </c>
      <c r="CJ17" s="62">
        <v>31</v>
      </c>
      <c r="CK17" s="62">
        <v>75.61</v>
      </c>
      <c r="CL17" s="62">
        <v>12.54</v>
      </c>
      <c r="CM17" s="62">
        <v>153</v>
      </c>
      <c r="CN17" s="62">
        <v>120</v>
      </c>
      <c r="CO17" s="62">
        <v>78.430000000000007</v>
      </c>
      <c r="CP17" s="62">
        <v>46.79</v>
      </c>
      <c r="CQ17" s="62">
        <v>0</v>
      </c>
      <c r="CR17" s="62">
        <v>0</v>
      </c>
      <c r="CS17" s="62">
        <v>0</v>
      </c>
      <c r="CT17" s="62">
        <v>0</v>
      </c>
      <c r="CU17" s="62">
        <v>2</v>
      </c>
      <c r="CV17" s="62">
        <v>0</v>
      </c>
      <c r="CW17" s="62">
        <v>0</v>
      </c>
      <c r="CX17" s="62">
        <v>0.61</v>
      </c>
      <c r="CY17" s="62">
        <v>5</v>
      </c>
      <c r="CZ17" s="62">
        <v>4</v>
      </c>
      <c r="DA17" s="62">
        <v>80</v>
      </c>
      <c r="DB17" s="62">
        <v>1.53</v>
      </c>
      <c r="DC17" s="62">
        <v>0</v>
      </c>
      <c r="DD17" s="62">
        <v>0</v>
      </c>
      <c r="DE17" s="62">
        <v>0</v>
      </c>
      <c r="DF17" s="62">
        <v>0</v>
      </c>
      <c r="DG17" s="62" t="s">
        <v>104</v>
      </c>
    </row>
    <row r="18" spans="1:111" ht="15.75" thickBot="1" x14ac:dyDescent="0.3">
      <c r="A18" s="2" t="s">
        <v>32</v>
      </c>
      <c r="B18" s="2" t="s">
        <v>33</v>
      </c>
      <c r="C18" s="62">
        <v>2020</v>
      </c>
      <c r="D18" s="62">
        <v>150</v>
      </c>
      <c r="E18" s="62">
        <v>102</v>
      </c>
      <c r="F18" s="62">
        <v>68</v>
      </c>
      <c r="G18" s="62">
        <v>3</v>
      </c>
      <c r="H18" s="62">
        <v>0</v>
      </c>
      <c r="I18" s="62">
        <v>0</v>
      </c>
      <c r="J18" s="62">
        <v>2</v>
      </c>
      <c r="K18" s="62">
        <v>21</v>
      </c>
      <c r="L18" s="62">
        <v>13</v>
      </c>
      <c r="M18" s="62">
        <v>61.9</v>
      </c>
      <c r="N18" s="62">
        <v>14</v>
      </c>
      <c r="O18" s="62">
        <v>30</v>
      </c>
      <c r="P18" s="62">
        <v>25</v>
      </c>
      <c r="Q18" s="62">
        <v>83.33</v>
      </c>
      <c r="R18" s="62">
        <v>20</v>
      </c>
      <c r="S18" s="62">
        <v>82</v>
      </c>
      <c r="T18" s="62">
        <v>56</v>
      </c>
      <c r="U18" s="62">
        <v>68.290000000000006</v>
      </c>
      <c r="V18" s="62">
        <v>54.67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>
        <v>0</v>
      </c>
      <c r="AE18" s="62">
        <v>7</v>
      </c>
      <c r="AF18" s="62">
        <v>3</v>
      </c>
      <c r="AG18" s="62">
        <v>42.86</v>
      </c>
      <c r="AH18" s="62">
        <v>4.67</v>
      </c>
      <c r="AI18" s="62">
        <v>0</v>
      </c>
      <c r="AJ18" s="62">
        <v>0</v>
      </c>
      <c r="AK18" s="62">
        <v>0</v>
      </c>
      <c r="AL18" s="62">
        <v>0</v>
      </c>
      <c r="AM18" s="62">
        <v>24</v>
      </c>
      <c r="AN18" s="62">
        <v>19</v>
      </c>
      <c r="AO18" s="62">
        <v>79.17</v>
      </c>
      <c r="AP18" s="62">
        <v>16</v>
      </c>
      <c r="AQ18" s="62">
        <v>1</v>
      </c>
      <c r="AR18" s="62">
        <v>0</v>
      </c>
      <c r="AS18" s="62">
        <v>0</v>
      </c>
      <c r="AT18" s="62">
        <v>0.67</v>
      </c>
      <c r="AU18" s="62">
        <v>5</v>
      </c>
      <c r="AV18" s="62">
        <v>3</v>
      </c>
      <c r="AW18" s="62">
        <v>60</v>
      </c>
      <c r="AX18" s="62">
        <v>3.33</v>
      </c>
      <c r="AY18" s="62">
        <v>5</v>
      </c>
      <c r="AZ18" s="62">
        <v>5</v>
      </c>
      <c r="BA18" s="62">
        <v>100</v>
      </c>
      <c r="BB18" s="62">
        <v>3.33</v>
      </c>
      <c r="BC18" s="62">
        <v>12</v>
      </c>
      <c r="BD18" s="62">
        <v>10</v>
      </c>
      <c r="BE18" s="62">
        <v>83.33</v>
      </c>
      <c r="BF18" s="62">
        <v>8</v>
      </c>
      <c r="BG18" s="62">
        <v>0</v>
      </c>
      <c r="BH18" s="62">
        <v>0</v>
      </c>
      <c r="BI18" s="62">
        <v>0</v>
      </c>
      <c r="BJ18" s="62">
        <v>0</v>
      </c>
      <c r="BK18" s="62">
        <v>0</v>
      </c>
      <c r="BL18" s="62">
        <v>0</v>
      </c>
      <c r="BM18" s="62">
        <v>0</v>
      </c>
      <c r="BN18" s="62">
        <v>0</v>
      </c>
      <c r="BO18" s="62">
        <v>1</v>
      </c>
      <c r="BP18" s="62">
        <v>0</v>
      </c>
      <c r="BQ18" s="62">
        <v>0</v>
      </c>
      <c r="BR18" s="62">
        <v>0.67</v>
      </c>
      <c r="BS18" s="62">
        <v>0</v>
      </c>
      <c r="BT18" s="62">
        <v>0</v>
      </c>
      <c r="BU18" s="62">
        <v>0</v>
      </c>
      <c r="BV18" s="62">
        <v>0</v>
      </c>
      <c r="BW18" s="62">
        <v>126</v>
      </c>
      <c r="BX18" s="62">
        <v>83</v>
      </c>
      <c r="BY18" s="62">
        <v>65.87</v>
      </c>
      <c r="BZ18" s="62">
        <v>84</v>
      </c>
      <c r="CA18" s="62">
        <v>2</v>
      </c>
      <c r="CB18" s="62">
        <v>0</v>
      </c>
      <c r="CC18" s="62">
        <v>0</v>
      </c>
      <c r="CD18" s="62">
        <v>1.33</v>
      </c>
      <c r="CE18" s="62">
        <v>16</v>
      </c>
      <c r="CF18" s="62">
        <v>10</v>
      </c>
      <c r="CG18" s="62">
        <v>62.5</v>
      </c>
      <c r="CH18" s="62">
        <v>10.67</v>
      </c>
      <c r="CI18" s="62">
        <v>25</v>
      </c>
      <c r="CJ18" s="62">
        <v>20</v>
      </c>
      <c r="CK18" s="62">
        <v>80</v>
      </c>
      <c r="CL18" s="62">
        <v>16.670000000000002</v>
      </c>
      <c r="CM18" s="62">
        <v>70</v>
      </c>
      <c r="CN18" s="62">
        <v>46</v>
      </c>
      <c r="CO18" s="62">
        <v>65.709999999999994</v>
      </c>
      <c r="CP18" s="62">
        <v>46.67</v>
      </c>
      <c r="CQ18" s="62">
        <v>0</v>
      </c>
      <c r="CR18" s="62">
        <v>0</v>
      </c>
      <c r="CS18" s="62">
        <v>0</v>
      </c>
      <c r="CT18" s="62">
        <v>0</v>
      </c>
      <c r="CU18" s="62">
        <v>0</v>
      </c>
      <c r="CV18" s="62">
        <v>0</v>
      </c>
      <c r="CW18" s="62">
        <v>0</v>
      </c>
      <c r="CX18" s="62">
        <v>0</v>
      </c>
      <c r="CY18" s="62">
        <v>6</v>
      </c>
      <c r="CZ18" s="62">
        <v>2</v>
      </c>
      <c r="DA18" s="62">
        <v>33.33</v>
      </c>
      <c r="DB18" s="62">
        <v>4</v>
      </c>
      <c r="DC18" s="62">
        <v>0</v>
      </c>
      <c r="DD18" s="62">
        <v>0</v>
      </c>
      <c r="DE18" s="62">
        <v>0</v>
      </c>
      <c r="DF18" s="62">
        <v>0</v>
      </c>
      <c r="DG18" s="62" t="s">
        <v>104</v>
      </c>
    </row>
    <row r="19" spans="1:111" ht="15.75" thickBot="1" x14ac:dyDescent="0.3">
      <c r="A19" s="2" t="s">
        <v>34</v>
      </c>
      <c r="B19" s="2" t="s">
        <v>35</v>
      </c>
      <c r="C19" s="62">
        <v>2020</v>
      </c>
      <c r="D19" s="62">
        <v>1266</v>
      </c>
      <c r="E19" s="62">
        <v>780</v>
      </c>
      <c r="F19" s="62">
        <v>61.61</v>
      </c>
      <c r="G19" s="62">
        <v>54</v>
      </c>
      <c r="H19" s="62">
        <v>27</v>
      </c>
      <c r="I19" s="62">
        <v>50</v>
      </c>
      <c r="J19" s="62">
        <v>4.2699999999999996</v>
      </c>
      <c r="K19" s="62">
        <v>73</v>
      </c>
      <c r="L19" s="62">
        <v>37</v>
      </c>
      <c r="M19" s="62">
        <v>50.68</v>
      </c>
      <c r="N19" s="62">
        <v>5.77</v>
      </c>
      <c r="O19" s="62">
        <v>126</v>
      </c>
      <c r="P19" s="62">
        <v>101</v>
      </c>
      <c r="Q19" s="62">
        <v>80.16</v>
      </c>
      <c r="R19" s="62">
        <v>9.9499999999999993</v>
      </c>
      <c r="S19" s="62">
        <v>902</v>
      </c>
      <c r="T19" s="62">
        <v>555</v>
      </c>
      <c r="U19" s="62">
        <v>61.53</v>
      </c>
      <c r="V19" s="62">
        <v>71.25</v>
      </c>
      <c r="W19" s="62">
        <v>0</v>
      </c>
      <c r="X19" s="62">
        <v>0</v>
      </c>
      <c r="Y19" s="62">
        <v>0</v>
      </c>
      <c r="Z19" s="62">
        <v>0</v>
      </c>
      <c r="AA19" s="62">
        <v>12</v>
      </c>
      <c r="AB19" s="62">
        <v>6</v>
      </c>
      <c r="AC19" s="62">
        <v>50</v>
      </c>
      <c r="AD19" s="62">
        <v>0.95</v>
      </c>
      <c r="AE19" s="62">
        <v>56</v>
      </c>
      <c r="AF19" s="62">
        <v>30</v>
      </c>
      <c r="AG19" s="62">
        <v>53.57</v>
      </c>
      <c r="AH19" s="62">
        <v>4.42</v>
      </c>
      <c r="AI19" s="62">
        <v>0</v>
      </c>
      <c r="AJ19" s="62">
        <v>0</v>
      </c>
      <c r="AK19" s="62">
        <v>0</v>
      </c>
      <c r="AL19" s="62">
        <v>0</v>
      </c>
      <c r="AM19" s="62">
        <v>405</v>
      </c>
      <c r="AN19" s="62">
        <v>277</v>
      </c>
      <c r="AO19" s="62">
        <v>68.400000000000006</v>
      </c>
      <c r="AP19" s="62">
        <v>31.99</v>
      </c>
      <c r="AQ19" s="62">
        <v>19</v>
      </c>
      <c r="AR19" s="62">
        <v>12</v>
      </c>
      <c r="AS19" s="62">
        <v>63.16</v>
      </c>
      <c r="AT19" s="62">
        <v>1.5</v>
      </c>
      <c r="AU19" s="62">
        <v>16</v>
      </c>
      <c r="AV19" s="62">
        <v>8</v>
      </c>
      <c r="AW19" s="62">
        <v>50</v>
      </c>
      <c r="AX19" s="62">
        <v>1.26</v>
      </c>
      <c r="AY19" s="62">
        <v>45</v>
      </c>
      <c r="AZ19" s="62">
        <v>41</v>
      </c>
      <c r="BA19" s="62">
        <v>91.11</v>
      </c>
      <c r="BB19" s="62">
        <v>3.55</v>
      </c>
      <c r="BC19" s="62">
        <v>300</v>
      </c>
      <c r="BD19" s="62">
        <v>203</v>
      </c>
      <c r="BE19" s="62">
        <v>67.67</v>
      </c>
      <c r="BF19" s="62">
        <v>23.7</v>
      </c>
      <c r="BG19" s="62">
        <v>0</v>
      </c>
      <c r="BH19" s="62">
        <v>0</v>
      </c>
      <c r="BI19" s="62">
        <v>0</v>
      </c>
      <c r="BJ19" s="62">
        <v>0</v>
      </c>
      <c r="BK19" s="62">
        <v>3</v>
      </c>
      <c r="BL19" s="62">
        <v>0</v>
      </c>
      <c r="BM19" s="62">
        <v>0</v>
      </c>
      <c r="BN19" s="62">
        <v>0.24</v>
      </c>
      <c r="BO19" s="62">
        <v>18</v>
      </c>
      <c r="BP19" s="62">
        <v>9</v>
      </c>
      <c r="BQ19" s="62">
        <v>50</v>
      </c>
      <c r="BR19" s="62">
        <v>1.42</v>
      </c>
      <c r="BS19" s="62">
        <v>0</v>
      </c>
      <c r="BT19" s="62">
        <v>0</v>
      </c>
      <c r="BU19" s="62">
        <v>0</v>
      </c>
      <c r="BV19" s="62">
        <v>0</v>
      </c>
      <c r="BW19" s="62">
        <v>852</v>
      </c>
      <c r="BX19" s="62">
        <v>500</v>
      </c>
      <c r="BY19" s="62">
        <v>58.69</v>
      </c>
      <c r="BZ19" s="62">
        <v>67.3</v>
      </c>
      <c r="CA19" s="62">
        <v>35</v>
      </c>
      <c r="CB19" s="62">
        <v>15</v>
      </c>
      <c r="CC19" s="62">
        <v>42.86</v>
      </c>
      <c r="CD19" s="62">
        <v>2.76</v>
      </c>
      <c r="CE19" s="62">
        <v>57</v>
      </c>
      <c r="CF19" s="62">
        <v>29</v>
      </c>
      <c r="CG19" s="62">
        <v>50.88</v>
      </c>
      <c r="CH19" s="62">
        <v>4.5</v>
      </c>
      <c r="CI19" s="62">
        <v>81</v>
      </c>
      <c r="CJ19" s="62">
        <v>60</v>
      </c>
      <c r="CK19" s="62">
        <v>74.069999999999993</v>
      </c>
      <c r="CL19" s="62">
        <v>6.4</v>
      </c>
      <c r="CM19" s="62">
        <v>596</v>
      </c>
      <c r="CN19" s="62">
        <v>350</v>
      </c>
      <c r="CO19" s="62">
        <v>58.72</v>
      </c>
      <c r="CP19" s="62">
        <v>47.08</v>
      </c>
      <c r="CQ19" s="62">
        <v>0</v>
      </c>
      <c r="CR19" s="62">
        <v>0</v>
      </c>
      <c r="CS19" s="62">
        <v>0</v>
      </c>
      <c r="CT19" s="62">
        <v>0</v>
      </c>
      <c r="CU19" s="62">
        <v>9</v>
      </c>
      <c r="CV19" s="62">
        <v>4</v>
      </c>
      <c r="CW19" s="62">
        <v>44.44</v>
      </c>
      <c r="CX19" s="62">
        <v>0.71</v>
      </c>
      <c r="CY19" s="62">
        <v>38</v>
      </c>
      <c r="CZ19" s="62">
        <v>21</v>
      </c>
      <c r="DA19" s="62">
        <v>55.26</v>
      </c>
      <c r="DB19" s="62">
        <v>3</v>
      </c>
      <c r="DC19" s="62">
        <v>0</v>
      </c>
      <c r="DD19" s="62">
        <v>0</v>
      </c>
      <c r="DE19" s="62">
        <v>0</v>
      </c>
      <c r="DF19" s="62">
        <v>0</v>
      </c>
      <c r="DG19" s="62" t="s">
        <v>104</v>
      </c>
    </row>
    <row r="20" spans="1:111" ht="15.75" thickBot="1" x14ac:dyDescent="0.3">
      <c r="A20" s="2" t="s">
        <v>36</v>
      </c>
      <c r="B20" s="2" t="s">
        <v>37</v>
      </c>
      <c r="C20" s="62">
        <v>2020</v>
      </c>
      <c r="D20" s="62">
        <v>727</v>
      </c>
      <c r="E20" s="62">
        <v>419</v>
      </c>
      <c r="F20" s="62">
        <v>57.63</v>
      </c>
      <c r="G20" s="62">
        <v>103</v>
      </c>
      <c r="H20" s="62">
        <v>41</v>
      </c>
      <c r="I20" s="62">
        <v>39.81</v>
      </c>
      <c r="J20" s="62">
        <v>14.17</v>
      </c>
      <c r="K20" s="62">
        <v>67</v>
      </c>
      <c r="L20" s="62">
        <v>36</v>
      </c>
      <c r="M20" s="62">
        <v>53.73</v>
      </c>
      <c r="N20" s="62">
        <v>9.2200000000000006</v>
      </c>
      <c r="O20" s="62">
        <v>71</v>
      </c>
      <c r="P20" s="62">
        <v>61</v>
      </c>
      <c r="Q20" s="62">
        <v>85.92</v>
      </c>
      <c r="R20" s="62">
        <v>9.77</v>
      </c>
      <c r="S20" s="62">
        <v>420</v>
      </c>
      <c r="T20" s="62">
        <v>247</v>
      </c>
      <c r="U20" s="62">
        <v>58.81</v>
      </c>
      <c r="V20" s="62">
        <v>57.77</v>
      </c>
      <c r="W20" s="62">
        <v>3</v>
      </c>
      <c r="X20" s="62">
        <v>0</v>
      </c>
      <c r="Y20" s="62">
        <v>0</v>
      </c>
      <c r="Z20" s="62">
        <v>0.41</v>
      </c>
      <c r="AA20" s="62">
        <v>4</v>
      </c>
      <c r="AB20" s="62">
        <v>0</v>
      </c>
      <c r="AC20" s="62">
        <v>0</v>
      </c>
      <c r="AD20" s="62">
        <v>0.55000000000000004</v>
      </c>
      <c r="AE20" s="62">
        <v>34</v>
      </c>
      <c r="AF20" s="62">
        <v>17</v>
      </c>
      <c r="AG20" s="62">
        <v>50</v>
      </c>
      <c r="AH20" s="62">
        <v>4.68</v>
      </c>
      <c r="AI20" s="62">
        <v>0</v>
      </c>
      <c r="AJ20" s="62">
        <v>0</v>
      </c>
      <c r="AK20" s="62">
        <v>0</v>
      </c>
      <c r="AL20" s="62">
        <v>0</v>
      </c>
      <c r="AM20" s="62">
        <v>273</v>
      </c>
      <c r="AN20" s="62">
        <v>164</v>
      </c>
      <c r="AO20" s="62">
        <v>60.07</v>
      </c>
      <c r="AP20" s="62">
        <v>37.549999999999997</v>
      </c>
      <c r="AQ20" s="62">
        <v>39</v>
      </c>
      <c r="AR20" s="62">
        <v>16</v>
      </c>
      <c r="AS20" s="62">
        <v>41.03</v>
      </c>
      <c r="AT20" s="62">
        <v>5.36</v>
      </c>
      <c r="AU20" s="62">
        <v>39</v>
      </c>
      <c r="AV20" s="62">
        <v>22</v>
      </c>
      <c r="AW20" s="62">
        <v>56.41</v>
      </c>
      <c r="AX20" s="62">
        <v>5.36</v>
      </c>
      <c r="AY20" s="62">
        <v>24</v>
      </c>
      <c r="AZ20" s="62">
        <v>21</v>
      </c>
      <c r="BA20" s="62">
        <v>87.5</v>
      </c>
      <c r="BB20" s="62">
        <v>3.3</v>
      </c>
      <c r="BC20" s="62">
        <v>151</v>
      </c>
      <c r="BD20" s="62">
        <v>91</v>
      </c>
      <c r="BE20" s="62">
        <v>60.26</v>
      </c>
      <c r="BF20" s="62">
        <v>20.77</v>
      </c>
      <c r="BG20" s="62">
        <v>1</v>
      </c>
      <c r="BH20" s="62">
        <v>0</v>
      </c>
      <c r="BI20" s="62">
        <v>0</v>
      </c>
      <c r="BJ20" s="62">
        <v>0.14000000000000001</v>
      </c>
      <c r="BK20" s="62">
        <v>1</v>
      </c>
      <c r="BL20" s="62">
        <v>0</v>
      </c>
      <c r="BM20" s="62">
        <v>0</v>
      </c>
      <c r="BN20" s="62">
        <v>0.14000000000000001</v>
      </c>
      <c r="BO20" s="62">
        <v>11</v>
      </c>
      <c r="BP20" s="62">
        <v>7</v>
      </c>
      <c r="BQ20" s="62">
        <v>63.64</v>
      </c>
      <c r="BR20" s="62">
        <v>1.51</v>
      </c>
      <c r="BS20" s="62">
        <v>0</v>
      </c>
      <c r="BT20" s="62">
        <v>0</v>
      </c>
      <c r="BU20" s="62">
        <v>0</v>
      </c>
      <c r="BV20" s="62">
        <v>0</v>
      </c>
      <c r="BW20" s="62">
        <v>452</v>
      </c>
      <c r="BX20" s="62">
        <v>254</v>
      </c>
      <c r="BY20" s="62">
        <v>56.19</v>
      </c>
      <c r="BZ20" s="62">
        <v>62.17</v>
      </c>
      <c r="CA20" s="62">
        <v>64</v>
      </c>
      <c r="CB20" s="62">
        <v>25</v>
      </c>
      <c r="CC20" s="62">
        <v>39.06</v>
      </c>
      <c r="CD20" s="62">
        <v>8.8000000000000007</v>
      </c>
      <c r="CE20" s="62">
        <v>28</v>
      </c>
      <c r="CF20" s="62">
        <v>14</v>
      </c>
      <c r="CG20" s="62">
        <v>50</v>
      </c>
      <c r="CH20" s="62">
        <v>3.85</v>
      </c>
      <c r="CI20" s="62">
        <v>46</v>
      </c>
      <c r="CJ20" s="62">
        <v>39</v>
      </c>
      <c r="CK20" s="62">
        <v>84.78</v>
      </c>
      <c r="CL20" s="62">
        <v>6.33</v>
      </c>
      <c r="CM20" s="62">
        <v>268</v>
      </c>
      <c r="CN20" s="62">
        <v>156</v>
      </c>
      <c r="CO20" s="62">
        <v>58.21</v>
      </c>
      <c r="CP20" s="62">
        <v>36.86</v>
      </c>
      <c r="CQ20" s="62">
        <v>2</v>
      </c>
      <c r="CR20" s="62">
        <v>0</v>
      </c>
      <c r="CS20" s="62">
        <v>0</v>
      </c>
      <c r="CT20" s="62">
        <v>0.28000000000000003</v>
      </c>
      <c r="CU20" s="62">
        <v>3</v>
      </c>
      <c r="CV20" s="62">
        <v>0</v>
      </c>
      <c r="CW20" s="62">
        <v>0</v>
      </c>
      <c r="CX20" s="62">
        <v>0.41</v>
      </c>
      <c r="CY20" s="62">
        <v>23</v>
      </c>
      <c r="CZ20" s="62">
        <v>10</v>
      </c>
      <c r="DA20" s="62">
        <v>43.48</v>
      </c>
      <c r="DB20" s="62">
        <v>3.16</v>
      </c>
      <c r="DC20" s="62">
        <v>0</v>
      </c>
      <c r="DD20" s="62">
        <v>0</v>
      </c>
      <c r="DE20" s="62">
        <v>0</v>
      </c>
      <c r="DF20" s="62">
        <v>0</v>
      </c>
      <c r="DG20" s="62" t="s">
        <v>104</v>
      </c>
    </row>
    <row r="21" spans="1:111" ht="15.75" thickBot="1" x14ac:dyDescent="0.3">
      <c r="A21" s="2" t="s">
        <v>42</v>
      </c>
      <c r="B21" s="2" t="s">
        <v>43</v>
      </c>
      <c r="C21" s="62">
        <v>2019</v>
      </c>
      <c r="D21" s="62">
        <v>185</v>
      </c>
      <c r="E21" s="62">
        <v>132</v>
      </c>
      <c r="F21" s="62">
        <v>71.349999999999994</v>
      </c>
      <c r="G21" s="62">
        <v>1</v>
      </c>
      <c r="H21" s="62">
        <v>0</v>
      </c>
      <c r="I21" s="62">
        <v>0</v>
      </c>
      <c r="J21" s="62">
        <v>0.54</v>
      </c>
      <c r="K21" s="62">
        <v>6</v>
      </c>
      <c r="L21" s="62">
        <v>4</v>
      </c>
      <c r="M21" s="62">
        <v>66.67</v>
      </c>
      <c r="N21" s="62">
        <v>3.24</v>
      </c>
      <c r="O21" s="62">
        <v>27</v>
      </c>
      <c r="P21" s="62">
        <v>16</v>
      </c>
      <c r="Q21" s="62">
        <v>59.26</v>
      </c>
      <c r="R21" s="62">
        <v>14.59</v>
      </c>
      <c r="S21" s="62">
        <v>143</v>
      </c>
      <c r="T21" s="62">
        <v>106</v>
      </c>
      <c r="U21" s="62">
        <v>74.13</v>
      </c>
      <c r="V21" s="62">
        <v>77.3</v>
      </c>
      <c r="W21" s="62">
        <v>0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2">
        <v>3</v>
      </c>
      <c r="AF21" s="62">
        <v>0</v>
      </c>
      <c r="AG21" s="62">
        <v>0</v>
      </c>
      <c r="AH21" s="62">
        <v>1.62</v>
      </c>
      <c r="AI21" s="62">
        <v>0</v>
      </c>
      <c r="AJ21" s="62">
        <v>0</v>
      </c>
      <c r="AK21" s="62">
        <v>0</v>
      </c>
      <c r="AL21" s="62">
        <v>0</v>
      </c>
      <c r="AM21" s="62">
        <v>49</v>
      </c>
      <c r="AN21" s="62">
        <v>34</v>
      </c>
      <c r="AO21" s="62">
        <v>69.39</v>
      </c>
      <c r="AP21" s="62">
        <v>26.49</v>
      </c>
      <c r="AQ21" s="62">
        <v>0</v>
      </c>
      <c r="AR21" s="62">
        <v>0</v>
      </c>
      <c r="AS21" s="62">
        <v>0</v>
      </c>
      <c r="AT21" s="62">
        <v>0</v>
      </c>
      <c r="AU21" s="62">
        <v>2</v>
      </c>
      <c r="AV21" s="62">
        <v>0</v>
      </c>
      <c r="AW21" s="62">
        <v>0</v>
      </c>
      <c r="AX21" s="62">
        <v>1.08</v>
      </c>
      <c r="AY21" s="62">
        <v>8</v>
      </c>
      <c r="AZ21" s="62">
        <v>7</v>
      </c>
      <c r="BA21" s="62">
        <v>87.5</v>
      </c>
      <c r="BB21" s="62">
        <v>4.32</v>
      </c>
      <c r="BC21" s="62">
        <v>38</v>
      </c>
      <c r="BD21" s="62">
        <v>24</v>
      </c>
      <c r="BE21" s="62">
        <v>63.16</v>
      </c>
      <c r="BF21" s="62">
        <v>20.54</v>
      </c>
      <c r="BG21" s="62">
        <v>0</v>
      </c>
      <c r="BH21" s="62">
        <v>0</v>
      </c>
      <c r="BI21" s="62">
        <v>0</v>
      </c>
      <c r="BJ21" s="62">
        <v>0</v>
      </c>
      <c r="BK21" s="62">
        <v>0</v>
      </c>
      <c r="BL21" s="62">
        <v>0</v>
      </c>
      <c r="BM21" s="62">
        <v>0</v>
      </c>
      <c r="BN21" s="62">
        <v>0</v>
      </c>
      <c r="BO21" s="62">
        <v>0</v>
      </c>
      <c r="BP21" s="62">
        <v>0</v>
      </c>
      <c r="BQ21" s="62">
        <v>0</v>
      </c>
      <c r="BR21" s="62">
        <v>0</v>
      </c>
      <c r="BS21" s="62">
        <v>0</v>
      </c>
      <c r="BT21" s="62">
        <v>0</v>
      </c>
      <c r="BU21" s="62">
        <v>0</v>
      </c>
      <c r="BV21" s="62">
        <v>0</v>
      </c>
      <c r="BW21" s="62">
        <v>136</v>
      </c>
      <c r="BX21" s="62">
        <v>98</v>
      </c>
      <c r="BY21" s="62">
        <v>72.06</v>
      </c>
      <c r="BZ21" s="62">
        <v>73.510000000000005</v>
      </c>
      <c r="CA21" s="62">
        <v>1</v>
      </c>
      <c r="CB21" s="62">
        <v>0</v>
      </c>
      <c r="CC21" s="62">
        <v>0</v>
      </c>
      <c r="CD21" s="62">
        <v>0.54</v>
      </c>
      <c r="CE21" s="62">
        <v>4</v>
      </c>
      <c r="CF21" s="62">
        <v>0</v>
      </c>
      <c r="CG21" s="62">
        <v>0</v>
      </c>
      <c r="CH21" s="62">
        <v>2.16</v>
      </c>
      <c r="CI21" s="62">
        <v>19</v>
      </c>
      <c r="CJ21" s="62">
        <v>9</v>
      </c>
      <c r="CK21" s="62">
        <v>47.37</v>
      </c>
      <c r="CL21" s="62">
        <v>10.27</v>
      </c>
      <c r="CM21" s="62">
        <v>105</v>
      </c>
      <c r="CN21" s="62">
        <v>82</v>
      </c>
      <c r="CO21" s="62">
        <v>78.099999999999994</v>
      </c>
      <c r="CP21" s="62">
        <v>56.76</v>
      </c>
      <c r="CQ21" s="62">
        <v>0</v>
      </c>
      <c r="CR21" s="62">
        <v>0</v>
      </c>
      <c r="CS21" s="62">
        <v>0</v>
      </c>
      <c r="CT21" s="62">
        <v>0</v>
      </c>
      <c r="CU21" s="62">
        <v>0</v>
      </c>
      <c r="CV21" s="62">
        <v>0</v>
      </c>
      <c r="CW21" s="62">
        <v>0</v>
      </c>
      <c r="CX21" s="62">
        <v>0</v>
      </c>
      <c r="CY21" s="62">
        <v>3</v>
      </c>
      <c r="CZ21" s="62">
        <v>0</v>
      </c>
      <c r="DA21" s="62">
        <v>0</v>
      </c>
      <c r="DB21" s="62">
        <v>1.62</v>
      </c>
      <c r="DC21" s="62">
        <v>0</v>
      </c>
      <c r="DD21" s="62">
        <v>0</v>
      </c>
      <c r="DE21" s="62">
        <v>0</v>
      </c>
      <c r="DF21" s="62">
        <v>0</v>
      </c>
      <c r="DG21" s="62" t="s">
        <v>104</v>
      </c>
    </row>
    <row r="22" spans="1:111" ht="15.75" thickBot="1" x14ac:dyDescent="0.3">
      <c r="A22" s="2" t="s">
        <v>40</v>
      </c>
      <c r="B22" s="2" t="s">
        <v>41</v>
      </c>
      <c r="C22" s="62">
        <v>2020</v>
      </c>
      <c r="D22" s="62">
        <v>5474</v>
      </c>
      <c r="E22" s="62">
        <v>4198</v>
      </c>
      <c r="F22" s="62">
        <v>76.69</v>
      </c>
      <c r="G22" s="62">
        <v>672</v>
      </c>
      <c r="H22" s="62">
        <v>423</v>
      </c>
      <c r="I22" s="62">
        <v>62.95</v>
      </c>
      <c r="J22" s="62">
        <v>12.28</v>
      </c>
      <c r="K22" s="62">
        <v>416</v>
      </c>
      <c r="L22" s="62">
        <v>298</v>
      </c>
      <c r="M22" s="62">
        <v>71.63</v>
      </c>
      <c r="N22" s="62">
        <v>7.6</v>
      </c>
      <c r="O22" s="62">
        <v>1334</v>
      </c>
      <c r="P22" s="62">
        <v>1148</v>
      </c>
      <c r="Q22" s="62">
        <v>86.06</v>
      </c>
      <c r="R22" s="62">
        <v>24.37</v>
      </c>
      <c r="S22" s="62">
        <v>2400</v>
      </c>
      <c r="T22" s="62">
        <v>1817</v>
      </c>
      <c r="U22" s="62">
        <v>75.709999999999994</v>
      </c>
      <c r="V22" s="62">
        <v>43.84</v>
      </c>
      <c r="W22" s="62">
        <v>4</v>
      </c>
      <c r="X22" s="62">
        <v>0</v>
      </c>
      <c r="Y22" s="62">
        <v>0</v>
      </c>
      <c r="Z22" s="62">
        <v>7.0000000000000007E-2</v>
      </c>
      <c r="AA22" s="62">
        <v>37</v>
      </c>
      <c r="AB22" s="62">
        <v>24</v>
      </c>
      <c r="AC22" s="62">
        <v>64.86</v>
      </c>
      <c r="AD22" s="62">
        <v>0.68</v>
      </c>
      <c r="AE22" s="62">
        <v>289</v>
      </c>
      <c r="AF22" s="62">
        <v>215</v>
      </c>
      <c r="AG22" s="62">
        <v>74.39</v>
      </c>
      <c r="AH22" s="62">
        <v>5.28</v>
      </c>
      <c r="AI22" s="62">
        <v>0</v>
      </c>
      <c r="AJ22" s="62">
        <v>0</v>
      </c>
      <c r="AK22" s="62">
        <v>0</v>
      </c>
      <c r="AL22" s="62">
        <v>0</v>
      </c>
      <c r="AM22" s="62">
        <v>2213</v>
      </c>
      <c r="AN22" s="62">
        <v>1813</v>
      </c>
      <c r="AO22" s="62">
        <v>81.92</v>
      </c>
      <c r="AP22" s="62">
        <v>40.43</v>
      </c>
      <c r="AQ22" s="62">
        <v>283</v>
      </c>
      <c r="AR22" s="62">
        <v>187</v>
      </c>
      <c r="AS22" s="62">
        <v>66.08</v>
      </c>
      <c r="AT22" s="62">
        <v>5.17</v>
      </c>
      <c r="AU22" s="62">
        <v>174</v>
      </c>
      <c r="AV22" s="62">
        <v>127</v>
      </c>
      <c r="AW22" s="62">
        <v>72.989999999999995</v>
      </c>
      <c r="AX22" s="62">
        <v>3.18</v>
      </c>
      <c r="AY22" s="62">
        <v>590</v>
      </c>
      <c r="AZ22" s="62">
        <v>530</v>
      </c>
      <c r="BA22" s="62">
        <v>89.83</v>
      </c>
      <c r="BB22" s="62">
        <v>10.78</v>
      </c>
      <c r="BC22" s="62">
        <v>918</v>
      </c>
      <c r="BD22" s="62">
        <v>758</v>
      </c>
      <c r="BE22" s="62">
        <v>82.57</v>
      </c>
      <c r="BF22" s="62">
        <v>16.77</v>
      </c>
      <c r="BG22" s="62">
        <v>2</v>
      </c>
      <c r="BH22" s="62">
        <v>0</v>
      </c>
      <c r="BI22" s="62">
        <v>0</v>
      </c>
      <c r="BJ22" s="62">
        <v>0.04</v>
      </c>
      <c r="BK22" s="62">
        <v>11</v>
      </c>
      <c r="BL22" s="62">
        <v>7</v>
      </c>
      <c r="BM22" s="62">
        <v>63.64</v>
      </c>
      <c r="BN22" s="62">
        <v>0.2</v>
      </c>
      <c r="BO22" s="62">
        <v>124</v>
      </c>
      <c r="BP22" s="62">
        <v>101</v>
      </c>
      <c r="BQ22" s="62">
        <v>81.45</v>
      </c>
      <c r="BR22" s="62">
        <v>2.27</v>
      </c>
      <c r="BS22" s="62">
        <v>0</v>
      </c>
      <c r="BT22" s="62">
        <v>0</v>
      </c>
      <c r="BU22" s="62">
        <v>0</v>
      </c>
      <c r="BV22" s="62">
        <v>0</v>
      </c>
      <c r="BW22" s="62">
        <v>3252</v>
      </c>
      <c r="BX22" s="62">
        <v>2378</v>
      </c>
      <c r="BY22" s="62">
        <v>73.12</v>
      </c>
      <c r="BZ22" s="62">
        <v>59.41</v>
      </c>
      <c r="CA22" s="62">
        <v>389</v>
      </c>
      <c r="CB22" s="62">
        <v>236</v>
      </c>
      <c r="CC22" s="62">
        <v>60.67</v>
      </c>
      <c r="CD22" s="62">
        <v>7.11</v>
      </c>
      <c r="CE22" s="62">
        <v>241</v>
      </c>
      <c r="CF22" s="62">
        <v>170</v>
      </c>
      <c r="CG22" s="62">
        <v>70.540000000000006</v>
      </c>
      <c r="CH22" s="62">
        <v>4.4000000000000004</v>
      </c>
      <c r="CI22" s="62">
        <v>744</v>
      </c>
      <c r="CJ22" s="62">
        <v>618</v>
      </c>
      <c r="CK22" s="62">
        <v>83.06</v>
      </c>
      <c r="CL22" s="62">
        <v>13.59</v>
      </c>
      <c r="CM22" s="62">
        <v>1477</v>
      </c>
      <c r="CN22" s="62">
        <v>1055</v>
      </c>
      <c r="CO22" s="62">
        <v>71.430000000000007</v>
      </c>
      <c r="CP22" s="62">
        <v>26.98</v>
      </c>
      <c r="CQ22" s="62">
        <v>2</v>
      </c>
      <c r="CR22" s="62">
        <v>0</v>
      </c>
      <c r="CS22" s="62">
        <v>0</v>
      </c>
      <c r="CT22" s="62">
        <v>0.04</v>
      </c>
      <c r="CU22" s="62">
        <v>26</v>
      </c>
      <c r="CV22" s="62">
        <v>17</v>
      </c>
      <c r="CW22" s="62">
        <v>65.38</v>
      </c>
      <c r="CX22" s="62">
        <v>0.47</v>
      </c>
      <c r="CY22" s="62">
        <v>165</v>
      </c>
      <c r="CZ22" s="62">
        <v>114</v>
      </c>
      <c r="DA22" s="62">
        <v>69.09</v>
      </c>
      <c r="DB22" s="62">
        <v>3.01</v>
      </c>
      <c r="DC22" s="62">
        <v>0</v>
      </c>
      <c r="DD22" s="62">
        <v>0</v>
      </c>
      <c r="DE22" s="62">
        <v>0</v>
      </c>
      <c r="DF22" s="62">
        <v>0</v>
      </c>
      <c r="DG22" s="62" t="s">
        <v>104</v>
      </c>
    </row>
    <row r="23" spans="1:111" ht="15.75" thickBot="1" x14ac:dyDescent="0.3">
      <c r="A23" s="2" t="s">
        <v>38</v>
      </c>
      <c r="B23" s="2" t="s">
        <v>39</v>
      </c>
      <c r="C23" s="62">
        <v>2020</v>
      </c>
      <c r="D23" s="62">
        <v>3146</v>
      </c>
      <c r="E23" s="62">
        <v>2329</v>
      </c>
      <c r="F23" s="62">
        <v>74.03</v>
      </c>
      <c r="G23" s="62">
        <v>252</v>
      </c>
      <c r="H23" s="62">
        <v>151</v>
      </c>
      <c r="I23" s="62">
        <v>59.92</v>
      </c>
      <c r="J23" s="62">
        <v>8.01</v>
      </c>
      <c r="K23" s="62">
        <v>310</v>
      </c>
      <c r="L23" s="62">
        <v>186</v>
      </c>
      <c r="M23" s="62">
        <v>60</v>
      </c>
      <c r="N23" s="62">
        <v>9.85</v>
      </c>
      <c r="O23" s="62">
        <v>534</v>
      </c>
      <c r="P23" s="62">
        <v>451</v>
      </c>
      <c r="Q23" s="62">
        <v>84.46</v>
      </c>
      <c r="R23" s="62">
        <v>16.97</v>
      </c>
      <c r="S23" s="62">
        <v>1757</v>
      </c>
      <c r="T23" s="62">
        <v>1323</v>
      </c>
      <c r="U23" s="62">
        <v>75.3</v>
      </c>
      <c r="V23" s="62">
        <v>55.85</v>
      </c>
      <c r="W23" s="62">
        <v>4</v>
      </c>
      <c r="X23" s="62">
        <v>0</v>
      </c>
      <c r="Y23" s="62">
        <v>0</v>
      </c>
      <c r="Z23" s="62">
        <v>0.13</v>
      </c>
      <c r="AA23" s="62">
        <v>11</v>
      </c>
      <c r="AB23" s="62">
        <v>4</v>
      </c>
      <c r="AC23" s="62">
        <v>36.36</v>
      </c>
      <c r="AD23" s="62">
        <v>0.35</v>
      </c>
      <c r="AE23" s="62">
        <v>126</v>
      </c>
      <c r="AF23" s="62">
        <v>94</v>
      </c>
      <c r="AG23" s="62">
        <v>74.599999999999994</v>
      </c>
      <c r="AH23" s="62">
        <v>4.01</v>
      </c>
      <c r="AI23" s="62">
        <v>0</v>
      </c>
      <c r="AJ23" s="62">
        <v>0</v>
      </c>
      <c r="AK23" s="62">
        <v>0</v>
      </c>
      <c r="AL23" s="62">
        <v>0</v>
      </c>
      <c r="AM23" s="62">
        <v>1023</v>
      </c>
      <c r="AN23" s="62">
        <v>801</v>
      </c>
      <c r="AO23" s="62">
        <v>78.3</v>
      </c>
      <c r="AP23" s="62">
        <v>32.520000000000003</v>
      </c>
      <c r="AQ23" s="62">
        <v>116</v>
      </c>
      <c r="AR23" s="62">
        <v>73</v>
      </c>
      <c r="AS23" s="62">
        <v>62.93</v>
      </c>
      <c r="AT23" s="62">
        <v>3.69</v>
      </c>
      <c r="AU23" s="62">
        <v>108</v>
      </c>
      <c r="AV23" s="62">
        <v>70</v>
      </c>
      <c r="AW23" s="62">
        <v>64.81</v>
      </c>
      <c r="AX23" s="62">
        <v>3.43</v>
      </c>
      <c r="AY23" s="62">
        <v>183</v>
      </c>
      <c r="AZ23" s="62">
        <v>162</v>
      </c>
      <c r="BA23" s="62">
        <v>88.52</v>
      </c>
      <c r="BB23" s="62">
        <v>5.82</v>
      </c>
      <c r="BC23" s="62">
        <v>526</v>
      </c>
      <c r="BD23" s="62">
        <v>422</v>
      </c>
      <c r="BE23" s="62">
        <v>80.23</v>
      </c>
      <c r="BF23" s="62">
        <v>16.72</v>
      </c>
      <c r="BG23" s="62">
        <v>1</v>
      </c>
      <c r="BH23" s="62">
        <v>0</v>
      </c>
      <c r="BI23" s="62">
        <v>0</v>
      </c>
      <c r="BJ23" s="62">
        <v>0.03</v>
      </c>
      <c r="BK23" s="62">
        <v>4</v>
      </c>
      <c r="BL23" s="62">
        <v>0</v>
      </c>
      <c r="BM23" s="62">
        <v>0</v>
      </c>
      <c r="BN23" s="62">
        <v>0.13</v>
      </c>
      <c r="BO23" s="62">
        <v>40</v>
      </c>
      <c r="BP23" s="62">
        <v>32</v>
      </c>
      <c r="BQ23" s="62">
        <v>80</v>
      </c>
      <c r="BR23" s="62">
        <v>1.27</v>
      </c>
      <c r="BS23" s="62">
        <v>0</v>
      </c>
      <c r="BT23" s="62">
        <v>0</v>
      </c>
      <c r="BU23" s="62">
        <v>0</v>
      </c>
      <c r="BV23" s="62">
        <v>0</v>
      </c>
      <c r="BW23" s="62">
        <v>2117</v>
      </c>
      <c r="BX23" s="62">
        <v>1526</v>
      </c>
      <c r="BY23" s="62">
        <v>72.08</v>
      </c>
      <c r="BZ23" s="62">
        <v>67.290000000000006</v>
      </c>
      <c r="CA23" s="62">
        <v>136</v>
      </c>
      <c r="CB23" s="62">
        <v>78</v>
      </c>
      <c r="CC23" s="62">
        <v>57.35</v>
      </c>
      <c r="CD23" s="62">
        <v>4.32</v>
      </c>
      <c r="CE23" s="62">
        <v>201</v>
      </c>
      <c r="CF23" s="62">
        <v>116</v>
      </c>
      <c r="CG23" s="62">
        <v>57.71</v>
      </c>
      <c r="CH23" s="62">
        <v>6.39</v>
      </c>
      <c r="CI23" s="62">
        <v>350</v>
      </c>
      <c r="CJ23" s="62">
        <v>288</v>
      </c>
      <c r="CK23" s="62">
        <v>82.29</v>
      </c>
      <c r="CL23" s="62">
        <v>11.13</v>
      </c>
      <c r="CM23" s="62">
        <v>1230</v>
      </c>
      <c r="CN23" s="62">
        <v>901</v>
      </c>
      <c r="CO23" s="62">
        <v>73.25</v>
      </c>
      <c r="CP23" s="62">
        <v>39.1</v>
      </c>
      <c r="CQ23" s="62">
        <v>3</v>
      </c>
      <c r="CR23" s="62">
        <v>0</v>
      </c>
      <c r="CS23" s="62">
        <v>0</v>
      </c>
      <c r="CT23" s="62">
        <v>0.1</v>
      </c>
      <c r="CU23" s="62">
        <v>7</v>
      </c>
      <c r="CV23" s="62">
        <v>1</v>
      </c>
      <c r="CW23" s="62">
        <v>14.29</v>
      </c>
      <c r="CX23" s="62">
        <v>0.22</v>
      </c>
      <c r="CY23" s="62">
        <v>85</v>
      </c>
      <c r="CZ23" s="62">
        <v>61</v>
      </c>
      <c r="DA23" s="62">
        <v>71.760000000000005</v>
      </c>
      <c r="DB23" s="62">
        <v>2.7</v>
      </c>
      <c r="DC23" s="62">
        <v>0</v>
      </c>
      <c r="DD23" s="62">
        <v>0</v>
      </c>
      <c r="DE23" s="62">
        <v>0</v>
      </c>
      <c r="DF23" s="62">
        <v>0</v>
      </c>
      <c r="DG23" s="62" t="s">
        <v>104</v>
      </c>
    </row>
    <row r="24" spans="1:111" ht="15.75" thickBot="1" x14ac:dyDescent="0.3">
      <c r="A24" s="2" t="s">
        <v>44</v>
      </c>
      <c r="B24" s="2" t="s">
        <v>45</v>
      </c>
      <c r="C24" s="62">
        <v>2020</v>
      </c>
      <c r="D24" s="62">
        <v>3160</v>
      </c>
      <c r="E24" s="62">
        <v>2339</v>
      </c>
      <c r="F24" s="62">
        <v>74.02</v>
      </c>
      <c r="G24" s="62">
        <v>144</v>
      </c>
      <c r="H24" s="62">
        <v>70</v>
      </c>
      <c r="I24" s="62">
        <v>48.61</v>
      </c>
      <c r="J24" s="62">
        <v>4.5599999999999996</v>
      </c>
      <c r="K24" s="62">
        <v>177</v>
      </c>
      <c r="L24" s="62">
        <v>117</v>
      </c>
      <c r="M24" s="62">
        <v>66.099999999999994</v>
      </c>
      <c r="N24" s="62">
        <v>5.6</v>
      </c>
      <c r="O24" s="62">
        <v>410</v>
      </c>
      <c r="P24" s="62">
        <v>349</v>
      </c>
      <c r="Q24" s="62">
        <v>85.12</v>
      </c>
      <c r="R24" s="62">
        <v>12.97</v>
      </c>
      <c r="S24" s="62">
        <v>2255</v>
      </c>
      <c r="T24" s="62">
        <v>1678</v>
      </c>
      <c r="U24" s="62">
        <v>74.41</v>
      </c>
      <c r="V24" s="62">
        <v>71.36</v>
      </c>
      <c r="W24" s="62">
        <v>2</v>
      </c>
      <c r="X24" s="62">
        <v>0</v>
      </c>
      <c r="Y24" s="62">
        <v>0</v>
      </c>
      <c r="Z24" s="62">
        <v>0.06</v>
      </c>
      <c r="AA24" s="62">
        <v>8</v>
      </c>
      <c r="AB24" s="62">
        <v>5</v>
      </c>
      <c r="AC24" s="62">
        <v>62.5</v>
      </c>
      <c r="AD24" s="62">
        <v>0.25</v>
      </c>
      <c r="AE24" s="62">
        <v>80</v>
      </c>
      <c r="AF24" s="62">
        <v>53</v>
      </c>
      <c r="AG24" s="62">
        <v>66.25</v>
      </c>
      <c r="AH24" s="62">
        <v>2.5299999999999998</v>
      </c>
      <c r="AI24" s="62">
        <v>0</v>
      </c>
      <c r="AJ24" s="62">
        <v>0</v>
      </c>
      <c r="AK24" s="62">
        <v>0</v>
      </c>
      <c r="AL24" s="62">
        <v>0</v>
      </c>
      <c r="AM24" s="62">
        <v>1003</v>
      </c>
      <c r="AN24" s="62">
        <v>798</v>
      </c>
      <c r="AO24" s="62">
        <v>79.56</v>
      </c>
      <c r="AP24" s="62">
        <v>31.74</v>
      </c>
      <c r="AQ24" s="62">
        <v>55</v>
      </c>
      <c r="AR24" s="62">
        <v>25</v>
      </c>
      <c r="AS24" s="62">
        <v>45.45</v>
      </c>
      <c r="AT24" s="62">
        <v>1.74</v>
      </c>
      <c r="AU24" s="62">
        <v>82</v>
      </c>
      <c r="AV24" s="62">
        <v>54</v>
      </c>
      <c r="AW24" s="62">
        <v>65.849999999999994</v>
      </c>
      <c r="AX24" s="62">
        <v>2.59</v>
      </c>
      <c r="AY24" s="62">
        <v>131</v>
      </c>
      <c r="AZ24" s="62">
        <v>120</v>
      </c>
      <c r="BA24" s="62">
        <v>91.6</v>
      </c>
      <c r="BB24" s="62">
        <v>4.1500000000000004</v>
      </c>
      <c r="BC24" s="62">
        <v>692</v>
      </c>
      <c r="BD24" s="62">
        <v>565</v>
      </c>
      <c r="BE24" s="62">
        <v>81.650000000000006</v>
      </c>
      <c r="BF24" s="62">
        <v>21.9</v>
      </c>
      <c r="BG24" s="62">
        <v>1</v>
      </c>
      <c r="BH24" s="62">
        <v>0</v>
      </c>
      <c r="BI24" s="62">
        <v>0</v>
      </c>
      <c r="BJ24" s="62">
        <v>0.03</v>
      </c>
      <c r="BK24" s="62">
        <v>2</v>
      </c>
      <c r="BL24" s="62">
        <v>0</v>
      </c>
      <c r="BM24" s="62">
        <v>0</v>
      </c>
      <c r="BN24" s="62">
        <v>0.06</v>
      </c>
      <c r="BO24" s="62">
        <v>20</v>
      </c>
      <c r="BP24" s="62">
        <v>15</v>
      </c>
      <c r="BQ24" s="62">
        <v>75</v>
      </c>
      <c r="BR24" s="62">
        <v>0.63</v>
      </c>
      <c r="BS24" s="62">
        <v>0</v>
      </c>
      <c r="BT24" s="62">
        <v>0</v>
      </c>
      <c r="BU24" s="62">
        <v>0</v>
      </c>
      <c r="BV24" s="62">
        <v>0</v>
      </c>
      <c r="BW24" s="62">
        <v>2150</v>
      </c>
      <c r="BX24" s="62">
        <v>1537</v>
      </c>
      <c r="BY24" s="62">
        <v>71.489999999999995</v>
      </c>
      <c r="BZ24" s="62">
        <v>68.040000000000006</v>
      </c>
      <c r="CA24" s="62">
        <v>89</v>
      </c>
      <c r="CB24" s="62">
        <v>45</v>
      </c>
      <c r="CC24" s="62">
        <v>50.56</v>
      </c>
      <c r="CD24" s="62">
        <v>2.82</v>
      </c>
      <c r="CE24" s="62">
        <v>94</v>
      </c>
      <c r="CF24" s="62">
        <v>62</v>
      </c>
      <c r="CG24" s="62">
        <v>65.959999999999994</v>
      </c>
      <c r="CH24" s="62">
        <v>2.97</v>
      </c>
      <c r="CI24" s="62">
        <v>279</v>
      </c>
      <c r="CJ24" s="62">
        <v>229</v>
      </c>
      <c r="CK24" s="62">
        <v>82.08</v>
      </c>
      <c r="CL24" s="62">
        <v>8.83</v>
      </c>
      <c r="CM24" s="62">
        <v>1558</v>
      </c>
      <c r="CN24" s="62">
        <v>1111</v>
      </c>
      <c r="CO24" s="62">
        <v>71.31</v>
      </c>
      <c r="CP24" s="62">
        <v>49.3</v>
      </c>
      <c r="CQ24" s="62">
        <v>1</v>
      </c>
      <c r="CR24" s="62">
        <v>0</v>
      </c>
      <c r="CS24" s="62">
        <v>0</v>
      </c>
      <c r="CT24" s="62">
        <v>0.03</v>
      </c>
      <c r="CU24" s="62">
        <v>6</v>
      </c>
      <c r="CV24" s="62">
        <v>3</v>
      </c>
      <c r="CW24" s="62">
        <v>50</v>
      </c>
      <c r="CX24" s="62">
        <v>0.19</v>
      </c>
      <c r="CY24" s="62">
        <v>59</v>
      </c>
      <c r="CZ24" s="62">
        <v>37</v>
      </c>
      <c r="DA24" s="62">
        <v>62.71</v>
      </c>
      <c r="DB24" s="62">
        <v>1.87</v>
      </c>
      <c r="DC24" s="62">
        <v>0</v>
      </c>
      <c r="DD24" s="62">
        <v>0</v>
      </c>
      <c r="DE24" s="62">
        <v>0</v>
      </c>
      <c r="DF24" s="62">
        <v>0</v>
      </c>
      <c r="DG24" s="62" t="s">
        <v>104</v>
      </c>
    </row>
    <row r="25" spans="1:111" ht="15.75" thickBot="1" x14ac:dyDescent="0.3">
      <c r="A25" s="2" t="s">
        <v>46</v>
      </c>
      <c r="B25" s="2" t="s">
        <v>47</v>
      </c>
      <c r="C25" s="62">
        <v>2020</v>
      </c>
      <c r="D25" s="62">
        <v>866</v>
      </c>
      <c r="E25" s="62">
        <v>636</v>
      </c>
      <c r="F25" s="62">
        <v>73.44</v>
      </c>
      <c r="G25" s="62">
        <v>51</v>
      </c>
      <c r="H25" s="62">
        <v>34</v>
      </c>
      <c r="I25" s="62">
        <v>66.67</v>
      </c>
      <c r="J25" s="62">
        <v>5.89</v>
      </c>
      <c r="K25" s="62">
        <v>67</v>
      </c>
      <c r="L25" s="62">
        <v>39</v>
      </c>
      <c r="M25" s="62">
        <v>58.21</v>
      </c>
      <c r="N25" s="62">
        <v>7.74</v>
      </c>
      <c r="O25" s="62">
        <v>168</v>
      </c>
      <c r="P25" s="62">
        <v>138</v>
      </c>
      <c r="Q25" s="62">
        <v>82.14</v>
      </c>
      <c r="R25" s="62">
        <v>19.399999999999999</v>
      </c>
      <c r="S25" s="62">
        <v>470</v>
      </c>
      <c r="T25" s="62">
        <v>352</v>
      </c>
      <c r="U25" s="62">
        <v>74.89</v>
      </c>
      <c r="V25" s="62">
        <v>54.27</v>
      </c>
      <c r="W25" s="62">
        <v>0</v>
      </c>
      <c r="X25" s="62">
        <v>0</v>
      </c>
      <c r="Y25" s="62">
        <v>0</v>
      </c>
      <c r="Z25" s="62">
        <v>0</v>
      </c>
      <c r="AA25" s="62">
        <v>2</v>
      </c>
      <c r="AB25" s="62">
        <v>0</v>
      </c>
      <c r="AC25" s="62">
        <v>0</v>
      </c>
      <c r="AD25" s="62">
        <v>0.23</v>
      </c>
      <c r="AE25" s="62">
        <v>56</v>
      </c>
      <c r="AF25" s="62">
        <v>35</v>
      </c>
      <c r="AG25" s="62">
        <v>62.5</v>
      </c>
      <c r="AH25" s="62">
        <v>6.47</v>
      </c>
      <c r="AI25" s="62">
        <v>0</v>
      </c>
      <c r="AJ25" s="62">
        <v>0</v>
      </c>
      <c r="AK25" s="62">
        <v>0</v>
      </c>
      <c r="AL25" s="62">
        <v>0</v>
      </c>
      <c r="AM25" s="62">
        <v>218</v>
      </c>
      <c r="AN25" s="62">
        <v>180</v>
      </c>
      <c r="AO25" s="62">
        <v>82.57</v>
      </c>
      <c r="AP25" s="62">
        <v>25.17</v>
      </c>
      <c r="AQ25" s="62">
        <v>16</v>
      </c>
      <c r="AR25" s="62">
        <v>13</v>
      </c>
      <c r="AS25" s="62">
        <v>81.25</v>
      </c>
      <c r="AT25" s="62">
        <v>1.85</v>
      </c>
      <c r="AU25" s="62">
        <v>16</v>
      </c>
      <c r="AV25" s="62">
        <v>10</v>
      </c>
      <c r="AW25" s="62">
        <v>62.5</v>
      </c>
      <c r="AX25" s="62">
        <v>1.85</v>
      </c>
      <c r="AY25" s="62">
        <v>59</v>
      </c>
      <c r="AZ25" s="62">
        <v>53</v>
      </c>
      <c r="BA25" s="62">
        <v>89.83</v>
      </c>
      <c r="BB25" s="62">
        <v>6.81</v>
      </c>
      <c r="BC25" s="62">
        <v>101</v>
      </c>
      <c r="BD25" s="62">
        <v>85</v>
      </c>
      <c r="BE25" s="62">
        <v>84.16</v>
      </c>
      <c r="BF25" s="62">
        <v>11.66</v>
      </c>
      <c r="BG25" s="62">
        <v>0</v>
      </c>
      <c r="BH25" s="62">
        <v>0</v>
      </c>
      <c r="BI25" s="62">
        <v>0</v>
      </c>
      <c r="BJ25" s="62">
        <v>0</v>
      </c>
      <c r="BK25" s="62">
        <v>0</v>
      </c>
      <c r="BL25" s="62">
        <v>0</v>
      </c>
      <c r="BM25" s="62">
        <v>0</v>
      </c>
      <c r="BN25" s="62">
        <v>0</v>
      </c>
      <c r="BO25" s="62">
        <v>14</v>
      </c>
      <c r="BP25" s="62">
        <v>11</v>
      </c>
      <c r="BQ25" s="62">
        <v>78.569999999999993</v>
      </c>
      <c r="BR25" s="62">
        <v>1.62</v>
      </c>
      <c r="BS25" s="62">
        <v>0</v>
      </c>
      <c r="BT25" s="62">
        <v>0</v>
      </c>
      <c r="BU25" s="62">
        <v>0</v>
      </c>
      <c r="BV25" s="62">
        <v>0</v>
      </c>
      <c r="BW25" s="62">
        <v>645</v>
      </c>
      <c r="BX25" s="62">
        <v>455</v>
      </c>
      <c r="BY25" s="62">
        <v>70.540000000000006</v>
      </c>
      <c r="BZ25" s="62">
        <v>74.48</v>
      </c>
      <c r="CA25" s="62">
        <v>35</v>
      </c>
      <c r="CB25" s="62">
        <v>21</v>
      </c>
      <c r="CC25" s="62">
        <v>60</v>
      </c>
      <c r="CD25" s="62">
        <v>4.04</v>
      </c>
      <c r="CE25" s="62">
        <v>51</v>
      </c>
      <c r="CF25" s="62">
        <v>29</v>
      </c>
      <c r="CG25" s="62">
        <v>56.86</v>
      </c>
      <c r="CH25" s="62">
        <v>5.89</v>
      </c>
      <c r="CI25" s="62">
        <v>109</v>
      </c>
      <c r="CJ25" s="62">
        <v>85</v>
      </c>
      <c r="CK25" s="62">
        <v>77.98</v>
      </c>
      <c r="CL25" s="62">
        <v>12.59</v>
      </c>
      <c r="CM25" s="62">
        <v>368</v>
      </c>
      <c r="CN25" s="62">
        <v>266</v>
      </c>
      <c r="CO25" s="62">
        <v>72.28</v>
      </c>
      <c r="CP25" s="62">
        <v>42.49</v>
      </c>
      <c r="CQ25" s="62">
        <v>0</v>
      </c>
      <c r="CR25" s="62">
        <v>0</v>
      </c>
      <c r="CS25" s="62">
        <v>0</v>
      </c>
      <c r="CT25" s="62">
        <v>0</v>
      </c>
      <c r="CU25" s="62">
        <v>2</v>
      </c>
      <c r="CV25" s="62">
        <v>0</v>
      </c>
      <c r="CW25" s="62">
        <v>0</v>
      </c>
      <c r="CX25" s="62">
        <v>0.23</v>
      </c>
      <c r="CY25" s="62">
        <v>41</v>
      </c>
      <c r="CZ25" s="62">
        <v>24</v>
      </c>
      <c r="DA25" s="62">
        <v>58.54</v>
      </c>
      <c r="DB25" s="62">
        <v>4.7300000000000004</v>
      </c>
      <c r="DC25" s="62">
        <v>0</v>
      </c>
      <c r="DD25" s="62">
        <v>0</v>
      </c>
      <c r="DE25" s="62">
        <v>0</v>
      </c>
      <c r="DF25" s="62">
        <v>0</v>
      </c>
      <c r="DG25" s="62" t="s">
        <v>104</v>
      </c>
    </row>
    <row r="26" spans="1:111" ht="15.75" thickBot="1" x14ac:dyDescent="0.3">
      <c r="A26" s="2" t="s">
        <v>50</v>
      </c>
      <c r="B26" s="2" t="s">
        <v>51</v>
      </c>
      <c r="C26" s="62">
        <v>2019</v>
      </c>
      <c r="D26" s="62">
        <v>300</v>
      </c>
      <c r="E26" s="62">
        <v>167</v>
      </c>
      <c r="F26" s="62">
        <v>55.67</v>
      </c>
      <c r="G26" s="62">
        <v>37</v>
      </c>
      <c r="H26" s="62">
        <v>12</v>
      </c>
      <c r="I26" s="62">
        <v>32.43</v>
      </c>
      <c r="J26" s="62">
        <v>12.33</v>
      </c>
      <c r="K26" s="62">
        <v>21</v>
      </c>
      <c r="L26" s="62">
        <v>6</v>
      </c>
      <c r="M26" s="62">
        <v>28.57</v>
      </c>
      <c r="N26" s="62">
        <v>7</v>
      </c>
      <c r="O26" s="62">
        <v>27</v>
      </c>
      <c r="P26" s="62">
        <v>16</v>
      </c>
      <c r="Q26" s="62">
        <v>59.26</v>
      </c>
      <c r="R26" s="62">
        <v>9</v>
      </c>
      <c r="S26" s="62">
        <v>192</v>
      </c>
      <c r="T26" s="62">
        <v>123</v>
      </c>
      <c r="U26" s="62">
        <v>64.06</v>
      </c>
      <c r="V26" s="62">
        <v>64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2">
        <v>22</v>
      </c>
      <c r="AF26" s="62">
        <v>10</v>
      </c>
      <c r="AG26" s="62">
        <v>45.45</v>
      </c>
      <c r="AH26" s="62">
        <v>7.33</v>
      </c>
      <c r="AI26" s="62">
        <v>0</v>
      </c>
      <c r="AJ26" s="62">
        <v>0</v>
      </c>
      <c r="AK26" s="62">
        <v>0</v>
      </c>
      <c r="AL26" s="62">
        <v>0</v>
      </c>
      <c r="AM26" s="62">
        <v>113</v>
      </c>
      <c r="AN26" s="62">
        <v>64</v>
      </c>
      <c r="AO26" s="62">
        <v>56.64</v>
      </c>
      <c r="AP26" s="62">
        <v>37.67</v>
      </c>
      <c r="AQ26" s="62">
        <v>14</v>
      </c>
      <c r="AR26" s="62">
        <v>5</v>
      </c>
      <c r="AS26" s="62">
        <v>35.71</v>
      </c>
      <c r="AT26" s="62">
        <v>4.67</v>
      </c>
      <c r="AU26" s="62">
        <v>6</v>
      </c>
      <c r="AV26" s="62">
        <v>1</v>
      </c>
      <c r="AW26" s="62">
        <v>16.670000000000002</v>
      </c>
      <c r="AX26" s="62">
        <v>2</v>
      </c>
      <c r="AY26" s="62">
        <v>13</v>
      </c>
      <c r="AZ26" s="62">
        <v>7</v>
      </c>
      <c r="BA26" s="62">
        <v>53.85</v>
      </c>
      <c r="BB26" s="62">
        <v>4.33</v>
      </c>
      <c r="BC26" s="62">
        <v>68</v>
      </c>
      <c r="BD26" s="62">
        <v>47</v>
      </c>
      <c r="BE26" s="62">
        <v>69.12</v>
      </c>
      <c r="BF26" s="62">
        <v>22.67</v>
      </c>
      <c r="BG26" s="62">
        <v>0</v>
      </c>
      <c r="BH26" s="62">
        <v>0</v>
      </c>
      <c r="BI26" s="62">
        <v>0</v>
      </c>
      <c r="BJ26" s="62">
        <v>0</v>
      </c>
      <c r="BK26" s="62">
        <v>0</v>
      </c>
      <c r="BL26" s="62">
        <v>0</v>
      </c>
      <c r="BM26" s="62">
        <v>0</v>
      </c>
      <c r="BN26" s="62">
        <v>0</v>
      </c>
      <c r="BO26" s="62">
        <v>12</v>
      </c>
      <c r="BP26" s="62">
        <v>4</v>
      </c>
      <c r="BQ26" s="62">
        <v>33.33</v>
      </c>
      <c r="BR26" s="62">
        <v>4</v>
      </c>
      <c r="BS26" s="62">
        <v>0</v>
      </c>
      <c r="BT26" s="62">
        <v>0</v>
      </c>
      <c r="BU26" s="62">
        <v>0</v>
      </c>
      <c r="BV26" s="62">
        <v>0</v>
      </c>
      <c r="BW26" s="62">
        <v>187</v>
      </c>
      <c r="BX26" s="62">
        <v>103</v>
      </c>
      <c r="BY26" s="62">
        <v>55.08</v>
      </c>
      <c r="BZ26" s="62">
        <v>62.33</v>
      </c>
      <c r="CA26" s="62">
        <v>23</v>
      </c>
      <c r="CB26" s="62">
        <v>7</v>
      </c>
      <c r="CC26" s="62">
        <v>30.43</v>
      </c>
      <c r="CD26" s="62">
        <v>7.67</v>
      </c>
      <c r="CE26" s="62">
        <v>15</v>
      </c>
      <c r="CF26" s="62">
        <v>5</v>
      </c>
      <c r="CG26" s="62">
        <v>33.33</v>
      </c>
      <c r="CH26" s="62">
        <v>5</v>
      </c>
      <c r="CI26" s="62">
        <v>14</v>
      </c>
      <c r="CJ26" s="62">
        <v>9</v>
      </c>
      <c r="CK26" s="62">
        <v>64.290000000000006</v>
      </c>
      <c r="CL26" s="62">
        <v>4.67</v>
      </c>
      <c r="CM26" s="62">
        <v>124</v>
      </c>
      <c r="CN26" s="62">
        <v>76</v>
      </c>
      <c r="CO26" s="62">
        <v>61.29</v>
      </c>
      <c r="CP26" s="62">
        <v>41.33</v>
      </c>
      <c r="CQ26" s="62">
        <v>0</v>
      </c>
      <c r="CR26" s="62">
        <v>0</v>
      </c>
      <c r="CS26" s="62">
        <v>0</v>
      </c>
      <c r="CT26" s="62">
        <v>0</v>
      </c>
      <c r="CU26" s="62">
        <v>0</v>
      </c>
      <c r="CV26" s="62">
        <v>0</v>
      </c>
      <c r="CW26" s="62">
        <v>0</v>
      </c>
      <c r="CX26" s="62">
        <v>0</v>
      </c>
      <c r="CY26" s="62">
        <v>10</v>
      </c>
      <c r="CZ26" s="62">
        <v>6</v>
      </c>
      <c r="DA26" s="62">
        <v>60</v>
      </c>
      <c r="DB26" s="62">
        <v>3.33</v>
      </c>
      <c r="DC26" s="62">
        <v>0</v>
      </c>
      <c r="DD26" s="62">
        <v>0</v>
      </c>
      <c r="DE26" s="62">
        <v>0</v>
      </c>
      <c r="DF26" s="62">
        <v>0</v>
      </c>
      <c r="DG26" s="62" t="s">
        <v>104</v>
      </c>
    </row>
    <row r="27" spans="1:111" ht="15.75" thickBot="1" x14ac:dyDescent="0.3">
      <c r="A27" s="2" t="s">
        <v>48</v>
      </c>
      <c r="B27" s="2" t="s">
        <v>49</v>
      </c>
      <c r="C27" s="62">
        <v>2020</v>
      </c>
      <c r="D27" s="62">
        <v>506</v>
      </c>
      <c r="E27" s="62">
        <v>325</v>
      </c>
      <c r="F27" s="62">
        <v>64.23</v>
      </c>
      <c r="G27" s="62">
        <v>39</v>
      </c>
      <c r="H27" s="62">
        <v>16</v>
      </c>
      <c r="I27" s="62">
        <v>41.03</v>
      </c>
      <c r="J27" s="62">
        <v>7.71</v>
      </c>
      <c r="K27" s="62">
        <v>16</v>
      </c>
      <c r="L27" s="62">
        <v>13</v>
      </c>
      <c r="M27" s="62">
        <v>81.25</v>
      </c>
      <c r="N27" s="62">
        <v>3.16</v>
      </c>
      <c r="O27" s="62">
        <v>54</v>
      </c>
      <c r="P27" s="62">
        <v>38</v>
      </c>
      <c r="Q27" s="62">
        <v>70.37</v>
      </c>
      <c r="R27" s="62">
        <v>10.67</v>
      </c>
      <c r="S27" s="62">
        <v>339</v>
      </c>
      <c r="T27" s="62">
        <v>222</v>
      </c>
      <c r="U27" s="62">
        <v>65.489999999999995</v>
      </c>
      <c r="V27" s="62">
        <v>67</v>
      </c>
      <c r="W27" s="62">
        <v>0</v>
      </c>
      <c r="X27" s="62">
        <v>0</v>
      </c>
      <c r="Y27" s="62">
        <v>0</v>
      </c>
      <c r="Z27" s="62">
        <v>0</v>
      </c>
      <c r="AA27" s="62">
        <v>6</v>
      </c>
      <c r="AB27" s="62">
        <v>1</v>
      </c>
      <c r="AC27" s="62">
        <v>16.670000000000002</v>
      </c>
      <c r="AD27" s="62">
        <v>1.19</v>
      </c>
      <c r="AE27" s="62">
        <v>30</v>
      </c>
      <c r="AF27" s="62">
        <v>22</v>
      </c>
      <c r="AG27" s="62">
        <v>73.33</v>
      </c>
      <c r="AH27" s="62">
        <v>5.93</v>
      </c>
      <c r="AI27" s="62">
        <v>0</v>
      </c>
      <c r="AJ27" s="62">
        <v>0</v>
      </c>
      <c r="AK27" s="62">
        <v>0</v>
      </c>
      <c r="AL27" s="62">
        <v>0</v>
      </c>
      <c r="AM27" s="62">
        <v>114</v>
      </c>
      <c r="AN27" s="62">
        <v>70</v>
      </c>
      <c r="AO27" s="62">
        <v>61.4</v>
      </c>
      <c r="AP27" s="62">
        <v>22.53</v>
      </c>
      <c r="AQ27" s="62">
        <v>16</v>
      </c>
      <c r="AR27" s="62">
        <v>8</v>
      </c>
      <c r="AS27" s="62">
        <v>50</v>
      </c>
      <c r="AT27" s="62">
        <v>3.16</v>
      </c>
      <c r="AU27" s="62">
        <v>5</v>
      </c>
      <c r="AV27" s="62">
        <v>4</v>
      </c>
      <c r="AW27" s="62">
        <v>80</v>
      </c>
      <c r="AX27" s="62">
        <v>0.99</v>
      </c>
      <c r="AY27" s="62">
        <v>17</v>
      </c>
      <c r="AZ27" s="62">
        <v>11</v>
      </c>
      <c r="BA27" s="62">
        <v>64.709999999999994</v>
      </c>
      <c r="BB27" s="62">
        <v>3.36</v>
      </c>
      <c r="BC27" s="62">
        <v>67</v>
      </c>
      <c r="BD27" s="62">
        <v>41</v>
      </c>
      <c r="BE27" s="62">
        <v>61.19</v>
      </c>
      <c r="BF27" s="62">
        <v>13.24</v>
      </c>
      <c r="BG27" s="62">
        <v>0</v>
      </c>
      <c r="BH27" s="62">
        <v>0</v>
      </c>
      <c r="BI27" s="62">
        <v>0</v>
      </c>
      <c r="BJ27" s="62">
        <v>0</v>
      </c>
      <c r="BK27" s="62">
        <v>0</v>
      </c>
      <c r="BL27" s="62">
        <v>0</v>
      </c>
      <c r="BM27" s="62">
        <v>0</v>
      </c>
      <c r="BN27" s="62">
        <v>0</v>
      </c>
      <c r="BO27" s="62">
        <v>4</v>
      </c>
      <c r="BP27" s="62">
        <v>0</v>
      </c>
      <c r="BQ27" s="62">
        <v>0</v>
      </c>
      <c r="BR27" s="62">
        <v>0.79</v>
      </c>
      <c r="BS27" s="62">
        <v>0</v>
      </c>
      <c r="BT27" s="62">
        <v>0</v>
      </c>
      <c r="BU27" s="62">
        <v>0</v>
      </c>
      <c r="BV27" s="62">
        <v>0</v>
      </c>
      <c r="BW27" s="62">
        <v>391</v>
      </c>
      <c r="BX27" s="62">
        <v>255</v>
      </c>
      <c r="BY27" s="62">
        <v>65.22</v>
      </c>
      <c r="BZ27" s="62">
        <v>77.27</v>
      </c>
      <c r="CA27" s="62">
        <v>23</v>
      </c>
      <c r="CB27" s="62">
        <v>8</v>
      </c>
      <c r="CC27" s="62">
        <v>34.78</v>
      </c>
      <c r="CD27" s="62">
        <v>4.55</v>
      </c>
      <c r="CE27" s="62">
        <v>10</v>
      </c>
      <c r="CF27" s="62">
        <v>9</v>
      </c>
      <c r="CG27" s="62">
        <v>90</v>
      </c>
      <c r="CH27" s="62">
        <v>1.98</v>
      </c>
      <c r="CI27" s="62">
        <v>37</v>
      </c>
      <c r="CJ27" s="62">
        <v>27</v>
      </c>
      <c r="CK27" s="62">
        <v>72.97</v>
      </c>
      <c r="CL27" s="62">
        <v>7.31</v>
      </c>
      <c r="CM27" s="62">
        <v>272</v>
      </c>
      <c r="CN27" s="62">
        <v>181</v>
      </c>
      <c r="CO27" s="62">
        <v>66.540000000000006</v>
      </c>
      <c r="CP27" s="62">
        <v>53.75</v>
      </c>
      <c r="CQ27" s="62">
        <v>0</v>
      </c>
      <c r="CR27" s="62">
        <v>0</v>
      </c>
      <c r="CS27" s="62">
        <v>0</v>
      </c>
      <c r="CT27" s="62">
        <v>0</v>
      </c>
      <c r="CU27" s="62">
        <v>6</v>
      </c>
      <c r="CV27" s="62">
        <v>1</v>
      </c>
      <c r="CW27" s="62">
        <v>16.670000000000002</v>
      </c>
      <c r="CX27" s="62">
        <v>1.19</v>
      </c>
      <c r="CY27" s="62">
        <v>26</v>
      </c>
      <c r="CZ27" s="62">
        <v>19</v>
      </c>
      <c r="DA27" s="62">
        <v>73.08</v>
      </c>
      <c r="DB27" s="62">
        <v>5.14</v>
      </c>
      <c r="DC27" s="62">
        <v>0</v>
      </c>
      <c r="DD27" s="62">
        <v>0</v>
      </c>
      <c r="DE27" s="62">
        <v>0</v>
      </c>
      <c r="DF27" s="62">
        <v>0</v>
      </c>
      <c r="DG27" s="62" t="s">
        <v>104</v>
      </c>
    </row>
    <row r="28" spans="1:111" ht="15.75" thickBot="1" x14ac:dyDescent="0.3">
      <c r="A28" s="2" t="s">
        <v>52</v>
      </c>
      <c r="B28" s="2" t="s">
        <v>53</v>
      </c>
      <c r="C28" s="62">
        <v>2019</v>
      </c>
      <c r="D28" s="62">
        <v>36</v>
      </c>
      <c r="E28" s="62">
        <v>27</v>
      </c>
      <c r="F28" s="62">
        <v>75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2</v>
      </c>
      <c r="P28" s="62">
        <v>0</v>
      </c>
      <c r="Q28" s="62">
        <v>0</v>
      </c>
      <c r="R28" s="62">
        <v>5.56</v>
      </c>
      <c r="S28" s="62">
        <v>33</v>
      </c>
      <c r="T28" s="62">
        <v>24</v>
      </c>
      <c r="U28" s="62">
        <v>72.73</v>
      </c>
      <c r="V28" s="62">
        <v>91.67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12</v>
      </c>
      <c r="AN28" s="62">
        <v>8</v>
      </c>
      <c r="AO28" s="62">
        <v>66.67</v>
      </c>
      <c r="AP28" s="62">
        <v>33.33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1</v>
      </c>
      <c r="AZ28" s="62">
        <v>0</v>
      </c>
      <c r="BA28" s="62">
        <v>0</v>
      </c>
      <c r="BB28" s="62">
        <v>2.78</v>
      </c>
      <c r="BC28" s="62">
        <v>10</v>
      </c>
      <c r="BD28" s="62">
        <v>6</v>
      </c>
      <c r="BE28" s="62">
        <v>60</v>
      </c>
      <c r="BF28" s="62">
        <v>27.78</v>
      </c>
      <c r="BG28" s="62">
        <v>0</v>
      </c>
      <c r="BH28" s="62">
        <v>0</v>
      </c>
      <c r="BI28" s="62">
        <v>0</v>
      </c>
      <c r="BJ28" s="62">
        <v>0</v>
      </c>
      <c r="BK28" s="62">
        <v>0</v>
      </c>
      <c r="BL28" s="62">
        <v>0</v>
      </c>
      <c r="BM28" s="62">
        <v>0</v>
      </c>
      <c r="BN28" s="62">
        <v>0</v>
      </c>
      <c r="BO28" s="62">
        <v>0</v>
      </c>
      <c r="BP28" s="62">
        <v>0</v>
      </c>
      <c r="BQ28" s="62">
        <v>0</v>
      </c>
      <c r="BR28" s="62">
        <v>0</v>
      </c>
      <c r="BS28" s="62">
        <v>0</v>
      </c>
      <c r="BT28" s="62">
        <v>0</v>
      </c>
      <c r="BU28" s="62">
        <v>0</v>
      </c>
      <c r="BV28" s="62">
        <v>0</v>
      </c>
      <c r="BW28" s="62">
        <v>24</v>
      </c>
      <c r="BX28" s="62">
        <v>19</v>
      </c>
      <c r="BY28" s="62">
        <v>79.17</v>
      </c>
      <c r="BZ28" s="62">
        <v>66.67</v>
      </c>
      <c r="CA28" s="62">
        <v>0</v>
      </c>
      <c r="CB28" s="62">
        <v>0</v>
      </c>
      <c r="CC28" s="62">
        <v>0</v>
      </c>
      <c r="CD28" s="62">
        <v>0</v>
      </c>
      <c r="CE28" s="62">
        <v>0</v>
      </c>
      <c r="CF28" s="62">
        <v>0</v>
      </c>
      <c r="CG28" s="62">
        <v>0</v>
      </c>
      <c r="CH28" s="62">
        <v>0</v>
      </c>
      <c r="CI28" s="62">
        <v>1</v>
      </c>
      <c r="CJ28" s="62">
        <v>0</v>
      </c>
      <c r="CK28" s="62">
        <v>0</v>
      </c>
      <c r="CL28" s="62">
        <v>2.78</v>
      </c>
      <c r="CM28" s="62">
        <v>23</v>
      </c>
      <c r="CN28" s="62">
        <v>18</v>
      </c>
      <c r="CO28" s="62">
        <v>78.260000000000005</v>
      </c>
      <c r="CP28" s="62">
        <v>63.89</v>
      </c>
      <c r="CQ28" s="62">
        <v>0</v>
      </c>
      <c r="CR28" s="62">
        <v>0</v>
      </c>
      <c r="CS28" s="62">
        <v>0</v>
      </c>
      <c r="CT28" s="62">
        <v>0</v>
      </c>
      <c r="CU28" s="62">
        <v>0</v>
      </c>
      <c r="CV28" s="62">
        <v>0</v>
      </c>
      <c r="CW28" s="62">
        <v>0</v>
      </c>
      <c r="CX28" s="62">
        <v>0</v>
      </c>
      <c r="CY28" s="62">
        <v>0</v>
      </c>
      <c r="CZ28" s="62">
        <v>0</v>
      </c>
      <c r="DA28" s="62">
        <v>0</v>
      </c>
      <c r="DB28" s="62">
        <v>0</v>
      </c>
      <c r="DC28" s="62">
        <v>0</v>
      </c>
      <c r="DD28" s="62">
        <v>0</v>
      </c>
      <c r="DE28" s="62">
        <v>0</v>
      </c>
      <c r="DF28" s="62">
        <v>0</v>
      </c>
      <c r="DG28" s="62" t="s">
        <v>104</v>
      </c>
    </row>
    <row r="29" spans="1:111" ht="15.75" thickBot="1" x14ac:dyDescent="0.3">
      <c r="A29" s="2" t="s">
        <v>58</v>
      </c>
      <c r="B29" s="2" t="s">
        <v>59</v>
      </c>
      <c r="C29" s="62">
        <v>2020</v>
      </c>
      <c r="D29" s="62">
        <v>253</v>
      </c>
      <c r="E29" s="62">
        <v>169</v>
      </c>
      <c r="F29" s="62">
        <v>66.8</v>
      </c>
      <c r="G29" s="62">
        <v>8</v>
      </c>
      <c r="H29" s="62">
        <v>3</v>
      </c>
      <c r="I29" s="62">
        <v>37.5</v>
      </c>
      <c r="J29" s="62">
        <v>3.16</v>
      </c>
      <c r="K29" s="62">
        <v>10</v>
      </c>
      <c r="L29" s="62">
        <v>3</v>
      </c>
      <c r="M29" s="62">
        <v>30</v>
      </c>
      <c r="N29" s="62">
        <v>3.95</v>
      </c>
      <c r="O29" s="62">
        <v>25</v>
      </c>
      <c r="P29" s="62">
        <v>23</v>
      </c>
      <c r="Q29" s="62">
        <v>92</v>
      </c>
      <c r="R29" s="62">
        <v>9.8800000000000008</v>
      </c>
      <c r="S29" s="62">
        <v>175</v>
      </c>
      <c r="T29" s="62">
        <v>119</v>
      </c>
      <c r="U29" s="62">
        <v>68</v>
      </c>
      <c r="V29" s="62">
        <v>69.17</v>
      </c>
      <c r="W29" s="62">
        <v>1</v>
      </c>
      <c r="X29" s="62">
        <v>0</v>
      </c>
      <c r="Y29" s="62">
        <v>0</v>
      </c>
      <c r="Z29" s="62">
        <v>0.4</v>
      </c>
      <c r="AA29" s="62">
        <v>1</v>
      </c>
      <c r="AB29" s="62">
        <v>0</v>
      </c>
      <c r="AC29" s="62">
        <v>0</v>
      </c>
      <c r="AD29" s="62">
        <v>0.4</v>
      </c>
      <c r="AE29" s="62">
        <v>18</v>
      </c>
      <c r="AF29" s="62">
        <v>12</v>
      </c>
      <c r="AG29" s="62">
        <v>66.67</v>
      </c>
      <c r="AH29" s="62">
        <v>7.11</v>
      </c>
      <c r="AI29" s="62">
        <v>0</v>
      </c>
      <c r="AJ29" s="62">
        <v>0</v>
      </c>
      <c r="AK29" s="62">
        <v>0</v>
      </c>
      <c r="AL29" s="62">
        <v>0</v>
      </c>
      <c r="AM29" s="62">
        <v>76</v>
      </c>
      <c r="AN29" s="62">
        <v>54</v>
      </c>
      <c r="AO29" s="62">
        <v>71.05</v>
      </c>
      <c r="AP29" s="62">
        <v>30.04</v>
      </c>
      <c r="AQ29" s="62">
        <v>3</v>
      </c>
      <c r="AR29" s="62">
        <v>0</v>
      </c>
      <c r="AS29" s="62">
        <v>0</v>
      </c>
      <c r="AT29" s="62">
        <v>1.19</v>
      </c>
      <c r="AU29" s="62">
        <v>3</v>
      </c>
      <c r="AV29" s="62">
        <v>0</v>
      </c>
      <c r="AW29" s="62">
        <v>0</v>
      </c>
      <c r="AX29" s="62">
        <v>1.19</v>
      </c>
      <c r="AY29" s="62">
        <v>7</v>
      </c>
      <c r="AZ29" s="62">
        <v>7</v>
      </c>
      <c r="BA29" s="62">
        <v>100</v>
      </c>
      <c r="BB29" s="62">
        <v>2.77</v>
      </c>
      <c r="BC29" s="62">
        <v>54</v>
      </c>
      <c r="BD29" s="62">
        <v>37</v>
      </c>
      <c r="BE29" s="62">
        <v>68.52</v>
      </c>
      <c r="BF29" s="62">
        <v>21.34</v>
      </c>
      <c r="BG29" s="62">
        <v>0</v>
      </c>
      <c r="BH29" s="62">
        <v>0</v>
      </c>
      <c r="BI29" s="62">
        <v>0</v>
      </c>
      <c r="BJ29" s="62">
        <v>0</v>
      </c>
      <c r="BK29" s="62">
        <v>1</v>
      </c>
      <c r="BL29" s="62">
        <v>0</v>
      </c>
      <c r="BM29" s="62">
        <v>0</v>
      </c>
      <c r="BN29" s="62">
        <v>0.4</v>
      </c>
      <c r="BO29" s="62">
        <v>4</v>
      </c>
      <c r="BP29" s="62">
        <v>0</v>
      </c>
      <c r="BQ29" s="62">
        <v>0</v>
      </c>
      <c r="BR29" s="62">
        <v>1.58</v>
      </c>
      <c r="BS29" s="62">
        <v>0</v>
      </c>
      <c r="BT29" s="62">
        <v>0</v>
      </c>
      <c r="BU29" s="62">
        <v>0</v>
      </c>
      <c r="BV29" s="62">
        <v>0</v>
      </c>
      <c r="BW29" s="62">
        <v>177</v>
      </c>
      <c r="BX29" s="62">
        <v>115</v>
      </c>
      <c r="BY29" s="62">
        <v>64.97</v>
      </c>
      <c r="BZ29" s="62">
        <v>69.959999999999994</v>
      </c>
      <c r="CA29" s="62">
        <v>5</v>
      </c>
      <c r="CB29" s="62">
        <v>1</v>
      </c>
      <c r="CC29" s="62">
        <v>20</v>
      </c>
      <c r="CD29" s="62">
        <v>1.98</v>
      </c>
      <c r="CE29" s="62">
        <v>7</v>
      </c>
      <c r="CF29" s="62">
        <v>2</v>
      </c>
      <c r="CG29" s="62">
        <v>28.57</v>
      </c>
      <c r="CH29" s="62">
        <v>2.77</v>
      </c>
      <c r="CI29" s="62">
        <v>18</v>
      </c>
      <c r="CJ29" s="62">
        <v>16</v>
      </c>
      <c r="CK29" s="62">
        <v>88.89</v>
      </c>
      <c r="CL29" s="62">
        <v>7.11</v>
      </c>
      <c r="CM29" s="62">
        <v>121</v>
      </c>
      <c r="CN29" s="62">
        <v>82</v>
      </c>
      <c r="CO29" s="62">
        <v>67.77</v>
      </c>
      <c r="CP29" s="62">
        <v>47.83</v>
      </c>
      <c r="CQ29" s="62">
        <v>1</v>
      </c>
      <c r="CR29" s="62">
        <v>0</v>
      </c>
      <c r="CS29" s="62">
        <v>0</v>
      </c>
      <c r="CT29" s="62">
        <v>0.4</v>
      </c>
      <c r="CU29" s="62">
        <v>0</v>
      </c>
      <c r="CV29" s="62">
        <v>0</v>
      </c>
      <c r="CW29" s="62">
        <v>0</v>
      </c>
      <c r="CX29" s="62">
        <v>0</v>
      </c>
      <c r="CY29" s="62">
        <v>14</v>
      </c>
      <c r="CZ29" s="62">
        <v>9</v>
      </c>
      <c r="DA29" s="62">
        <v>64.290000000000006</v>
      </c>
      <c r="DB29" s="62">
        <v>5.53</v>
      </c>
      <c r="DC29" s="62">
        <v>0</v>
      </c>
      <c r="DD29" s="62">
        <v>0</v>
      </c>
      <c r="DE29" s="62">
        <v>0</v>
      </c>
      <c r="DF29" s="62">
        <v>0</v>
      </c>
      <c r="DG29" s="62" t="s">
        <v>104</v>
      </c>
    </row>
    <row r="30" spans="1:111" ht="15.75" thickBot="1" x14ac:dyDescent="0.3">
      <c r="A30" s="2" t="s">
        <v>66</v>
      </c>
      <c r="B30" s="2" t="s">
        <v>67</v>
      </c>
      <c r="C30" s="62">
        <v>2019</v>
      </c>
      <c r="D30" s="62">
        <v>2041</v>
      </c>
      <c r="E30" s="62">
        <v>1033</v>
      </c>
      <c r="F30" s="62">
        <v>50.61</v>
      </c>
      <c r="G30" s="62">
        <v>58</v>
      </c>
      <c r="H30" s="62">
        <v>24</v>
      </c>
      <c r="I30" s="62">
        <v>41.38</v>
      </c>
      <c r="J30" s="62">
        <v>2.84</v>
      </c>
      <c r="K30" s="62">
        <v>836</v>
      </c>
      <c r="L30" s="62">
        <v>253</v>
      </c>
      <c r="M30" s="62">
        <v>30.26</v>
      </c>
      <c r="N30" s="62">
        <v>40.96</v>
      </c>
      <c r="O30" s="62">
        <v>270</v>
      </c>
      <c r="P30" s="62">
        <v>193</v>
      </c>
      <c r="Q30" s="62">
        <v>71.48</v>
      </c>
      <c r="R30" s="62">
        <v>13.23</v>
      </c>
      <c r="S30" s="62">
        <v>672</v>
      </c>
      <c r="T30" s="62">
        <v>451</v>
      </c>
      <c r="U30" s="62">
        <v>67.11</v>
      </c>
      <c r="V30" s="62">
        <v>32.93</v>
      </c>
      <c r="W30" s="62">
        <v>8</v>
      </c>
      <c r="X30" s="62">
        <v>3</v>
      </c>
      <c r="Y30" s="62">
        <v>37.5</v>
      </c>
      <c r="Z30" s="62">
        <v>0.39</v>
      </c>
      <c r="AA30" s="62">
        <v>7</v>
      </c>
      <c r="AB30" s="62">
        <v>3</v>
      </c>
      <c r="AC30" s="62">
        <v>42.86</v>
      </c>
      <c r="AD30" s="62">
        <v>0.34</v>
      </c>
      <c r="AE30" s="62">
        <v>140</v>
      </c>
      <c r="AF30" s="62">
        <v>85</v>
      </c>
      <c r="AG30" s="62">
        <v>60.71</v>
      </c>
      <c r="AH30" s="62">
        <v>6.86</v>
      </c>
      <c r="AI30" s="62">
        <v>0</v>
      </c>
      <c r="AJ30" s="62">
        <v>0</v>
      </c>
      <c r="AK30" s="62">
        <v>0</v>
      </c>
      <c r="AL30" s="62">
        <v>0</v>
      </c>
      <c r="AM30" s="62">
        <v>777</v>
      </c>
      <c r="AN30" s="62">
        <v>333</v>
      </c>
      <c r="AO30" s="62">
        <v>42.86</v>
      </c>
      <c r="AP30" s="62">
        <v>38.07</v>
      </c>
      <c r="AQ30" s="62">
        <v>27</v>
      </c>
      <c r="AR30" s="62">
        <v>11</v>
      </c>
      <c r="AS30" s="62">
        <v>40.74</v>
      </c>
      <c r="AT30" s="62">
        <v>1.32</v>
      </c>
      <c r="AU30" s="62">
        <v>378</v>
      </c>
      <c r="AV30" s="62">
        <v>97</v>
      </c>
      <c r="AW30" s="62">
        <v>25.66</v>
      </c>
      <c r="AX30" s="62">
        <v>18.52</v>
      </c>
      <c r="AY30" s="62">
        <v>99</v>
      </c>
      <c r="AZ30" s="62">
        <v>63</v>
      </c>
      <c r="BA30" s="62">
        <v>63.64</v>
      </c>
      <c r="BB30" s="62">
        <v>4.8499999999999996</v>
      </c>
      <c r="BC30" s="62">
        <v>205</v>
      </c>
      <c r="BD30" s="62">
        <v>130</v>
      </c>
      <c r="BE30" s="62">
        <v>63.41</v>
      </c>
      <c r="BF30" s="62">
        <v>10.039999999999999</v>
      </c>
      <c r="BG30" s="62">
        <v>0</v>
      </c>
      <c r="BH30" s="62">
        <v>0</v>
      </c>
      <c r="BI30" s="62">
        <v>0</v>
      </c>
      <c r="BJ30" s="62">
        <v>0</v>
      </c>
      <c r="BK30" s="62">
        <v>3</v>
      </c>
      <c r="BL30" s="62">
        <v>0</v>
      </c>
      <c r="BM30" s="62">
        <v>0</v>
      </c>
      <c r="BN30" s="62">
        <v>0.15</v>
      </c>
      <c r="BO30" s="62">
        <v>51</v>
      </c>
      <c r="BP30" s="62">
        <v>29</v>
      </c>
      <c r="BQ30" s="62">
        <v>56.86</v>
      </c>
      <c r="BR30" s="62">
        <v>2.5</v>
      </c>
      <c r="BS30" s="62">
        <v>0</v>
      </c>
      <c r="BT30" s="62">
        <v>0</v>
      </c>
      <c r="BU30" s="62">
        <v>0</v>
      </c>
      <c r="BV30" s="62">
        <v>0</v>
      </c>
      <c r="BW30" s="62">
        <v>1264</v>
      </c>
      <c r="BX30" s="62">
        <v>700</v>
      </c>
      <c r="BY30" s="62">
        <v>55.38</v>
      </c>
      <c r="BZ30" s="62">
        <v>61.93</v>
      </c>
      <c r="CA30" s="62">
        <v>31</v>
      </c>
      <c r="CB30" s="62">
        <v>13</v>
      </c>
      <c r="CC30" s="62">
        <v>41.94</v>
      </c>
      <c r="CD30" s="62">
        <v>1.52</v>
      </c>
      <c r="CE30" s="62">
        <v>458</v>
      </c>
      <c r="CF30" s="62">
        <v>156</v>
      </c>
      <c r="CG30" s="62">
        <v>34.06</v>
      </c>
      <c r="CH30" s="62">
        <v>22.44</v>
      </c>
      <c r="CI30" s="62">
        <v>171</v>
      </c>
      <c r="CJ30" s="62">
        <v>130</v>
      </c>
      <c r="CK30" s="62">
        <v>76.02</v>
      </c>
      <c r="CL30" s="62">
        <v>8.3800000000000008</v>
      </c>
      <c r="CM30" s="62">
        <v>467</v>
      </c>
      <c r="CN30" s="62">
        <v>321</v>
      </c>
      <c r="CO30" s="62">
        <v>68.739999999999995</v>
      </c>
      <c r="CP30" s="62">
        <v>22.88</v>
      </c>
      <c r="CQ30" s="62">
        <v>8</v>
      </c>
      <c r="CR30" s="62">
        <v>3</v>
      </c>
      <c r="CS30" s="62">
        <v>37.5</v>
      </c>
      <c r="CT30" s="62">
        <v>0.39</v>
      </c>
      <c r="CU30" s="62">
        <v>4</v>
      </c>
      <c r="CV30" s="62">
        <v>0</v>
      </c>
      <c r="CW30" s="62">
        <v>0</v>
      </c>
      <c r="CX30" s="62">
        <v>0.2</v>
      </c>
      <c r="CY30" s="62">
        <v>89</v>
      </c>
      <c r="CZ30" s="62">
        <v>56</v>
      </c>
      <c r="DA30" s="62">
        <v>62.92</v>
      </c>
      <c r="DB30" s="62">
        <v>4.3600000000000003</v>
      </c>
      <c r="DC30" s="62">
        <v>0</v>
      </c>
      <c r="DD30" s="62">
        <v>0</v>
      </c>
      <c r="DE30" s="62">
        <v>0</v>
      </c>
      <c r="DF30" s="62">
        <v>0</v>
      </c>
      <c r="DG30" s="62" t="s">
        <v>104</v>
      </c>
    </row>
    <row r="31" spans="1:111" ht="15.75" thickBot="1" x14ac:dyDescent="0.3">
      <c r="A31" s="2" t="s">
        <v>60</v>
      </c>
      <c r="B31" s="2" t="s">
        <v>61</v>
      </c>
      <c r="C31" s="62">
        <v>2020</v>
      </c>
      <c r="D31" s="62">
        <v>279</v>
      </c>
      <c r="E31" s="62">
        <v>215</v>
      </c>
      <c r="F31" s="62">
        <v>77.06</v>
      </c>
      <c r="G31" s="62">
        <v>1</v>
      </c>
      <c r="H31" s="62">
        <v>0</v>
      </c>
      <c r="I31" s="62">
        <v>0</v>
      </c>
      <c r="J31" s="62">
        <v>0.36</v>
      </c>
      <c r="K31" s="62">
        <v>16</v>
      </c>
      <c r="L31" s="62">
        <v>8</v>
      </c>
      <c r="M31" s="62">
        <v>50</v>
      </c>
      <c r="N31" s="62">
        <v>5.73</v>
      </c>
      <c r="O31" s="62">
        <v>27</v>
      </c>
      <c r="P31" s="62">
        <v>23</v>
      </c>
      <c r="Q31" s="62">
        <v>85.19</v>
      </c>
      <c r="R31" s="62">
        <v>9.68</v>
      </c>
      <c r="S31" s="62">
        <v>209</v>
      </c>
      <c r="T31" s="62">
        <v>163</v>
      </c>
      <c r="U31" s="62">
        <v>77.989999999999995</v>
      </c>
      <c r="V31" s="62">
        <v>74.91</v>
      </c>
      <c r="W31" s="62">
        <v>0</v>
      </c>
      <c r="X31" s="62">
        <v>0</v>
      </c>
      <c r="Y31" s="62">
        <v>0</v>
      </c>
      <c r="Z31" s="62">
        <v>0</v>
      </c>
      <c r="AA31" s="62">
        <v>2</v>
      </c>
      <c r="AB31" s="62">
        <v>0</v>
      </c>
      <c r="AC31" s="62">
        <v>0</v>
      </c>
      <c r="AD31" s="62">
        <v>0.72</v>
      </c>
      <c r="AE31" s="62">
        <v>11</v>
      </c>
      <c r="AF31" s="62">
        <v>7</v>
      </c>
      <c r="AG31" s="62">
        <v>63.64</v>
      </c>
      <c r="AH31" s="62">
        <v>3.94</v>
      </c>
      <c r="AI31" s="62">
        <v>0</v>
      </c>
      <c r="AJ31" s="62">
        <v>0</v>
      </c>
      <c r="AK31" s="62">
        <v>0</v>
      </c>
      <c r="AL31" s="62">
        <v>0</v>
      </c>
      <c r="AM31" s="62">
        <v>81</v>
      </c>
      <c r="AN31" s="62">
        <v>65</v>
      </c>
      <c r="AO31" s="62">
        <v>80.25</v>
      </c>
      <c r="AP31" s="62">
        <v>29.03</v>
      </c>
      <c r="AQ31" s="62">
        <v>0</v>
      </c>
      <c r="AR31" s="62">
        <v>0</v>
      </c>
      <c r="AS31" s="62">
        <v>0</v>
      </c>
      <c r="AT31" s="62">
        <v>0</v>
      </c>
      <c r="AU31" s="62">
        <v>5</v>
      </c>
      <c r="AV31" s="62">
        <v>3</v>
      </c>
      <c r="AW31" s="62">
        <v>60</v>
      </c>
      <c r="AX31" s="62">
        <v>1.79</v>
      </c>
      <c r="AY31" s="62">
        <v>9</v>
      </c>
      <c r="AZ31" s="62">
        <v>8</v>
      </c>
      <c r="BA31" s="62">
        <v>88.89</v>
      </c>
      <c r="BB31" s="62">
        <v>3.23</v>
      </c>
      <c r="BC31" s="62">
        <v>57</v>
      </c>
      <c r="BD31" s="62">
        <v>46</v>
      </c>
      <c r="BE31" s="62">
        <v>80.7</v>
      </c>
      <c r="BF31" s="62">
        <v>20.43</v>
      </c>
      <c r="BG31" s="62">
        <v>0</v>
      </c>
      <c r="BH31" s="62">
        <v>0</v>
      </c>
      <c r="BI31" s="62">
        <v>0</v>
      </c>
      <c r="BJ31" s="62">
        <v>0</v>
      </c>
      <c r="BK31" s="62">
        <v>0</v>
      </c>
      <c r="BL31" s="62">
        <v>0</v>
      </c>
      <c r="BM31" s="62">
        <v>0</v>
      </c>
      <c r="BN31" s="62">
        <v>0</v>
      </c>
      <c r="BO31" s="62">
        <v>5</v>
      </c>
      <c r="BP31" s="62">
        <v>4</v>
      </c>
      <c r="BQ31" s="62">
        <v>80</v>
      </c>
      <c r="BR31" s="62">
        <v>1.79</v>
      </c>
      <c r="BS31" s="62">
        <v>0</v>
      </c>
      <c r="BT31" s="62">
        <v>0</v>
      </c>
      <c r="BU31" s="62">
        <v>0</v>
      </c>
      <c r="BV31" s="62">
        <v>0</v>
      </c>
      <c r="BW31" s="62">
        <v>198</v>
      </c>
      <c r="BX31" s="62">
        <v>150</v>
      </c>
      <c r="BY31" s="62">
        <v>75.760000000000005</v>
      </c>
      <c r="BZ31" s="62">
        <v>70.97</v>
      </c>
      <c r="CA31" s="62">
        <v>1</v>
      </c>
      <c r="CB31" s="62">
        <v>0</v>
      </c>
      <c r="CC31" s="62">
        <v>0</v>
      </c>
      <c r="CD31" s="62">
        <v>0.36</v>
      </c>
      <c r="CE31" s="62">
        <v>11</v>
      </c>
      <c r="CF31" s="62">
        <v>5</v>
      </c>
      <c r="CG31" s="62">
        <v>45.45</v>
      </c>
      <c r="CH31" s="62">
        <v>3.94</v>
      </c>
      <c r="CI31" s="62">
        <v>18</v>
      </c>
      <c r="CJ31" s="62">
        <v>15</v>
      </c>
      <c r="CK31" s="62">
        <v>83.33</v>
      </c>
      <c r="CL31" s="62">
        <v>6.45</v>
      </c>
      <c r="CM31" s="62">
        <v>152</v>
      </c>
      <c r="CN31" s="62">
        <v>117</v>
      </c>
      <c r="CO31" s="62">
        <v>76.97</v>
      </c>
      <c r="CP31" s="62">
        <v>54.48</v>
      </c>
      <c r="CQ31" s="62">
        <v>0</v>
      </c>
      <c r="CR31" s="62">
        <v>0</v>
      </c>
      <c r="CS31" s="62">
        <v>0</v>
      </c>
      <c r="CT31" s="62">
        <v>0</v>
      </c>
      <c r="CU31" s="62">
        <v>2</v>
      </c>
      <c r="CV31" s="62">
        <v>0</v>
      </c>
      <c r="CW31" s="62">
        <v>0</v>
      </c>
      <c r="CX31" s="62">
        <v>0.72</v>
      </c>
      <c r="CY31" s="62">
        <v>6</v>
      </c>
      <c r="CZ31" s="62">
        <v>3</v>
      </c>
      <c r="DA31" s="62">
        <v>50</v>
      </c>
      <c r="DB31" s="62">
        <v>2.15</v>
      </c>
      <c r="DC31" s="62">
        <v>0</v>
      </c>
      <c r="DD31" s="62">
        <v>0</v>
      </c>
      <c r="DE31" s="62">
        <v>0</v>
      </c>
      <c r="DF31" s="62">
        <v>0</v>
      </c>
      <c r="DG31" s="62" t="s">
        <v>104</v>
      </c>
    </row>
    <row r="32" spans="1:111" ht="15.75" thickBot="1" x14ac:dyDescent="0.3">
      <c r="A32" s="2" t="s">
        <v>62</v>
      </c>
      <c r="B32" s="2" t="s">
        <v>63</v>
      </c>
      <c r="C32" s="62">
        <v>2020</v>
      </c>
      <c r="D32" s="62">
        <v>4606</v>
      </c>
      <c r="E32" s="62">
        <v>3711</v>
      </c>
      <c r="F32" s="62">
        <v>80.569999999999993</v>
      </c>
      <c r="G32" s="62">
        <v>180</v>
      </c>
      <c r="H32" s="62">
        <v>100</v>
      </c>
      <c r="I32" s="62">
        <v>55.56</v>
      </c>
      <c r="J32" s="62">
        <v>3.91</v>
      </c>
      <c r="K32" s="62">
        <v>651</v>
      </c>
      <c r="L32" s="62">
        <v>441</v>
      </c>
      <c r="M32" s="62">
        <v>67.739999999999995</v>
      </c>
      <c r="N32" s="62">
        <v>14.13</v>
      </c>
      <c r="O32" s="62">
        <v>1347</v>
      </c>
      <c r="P32" s="62">
        <v>1184</v>
      </c>
      <c r="Q32" s="62">
        <v>87.9</v>
      </c>
      <c r="R32" s="62">
        <v>29.24</v>
      </c>
      <c r="S32" s="62">
        <v>1990</v>
      </c>
      <c r="T32" s="62">
        <v>1629</v>
      </c>
      <c r="U32" s="62">
        <v>81.86</v>
      </c>
      <c r="V32" s="62">
        <v>43.2</v>
      </c>
      <c r="W32" s="62">
        <v>1</v>
      </c>
      <c r="X32" s="62">
        <v>0</v>
      </c>
      <c r="Y32" s="62">
        <v>0</v>
      </c>
      <c r="Z32" s="62">
        <v>0.02</v>
      </c>
      <c r="AA32" s="62">
        <v>19</v>
      </c>
      <c r="AB32" s="62">
        <v>16</v>
      </c>
      <c r="AC32" s="62">
        <v>84.21</v>
      </c>
      <c r="AD32" s="62">
        <v>0.41</v>
      </c>
      <c r="AE32" s="62">
        <v>178</v>
      </c>
      <c r="AF32" s="62">
        <v>139</v>
      </c>
      <c r="AG32" s="62">
        <v>78.09</v>
      </c>
      <c r="AH32" s="62">
        <v>3.86</v>
      </c>
      <c r="AI32" s="62">
        <v>0</v>
      </c>
      <c r="AJ32" s="62">
        <v>0</v>
      </c>
      <c r="AK32" s="62">
        <v>0</v>
      </c>
      <c r="AL32" s="62">
        <v>0</v>
      </c>
      <c r="AM32" s="62">
        <v>1510</v>
      </c>
      <c r="AN32" s="62">
        <v>1274</v>
      </c>
      <c r="AO32" s="62">
        <v>84.37</v>
      </c>
      <c r="AP32" s="62">
        <v>32.78</v>
      </c>
      <c r="AQ32" s="62">
        <v>64</v>
      </c>
      <c r="AR32" s="62">
        <v>38</v>
      </c>
      <c r="AS32" s="62">
        <v>59.38</v>
      </c>
      <c r="AT32" s="62">
        <v>1.39</v>
      </c>
      <c r="AU32" s="62">
        <v>210</v>
      </c>
      <c r="AV32" s="62">
        <v>148</v>
      </c>
      <c r="AW32" s="62">
        <v>70.48</v>
      </c>
      <c r="AX32" s="62">
        <v>4.5599999999999996</v>
      </c>
      <c r="AY32" s="62">
        <v>494</v>
      </c>
      <c r="AZ32" s="62">
        <v>446</v>
      </c>
      <c r="BA32" s="62">
        <v>90.28</v>
      </c>
      <c r="BB32" s="62">
        <v>10.73</v>
      </c>
      <c r="BC32" s="62">
        <v>622</v>
      </c>
      <c r="BD32" s="62">
        <v>540</v>
      </c>
      <c r="BE32" s="62">
        <v>86.82</v>
      </c>
      <c r="BF32" s="62">
        <v>13.5</v>
      </c>
      <c r="BG32" s="62">
        <v>0</v>
      </c>
      <c r="BH32" s="62">
        <v>0</v>
      </c>
      <c r="BI32" s="62">
        <v>0</v>
      </c>
      <c r="BJ32" s="62">
        <v>0</v>
      </c>
      <c r="BK32" s="62">
        <v>5</v>
      </c>
      <c r="BL32" s="62">
        <v>4</v>
      </c>
      <c r="BM32" s="62">
        <v>80</v>
      </c>
      <c r="BN32" s="62">
        <v>0.11</v>
      </c>
      <c r="BO32" s="62">
        <v>51</v>
      </c>
      <c r="BP32" s="62">
        <v>42</v>
      </c>
      <c r="BQ32" s="62">
        <v>82.35</v>
      </c>
      <c r="BR32" s="62">
        <v>1.1100000000000001</v>
      </c>
      <c r="BS32" s="62">
        <v>0</v>
      </c>
      <c r="BT32" s="62">
        <v>0</v>
      </c>
      <c r="BU32" s="62">
        <v>0</v>
      </c>
      <c r="BV32" s="62">
        <v>0</v>
      </c>
      <c r="BW32" s="62">
        <v>3093</v>
      </c>
      <c r="BX32" s="62">
        <v>2435</v>
      </c>
      <c r="BY32" s="62">
        <v>78.73</v>
      </c>
      <c r="BZ32" s="62">
        <v>67.150000000000006</v>
      </c>
      <c r="CA32" s="62">
        <v>116</v>
      </c>
      <c r="CB32" s="62">
        <v>62</v>
      </c>
      <c r="CC32" s="62">
        <v>53.45</v>
      </c>
      <c r="CD32" s="62">
        <v>2.52</v>
      </c>
      <c r="CE32" s="62">
        <v>440</v>
      </c>
      <c r="CF32" s="62">
        <v>292</v>
      </c>
      <c r="CG32" s="62">
        <v>66.36</v>
      </c>
      <c r="CH32" s="62">
        <v>9.5500000000000007</v>
      </c>
      <c r="CI32" s="62">
        <v>853</v>
      </c>
      <c r="CJ32" s="62">
        <v>738</v>
      </c>
      <c r="CK32" s="62">
        <v>86.52</v>
      </c>
      <c r="CL32" s="62">
        <v>18.52</v>
      </c>
      <c r="CM32" s="62">
        <v>1368</v>
      </c>
      <c r="CN32" s="62">
        <v>1089</v>
      </c>
      <c r="CO32" s="62">
        <v>79.61</v>
      </c>
      <c r="CP32" s="62">
        <v>29.7</v>
      </c>
      <c r="CQ32" s="62">
        <v>1</v>
      </c>
      <c r="CR32" s="62">
        <v>0</v>
      </c>
      <c r="CS32" s="62">
        <v>0</v>
      </c>
      <c r="CT32" s="62">
        <v>0.02</v>
      </c>
      <c r="CU32" s="62">
        <v>14</v>
      </c>
      <c r="CV32" s="62">
        <v>12</v>
      </c>
      <c r="CW32" s="62">
        <v>85.71</v>
      </c>
      <c r="CX32" s="62">
        <v>0.3</v>
      </c>
      <c r="CY32" s="62">
        <v>126</v>
      </c>
      <c r="CZ32" s="62">
        <v>97</v>
      </c>
      <c r="DA32" s="62">
        <v>76.98</v>
      </c>
      <c r="DB32" s="62">
        <v>2.74</v>
      </c>
      <c r="DC32" s="62">
        <v>0</v>
      </c>
      <c r="DD32" s="62">
        <v>0</v>
      </c>
      <c r="DE32" s="62">
        <v>0</v>
      </c>
      <c r="DF32" s="62">
        <v>0</v>
      </c>
      <c r="DG32" s="62" t="s">
        <v>104</v>
      </c>
    </row>
    <row r="33" spans="1:111" ht="15.75" thickBot="1" x14ac:dyDescent="0.3">
      <c r="A33" s="2" t="s">
        <v>64</v>
      </c>
      <c r="B33" s="2" t="s">
        <v>65</v>
      </c>
      <c r="C33" s="62">
        <v>2020</v>
      </c>
      <c r="D33" s="62">
        <v>259</v>
      </c>
      <c r="E33" s="62">
        <v>182</v>
      </c>
      <c r="F33" s="62">
        <v>70.27</v>
      </c>
      <c r="G33" s="62">
        <v>4</v>
      </c>
      <c r="H33" s="62">
        <v>0</v>
      </c>
      <c r="I33" s="62">
        <v>0</v>
      </c>
      <c r="J33" s="62">
        <v>1.54</v>
      </c>
      <c r="K33" s="62">
        <v>54</v>
      </c>
      <c r="L33" s="62">
        <v>32</v>
      </c>
      <c r="M33" s="62">
        <v>59.26</v>
      </c>
      <c r="N33" s="62">
        <v>20.85</v>
      </c>
      <c r="O33" s="62">
        <v>41</v>
      </c>
      <c r="P33" s="62">
        <v>39</v>
      </c>
      <c r="Q33" s="62">
        <v>95.12</v>
      </c>
      <c r="R33" s="62">
        <v>15.83</v>
      </c>
      <c r="S33" s="62">
        <v>94</v>
      </c>
      <c r="T33" s="62">
        <v>64</v>
      </c>
      <c r="U33" s="62">
        <v>68.09</v>
      </c>
      <c r="V33" s="62">
        <v>36.29</v>
      </c>
      <c r="W33" s="62">
        <v>0</v>
      </c>
      <c r="X33" s="62">
        <v>0</v>
      </c>
      <c r="Y33" s="62">
        <v>0</v>
      </c>
      <c r="Z33" s="62">
        <v>0</v>
      </c>
      <c r="AA33" s="62">
        <v>5</v>
      </c>
      <c r="AB33" s="62">
        <v>1</v>
      </c>
      <c r="AC33" s="62">
        <v>20</v>
      </c>
      <c r="AD33" s="62">
        <v>1.93</v>
      </c>
      <c r="AE33" s="62">
        <v>6</v>
      </c>
      <c r="AF33" s="62">
        <v>5</v>
      </c>
      <c r="AG33" s="62">
        <v>83.33</v>
      </c>
      <c r="AH33" s="62">
        <v>2.3199999999999998</v>
      </c>
      <c r="AI33" s="62">
        <v>0</v>
      </c>
      <c r="AJ33" s="62">
        <v>0</v>
      </c>
      <c r="AK33" s="62">
        <v>0</v>
      </c>
      <c r="AL33" s="62">
        <v>0</v>
      </c>
      <c r="AM33" s="62">
        <v>71</v>
      </c>
      <c r="AN33" s="62">
        <v>48</v>
      </c>
      <c r="AO33" s="62">
        <v>67.61</v>
      </c>
      <c r="AP33" s="62">
        <v>27.41</v>
      </c>
      <c r="AQ33" s="62">
        <v>1</v>
      </c>
      <c r="AR33" s="62">
        <v>0</v>
      </c>
      <c r="AS33" s="62">
        <v>0</v>
      </c>
      <c r="AT33" s="62">
        <v>0.39</v>
      </c>
      <c r="AU33" s="62">
        <v>22</v>
      </c>
      <c r="AV33" s="62">
        <v>13</v>
      </c>
      <c r="AW33" s="62">
        <v>59.09</v>
      </c>
      <c r="AX33" s="62">
        <v>8.49</v>
      </c>
      <c r="AY33" s="62">
        <v>15</v>
      </c>
      <c r="AZ33" s="62">
        <v>15</v>
      </c>
      <c r="BA33" s="62">
        <v>100</v>
      </c>
      <c r="BB33" s="62">
        <v>5.79</v>
      </c>
      <c r="BC33" s="62">
        <v>13</v>
      </c>
      <c r="BD33" s="62">
        <v>8</v>
      </c>
      <c r="BE33" s="62">
        <v>61.54</v>
      </c>
      <c r="BF33" s="62">
        <v>5.0199999999999996</v>
      </c>
      <c r="BG33" s="62">
        <v>0</v>
      </c>
      <c r="BH33" s="62">
        <v>0</v>
      </c>
      <c r="BI33" s="62">
        <v>0</v>
      </c>
      <c r="BJ33" s="62">
        <v>0</v>
      </c>
      <c r="BK33" s="62">
        <v>0</v>
      </c>
      <c r="BL33" s="62">
        <v>0</v>
      </c>
      <c r="BM33" s="62">
        <v>0</v>
      </c>
      <c r="BN33" s="62">
        <v>0</v>
      </c>
      <c r="BO33" s="62">
        <v>2</v>
      </c>
      <c r="BP33" s="62">
        <v>0</v>
      </c>
      <c r="BQ33" s="62">
        <v>0</v>
      </c>
      <c r="BR33" s="62">
        <v>0.77</v>
      </c>
      <c r="BS33" s="62">
        <v>0</v>
      </c>
      <c r="BT33" s="62">
        <v>0</v>
      </c>
      <c r="BU33" s="62">
        <v>0</v>
      </c>
      <c r="BV33" s="62">
        <v>0</v>
      </c>
      <c r="BW33" s="62">
        <v>187</v>
      </c>
      <c r="BX33" s="62">
        <v>134</v>
      </c>
      <c r="BY33" s="62">
        <v>71.66</v>
      </c>
      <c r="BZ33" s="62">
        <v>72.2</v>
      </c>
      <c r="CA33" s="62">
        <v>3</v>
      </c>
      <c r="CB33" s="62">
        <v>0</v>
      </c>
      <c r="CC33" s="62">
        <v>0</v>
      </c>
      <c r="CD33" s="62">
        <v>1.1599999999999999</v>
      </c>
      <c r="CE33" s="62">
        <v>31</v>
      </c>
      <c r="CF33" s="62">
        <v>19</v>
      </c>
      <c r="CG33" s="62">
        <v>61.29</v>
      </c>
      <c r="CH33" s="62">
        <v>11.97</v>
      </c>
      <c r="CI33" s="62">
        <v>26</v>
      </c>
      <c r="CJ33" s="62">
        <v>24</v>
      </c>
      <c r="CK33" s="62">
        <v>92.31</v>
      </c>
      <c r="CL33" s="62">
        <v>10.039999999999999</v>
      </c>
      <c r="CM33" s="62">
        <v>81</v>
      </c>
      <c r="CN33" s="62">
        <v>56</v>
      </c>
      <c r="CO33" s="62">
        <v>69.14</v>
      </c>
      <c r="CP33" s="62">
        <v>31.27</v>
      </c>
      <c r="CQ33" s="62">
        <v>0</v>
      </c>
      <c r="CR33" s="62">
        <v>0</v>
      </c>
      <c r="CS33" s="62">
        <v>0</v>
      </c>
      <c r="CT33" s="62">
        <v>0</v>
      </c>
      <c r="CU33" s="62">
        <v>5</v>
      </c>
      <c r="CV33" s="62">
        <v>1</v>
      </c>
      <c r="CW33" s="62">
        <v>20</v>
      </c>
      <c r="CX33" s="62">
        <v>1.93</v>
      </c>
      <c r="CY33" s="62">
        <v>4</v>
      </c>
      <c r="CZ33" s="62">
        <v>0</v>
      </c>
      <c r="DA33" s="62">
        <v>0</v>
      </c>
      <c r="DB33" s="62">
        <v>1.54</v>
      </c>
      <c r="DC33" s="62">
        <v>0</v>
      </c>
      <c r="DD33" s="62">
        <v>0</v>
      </c>
      <c r="DE33" s="62">
        <v>0</v>
      </c>
      <c r="DF33" s="62">
        <v>0</v>
      </c>
      <c r="DG33" s="62" t="s">
        <v>104</v>
      </c>
    </row>
    <row r="34" spans="1:111" ht="15.75" thickBot="1" x14ac:dyDescent="0.3">
      <c r="A34" s="2" t="s">
        <v>68</v>
      </c>
      <c r="B34" s="2" t="s">
        <v>69</v>
      </c>
      <c r="C34" s="62">
        <v>2019</v>
      </c>
      <c r="D34" s="62">
        <v>7553</v>
      </c>
      <c r="E34" s="62">
        <v>5239</v>
      </c>
      <c r="F34" s="62">
        <v>69.36</v>
      </c>
      <c r="G34" s="62">
        <v>886</v>
      </c>
      <c r="H34" s="62">
        <v>345</v>
      </c>
      <c r="I34" s="62">
        <v>38.94</v>
      </c>
      <c r="J34" s="62">
        <v>11.73</v>
      </c>
      <c r="K34" s="62">
        <v>1416</v>
      </c>
      <c r="L34" s="62">
        <v>714</v>
      </c>
      <c r="M34" s="62">
        <v>50.42</v>
      </c>
      <c r="N34" s="62">
        <v>18.75</v>
      </c>
      <c r="O34" s="62">
        <v>2088</v>
      </c>
      <c r="P34" s="62">
        <v>1682</v>
      </c>
      <c r="Q34" s="62">
        <v>80.56</v>
      </c>
      <c r="R34" s="62">
        <v>27.64</v>
      </c>
      <c r="S34" s="62">
        <v>2647</v>
      </c>
      <c r="T34" s="62">
        <v>2157</v>
      </c>
      <c r="U34" s="62">
        <v>81.489999999999995</v>
      </c>
      <c r="V34" s="62">
        <v>35.049999999999997</v>
      </c>
      <c r="W34" s="62">
        <v>9</v>
      </c>
      <c r="X34" s="62">
        <v>5</v>
      </c>
      <c r="Y34" s="62">
        <v>55.56</v>
      </c>
      <c r="Z34" s="62">
        <v>0.12</v>
      </c>
      <c r="AA34" s="62">
        <v>24</v>
      </c>
      <c r="AB34" s="62">
        <v>6</v>
      </c>
      <c r="AC34" s="62">
        <v>25</v>
      </c>
      <c r="AD34" s="62">
        <v>0.32</v>
      </c>
      <c r="AE34" s="62">
        <v>224</v>
      </c>
      <c r="AF34" s="62">
        <v>168</v>
      </c>
      <c r="AG34" s="62">
        <v>75</v>
      </c>
      <c r="AH34" s="62">
        <v>2.97</v>
      </c>
      <c r="AI34" s="62">
        <v>0</v>
      </c>
      <c r="AJ34" s="62">
        <v>0</v>
      </c>
      <c r="AK34" s="62">
        <v>0</v>
      </c>
      <c r="AL34" s="62">
        <v>0</v>
      </c>
      <c r="AM34" s="62">
        <v>3030</v>
      </c>
      <c r="AN34" s="62">
        <v>1984</v>
      </c>
      <c r="AO34" s="62">
        <v>65.48</v>
      </c>
      <c r="AP34" s="62">
        <v>40.119999999999997</v>
      </c>
      <c r="AQ34" s="62">
        <v>412</v>
      </c>
      <c r="AR34" s="62">
        <v>160</v>
      </c>
      <c r="AS34" s="62">
        <v>38.83</v>
      </c>
      <c r="AT34" s="62">
        <v>5.45</v>
      </c>
      <c r="AU34" s="62">
        <v>626</v>
      </c>
      <c r="AV34" s="62">
        <v>277</v>
      </c>
      <c r="AW34" s="62">
        <v>44.25</v>
      </c>
      <c r="AX34" s="62">
        <v>8.2899999999999991</v>
      </c>
      <c r="AY34" s="62">
        <v>878</v>
      </c>
      <c r="AZ34" s="62">
        <v>701</v>
      </c>
      <c r="BA34" s="62">
        <v>79.84</v>
      </c>
      <c r="BB34" s="62">
        <v>11.62</v>
      </c>
      <c r="BC34" s="62">
        <v>910</v>
      </c>
      <c r="BD34" s="62">
        <v>724</v>
      </c>
      <c r="BE34" s="62">
        <v>79.56</v>
      </c>
      <c r="BF34" s="62">
        <v>12.05</v>
      </c>
      <c r="BG34" s="62">
        <v>2</v>
      </c>
      <c r="BH34" s="62">
        <v>0</v>
      </c>
      <c r="BI34" s="62">
        <v>0</v>
      </c>
      <c r="BJ34" s="62">
        <v>0.03</v>
      </c>
      <c r="BK34" s="62">
        <v>9</v>
      </c>
      <c r="BL34" s="62">
        <v>2</v>
      </c>
      <c r="BM34" s="62">
        <v>22.22</v>
      </c>
      <c r="BN34" s="62">
        <v>0.12</v>
      </c>
      <c r="BO34" s="62">
        <v>100</v>
      </c>
      <c r="BP34" s="62">
        <v>69</v>
      </c>
      <c r="BQ34" s="62">
        <v>69</v>
      </c>
      <c r="BR34" s="62">
        <v>1.32</v>
      </c>
      <c r="BS34" s="62">
        <v>0</v>
      </c>
      <c r="BT34" s="62">
        <v>0</v>
      </c>
      <c r="BU34" s="62">
        <v>0</v>
      </c>
      <c r="BV34" s="62">
        <v>0</v>
      </c>
      <c r="BW34" s="62">
        <v>4523</v>
      </c>
      <c r="BX34" s="62">
        <v>3255</v>
      </c>
      <c r="BY34" s="62">
        <v>71.97</v>
      </c>
      <c r="BZ34" s="62">
        <v>59.88</v>
      </c>
      <c r="CA34" s="62">
        <v>474</v>
      </c>
      <c r="CB34" s="62">
        <v>185</v>
      </c>
      <c r="CC34" s="62">
        <v>39.03</v>
      </c>
      <c r="CD34" s="62">
        <v>6.28</v>
      </c>
      <c r="CE34" s="62">
        <v>790</v>
      </c>
      <c r="CF34" s="62">
        <v>437</v>
      </c>
      <c r="CG34" s="62">
        <v>55.32</v>
      </c>
      <c r="CH34" s="62">
        <v>10.46</v>
      </c>
      <c r="CI34" s="62">
        <v>1210</v>
      </c>
      <c r="CJ34" s="62">
        <v>981</v>
      </c>
      <c r="CK34" s="62">
        <v>81.069999999999993</v>
      </c>
      <c r="CL34" s="62">
        <v>16.02</v>
      </c>
      <c r="CM34" s="62">
        <v>1737</v>
      </c>
      <c r="CN34" s="62">
        <v>1433</v>
      </c>
      <c r="CO34" s="62">
        <v>82.5</v>
      </c>
      <c r="CP34" s="62">
        <v>23</v>
      </c>
      <c r="CQ34" s="62">
        <v>7</v>
      </c>
      <c r="CR34" s="62">
        <v>4</v>
      </c>
      <c r="CS34" s="62">
        <v>57.14</v>
      </c>
      <c r="CT34" s="62">
        <v>0.09</v>
      </c>
      <c r="CU34" s="62">
        <v>15</v>
      </c>
      <c r="CV34" s="62">
        <v>4</v>
      </c>
      <c r="CW34" s="62">
        <v>26.67</v>
      </c>
      <c r="CX34" s="62">
        <v>0.2</v>
      </c>
      <c r="CY34" s="62">
        <v>124</v>
      </c>
      <c r="CZ34" s="62">
        <v>99</v>
      </c>
      <c r="DA34" s="62">
        <v>79.84</v>
      </c>
      <c r="DB34" s="62">
        <v>1.64</v>
      </c>
      <c r="DC34" s="62">
        <v>0</v>
      </c>
      <c r="DD34" s="62">
        <v>0</v>
      </c>
      <c r="DE34" s="62">
        <v>0</v>
      </c>
      <c r="DF34" s="62">
        <v>0</v>
      </c>
      <c r="DG34" s="62" t="s">
        <v>104</v>
      </c>
    </row>
    <row r="35" spans="1:111" ht="15.75" thickBot="1" x14ac:dyDescent="0.3">
      <c r="A35" s="2" t="s">
        <v>54</v>
      </c>
      <c r="B35" s="2" t="s">
        <v>55</v>
      </c>
      <c r="C35" s="62">
        <v>2019</v>
      </c>
      <c r="D35" s="62">
        <v>3138</v>
      </c>
      <c r="E35" s="62">
        <v>2249</v>
      </c>
      <c r="F35" s="62">
        <v>71.67</v>
      </c>
      <c r="G35" s="62">
        <v>258</v>
      </c>
      <c r="H35" s="62">
        <v>97</v>
      </c>
      <c r="I35" s="62">
        <v>37.6</v>
      </c>
      <c r="J35" s="62">
        <v>8.2200000000000006</v>
      </c>
      <c r="K35" s="62">
        <v>330</v>
      </c>
      <c r="L35" s="62">
        <v>182</v>
      </c>
      <c r="M35" s="62">
        <v>55.15</v>
      </c>
      <c r="N35" s="62">
        <v>10.52</v>
      </c>
      <c r="O35" s="62">
        <v>588</v>
      </c>
      <c r="P35" s="62">
        <v>471</v>
      </c>
      <c r="Q35" s="62">
        <v>80.099999999999994</v>
      </c>
      <c r="R35" s="62">
        <v>18.739999999999998</v>
      </c>
      <c r="S35" s="62">
        <v>1736</v>
      </c>
      <c r="T35" s="62">
        <v>1340</v>
      </c>
      <c r="U35" s="62">
        <v>77.19</v>
      </c>
      <c r="V35" s="62">
        <v>55.32</v>
      </c>
      <c r="W35" s="62">
        <v>4</v>
      </c>
      <c r="X35" s="62">
        <v>0</v>
      </c>
      <c r="Y35" s="62">
        <v>0</v>
      </c>
      <c r="Z35" s="62">
        <v>0.13</v>
      </c>
      <c r="AA35" s="62">
        <v>8</v>
      </c>
      <c r="AB35" s="62">
        <v>4</v>
      </c>
      <c r="AC35" s="62">
        <v>50</v>
      </c>
      <c r="AD35" s="62">
        <v>0.25</v>
      </c>
      <c r="AE35" s="62">
        <v>129</v>
      </c>
      <c r="AF35" s="62">
        <v>92</v>
      </c>
      <c r="AG35" s="62">
        <v>71.319999999999993</v>
      </c>
      <c r="AH35" s="62">
        <v>4.1100000000000003</v>
      </c>
      <c r="AI35" s="62">
        <v>0</v>
      </c>
      <c r="AJ35" s="62">
        <v>0</v>
      </c>
      <c r="AK35" s="62">
        <v>0</v>
      </c>
      <c r="AL35" s="62">
        <v>0</v>
      </c>
      <c r="AM35" s="62">
        <v>930</v>
      </c>
      <c r="AN35" s="62">
        <v>643</v>
      </c>
      <c r="AO35" s="62">
        <v>69.14</v>
      </c>
      <c r="AP35" s="62">
        <v>29.64</v>
      </c>
      <c r="AQ35" s="62">
        <v>98</v>
      </c>
      <c r="AR35" s="62">
        <v>32</v>
      </c>
      <c r="AS35" s="62">
        <v>32.65</v>
      </c>
      <c r="AT35" s="62">
        <v>3.12</v>
      </c>
      <c r="AU35" s="62">
        <v>91</v>
      </c>
      <c r="AV35" s="62">
        <v>51</v>
      </c>
      <c r="AW35" s="62">
        <v>56.04</v>
      </c>
      <c r="AX35" s="62">
        <v>2.9</v>
      </c>
      <c r="AY35" s="62">
        <v>212</v>
      </c>
      <c r="AZ35" s="62">
        <v>166</v>
      </c>
      <c r="BA35" s="62">
        <v>78.3</v>
      </c>
      <c r="BB35" s="62">
        <v>6.76</v>
      </c>
      <c r="BC35" s="62">
        <v>463</v>
      </c>
      <c r="BD35" s="62">
        <v>349</v>
      </c>
      <c r="BE35" s="62">
        <v>75.38</v>
      </c>
      <c r="BF35" s="62">
        <v>14.75</v>
      </c>
      <c r="BG35" s="62">
        <v>0</v>
      </c>
      <c r="BH35" s="62">
        <v>0</v>
      </c>
      <c r="BI35" s="62">
        <v>0</v>
      </c>
      <c r="BJ35" s="62">
        <v>0</v>
      </c>
      <c r="BK35" s="62">
        <v>2</v>
      </c>
      <c r="BL35" s="62">
        <v>0</v>
      </c>
      <c r="BM35" s="62">
        <v>0</v>
      </c>
      <c r="BN35" s="62">
        <v>0.06</v>
      </c>
      <c r="BO35" s="62">
        <v>38</v>
      </c>
      <c r="BP35" s="62">
        <v>28</v>
      </c>
      <c r="BQ35" s="62">
        <v>73.680000000000007</v>
      </c>
      <c r="BR35" s="62">
        <v>1.21</v>
      </c>
      <c r="BS35" s="62">
        <v>0</v>
      </c>
      <c r="BT35" s="62">
        <v>0</v>
      </c>
      <c r="BU35" s="62">
        <v>0</v>
      </c>
      <c r="BV35" s="62">
        <v>0</v>
      </c>
      <c r="BW35" s="62">
        <v>2208</v>
      </c>
      <c r="BX35" s="62">
        <v>1606</v>
      </c>
      <c r="BY35" s="62">
        <v>72.739999999999995</v>
      </c>
      <c r="BZ35" s="62">
        <v>70.36</v>
      </c>
      <c r="CA35" s="62">
        <v>160</v>
      </c>
      <c r="CB35" s="62">
        <v>65</v>
      </c>
      <c r="CC35" s="62">
        <v>40.619999999999997</v>
      </c>
      <c r="CD35" s="62">
        <v>5.0999999999999996</v>
      </c>
      <c r="CE35" s="62">
        <v>239</v>
      </c>
      <c r="CF35" s="62">
        <v>131</v>
      </c>
      <c r="CG35" s="62">
        <v>54.81</v>
      </c>
      <c r="CH35" s="62">
        <v>7.62</v>
      </c>
      <c r="CI35" s="62">
        <v>376</v>
      </c>
      <c r="CJ35" s="62">
        <v>305</v>
      </c>
      <c r="CK35" s="62">
        <v>81.12</v>
      </c>
      <c r="CL35" s="62">
        <v>11.98</v>
      </c>
      <c r="CM35" s="62">
        <v>1273</v>
      </c>
      <c r="CN35" s="62">
        <v>991</v>
      </c>
      <c r="CO35" s="62">
        <v>77.849999999999994</v>
      </c>
      <c r="CP35" s="62">
        <v>40.57</v>
      </c>
      <c r="CQ35" s="62">
        <v>4</v>
      </c>
      <c r="CR35" s="62">
        <v>0</v>
      </c>
      <c r="CS35" s="62">
        <v>0</v>
      </c>
      <c r="CT35" s="62">
        <v>0.13</v>
      </c>
      <c r="CU35" s="62">
        <v>6</v>
      </c>
      <c r="CV35" s="62">
        <v>3</v>
      </c>
      <c r="CW35" s="62">
        <v>50</v>
      </c>
      <c r="CX35" s="62">
        <v>0.19</v>
      </c>
      <c r="CY35" s="62">
        <v>91</v>
      </c>
      <c r="CZ35" s="62">
        <v>64</v>
      </c>
      <c r="DA35" s="62">
        <v>70.33</v>
      </c>
      <c r="DB35" s="62">
        <v>2.9</v>
      </c>
      <c r="DC35" s="62">
        <v>0</v>
      </c>
      <c r="DD35" s="62">
        <v>0</v>
      </c>
      <c r="DE35" s="62">
        <v>0</v>
      </c>
      <c r="DF35" s="62">
        <v>0</v>
      </c>
      <c r="DG35" s="62" t="s">
        <v>104</v>
      </c>
    </row>
    <row r="36" spans="1:111" ht="15.75" thickBot="1" x14ac:dyDescent="0.3">
      <c r="A36" s="2" t="s">
        <v>56</v>
      </c>
      <c r="B36" s="2" t="s">
        <v>57</v>
      </c>
      <c r="C36" s="62">
        <v>2019</v>
      </c>
      <c r="D36" s="62">
        <v>50</v>
      </c>
      <c r="E36" s="62">
        <v>38</v>
      </c>
      <c r="F36" s="62">
        <v>76</v>
      </c>
      <c r="G36" s="62">
        <v>2</v>
      </c>
      <c r="H36" s="62">
        <v>0</v>
      </c>
      <c r="I36" s="62">
        <v>0</v>
      </c>
      <c r="J36" s="62">
        <v>4</v>
      </c>
      <c r="K36" s="62">
        <v>5</v>
      </c>
      <c r="L36" s="62">
        <v>2</v>
      </c>
      <c r="M36" s="62">
        <v>40</v>
      </c>
      <c r="N36" s="62">
        <v>10</v>
      </c>
      <c r="O36" s="62">
        <v>2</v>
      </c>
      <c r="P36" s="62">
        <v>0</v>
      </c>
      <c r="Q36" s="62">
        <v>0</v>
      </c>
      <c r="R36" s="62">
        <v>4</v>
      </c>
      <c r="S36" s="62">
        <v>37</v>
      </c>
      <c r="T36" s="62">
        <v>29</v>
      </c>
      <c r="U36" s="62">
        <v>78.38</v>
      </c>
      <c r="V36" s="62">
        <v>74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2">
        <v>0</v>
      </c>
      <c r="AD36" s="62">
        <v>0</v>
      </c>
      <c r="AE36" s="62">
        <v>1</v>
      </c>
      <c r="AF36" s="62">
        <v>0</v>
      </c>
      <c r="AG36" s="62">
        <v>0</v>
      </c>
      <c r="AH36" s="62">
        <v>2</v>
      </c>
      <c r="AI36" s="62">
        <v>0</v>
      </c>
      <c r="AJ36" s="62">
        <v>0</v>
      </c>
      <c r="AK36" s="62">
        <v>0</v>
      </c>
      <c r="AL36" s="62">
        <v>0</v>
      </c>
      <c r="AM36" s="62">
        <v>12</v>
      </c>
      <c r="AN36" s="62">
        <v>7</v>
      </c>
      <c r="AO36" s="62">
        <v>58.33</v>
      </c>
      <c r="AP36" s="62">
        <v>24</v>
      </c>
      <c r="AQ36" s="62">
        <v>0</v>
      </c>
      <c r="AR36" s="62">
        <v>0</v>
      </c>
      <c r="AS36" s="62">
        <v>0</v>
      </c>
      <c r="AT36" s="62">
        <v>0</v>
      </c>
      <c r="AU36" s="62">
        <v>1</v>
      </c>
      <c r="AV36" s="62">
        <v>0</v>
      </c>
      <c r="AW36" s="62">
        <v>0</v>
      </c>
      <c r="AX36" s="62">
        <v>2</v>
      </c>
      <c r="AY36" s="62">
        <v>1</v>
      </c>
      <c r="AZ36" s="62">
        <v>0</v>
      </c>
      <c r="BA36" s="62">
        <v>0</v>
      </c>
      <c r="BB36" s="62">
        <v>2</v>
      </c>
      <c r="BC36" s="62">
        <v>10</v>
      </c>
      <c r="BD36" s="62">
        <v>6</v>
      </c>
      <c r="BE36" s="62">
        <v>60</v>
      </c>
      <c r="BF36" s="62">
        <v>20</v>
      </c>
      <c r="BG36" s="62">
        <v>0</v>
      </c>
      <c r="BH36" s="62">
        <v>0</v>
      </c>
      <c r="BI36" s="62">
        <v>0</v>
      </c>
      <c r="BJ36" s="62">
        <v>0</v>
      </c>
      <c r="BK36" s="62">
        <v>0</v>
      </c>
      <c r="BL36" s="62">
        <v>0</v>
      </c>
      <c r="BM36" s="62">
        <v>0</v>
      </c>
      <c r="BN36" s="62">
        <v>0</v>
      </c>
      <c r="BO36" s="62">
        <v>0</v>
      </c>
      <c r="BP36" s="62">
        <v>0</v>
      </c>
      <c r="BQ36" s="62">
        <v>0</v>
      </c>
      <c r="BR36" s="62">
        <v>0</v>
      </c>
      <c r="BS36" s="62">
        <v>0</v>
      </c>
      <c r="BT36" s="62">
        <v>0</v>
      </c>
      <c r="BU36" s="62">
        <v>0</v>
      </c>
      <c r="BV36" s="62">
        <v>0</v>
      </c>
      <c r="BW36" s="62">
        <v>38</v>
      </c>
      <c r="BX36" s="62">
        <v>31</v>
      </c>
      <c r="BY36" s="62">
        <v>81.58</v>
      </c>
      <c r="BZ36" s="62">
        <v>76</v>
      </c>
      <c r="CA36" s="62">
        <v>2</v>
      </c>
      <c r="CB36" s="62">
        <v>0</v>
      </c>
      <c r="CC36" s="62">
        <v>0</v>
      </c>
      <c r="CD36" s="62">
        <v>4</v>
      </c>
      <c r="CE36" s="62">
        <v>4</v>
      </c>
      <c r="CF36" s="62">
        <v>0</v>
      </c>
      <c r="CG36" s="62">
        <v>0</v>
      </c>
      <c r="CH36" s="62">
        <v>8</v>
      </c>
      <c r="CI36" s="62">
        <v>1</v>
      </c>
      <c r="CJ36" s="62">
        <v>0</v>
      </c>
      <c r="CK36" s="62">
        <v>0</v>
      </c>
      <c r="CL36" s="62">
        <v>2</v>
      </c>
      <c r="CM36" s="62">
        <v>27</v>
      </c>
      <c r="CN36" s="62">
        <v>23</v>
      </c>
      <c r="CO36" s="62">
        <v>85.19</v>
      </c>
      <c r="CP36" s="62">
        <v>54</v>
      </c>
      <c r="CQ36" s="62">
        <v>0</v>
      </c>
      <c r="CR36" s="62">
        <v>0</v>
      </c>
      <c r="CS36" s="62">
        <v>0</v>
      </c>
      <c r="CT36" s="62">
        <v>0</v>
      </c>
      <c r="CU36" s="62">
        <v>0</v>
      </c>
      <c r="CV36" s="62">
        <v>0</v>
      </c>
      <c r="CW36" s="62">
        <v>0</v>
      </c>
      <c r="CX36" s="62">
        <v>0</v>
      </c>
      <c r="CY36" s="62">
        <v>1</v>
      </c>
      <c r="CZ36" s="62">
        <v>0</v>
      </c>
      <c r="DA36" s="62">
        <v>0</v>
      </c>
      <c r="DB36" s="62">
        <v>2</v>
      </c>
      <c r="DC36" s="62">
        <v>0</v>
      </c>
      <c r="DD36" s="62">
        <v>0</v>
      </c>
      <c r="DE36" s="62">
        <v>0</v>
      </c>
      <c r="DF36" s="62">
        <v>0</v>
      </c>
      <c r="DG36" s="62" t="s">
        <v>104</v>
      </c>
    </row>
    <row r="37" spans="1:111" ht="15.75" thickBot="1" x14ac:dyDescent="0.3">
      <c r="A37" s="2" t="s">
        <v>70</v>
      </c>
      <c r="B37" s="2" t="s">
        <v>71</v>
      </c>
      <c r="C37" s="62">
        <v>2019</v>
      </c>
      <c r="D37" s="62">
        <v>2191</v>
      </c>
      <c r="E37" s="62">
        <v>1607</v>
      </c>
      <c r="F37" s="62">
        <v>73.349999999999994</v>
      </c>
      <c r="G37" s="62">
        <v>199</v>
      </c>
      <c r="H37" s="62">
        <v>64</v>
      </c>
      <c r="I37" s="62">
        <v>32.159999999999997</v>
      </c>
      <c r="J37" s="62">
        <v>9.08</v>
      </c>
      <c r="K37" s="62">
        <v>115</v>
      </c>
      <c r="L37" s="62">
        <v>59</v>
      </c>
      <c r="M37" s="62">
        <v>51.3</v>
      </c>
      <c r="N37" s="62">
        <v>5.25</v>
      </c>
      <c r="O37" s="62">
        <v>266</v>
      </c>
      <c r="P37" s="62">
        <v>215</v>
      </c>
      <c r="Q37" s="62">
        <v>80.83</v>
      </c>
      <c r="R37" s="62">
        <v>12.14</v>
      </c>
      <c r="S37" s="62">
        <v>1472</v>
      </c>
      <c r="T37" s="62">
        <v>1167</v>
      </c>
      <c r="U37" s="62">
        <v>79.28</v>
      </c>
      <c r="V37" s="62">
        <v>67.180000000000007</v>
      </c>
      <c r="W37" s="62">
        <v>3</v>
      </c>
      <c r="X37" s="62">
        <v>0</v>
      </c>
      <c r="Y37" s="62">
        <v>0</v>
      </c>
      <c r="Z37" s="62">
        <v>0.14000000000000001</v>
      </c>
      <c r="AA37" s="62">
        <v>1</v>
      </c>
      <c r="AB37" s="62">
        <v>0</v>
      </c>
      <c r="AC37" s="62">
        <v>0</v>
      </c>
      <c r="AD37" s="62">
        <v>0.05</v>
      </c>
      <c r="AE37" s="62">
        <v>88</v>
      </c>
      <c r="AF37" s="62">
        <v>67</v>
      </c>
      <c r="AG37" s="62">
        <v>76.14</v>
      </c>
      <c r="AH37" s="62">
        <v>4.0199999999999996</v>
      </c>
      <c r="AI37" s="62">
        <v>0</v>
      </c>
      <c r="AJ37" s="62">
        <v>0</v>
      </c>
      <c r="AK37" s="62">
        <v>0</v>
      </c>
      <c r="AL37" s="62">
        <v>0</v>
      </c>
      <c r="AM37" s="62">
        <v>627</v>
      </c>
      <c r="AN37" s="62">
        <v>434</v>
      </c>
      <c r="AO37" s="62">
        <v>69.22</v>
      </c>
      <c r="AP37" s="62">
        <v>28.62</v>
      </c>
      <c r="AQ37" s="62">
        <v>78</v>
      </c>
      <c r="AR37" s="62">
        <v>20</v>
      </c>
      <c r="AS37" s="62">
        <v>25.64</v>
      </c>
      <c r="AT37" s="62">
        <v>3.56</v>
      </c>
      <c r="AU37" s="62">
        <v>40</v>
      </c>
      <c r="AV37" s="62">
        <v>16</v>
      </c>
      <c r="AW37" s="62">
        <v>40</v>
      </c>
      <c r="AX37" s="62">
        <v>1.83</v>
      </c>
      <c r="AY37" s="62">
        <v>97</v>
      </c>
      <c r="AZ37" s="62">
        <v>80</v>
      </c>
      <c r="BA37" s="62">
        <v>82.47</v>
      </c>
      <c r="BB37" s="62">
        <v>4.43</v>
      </c>
      <c r="BC37" s="62">
        <v>366</v>
      </c>
      <c r="BD37" s="62">
        <v>287</v>
      </c>
      <c r="BE37" s="62">
        <v>78.42</v>
      </c>
      <c r="BF37" s="62">
        <v>16.7</v>
      </c>
      <c r="BG37" s="62">
        <v>2</v>
      </c>
      <c r="BH37" s="62">
        <v>0</v>
      </c>
      <c r="BI37" s="62">
        <v>0</v>
      </c>
      <c r="BJ37" s="62">
        <v>0.09</v>
      </c>
      <c r="BK37" s="62">
        <v>1</v>
      </c>
      <c r="BL37" s="62">
        <v>0</v>
      </c>
      <c r="BM37" s="62">
        <v>0</v>
      </c>
      <c r="BN37" s="62">
        <v>0.05</v>
      </c>
      <c r="BO37" s="62">
        <v>31</v>
      </c>
      <c r="BP37" s="62">
        <v>20</v>
      </c>
      <c r="BQ37" s="62">
        <v>64.52</v>
      </c>
      <c r="BR37" s="62">
        <v>1.41</v>
      </c>
      <c r="BS37" s="62">
        <v>0</v>
      </c>
      <c r="BT37" s="62">
        <v>0</v>
      </c>
      <c r="BU37" s="62">
        <v>0</v>
      </c>
      <c r="BV37" s="62">
        <v>0</v>
      </c>
      <c r="BW37" s="62">
        <v>1564</v>
      </c>
      <c r="BX37" s="62">
        <v>1173</v>
      </c>
      <c r="BY37" s="62">
        <v>75</v>
      </c>
      <c r="BZ37" s="62">
        <v>71.38</v>
      </c>
      <c r="CA37" s="62">
        <v>121</v>
      </c>
      <c r="CB37" s="62">
        <v>44</v>
      </c>
      <c r="CC37" s="62">
        <v>36.36</v>
      </c>
      <c r="CD37" s="62">
        <v>5.52</v>
      </c>
      <c r="CE37" s="62">
        <v>75</v>
      </c>
      <c r="CF37" s="62">
        <v>43</v>
      </c>
      <c r="CG37" s="62">
        <v>57.33</v>
      </c>
      <c r="CH37" s="62">
        <v>3.42</v>
      </c>
      <c r="CI37" s="62">
        <v>169</v>
      </c>
      <c r="CJ37" s="62">
        <v>135</v>
      </c>
      <c r="CK37" s="62">
        <v>79.88</v>
      </c>
      <c r="CL37" s="62">
        <v>7.71</v>
      </c>
      <c r="CM37" s="62">
        <v>1106</v>
      </c>
      <c r="CN37" s="62">
        <v>880</v>
      </c>
      <c r="CO37" s="62">
        <v>79.569999999999993</v>
      </c>
      <c r="CP37" s="62">
        <v>50.48</v>
      </c>
      <c r="CQ37" s="62">
        <v>1</v>
      </c>
      <c r="CR37" s="62">
        <v>0</v>
      </c>
      <c r="CS37" s="62">
        <v>0</v>
      </c>
      <c r="CT37" s="62">
        <v>0.05</v>
      </c>
      <c r="CU37" s="62">
        <v>0</v>
      </c>
      <c r="CV37" s="62">
        <v>0</v>
      </c>
      <c r="CW37" s="62">
        <v>0</v>
      </c>
      <c r="CX37" s="62">
        <v>0</v>
      </c>
      <c r="CY37" s="62">
        <v>57</v>
      </c>
      <c r="CZ37" s="62">
        <v>47</v>
      </c>
      <c r="DA37" s="62">
        <v>82.46</v>
      </c>
      <c r="DB37" s="62">
        <v>2.6</v>
      </c>
      <c r="DC37" s="62">
        <v>0</v>
      </c>
      <c r="DD37" s="62">
        <v>0</v>
      </c>
      <c r="DE37" s="62">
        <v>0</v>
      </c>
      <c r="DF37" s="62">
        <v>0</v>
      </c>
      <c r="DG37" s="62" t="s">
        <v>104</v>
      </c>
    </row>
    <row r="38" spans="1:111" ht="15.75" thickBot="1" x14ac:dyDescent="0.3">
      <c r="A38" s="2" t="s">
        <v>72</v>
      </c>
      <c r="B38" s="2" t="s">
        <v>73</v>
      </c>
      <c r="C38" s="62">
        <v>2019</v>
      </c>
      <c r="D38" s="62">
        <v>394</v>
      </c>
      <c r="E38" s="62">
        <v>273</v>
      </c>
      <c r="F38" s="62">
        <v>69.290000000000006</v>
      </c>
      <c r="G38" s="62">
        <v>4</v>
      </c>
      <c r="H38" s="62">
        <v>0</v>
      </c>
      <c r="I38" s="62">
        <v>0</v>
      </c>
      <c r="J38" s="62">
        <v>1.02</v>
      </c>
      <c r="K38" s="62">
        <v>49</v>
      </c>
      <c r="L38" s="62">
        <v>22</v>
      </c>
      <c r="M38" s="62">
        <v>44.9</v>
      </c>
      <c r="N38" s="62">
        <v>12.44</v>
      </c>
      <c r="O38" s="62">
        <v>47</v>
      </c>
      <c r="P38" s="62">
        <v>34</v>
      </c>
      <c r="Q38" s="62">
        <v>72.34</v>
      </c>
      <c r="R38" s="62">
        <v>11.93</v>
      </c>
      <c r="S38" s="62">
        <v>237</v>
      </c>
      <c r="T38" s="62">
        <v>175</v>
      </c>
      <c r="U38" s="62">
        <v>73.84</v>
      </c>
      <c r="V38" s="62">
        <v>60.15</v>
      </c>
      <c r="W38" s="62">
        <v>0</v>
      </c>
      <c r="X38" s="62">
        <v>0</v>
      </c>
      <c r="Y38" s="62">
        <v>0</v>
      </c>
      <c r="Z38" s="62">
        <v>0</v>
      </c>
      <c r="AA38" s="62">
        <v>16</v>
      </c>
      <c r="AB38" s="62">
        <v>8</v>
      </c>
      <c r="AC38" s="62">
        <v>50</v>
      </c>
      <c r="AD38" s="62">
        <v>4.0599999999999996</v>
      </c>
      <c r="AE38" s="62">
        <v>31</v>
      </c>
      <c r="AF38" s="62">
        <v>26</v>
      </c>
      <c r="AG38" s="62">
        <v>83.87</v>
      </c>
      <c r="AH38" s="62">
        <v>7.87</v>
      </c>
      <c r="AI38" s="62">
        <v>0</v>
      </c>
      <c r="AJ38" s="62">
        <v>0</v>
      </c>
      <c r="AK38" s="62">
        <v>0</v>
      </c>
      <c r="AL38" s="62">
        <v>0</v>
      </c>
      <c r="AM38" s="62">
        <v>109</v>
      </c>
      <c r="AN38" s="62">
        <v>70</v>
      </c>
      <c r="AO38" s="62">
        <v>64.22</v>
      </c>
      <c r="AP38" s="62">
        <v>27.66</v>
      </c>
      <c r="AQ38" s="62">
        <v>0</v>
      </c>
      <c r="AR38" s="62">
        <v>0</v>
      </c>
      <c r="AS38" s="62">
        <v>0</v>
      </c>
      <c r="AT38" s="62">
        <v>0</v>
      </c>
      <c r="AU38" s="62">
        <v>16</v>
      </c>
      <c r="AV38" s="62">
        <v>9</v>
      </c>
      <c r="AW38" s="62">
        <v>56.25</v>
      </c>
      <c r="AX38" s="62">
        <v>4.0599999999999996</v>
      </c>
      <c r="AY38" s="62">
        <v>9</v>
      </c>
      <c r="AZ38" s="62">
        <v>4</v>
      </c>
      <c r="BA38" s="62">
        <v>44.44</v>
      </c>
      <c r="BB38" s="62">
        <v>2.2799999999999998</v>
      </c>
      <c r="BC38" s="62">
        <v>66</v>
      </c>
      <c r="BD38" s="62">
        <v>46</v>
      </c>
      <c r="BE38" s="62">
        <v>69.7</v>
      </c>
      <c r="BF38" s="62">
        <v>16.75</v>
      </c>
      <c r="BG38" s="62">
        <v>0</v>
      </c>
      <c r="BH38" s="62">
        <v>0</v>
      </c>
      <c r="BI38" s="62">
        <v>0</v>
      </c>
      <c r="BJ38" s="62">
        <v>0</v>
      </c>
      <c r="BK38" s="62">
        <v>4</v>
      </c>
      <c r="BL38" s="62">
        <v>0</v>
      </c>
      <c r="BM38" s="62">
        <v>0</v>
      </c>
      <c r="BN38" s="62">
        <v>1.02</v>
      </c>
      <c r="BO38" s="62">
        <v>10</v>
      </c>
      <c r="BP38" s="62">
        <v>8</v>
      </c>
      <c r="BQ38" s="62">
        <v>80</v>
      </c>
      <c r="BR38" s="62">
        <v>2.54</v>
      </c>
      <c r="BS38" s="62">
        <v>0</v>
      </c>
      <c r="BT38" s="62">
        <v>0</v>
      </c>
      <c r="BU38" s="62">
        <v>0</v>
      </c>
      <c r="BV38" s="62">
        <v>0</v>
      </c>
      <c r="BW38" s="62">
        <v>285</v>
      </c>
      <c r="BX38" s="62">
        <v>203</v>
      </c>
      <c r="BY38" s="62">
        <v>71.23</v>
      </c>
      <c r="BZ38" s="62">
        <v>72.34</v>
      </c>
      <c r="CA38" s="62">
        <v>4</v>
      </c>
      <c r="CB38" s="62">
        <v>0</v>
      </c>
      <c r="CC38" s="62">
        <v>0</v>
      </c>
      <c r="CD38" s="62">
        <v>1.02</v>
      </c>
      <c r="CE38" s="62">
        <v>33</v>
      </c>
      <c r="CF38" s="62">
        <v>13</v>
      </c>
      <c r="CG38" s="62">
        <v>39.39</v>
      </c>
      <c r="CH38" s="62">
        <v>8.3800000000000008</v>
      </c>
      <c r="CI38" s="62">
        <v>38</v>
      </c>
      <c r="CJ38" s="62">
        <v>30</v>
      </c>
      <c r="CK38" s="62">
        <v>78.95</v>
      </c>
      <c r="CL38" s="62">
        <v>9.64</v>
      </c>
      <c r="CM38" s="62">
        <v>171</v>
      </c>
      <c r="CN38" s="62">
        <v>129</v>
      </c>
      <c r="CO38" s="62">
        <v>75.44</v>
      </c>
      <c r="CP38" s="62">
        <v>43.4</v>
      </c>
      <c r="CQ38" s="62">
        <v>0</v>
      </c>
      <c r="CR38" s="62">
        <v>0</v>
      </c>
      <c r="CS38" s="62">
        <v>0</v>
      </c>
      <c r="CT38" s="62">
        <v>0</v>
      </c>
      <c r="CU38" s="62">
        <v>12</v>
      </c>
      <c r="CV38" s="62">
        <v>7</v>
      </c>
      <c r="CW38" s="62">
        <v>58.33</v>
      </c>
      <c r="CX38" s="62">
        <v>3.05</v>
      </c>
      <c r="CY38" s="62">
        <v>21</v>
      </c>
      <c r="CZ38" s="62">
        <v>18</v>
      </c>
      <c r="DA38" s="62">
        <v>85.71</v>
      </c>
      <c r="DB38" s="62">
        <v>5.33</v>
      </c>
      <c r="DC38" s="62">
        <v>0</v>
      </c>
      <c r="DD38" s="62">
        <v>0</v>
      </c>
      <c r="DE38" s="62">
        <v>0</v>
      </c>
      <c r="DF38" s="62">
        <v>0</v>
      </c>
      <c r="DG38" s="62" t="s">
        <v>104</v>
      </c>
    </row>
    <row r="39" spans="1:111" ht="15.75" thickBot="1" x14ac:dyDescent="0.3">
      <c r="A39" s="2" t="s">
        <v>74</v>
      </c>
      <c r="B39" s="2" t="s">
        <v>75</v>
      </c>
      <c r="C39" s="62">
        <v>2020</v>
      </c>
      <c r="D39" s="62">
        <v>576</v>
      </c>
      <c r="E39" s="62">
        <v>366</v>
      </c>
      <c r="F39" s="62">
        <v>63.54</v>
      </c>
      <c r="G39" s="62">
        <v>11</v>
      </c>
      <c r="H39" s="62">
        <v>7</v>
      </c>
      <c r="I39" s="62">
        <v>63.64</v>
      </c>
      <c r="J39" s="62">
        <v>1.91</v>
      </c>
      <c r="K39" s="62">
        <v>60</v>
      </c>
      <c r="L39" s="62">
        <v>38</v>
      </c>
      <c r="M39" s="62">
        <v>63.33</v>
      </c>
      <c r="N39" s="62">
        <v>10.42</v>
      </c>
      <c r="O39" s="62">
        <v>98</v>
      </c>
      <c r="P39" s="62">
        <v>69</v>
      </c>
      <c r="Q39" s="62">
        <v>70.41</v>
      </c>
      <c r="R39" s="62">
        <v>17.010000000000002</v>
      </c>
      <c r="S39" s="62">
        <v>328</v>
      </c>
      <c r="T39" s="62">
        <v>198</v>
      </c>
      <c r="U39" s="62">
        <v>60.37</v>
      </c>
      <c r="V39" s="62">
        <v>56.94</v>
      </c>
      <c r="W39" s="62">
        <v>3</v>
      </c>
      <c r="X39" s="62">
        <v>0</v>
      </c>
      <c r="Y39" s="62">
        <v>0</v>
      </c>
      <c r="Z39" s="62">
        <v>0.52</v>
      </c>
      <c r="AA39" s="62">
        <v>1</v>
      </c>
      <c r="AB39" s="62">
        <v>0</v>
      </c>
      <c r="AC39" s="62">
        <v>0</v>
      </c>
      <c r="AD39" s="62">
        <v>0.17</v>
      </c>
      <c r="AE39" s="62">
        <v>47</v>
      </c>
      <c r="AF39" s="62">
        <v>33</v>
      </c>
      <c r="AG39" s="62">
        <v>70.209999999999994</v>
      </c>
      <c r="AH39" s="62">
        <v>8.16</v>
      </c>
      <c r="AI39" s="62">
        <v>0</v>
      </c>
      <c r="AJ39" s="62">
        <v>0</v>
      </c>
      <c r="AK39" s="62">
        <v>0</v>
      </c>
      <c r="AL39" s="62">
        <v>0</v>
      </c>
      <c r="AM39" s="62">
        <v>142</v>
      </c>
      <c r="AN39" s="62">
        <v>98</v>
      </c>
      <c r="AO39" s="62">
        <v>69.010000000000005</v>
      </c>
      <c r="AP39" s="62">
        <v>24.65</v>
      </c>
      <c r="AQ39" s="62">
        <v>5</v>
      </c>
      <c r="AR39" s="62">
        <v>3</v>
      </c>
      <c r="AS39" s="62">
        <v>60</v>
      </c>
      <c r="AT39" s="62">
        <v>0.87</v>
      </c>
      <c r="AU39" s="62">
        <v>18</v>
      </c>
      <c r="AV39" s="62">
        <v>13</v>
      </c>
      <c r="AW39" s="62">
        <v>72.22</v>
      </c>
      <c r="AX39" s="62">
        <v>3.12</v>
      </c>
      <c r="AY39" s="62">
        <v>21</v>
      </c>
      <c r="AZ39" s="62">
        <v>15</v>
      </c>
      <c r="BA39" s="62">
        <v>71.430000000000007</v>
      </c>
      <c r="BB39" s="62">
        <v>3.65</v>
      </c>
      <c r="BC39" s="62">
        <v>74</v>
      </c>
      <c r="BD39" s="62">
        <v>50</v>
      </c>
      <c r="BE39" s="62">
        <v>67.569999999999993</v>
      </c>
      <c r="BF39" s="62">
        <v>12.85</v>
      </c>
      <c r="BG39" s="62">
        <v>1</v>
      </c>
      <c r="BH39" s="62">
        <v>0</v>
      </c>
      <c r="BI39" s="62">
        <v>0</v>
      </c>
      <c r="BJ39" s="62">
        <v>0.17</v>
      </c>
      <c r="BK39" s="62">
        <v>0</v>
      </c>
      <c r="BL39" s="62">
        <v>0</v>
      </c>
      <c r="BM39" s="62">
        <v>0</v>
      </c>
      <c r="BN39" s="62">
        <v>0</v>
      </c>
      <c r="BO39" s="62">
        <v>14</v>
      </c>
      <c r="BP39" s="62">
        <v>10</v>
      </c>
      <c r="BQ39" s="62">
        <v>71.430000000000007</v>
      </c>
      <c r="BR39" s="62">
        <v>2.4300000000000002</v>
      </c>
      <c r="BS39" s="62">
        <v>0</v>
      </c>
      <c r="BT39" s="62">
        <v>0</v>
      </c>
      <c r="BU39" s="62">
        <v>0</v>
      </c>
      <c r="BV39" s="62">
        <v>0</v>
      </c>
      <c r="BW39" s="62">
        <v>434</v>
      </c>
      <c r="BX39" s="62">
        <v>268</v>
      </c>
      <c r="BY39" s="62">
        <v>61.75</v>
      </c>
      <c r="BZ39" s="62">
        <v>75.349999999999994</v>
      </c>
      <c r="CA39" s="62">
        <v>6</v>
      </c>
      <c r="CB39" s="62">
        <v>4</v>
      </c>
      <c r="CC39" s="62">
        <v>66.67</v>
      </c>
      <c r="CD39" s="62">
        <v>1.04</v>
      </c>
      <c r="CE39" s="62">
        <v>42</v>
      </c>
      <c r="CF39" s="62">
        <v>25</v>
      </c>
      <c r="CG39" s="62">
        <v>59.52</v>
      </c>
      <c r="CH39" s="62">
        <v>7.29</v>
      </c>
      <c r="CI39" s="62">
        <v>77</v>
      </c>
      <c r="CJ39" s="62">
        <v>54</v>
      </c>
      <c r="CK39" s="62">
        <v>70.13</v>
      </c>
      <c r="CL39" s="62">
        <v>13.37</v>
      </c>
      <c r="CM39" s="62">
        <v>254</v>
      </c>
      <c r="CN39" s="62">
        <v>148</v>
      </c>
      <c r="CO39" s="62">
        <v>58.27</v>
      </c>
      <c r="CP39" s="62">
        <v>44.1</v>
      </c>
      <c r="CQ39" s="62">
        <v>2</v>
      </c>
      <c r="CR39" s="62">
        <v>0</v>
      </c>
      <c r="CS39" s="62">
        <v>0</v>
      </c>
      <c r="CT39" s="62">
        <v>0.35</v>
      </c>
      <c r="CU39" s="62">
        <v>1</v>
      </c>
      <c r="CV39" s="62">
        <v>0</v>
      </c>
      <c r="CW39" s="62">
        <v>0</v>
      </c>
      <c r="CX39" s="62">
        <v>0.17</v>
      </c>
      <c r="CY39" s="62">
        <v>33</v>
      </c>
      <c r="CZ39" s="62">
        <v>23</v>
      </c>
      <c r="DA39" s="62">
        <v>69.7</v>
      </c>
      <c r="DB39" s="62">
        <v>5.73</v>
      </c>
      <c r="DC39" s="62">
        <v>0</v>
      </c>
      <c r="DD39" s="62">
        <v>0</v>
      </c>
      <c r="DE39" s="62">
        <v>0</v>
      </c>
      <c r="DF39" s="62">
        <v>0</v>
      </c>
      <c r="DG39" s="62" t="s">
        <v>104</v>
      </c>
    </row>
    <row r="40" spans="1:111" ht="15.75" thickBot="1" x14ac:dyDescent="0.3">
      <c r="A40" s="2" t="s">
        <v>76</v>
      </c>
      <c r="B40" s="2" t="s">
        <v>77</v>
      </c>
      <c r="C40" s="62">
        <v>2019</v>
      </c>
      <c r="D40" s="62">
        <v>3050</v>
      </c>
      <c r="E40" s="62">
        <v>2396</v>
      </c>
      <c r="F40" s="62">
        <v>78.56</v>
      </c>
      <c r="G40" s="62">
        <v>151</v>
      </c>
      <c r="H40" s="62">
        <v>61</v>
      </c>
      <c r="I40" s="62">
        <v>40.4</v>
      </c>
      <c r="J40" s="62">
        <v>4.95</v>
      </c>
      <c r="K40" s="62">
        <v>165</v>
      </c>
      <c r="L40" s="62">
        <v>102</v>
      </c>
      <c r="M40" s="62">
        <v>61.82</v>
      </c>
      <c r="N40" s="62">
        <v>5.41</v>
      </c>
      <c r="O40" s="62">
        <v>525</v>
      </c>
      <c r="P40" s="62">
        <v>450</v>
      </c>
      <c r="Q40" s="62">
        <v>85.71</v>
      </c>
      <c r="R40" s="62">
        <v>17.21</v>
      </c>
      <c r="S40" s="62">
        <v>2024</v>
      </c>
      <c r="T40" s="62">
        <v>1639</v>
      </c>
      <c r="U40" s="62">
        <v>80.98</v>
      </c>
      <c r="V40" s="62">
        <v>66.36</v>
      </c>
      <c r="W40" s="62">
        <v>4</v>
      </c>
      <c r="X40" s="62">
        <v>0</v>
      </c>
      <c r="Y40" s="62">
        <v>0</v>
      </c>
      <c r="Z40" s="62">
        <v>0.13</v>
      </c>
      <c r="AA40" s="62">
        <v>7</v>
      </c>
      <c r="AB40" s="62">
        <v>5</v>
      </c>
      <c r="AC40" s="62">
        <v>71.430000000000007</v>
      </c>
      <c r="AD40" s="62">
        <v>0.23</v>
      </c>
      <c r="AE40" s="62">
        <v>117</v>
      </c>
      <c r="AF40" s="62">
        <v>96</v>
      </c>
      <c r="AG40" s="62">
        <v>82.05</v>
      </c>
      <c r="AH40" s="62">
        <v>3.84</v>
      </c>
      <c r="AI40" s="62">
        <v>0</v>
      </c>
      <c r="AJ40" s="62">
        <v>0</v>
      </c>
      <c r="AK40" s="62">
        <v>0</v>
      </c>
      <c r="AL40" s="62">
        <v>0</v>
      </c>
      <c r="AM40" s="62">
        <v>905</v>
      </c>
      <c r="AN40" s="62">
        <v>696</v>
      </c>
      <c r="AO40" s="62">
        <v>76.91</v>
      </c>
      <c r="AP40" s="62">
        <v>29.67</v>
      </c>
      <c r="AQ40" s="62">
        <v>61</v>
      </c>
      <c r="AR40" s="62">
        <v>20</v>
      </c>
      <c r="AS40" s="62">
        <v>32.79</v>
      </c>
      <c r="AT40" s="62">
        <v>2</v>
      </c>
      <c r="AU40" s="62">
        <v>53</v>
      </c>
      <c r="AV40" s="62">
        <v>30</v>
      </c>
      <c r="AW40" s="62">
        <v>56.6</v>
      </c>
      <c r="AX40" s="62">
        <v>1.74</v>
      </c>
      <c r="AY40" s="62">
        <v>180</v>
      </c>
      <c r="AZ40" s="62">
        <v>161</v>
      </c>
      <c r="BA40" s="62">
        <v>89.44</v>
      </c>
      <c r="BB40" s="62">
        <v>5.9</v>
      </c>
      <c r="BC40" s="62">
        <v>541</v>
      </c>
      <c r="BD40" s="62">
        <v>432</v>
      </c>
      <c r="BE40" s="62">
        <v>79.849999999999994</v>
      </c>
      <c r="BF40" s="62">
        <v>17.739999999999998</v>
      </c>
      <c r="BG40" s="62">
        <v>2</v>
      </c>
      <c r="BH40" s="62">
        <v>0</v>
      </c>
      <c r="BI40" s="62">
        <v>0</v>
      </c>
      <c r="BJ40" s="62">
        <v>7.0000000000000007E-2</v>
      </c>
      <c r="BK40" s="62">
        <v>1</v>
      </c>
      <c r="BL40" s="62">
        <v>0</v>
      </c>
      <c r="BM40" s="62">
        <v>0</v>
      </c>
      <c r="BN40" s="62">
        <v>0.03</v>
      </c>
      <c r="BO40" s="62">
        <v>48</v>
      </c>
      <c r="BP40" s="62">
        <v>38</v>
      </c>
      <c r="BQ40" s="62">
        <v>79.17</v>
      </c>
      <c r="BR40" s="62">
        <v>1.57</v>
      </c>
      <c r="BS40" s="62">
        <v>0</v>
      </c>
      <c r="BT40" s="62">
        <v>0</v>
      </c>
      <c r="BU40" s="62">
        <v>0</v>
      </c>
      <c r="BV40" s="62">
        <v>0</v>
      </c>
      <c r="BW40" s="62">
        <v>2145</v>
      </c>
      <c r="BX40" s="62">
        <v>1700</v>
      </c>
      <c r="BY40" s="62">
        <v>79.25</v>
      </c>
      <c r="BZ40" s="62">
        <v>70.33</v>
      </c>
      <c r="CA40" s="62">
        <v>90</v>
      </c>
      <c r="CB40" s="62">
        <v>41</v>
      </c>
      <c r="CC40" s="62">
        <v>45.56</v>
      </c>
      <c r="CD40" s="62">
        <v>2.95</v>
      </c>
      <c r="CE40" s="62">
        <v>112</v>
      </c>
      <c r="CF40" s="62">
        <v>72</v>
      </c>
      <c r="CG40" s="62">
        <v>64.290000000000006</v>
      </c>
      <c r="CH40" s="62">
        <v>3.67</v>
      </c>
      <c r="CI40" s="62">
        <v>345</v>
      </c>
      <c r="CJ40" s="62">
        <v>289</v>
      </c>
      <c r="CK40" s="62">
        <v>83.77</v>
      </c>
      <c r="CL40" s="62">
        <v>11.31</v>
      </c>
      <c r="CM40" s="62">
        <v>1483</v>
      </c>
      <c r="CN40" s="62">
        <v>1207</v>
      </c>
      <c r="CO40" s="62">
        <v>81.39</v>
      </c>
      <c r="CP40" s="62">
        <v>48.62</v>
      </c>
      <c r="CQ40" s="62">
        <v>2</v>
      </c>
      <c r="CR40" s="62">
        <v>0</v>
      </c>
      <c r="CS40" s="62">
        <v>0</v>
      </c>
      <c r="CT40" s="62">
        <v>7.0000000000000007E-2</v>
      </c>
      <c r="CU40" s="62">
        <v>6</v>
      </c>
      <c r="CV40" s="62">
        <v>4</v>
      </c>
      <c r="CW40" s="62">
        <v>66.67</v>
      </c>
      <c r="CX40" s="62">
        <v>0.2</v>
      </c>
      <c r="CY40" s="62">
        <v>69</v>
      </c>
      <c r="CZ40" s="62">
        <v>58</v>
      </c>
      <c r="DA40" s="62">
        <v>84.06</v>
      </c>
      <c r="DB40" s="62">
        <v>2.2599999999999998</v>
      </c>
      <c r="DC40" s="62">
        <v>0</v>
      </c>
      <c r="DD40" s="62">
        <v>0</v>
      </c>
      <c r="DE40" s="62">
        <v>0</v>
      </c>
      <c r="DF40" s="62">
        <v>0</v>
      </c>
      <c r="DG40" s="62" t="s">
        <v>104</v>
      </c>
    </row>
    <row r="41" spans="1:111" ht="15.75" thickBot="1" x14ac:dyDescent="0.3">
      <c r="A41" s="2" t="s">
        <v>78</v>
      </c>
      <c r="B41" s="2" t="s">
        <v>79</v>
      </c>
      <c r="C41" s="62">
        <v>2019</v>
      </c>
      <c r="D41" s="62">
        <v>515</v>
      </c>
      <c r="E41" s="62">
        <v>291</v>
      </c>
      <c r="F41" s="62">
        <v>56.5</v>
      </c>
      <c r="G41" s="62">
        <v>34</v>
      </c>
      <c r="H41" s="62">
        <v>5</v>
      </c>
      <c r="I41" s="62">
        <v>14.71</v>
      </c>
      <c r="J41" s="62">
        <v>6.6</v>
      </c>
      <c r="K41" s="62">
        <v>99</v>
      </c>
      <c r="L41" s="62">
        <v>32</v>
      </c>
      <c r="M41" s="62">
        <v>32.32</v>
      </c>
      <c r="N41" s="62">
        <v>19.22</v>
      </c>
      <c r="O41" s="62">
        <v>43</v>
      </c>
      <c r="P41" s="62">
        <v>25</v>
      </c>
      <c r="Q41" s="62">
        <v>58.14</v>
      </c>
      <c r="R41" s="62">
        <v>8.35</v>
      </c>
      <c r="S41" s="62">
        <v>311</v>
      </c>
      <c r="T41" s="62">
        <v>214</v>
      </c>
      <c r="U41" s="62">
        <v>68.81</v>
      </c>
      <c r="V41" s="62">
        <v>60.39</v>
      </c>
      <c r="W41" s="62">
        <v>1</v>
      </c>
      <c r="X41" s="62">
        <v>0</v>
      </c>
      <c r="Y41" s="62">
        <v>0</v>
      </c>
      <c r="Z41" s="62">
        <v>0.19</v>
      </c>
      <c r="AA41" s="62">
        <v>1</v>
      </c>
      <c r="AB41" s="62">
        <v>0</v>
      </c>
      <c r="AC41" s="62">
        <v>0</v>
      </c>
      <c r="AD41" s="62">
        <v>0.19</v>
      </c>
      <c r="AE41" s="62">
        <v>18</v>
      </c>
      <c r="AF41" s="62">
        <v>10</v>
      </c>
      <c r="AG41" s="62">
        <v>55.56</v>
      </c>
      <c r="AH41" s="62">
        <v>3.5</v>
      </c>
      <c r="AI41" s="62">
        <v>0</v>
      </c>
      <c r="AJ41" s="62">
        <v>0</v>
      </c>
      <c r="AK41" s="62">
        <v>0</v>
      </c>
      <c r="AL41" s="62">
        <v>0</v>
      </c>
      <c r="AM41" s="62">
        <v>167</v>
      </c>
      <c r="AN41" s="62">
        <v>76</v>
      </c>
      <c r="AO41" s="62">
        <v>45.51</v>
      </c>
      <c r="AP41" s="62">
        <v>32.43</v>
      </c>
      <c r="AQ41" s="62">
        <v>14</v>
      </c>
      <c r="AR41" s="62">
        <v>1</v>
      </c>
      <c r="AS41" s="62">
        <v>7.14</v>
      </c>
      <c r="AT41" s="62">
        <v>2.72</v>
      </c>
      <c r="AU41" s="62">
        <v>42</v>
      </c>
      <c r="AV41" s="62">
        <v>11</v>
      </c>
      <c r="AW41" s="62">
        <v>26.19</v>
      </c>
      <c r="AX41" s="62">
        <v>8.16</v>
      </c>
      <c r="AY41" s="62">
        <v>18</v>
      </c>
      <c r="AZ41" s="62">
        <v>9</v>
      </c>
      <c r="BA41" s="62">
        <v>50</v>
      </c>
      <c r="BB41" s="62">
        <v>3.5</v>
      </c>
      <c r="BC41" s="62">
        <v>82</v>
      </c>
      <c r="BD41" s="62">
        <v>50</v>
      </c>
      <c r="BE41" s="62">
        <v>60.98</v>
      </c>
      <c r="BF41" s="62">
        <v>15.92</v>
      </c>
      <c r="BG41" s="62">
        <v>0</v>
      </c>
      <c r="BH41" s="62">
        <v>0</v>
      </c>
      <c r="BI41" s="62">
        <v>0</v>
      </c>
      <c r="BJ41" s="62">
        <v>0</v>
      </c>
      <c r="BK41" s="62">
        <v>0</v>
      </c>
      <c r="BL41" s="62">
        <v>0</v>
      </c>
      <c r="BM41" s="62">
        <v>0</v>
      </c>
      <c r="BN41" s="62">
        <v>0</v>
      </c>
      <c r="BO41" s="62">
        <v>8</v>
      </c>
      <c r="BP41" s="62">
        <v>4</v>
      </c>
      <c r="BQ41" s="62">
        <v>50</v>
      </c>
      <c r="BR41" s="62">
        <v>1.55</v>
      </c>
      <c r="BS41" s="62">
        <v>0</v>
      </c>
      <c r="BT41" s="62">
        <v>0</v>
      </c>
      <c r="BU41" s="62">
        <v>0</v>
      </c>
      <c r="BV41" s="62">
        <v>0</v>
      </c>
      <c r="BW41" s="62">
        <v>348</v>
      </c>
      <c r="BX41" s="62">
        <v>215</v>
      </c>
      <c r="BY41" s="62">
        <v>61.78</v>
      </c>
      <c r="BZ41" s="62">
        <v>67.569999999999993</v>
      </c>
      <c r="CA41" s="62">
        <v>20</v>
      </c>
      <c r="CB41" s="62">
        <v>4</v>
      </c>
      <c r="CC41" s="62">
        <v>20</v>
      </c>
      <c r="CD41" s="62">
        <v>3.88</v>
      </c>
      <c r="CE41" s="62">
        <v>57</v>
      </c>
      <c r="CF41" s="62">
        <v>21</v>
      </c>
      <c r="CG41" s="62">
        <v>36.840000000000003</v>
      </c>
      <c r="CH41" s="62">
        <v>11.07</v>
      </c>
      <c r="CI41" s="62">
        <v>25</v>
      </c>
      <c r="CJ41" s="62">
        <v>16</v>
      </c>
      <c r="CK41" s="62">
        <v>64</v>
      </c>
      <c r="CL41" s="62">
        <v>4.8499999999999996</v>
      </c>
      <c r="CM41" s="62">
        <v>229</v>
      </c>
      <c r="CN41" s="62">
        <v>164</v>
      </c>
      <c r="CO41" s="62">
        <v>71.62</v>
      </c>
      <c r="CP41" s="62">
        <v>44.47</v>
      </c>
      <c r="CQ41" s="62">
        <v>1</v>
      </c>
      <c r="CR41" s="62">
        <v>0</v>
      </c>
      <c r="CS41" s="62">
        <v>0</v>
      </c>
      <c r="CT41" s="62">
        <v>0.19</v>
      </c>
      <c r="CU41" s="62">
        <v>1</v>
      </c>
      <c r="CV41" s="62">
        <v>0</v>
      </c>
      <c r="CW41" s="62">
        <v>0</v>
      </c>
      <c r="CX41" s="62">
        <v>0.19</v>
      </c>
      <c r="CY41" s="62">
        <v>10</v>
      </c>
      <c r="CZ41" s="62">
        <v>6</v>
      </c>
      <c r="DA41" s="62">
        <v>60</v>
      </c>
      <c r="DB41" s="62">
        <v>1.94</v>
      </c>
      <c r="DC41" s="62">
        <v>0</v>
      </c>
      <c r="DD41" s="62">
        <v>0</v>
      </c>
      <c r="DE41" s="62">
        <v>0</v>
      </c>
      <c r="DF41" s="62">
        <v>0</v>
      </c>
      <c r="DG41" s="62" t="s">
        <v>104</v>
      </c>
    </row>
    <row r="42" spans="1:111" ht="15.75" thickBot="1" x14ac:dyDescent="0.3">
      <c r="A42" s="2" t="s">
        <v>80</v>
      </c>
      <c r="B42" s="2" t="s">
        <v>81</v>
      </c>
      <c r="C42" s="62">
        <v>2019</v>
      </c>
      <c r="D42" s="62">
        <v>1050</v>
      </c>
      <c r="E42" s="62">
        <v>725</v>
      </c>
      <c r="F42" s="62">
        <v>69.05</v>
      </c>
      <c r="G42" s="62">
        <v>112</v>
      </c>
      <c r="H42" s="62">
        <v>47</v>
      </c>
      <c r="I42" s="62">
        <v>41.96</v>
      </c>
      <c r="J42" s="62">
        <v>10.67</v>
      </c>
      <c r="K42" s="62">
        <v>101</v>
      </c>
      <c r="L42" s="62">
        <v>48</v>
      </c>
      <c r="M42" s="62">
        <v>47.52</v>
      </c>
      <c r="N42" s="62">
        <v>9.6199999999999992</v>
      </c>
      <c r="O42" s="62">
        <v>79</v>
      </c>
      <c r="P42" s="62">
        <v>66</v>
      </c>
      <c r="Q42" s="62">
        <v>83.54</v>
      </c>
      <c r="R42" s="62">
        <v>7.52</v>
      </c>
      <c r="S42" s="62">
        <v>685</v>
      </c>
      <c r="T42" s="62">
        <v>516</v>
      </c>
      <c r="U42" s="62">
        <v>75.33</v>
      </c>
      <c r="V42" s="62">
        <v>65.239999999999995</v>
      </c>
      <c r="W42" s="62">
        <v>0</v>
      </c>
      <c r="X42" s="62">
        <v>0</v>
      </c>
      <c r="Y42" s="62">
        <v>0</v>
      </c>
      <c r="Z42" s="62">
        <v>0</v>
      </c>
      <c r="AA42" s="62">
        <v>8</v>
      </c>
      <c r="AB42" s="62">
        <v>3</v>
      </c>
      <c r="AC42" s="62">
        <v>37.5</v>
      </c>
      <c r="AD42" s="62">
        <v>0.76</v>
      </c>
      <c r="AE42" s="62">
        <v>50</v>
      </c>
      <c r="AF42" s="62">
        <v>35</v>
      </c>
      <c r="AG42" s="62">
        <v>70</v>
      </c>
      <c r="AH42" s="62">
        <v>4.76</v>
      </c>
      <c r="AI42" s="62">
        <v>0</v>
      </c>
      <c r="AJ42" s="62">
        <v>0</v>
      </c>
      <c r="AK42" s="62">
        <v>0</v>
      </c>
      <c r="AL42" s="62">
        <v>0</v>
      </c>
      <c r="AM42" s="62">
        <v>356</v>
      </c>
      <c r="AN42" s="62">
        <v>233</v>
      </c>
      <c r="AO42" s="62">
        <v>65.45</v>
      </c>
      <c r="AP42" s="62">
        <v>33.9</v>
      </c>
      <c r="AQ42" s="62">
        <v>42</v>
      </c>
      <c r="AR42" s="62">
        <v>17</v>
      </c>
      <c r="AS42" s="62">
        <v>40.479999999999997</v>
      </c>
      <c r="AT42" s="62">
        <v>4</v>
      </c>
      <c r="AU42" s="62">
        <v>41</v>
      </c>
      <c r="AV42" s="62">
        <v>18</v>
      </c>
      <c r="AW42" s="62">
        <v>43.9</v>
      </c>
      <c r="AX42" s="62">
        <v>3.9</v>
      </c>
      <c r="AY42" s="62">
        <v>25</v>
      </c>
      <c r="AZ42" s="62">
        <v>21</v>
      </c>
      <c r="BA42" s="62">
        <v>84</v>
      </c>
      <c r="BB42" s="62">
        <v>2.38</v>
      </c>
      <c r="BC42" s="62">
        <v>225</v>
      </c>
      <c r="BD42" s="62">
        <v>164</v>
      </c>
      <c r="BE42" s="62">
        <v>72.89</v>
      </c>
      <c r="BF42" s="62">
        <v>21.43</v>
      </c>
      <c r="BG42" s="62">
        <v>0</v>
      </c>
      <c r="BH42" s="62">
        <v>0</v>
      </c>
      <c r="BI42" s="62">
        <v>0</v>
      </c>
      <c r="BJ42" s="62">
        <v>0</v>
      </c>
      <c r="BK42" s="62">
        <v>2</v>
      </c>
      <c r="BL42" s="62">
        <v>0</v>
      </c>
      <c r="BM42" s="62">
        <v>0</v>
      </c>
      <c r="BN42" s="62">
        <v>0.19</v>
      </c>
      <c r="BO42" s="62">
        <v>16</v>
      </c>
      <c r="BP42" s="62">
        <v>10</v>
      </c>
      <c r="BQ42" s="62">
        <v>62.5</v>
      </c>
      <c r="BR42" s="62">
        <v>1.52</v>
      </c>
      <c r="BS42" s="62">
        <v>0</v>
      </c>
      <c r="BT42" s="62">
        <v>0</v>
      </c>
      <c r="BU42" s="62">
        <v>0</v>
      </c>
      <c r="BV42" s="62">
        <v>0</v>
      </c>
      <c r="BW42" s="62">
        <v>694</v>
      </c>
      <c r="BX42" s="62">
        <v>492</v>
      </c>
      <c r="BY42" s="62">
        <v>70.89</v>
      </c>
      <c r="BZ42" s="62">
        <v>66.099999999999994</v>
      </c>
      <c r="CA42" s="62">
        <v>70</v>
      </c>
      <c r="CB42" s="62">
        <v>30</v>
      </c>
      <c r="CC42" s="62">
        <v>42.86</v>
      </c>
      <c r="CD42" s="62">
        <v>6.67</v>
      </c>
      <c r="CE42" s="62">
        <v>60</v>
      </c>
      <c r="CF42" s="62">
        <v>30</v>
      </c>
      <c r="CG42" s="62">
        <v>50</v>
      </c>
      <c r="CH42" s="62">
        <v>5.71</v>
      </c>
      <c r="CI42" s="62">
        <v>54</v>
      </c>
      <c r="CJ42" s="62">
        <v>45</v>
      </c>
      <c r="CK42" s="62">
        <v>83.33</v>
      </c>
      <c r="CL42" s="62">
        <v>5.14</v>
      </c>
      <c r="CM42" s="62">
        <v>460</v>
      </c>
      <c r="CN42" s="62">
        <v>352</v>
      </c>
      <c r="CO42" s="62">
        <v>76.52</v>
      </c>
      <c r="CP42" s="62">
        <v>43.81</v>
      </c>
      <c r="CQ42" s="62">
        <v>0</v>
      </c>
      <c r="CR42" s="62">
        <v>0</v>
      </c>
      <c r="CS42" s="62">
        <v>0</v>
      </c>
      <c r="CT42" s="62">
        <v>0</v>
      </c>
      <c r="CU42" s="62">
        <v>6</v>
      </c>
      <c r="CV42" s="62">
        <v>3</v>
      </c>
      <c r="CW42" s="62">
        <v>50</v>
      </c>
      <c r="CX42" s="62">
        <v>0.56999999999999995</v>
      </c>
      <c r="CY42" s="62">
        <v>34</v>
      </c>
      <c r="CZ42" s="62">
        <v>25</v>
      </c>
      <c r="DA42" s="62">
        <v>73.53</v>
      </c>
      <c r="DB42" s="62">
        <v>3.24</v>
      </c>
      <c r="DC42" s="62">
        <v>0</v>
      </c>
      <c r="DD42" s="62">
        <v>0</v>
      </c>
      <c r="DE42" s="62">
        <v>0</v>
      </c>
      <c r="DF42" s="62">
        <v>0</v>
      </c>
      <c r="DG42" s="62" t="s">
        <v>104</v>
      </c>
    </row>
    <row r="43" spans="1:111" ht="15.75" thickBot="1" x14ac:dyDescent="0.3">
      <c r="A43" s="2" t="s">
        <v>82</v>
      </c>
      <c r="B43" s="2" t="s">
        <v>83</v>
      </c>
      <c r="C43" s="62">
        <v>2019</v>
      </c>
      <c r="D43" s="62">
        <v>32</v>
      </c>
      <c r="E43" s="62">
        <v>28</v>
      </c>
      <c r="F43" s="62">
        <v>87.5</v>
      </c>
      <c r="G43" s="62">
        <v>1</v>
      </c>
      <c r="H43" s="62">
        <v>0</v>
      </c>
      <c r="I43" s="62">
        <v>0</v>
      </c>
      <c r="J43" s="62">
        <v>3.12</v>
      </c>
      <c r="K43" s="62">
        <v>2</v>
      </c>
      <c r="L43" s="62">
        <v>0</v>
      </c>
      <c r="M43" s="62">
        <v>0</v>
      </c>
      <c r="N43" s="62">
        <v>6.25</v>
      </c>
      <c r="O43" s="62">
        <v>2</v>
      </c>
      <c r="P43" s="62">
        <v>0</v>
      </c>
      <c r="Q43" s="62">
        <v>0</v>
      </c>
      <c r="R43" s="62">
        <v>6.25</v>
      </c>
      <c r="S43" s="62">
        <v>26</v>
      </c>
      <c r="T43" s="62">
        <v>24</v>
      </c>
      <c r="U43" s="62">
        <v>92.31</v>
      </c>
      <c r="V43" s="62">
        <v>81.25</v>
      </c>
      <c r="W43" s="62">
        <v>0</v>
      </c>
      <c r="X43" s="62">
        <v>0</v>
      </c>
      <c r="Y43" s="62">
        <v>0</v>
      </c>
      <c r="Z43" s="62">
        <v>0</v>
      </c>
      <c r="AA43" s="62">
        <v>1</v>
      </c>
      <c r="AB43" s="62">
        <v>0</v>
      </c>
      <c r="AC43" s="62">
        <v>0</v>
      </c>
      <c r="AD43" s="62">
        <v>3.12</v>
      </c>
      <c r="AE43" s="62">
        <v>0</v>
      </c>
      <c r="AF43" s="62">
        <v>0</v>
      </c>
      <c r="AG43" s="62">
        <v>0</v>
      </c>
      <c r="AH43" s="62">
        <v>0</v>
      </c>
      <c r="AI43" s="62">
        <v>0</v>
      </c>
      <c r="AJ43" s="62">
        <v>0</v>
      </c>
      <c r="AK43" s="62">
        <v>0</v>
      </c>
      <c r="AL43" s="62">
        <v>0</v>
      </c>
      <c r="AM43" s="62">
        <v>6</v>
      </c>
      <c r="AN43" s="62">
        <v>6</v>
      </c>
      <c r="AO43" s="62">
        <v>100</v>
      </c>
      <c r="AP43" s="62">
        <v>18.75</v>
      </c>
      <c r="AQ43" s="62">
        <v>0</v>
      </c>
      <c r="AR43" s="62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62">
        <v>0</v>
      </c>
      <c r="BA43" s="62">
        <v>0</v>
      </c>
      <c r="BB43" s="62">
        <v>0</v>
      </c>
      <c r="BC43" s="62">
        <v>6</v>
      </c>
      <c r="BD43" s="62">
        <v>6</v>
      </c>
      <c r="BE43" s="62">
        <v>100</v>
      </c>
      <c r="BF43" s="62">
        <v>18.75</v>
      </c>
      <c r="BG43" s="62">
        <v>0</v>
      </c>
      <c r="BH43" s="62">
        <v>0</v>
      </c>
      <c r="BI43" s="62">
        <v>0</v>
      </c>
      <c r="BJ43" s="62">
        <v>0</v>
      </c>
      <c r="BK43" s="62">
        <v>0</v>
      </c>
      <c r="BL43" s="62">
        <v>0</v>
      </c>
      <c r="BM43" s="62">
        <v>0</v>
      </c>
      <c r="BN43" s="62">
        <v>0</v>
      </c>
      <c r="BO43" s="62">
        <v>0</v>
      </c>
      <c r="BP43" s="62">
        <v>0</v>
      </c>
      <c r="BQ43" s="62">
        <v>0</v>
      </c>
      <c r="BR43" s="62">
        <v>0</v>
      </c>
      <c r="BS43" s="62">
        <v>0</v>
      </c>
      <c r="BT43" s="62">
        <v>0</v>
      </c>
      <c r="BU43" s="62">
        <v>0</v>
      </c>
      <c r="BV43" s="62">
        <v>0</v>
      </c>
      <c r="BW43" s="62">
        <v>26</v>
      </c>
      <c r="BX43" s="62">
        <v>22</v>
      </c>
      <c r="BY43" s="62">
        <v>84.62</v>
      </c>
      <c r="BZ43" s="62">
        <v>81.25</v>
      </c>
      <c r="CA43" s="62">
        <v>1</v>
      </c>
      <c r="CB43" s="62">
        <v>0</v>
      </c>
      <c r="CC43" s="62">
        <v>0</v>
      </c>
      <c r="CD43" s="62">
        <v>3.12</v>
      </c>
      <c r="CE43" s="62">
        <v>2</v>
      </c>
      <c r="CF43" s="62">
        <v>0</v>
      </c>
      <c r="CG43" s="62">
        <v>0</v>
      </c>
      <c r="CH43" s="62">
        <v>6.25</v>
      </c>
      <c r="CI43" s="62">
        <v>2</v>
      </c>
      <c r="CJ43" s="62">
        <v>0</v>
      </c>
      <c r="CK43" s="62">
        <v>0</v>
      </c>
      <c r="CL43" s="62">
        <v>6.25</v>
      </c>
      <c r="CM43" s="62">
        <v>20</v>
      </c>
      <c r="CN43" s="62">
        <v>18</v>
      </c>
      <c r="CO43" s="62">
        <v>90</v>
      </c>
      <c r="CP43" s="62">
        <v>62.5</v>
      </c>
      <c r="CQ43" s="62">
        <v>0</v>
      </c>
      <c r="CR43" s="62">
        <v>0</v>
      </c>
      <c r="CS43" s="62">
        <v>0</v>
      </c>
      <c r="CT43" s="62">
        <v>0</v>
      </c>
      <c r="CU43" s="62">
        <v>1</v>
      </c>
      <c r="CV43" s="62">
        <v>0</v>
      </c>
      <c r="CW43" s="62">
        <v>0</v>
      </c>
      <c r="CX43" s="62">
        <v>3.12</v>
      </c>
      <c r="CY43" s="62">
        <v>0</v>
      </c>
      <c r="CZ43" s="62">
        <v>0</v>
      </c>
      <c r="DA43" s="62">
        <v>0</v>
      </c>
      <c r="DB43" s="62">
        <v>0</v>
      </c>
      <c r="DC43" s="62">
        <v>0</v>
      </c>
      <c r="DD43" s="62">
        <v>0</v>
      </c>
      <c r="DE43" s="62">
        <v>0</v>
      </c>
      <c r="DF43" s="62">
        <v>0</v>
      </c>
      <c r="DG43" s="62" t="s">
        <v>104</v>
      </c>
    </row>
    <row r="44" spans="1:111" ht="15.75" thickBot="1" x14ac:dyDescent="0.3">
      <c r="A44" s="2" t="s">
        <v>84</v>
      </c>
      <c r="B44" s="2" t="s">
        <v>85</v>
      </c>
      <c r="C44" s="62">
        <v>2020</v>
      </c>
      <c r="D44" s="62">
        <v>1521</v>
      </c>
      <c r="E44" s="62">
        <v>944</v>
      </c>
      <c r="F44" s="62">
        <v>62.06</v>
      </c>
      <c r="G44" s="62">
        <v>242</v>
      </c>
      <c r="H44" s="62">
        <v>106</v>
      </c>
      <c r="I44" s="62">
        <v>43.8</v>
      </c>
      <c r="J44" s="62">
        <v>15.91</v>
      </c>
      <c r="K44" s="62">
        <v>148</v>
      </c>
      <c r="L44" s="62">
        <v>85</v>
      </c>
      <c r="M44" s="62">
        <v>57.43</v>
      </c>
      <c r="N44" s="62">
        <v>9.73</v>
      </c>
      <c r="O44" s="62">
        <v>227</v>
      </c>
      <c r="P44" s="62">
        <v>180</v>
      </c>
      <c r="Q44" s="62">
        <v>79.3</v>
      </c>
      <c r="R44" s="62">
        <v>14.92</v>
      </c>
      <c r="S44" s="62">
        <v>751</v>
      </c>
      <c r="T44" s="62">
        <v>479</v>
      </c>
      <c r="U44" s="62">
        <v>63.78</v>
      </c>
      <c r="V44" s="62">
        <v>49.38</v>
      </c>
      <c r="W44" s="62">
        <v>1</v>
      </c>
      <c r="X44" s="62">
        <v>0</v>
      </c>
      <c r="Y44" s="62">
        <v>0</v>
      </c>
      <c r="Z44" s="62">
        <v>7.0000000000000007E-2</v>
      </c>
      <c r="AA44" s="62">
        <v>14</v>
      </c>
      <c r="AB44" s="62">
        <v>9</v>
      </c>
      <c r="AC44" s="62">
        <v>64.290000000000006</v>
      </c>
      <c r="AD44" s="62">
        <v>0.92</v>
      </c>
      <c r="AE44" s="62">
        <v>81</v>
      </c>
      <c r="AF44" s="62">
        <v>47</v>
      </c>
      <c r="AG44" s="62">
        <v>58.02</v>
      </c>
      <c r="AH44" s="62">
        <v>5.33</v>
      </c>
      <c r="AI44" s="62">
        <v>0</v>
      </c>
      <c r="AJ44" s="62">
        <v>0</v>
      </c>
      <c r="AK44" s="62">
        <v>0</v>
      </c>
      <c r="AL44" s="62">
        <v>0</v>
      </c>
      <c r="AM44" s="62">
        <v>518</v>
      </c>
      <c r="AN44" s="62">
        <v>330</v>
      </c>
      <c r="AO44" s="62">
        <v>63.71</v>
      </c>
      <c r="AP44" s="62">
        <v>34.06</v>
      </c>
      <c r="AQ44" s="62">
        <v>124</v>
      </c>
      <c r="AR44" s="62">
        <v>58</v>
      </c>
      <c r="AS44" s="62">
        <v>46.77</v>
      </c>
      <c r="AT44" s="62">
        <v>8.15</v>
      </c>
      <c r="AU44" s="62">
        <v>54</v>
      </c>
      <c r="AV44" s="62">
        <v>31</v>
      </c>
      <c r="AW44" s="62">
        <v>57.41</v>
      </c>
      <c r="AX44" s="62">
        <v>3.55</v>
      </c>
      <c r="AY44" s="62">
        <v>90</v>
      </c>
      <c r="AZ44" s="62">
        <v>65</v>
      </c>
      <c r="BA44" s="62">
        <v>72.22</v>
      </c>
      <c r="BB44" s="62">
        <v>5.92</v>
      </c>
      <c r="BC44" s="62">
        <v>194</v>
      </c>
      <c r="BD44" s="62">
        <v>136</v>
      </c>
      <c r="BE44" s="62">
        <v>70.099999999999994</v>
      </c>
      <c r="BF44" s="62">
        <v>12.75</v>
      </c>
      <c r="BG44" s="62">
        <v>1</v>
      </c>
      <c r="BH44" s="62">
        <v>0</v>
      </c>
      <c r="BI44" s="62">
        <v>0</v>
      </c>
      <c r="BJ44" s="62">
        <v>7.0000000000000007E-2</v>
      </c>
      <c r="BK44" s="62">
        <v>6</v>
      </c>
      <c r="BL44" s="62">
        <v>5</v>
      </c>
      <c r="BM44" s="62">
        <v>83.33</v>
      </c>
      <c r="BN44" s="62">
        <v>0.39</v>
      </c>
      <c r="BO44" s="62">
        <v>30</v>
      </c>
      <c r="BP44" s="62">
        <v>20</v>
      </c>
      <c r="BQ44" s="62">
        <v>66.67</v>
      </c>
      <c r="BR44" s="62">
        <v>1.97</v>
      </c>
      <c r="BS44" s="62">
        <v>0</v>
      </c>
      <c r="BT44" s="62">
        <v>0</v>
      </c>
      <c r="BU44" s="62">
        <v>0</v>
      </c>
      <c r="BV44" s="62">
        <v>0</v>
      </c>
      <c r="BW44" s="62">
        <v>998</v>
      </c>
      <c r="BX44" s="62">
        <v>611</v>
      </c>
      <c r="BY44" s="62">
        <v>61.22</v>
      </c>
      <c r="BZ44" s="62">
        <v>65.61</v>
      </c>
      <c r="CA44" s="62">
        <v>118</v>
      </c>
      <c r="CB44" s="62">
        <v>48</v>
      </c>
      <c r="CC44" s="62">
        <v>40.68</v>
      </c>
      <c r="CD44" s="62">
        <v>7.76</v>
      </c>
      <c r="CE44" s="62">
        <v>93</v>
      </c>
      <c r="CF44" s="62">
        <v>53</v>
      </c>
      <c r="CG44" s="62">
        <v>56.99</v>
      </c>
      <c r="CH44" s="62">
        <v>6.11</v>
      </c>
      <c r="CI44" s="62">
        <v>137</v>
      </c>
      <c r="CJ44" s="62">
        <v>115</v>
      </c>
      <c r="CK44" s="62">
        <v>83.94</v>
      </c>
      <c r="CL44" s="62">
        <v>9.01</v>
      </c>
      <c r="CM44" s="62">
        <v>553</v>
      </c>
      <c r="CN44" s="62">
        <v>341</v>
      </c>
      <c r="CO44" s="62">
        <v>61.66</v>
      </c>
      <c r="CP44" s="62">
        <v>36.36</v>
      </c>
      <c r="CQ44" s="62">
        <v>0</v>
      </c>
      <c r="CR44" s="62">
        <v>0</v>
      </c>
      <c r="CS44" s="62">
        <v>0</v>
      </c>
      <c r="CT44" s="62">
        <v>0</v>
      </c>
      <c r="CU44" s="62">
        <v>8</v>
      </c>
      <c r="CV44" s="62">
        <v>4</v>
      </c>
      <c r="CW44" s="62">
        <v>50</v>
      </c>
      <c r="CX44" s="62">
        <v>0.53</v>
      </c>
      <c r="CY44" s="62">
        <v>51</v>
      </c>
      <c r="CZ44" s="62">
        <v>27</v>
      </c>
      <c r="DA44" s="62">
        <v>52.94</v>
      </c>
      <c r="DB44" s="62">
        <v>3.35</v>
      </c>
      <c r="DC44" s="62">
        <v>0</v>
      </c>
      <c r="DD44" s="62">
        <v>0</v>
      </c>
      <c r="DE44" s="62">
        <v>0</v>
      </c>
      <c r="DF44" s="62">
        <v>0</v>
      </c>
      <c r="DG44" s="62" t="s">
        <v>104</v>
      </c>
    </row>
    <row r="45" spans="1:111" ht="15.75" thickBot="1" x14ac:dyDescent="0.3">
      <c r="A45" s="2" t="s">
        <v>86</v>
      </c>
      <c r="B45" s="2" t="s">
        <v>87</v>
      </c>
      <c r="C45" s="62">
        <v>2020</v>
      </c>
      <c r="D45" s="62">
        <v>7924</v>
      </c>
      <c r="E45" s="62">
        <v>5532</v>
      </c>
      <c r="F45" s="62">
        <v>69.81</v>
      </c>
      <c r="G45" s="62">
        <v>362</v>
      </c>
      <c r="H45" s="62">
        <v>200</v>
      </c>
      <c r="I45" s="62">
        <v>55.25</v>
      </c>
      <c r="J45" s="62">
        <v>4.57</v>
      </c>
      <c r="K45" s="62">
        <v>2536</v>
      </c>
      <c r="L45" s="62">
        <v>1427</v>
      </c>
      <c r="M45" s="62">
        <v>56.27</v>
      </c>
      <c r="N45" s="62">
        <v>32</v>
      </c>
      <c r="O45" s="62">
        <v>2064</v>
      </c>
      <c r="P45" s="62">
        <v>1758</v>
      </c>
      <c r="Q45" s="62">
        <v>85.17</v>
      </c>
      <c r="R45" s="62">
        <v>26.05</v>
      </c>
      <c r="S45" s="62">
        <v>2239</v>
      </c>
      <c r="T45" s="62">
        <v>1619</v>
      </c>
      <c r="U45" s="62">
        <v>72.31</v>
      </c>
      <c r="V45" s="62">
        <v>28.26</v>
      </c>
      <c r="W45" s="62">
        <v>8</v>
      </c>
      <c r="X45" s="62">
        <v>5</v>
      </c>
      <c r="Y45" s="62">
        <v>62.5</v>
      </c>
      <c r="Z45" s="62">
        <v>0.1</v>
      </c>
      <c r="AA45" s="62">
        <v>42</v>
      </c>
      <c r="AB45" s="62">
        <v>22</v>
      </c>
      <c r="AC45" s="62">
        <v>52.38</v>
      </c>
      <c r="AD45" s="62">
        <v>0.53</v>
      </c>
      <c r="AE45" s="62">
        <v>324</v>
      </c>
      <c r="AF45" s="62">
        <v>247</v>
      </c>
      <c r="AG45" s="62">
        <v>76.23</v>
      </c>
      <c r="AH45" s="62">
        <v>4.09</v>
      </c>
      <c r="AI45" s="62">
        <v>0</v>
      </c>
      <c r="AJ45" s="62">
        <v>0</v>
      </c>
      <c r="AK45" s="62">
        <v>0</v>
      </c>
      <c r="AL45" s="62">
        <v>0</v>
      </c>
      <c r="AM45" s="62">
        <v>2627</v>
      </c>
      <c r="AN45" s="62">
        <v>1964</v>
      </c>
      <c r="AO45" s="62">
        <v>74.760000000000005</v>
      </c>
      <c r="AP45" s="62">
        <v>33.15</v>
      </c>
      <c r="AQ45" s="62">
        <v>108</v>
      </c>
      <c r="AR45" s="62">
        <v>67</v>
      </c>
      <c r="AS45" s="62">
        <v>62.04</v>
      </c>
      <c r="AT45" s="62">
        <v>1.36</v>
      </c>
      <c r="AU45" s="62">
        <v>925</v>
      </c>
      <c r="AV45" s="62">
        <v>551</v>
      </c>
      <c r="AW45" s="62">
        <v>59.57</v>
      </c>
      <c r="AX45" s="62">
        <v>11.67</v>
      </c>
      <c r="AY45" s="62">
        <v>727</v>
      </c>
      <c r="AZ45" s="62">
        <v>647</v>
      </c>
      <c r="BA45" s="62">
        <v>89</v>
      </c>
      <c r="BB45" s="62">
        <v>9.17</v>
      </c>
      <c r="BC45" s="62">
        <v>649</v>
      </c>
      <c r="BD45" s="62">
        <v>522</v>
      </c>
      <c r="BE45" s="62">
        <v>80.430000000000007</v>
      </c>
      <c r="BF45" s="62">
        <v>8.19</v>
      </c>
      <c r="BG45" s="62">
        <v>4</v>
      </c>
      <c r="BH45" s="62">
        <v>0</v>
      </c>
      <c r="BI45" s="62">
        <v>0</v>
      </c>
      <c r="BJ45" s="62">
        <v>0.05</v>
      </c>
      <c r="BK45" s="62">
        <v>9</v>
      </c>
      <c r="BL45" s="62">
        <v>6</v>
      </c>
      <c r="BM45" s="62">
        <v>66.67</v>
      </c>
      <c r="BN45" s="62">
        <v>0.11</v>
      </c>
      <c r="BO45" s="62">
        <v>108</v>
      </c>
      <c r="BP45" s="62">
        <v>93</v>
      </c>
      <c r="BQ45" s="62">
        <v>86.11</v>
      </c>
      <c r="BR45" s="62">
        <v>1.36</v>
      </c>
      <c r="BS45" s="62">
        <v>0</v>
      </c>
      <c r="BT45" s="62">
        <v>0</v>
      </c>
      <c r="BU45" s="62">
        <v>0</v>
      </c>
      <c r="BV45" s="62">
        <v>0</v>
      </c>
      <c r="BW45" s="62">
        <v>5279</v>
      </c>
      <c r="BX45" s="62">
        <v>3561</v>
      </c>
      <c r="BY45" s="62">
        <v>67.459999999999994</v>
      </c>
      <c r="BZ45" s="62">
        <v>66.62</v>
      </c>
      <c r="CA45" s="62">
        <v>253</v>
      </c>
      <c r="CB45" s="62">
        <v>132</v>
      </c>
      <c r="CC45" s="62">
        <v>52.17</v>
      </c>
      <c r="CD45" s="62">
        <v>3.19</v>
      </c>
      <c r="CE45" s="62">
        <v>1606</v>
      </c>
      <c r="CF45" s="62">
        <v>875</v>
      </c>
      <c r="CG45" s="62">
        <v>54.48</v>
      </c>
      <c r="CH45" s="62">
        <v>20.27</v>
      </c>
      <c r="CI45" s="62">
        <v>1333</v>
      </c>
      <c r="CJ45" s="62">
        <v>1108</v>
      </c>
      <c r="CK45" s="62">
        <v>83.12</v>
      </c>
      <c r="CL45" s="62">
        <v>16.82</v>
      </c>
      <c r="CM45" s="62">
        <v>1583</v>
      </c>
      <c r="CN45" s="62">
        <v>1095</v>
      </c>
      <c r="CO45" s="62">
        <v>69.17</v>
      </c>
      <c r="CP45" s="62">
        <v>19.98</v>
      </c>
      <c r="CQ45" s="62">
        <v>4</v>
      </c>
      <c r="CR45" s="62">
        <v>0</v>
      </c>
      <c r="CS45" s="62">
        <v>0</v>
      </c>
      <c r="CT45" s="62">
        <v>0.05</v>
      </c>
      <c r="CU45" s="62">
        <v>32</v>
      </c>
      <c r="CV45" s="62">
        <v>16</v>
      </c>
      <c r="CW45" s="62">
        <v>50</v>
      </c>
      <c r="CX45" s="62">
        <v>0.4</v>
      </c>
      <c r="CY45" s="62">
        <v>216</v>
      </c>
      <c r="CZ45" s="62">
        <v>154</v>
      </c>
      <c r="DA45" s="62">
        <v>71.3</v>
      </c>
      <c r="DB45" s="62">
        <v>2.73</v>
      </c>
      <c r="DC45" s="62">
        <v>0</v>
      </c>
      <c r="DD45" s="62">
        <v>0</v>
      </c>
      <c r="DE45" s="62">
        <v>0</v>
      </c>
      <c r="DF45" s="62">
        <v>0</v>
      </c>
      <c r="DG45" s="62" t="s">
        <v>104</v>
      </c>
    </row>
    <row r="46" spans="1:111" ht="15.75" thickBot="1" x14ac:dyDescent="0.3">
      <c r="A46" s="2" t="s">
        <v>88</v>
      </c>
      <c r="B46" s="2" t="s">
        <v>89</v>
      </c>
      <c r="C46" s="62">
        <v>2020</v>
      </c>
      <c r="D46" s="62">
        <v>410</v>
      </c>
      <c r="E46" s="62">
        <v>300</v>
      </c>
      <c r="F46" s="62">
        <v>73.17</v>
      </c>
      <c r="G46" s="62">
        <v>4</v>
      </c>
      <c r="H46" s="62">
        <v>0</v>
      </c>
      <c r="I46" s="62">
        <v>0</v>
      </c>
      <c r="J46" s="62">
        <v>0.98</v>
      </c>
      <c r="K46" s="62">
        <v>31</v>
      </c>
      <c r="L46" s="62">
        <v>26</v>
      </c>
      <c r="M46" s="62">
        <v>83.87</v>
      </c>
      <c r="N46" s="62">
        <v>7.56</v>
      </c>
      <c r="O46" s="62">
        <v>50</v>
      </c>
      <c r="P46" s="62">
        <v>44</v>
      </c>
      <c r="Q46" s="62">
        <v>88</v>
      </c>
      <c r="R46" s="62">
        <v>12.2</v>
      </c>
      <c r="S46" s="62">
        <v>276</v>
      </c>
      <c r="T46" s="62">
        <v>197</v>
      </c>
      <c r="U46" s="62">
        <v>71.38</v>
      </c>
      <c r="V46" s="62">
        <v>67.319999999999993</v>
      </c>
      <c r="W46" s="62">
        <v>2</v>
      </c>
      <c r="X46" s="62">
        <v>0</v>
      </c>
      <c r="Y46" s="62">
        <v>0</v>
      </c>
      <c r="Z46" s="62">
        <v>0.49</v>
      </c>
      <c r="AA46" s="62">
        <v>3</v>
      </c>
      <c r="AB46" s="62">
        <v>0</v>
      </c>
      <c r="AC46" s="62">
        <v>0</v>
      </c>
      <c r="AD46" s="62">
        <v>0.73</v>
      </c>
      <c r="AE46" s="62">
        <v>25</v>
      </c>
      <c r="AF46" s="62">
        <v>15</v>
      </c>
      <c r="AG46" s="62">
        <v>60</v>
      </c>
      <c r="AH46" s="62">
        <v>6.1</v>
      </c>
      <c r="AI46" s="62">
        <v>0</v>
      </c>
      <c r="AJ46" s="62">
        <v>0</v>
      </c>
      <c r="AK46" s="62">
        <v>0</v>
      </c>
      <c r="AL46" s="62">
        <v>0</v>
      </c>
      <c r="AM46" s="62">
        <v>117</v>
      </c>
      <c r="AN46" s="62">
        <v>102</v>
      </c>
      <c r="AO46" s="62">
        <v>87.18</v>
      </c>
      <c r="AP46" s="62">
        <v>28.54</v>
      </c>
      <c r="AQ46" s="62">
        <v>1</v>
      </c>
      <c r="AR46" s="62">
        <v>0</v>
      </c>
      <c r="AS46" s="62">
        <v>0</v>
      </c>
      <c r="AT46" s="62">
        <v>0.24</v>
      </c>
      <c r="AU46" s="62">
        <v>8</v>
      </c>
      <c r="AV46" s="62">
        <v>8</v>
      </c>
      <c r="AW46" s="62">
        <v>100</v>
      </c>
      <c r="AX46" s="62">
        <v>1.95</v>
      </c>
      <c r="AY46" s="62">
        <v>31</v>
      </c>
      <c r="AZ46" s="62">
        <v>29</v>
      </c>
      <c r="BA46" s="62">
        <v>93.55</v>
      </c>
      <c r="BB46" s="62">
        <v>7.56</v>
      </c>
      <c r="BC46" s="62">
        <v>67</v>
      </c>
      <c r="BD46" s="62">
        <v>59</v>
      </c>
      <c r="BE46" s="62">
        <v>88.06</v>
      </c>
      <c r="BF46" s="62">
        <v>16.34</v>
      </c>
      <c r="BG46" s="62">
        <v>0</v>
      </c>
      <c r="BH46" s="62">
        <v>0</v>
      </c>
      <c r="BI46" s="62">
        <v>0</v>
      </c>
      <c r="BJ46" s="62">
        <v>0</v>
      </c>
      <c r="BK46" s="62">
        <v>0</v>
      </c>
      <c r="BL46" s="62">
        <v>0</v>
      </c>
      <c r="BM46" s="62">
        <v>0</v>
      </c>
      <c r="BN46" s="62">
        <v>0</v>
      </c>
      <c r="BO46" s="62">
        <v>6</v>
      </c>
      <c r="BP46" s="62">
        <v>3</v>
      </c>
      <c r="BQ46" s="62">
        <v>50</v>
      </c>
      <c r="BR46" s="62">
        <v>1.46</v>
      </c>
      <c r="BS46" s="62">
        <v>0</v>
      </c>
      <c r="BT46" s="62">
        <v>0</v>
      </c>
      <c r="BU46" s="62">
        <v>0</v>
      </c>
      <c r="BV46" s="62">
        <v>0</v>
      </c>
      <c r="BW46" s="62">
        <v>292</v>
      </c>
      <c r="BX46" s="62">
        <v>198</v>
      </c>
      <c r="BY46" s="62">
        <v>67.81</v>
      </c>
      <c r="BZ46" s="62">
        <v>71.22</v>
      </c>
      <c r="CA46" s="62">
        <v>3</v>
      </c>
      <c r="CB46" s="62">
        <v>0</v>
      </c>
      <c r="CC46" s="62">
        <v>0</v>
      </c>
      <c r="CD46" s="62">
        <v>0.73</v>
      </c>
      <c r="CE46" s="62">
        <v>23</v>
      </c>
      <c r="CF46" s="62">
        <v>18</v>
      </c>
      <c r="CG46" s="62">
        <v>78.260000000000005</v>
      </c>
      <c r="CH46" s="62">
        <v>5.61</v>
      </c>
      <c r="CI46" s="62">
        <v>19</v>
      </c>
      <c r="CJ46" s="62">
        <v>15</v>
      </c>
      <c r="CK46" s="62">
        <v>78.95</v>
      </c>
      <c r="CL46" s="62">
        <v>4.63</v>
      </c>
      <c r="CM46" s="62">
        <v>208</v>
      </c>
      <c r="CN46" s="62">
        <v>138</v>
      </c>
      <c r="CO46" s="62">
        <v>66.349999999999994</v>
      </c>
      <c r="CP46" s="62">
        <v>50.73</v>
      </c>
      <c r="CQ46" s="62">
        <v>2</v>
      </c>
      <c r="CR46" s="62">
        <v>0</v>
      </c>
      <c r="CS46" s="62">
        <v>0</v>
      </c>
      <c r="CT46" s="62">
        <v>0.49</v>
      </c>
      <c r="CU46" s="62">
        <v>3</v>
      </c>
      <c r="CV46" s="62">
        <v>0</v>
      </c>
      <c r="CW46" s="62">
        <v>0</v>
      </c>
      <c r="CX46" s="62">
        <v>0.73</v>
      </c>
      <c r="CY46" s="62">
        <v>19</v>
      </c>
      <c r="CZ46" s="62">
        <v>12</v>
      </c>
      <c r="DA46" s="62">
        <v>63.16</v>
      </c>
      <c r="DB46" s="62">
        <v>4.63</v>
      </c>
      <c r="DC46" s="62">
        <v>0</v>
      </c>
      <c r="DD46" s="62">
        <v>0</v>
      </c>
      <c r="DE46" s="62">
        <v>0</v>
      </c>
      <c r="DF46" s="62">
        <v>0</v>
      </c>
      <c r="DG46" s="62" t="s">
        <v>104</v>
      </c>
    </row>
    <row r="47" spans="1:111" ht="15.75" thickBot="1" x14ac:dyDescent="0.3">
      <c r="A47" s="2" t="s">
        <v>92</v>
      </c>
      <c r="B47" s="2" t="s">
        <v>93</v>
      </c>
      <c r="C47" s="62">
        <v>2020</v>
      </c>
      <c r="D47" s="62">
        <v>65</v>
      </c>
      <c r="E47" s="62">
        <v>51</v>
      </c>
      <c r="F47" s="62">
        <v>78.459999999999994</v>
      </c>
      <c r="G47" s="62">
        <v>0</v>
      </c>
      <c r="H47" s="62">
        <v>0</v>
      </c>
      <c r="I47" s="62">
        <v>0</v>
      </c>
      <c r="J47" s="62">
        <v>0</v>
      </c>
      <c r="K47" s="62">
        <v>2</v>
      </c>
      <c r="L47" s="62">
        <v>0</v>
      </c>
      <c r="M47" s="62">
        <v>0</v>
      </c>
      <c r="N47" s="62">
        <v>3.08</v>
      </c>
      <c r="O47" s="62">
        <v>18</v>
      </c>
      <c r="P47" s="62">
        <v>13</v>
      </c>
      <c r="Q47" s="62">
        <v>72.22</v>
      </c>
      <c r="R47" s="62">
        <v>27.69</v>
      </c>
      <c r="S47" s="62">
        <v>35</v>
      </c>
      <c r="T47" s="62">
        <v>31</v>
      </c>
      <c r="U47" s="62">
        <v>88.57</v>
      </c>
      <c r="V47" s="62">
        <v>53.85</v>
      </c>
      <c r="W47" s="62">
        <v>0</v>
      </c>
      <c r="X47" s="62">
        <v>0</v>
      </c>
      <c r="Y47" s="62">
        <v>0</v>
      </c>
      <c r="Z47" s="62">
        <v>0</v>
      </c>
      <c r="AA47" s="62">
        <v>0</v>
      </c>
      <c r="AB47" s="62">
        <v>0</v>
      </c>
      <c r="AC47" s="62">
        <v>0</v>
      </c>
      <c r="AD47" s="62">
        <v>0</v>
      </c>
      <c r="AE47" s="62">
        <v>3</v>
      </c>
      <c r="AF47" s="62">
        <v>0</v>
      </c>
      <c r="AG47" s="62">
        <v>0</v>
      </c>
      <c r="AH47" s="62">
        <v>4.62</v>
      </c>
      <c r="AI47" s="62">
        <v>0</v>
      </c>
      <c r="AJ47" s="62">
        <v>0</v>
      </c>
      <c r="AK47" s="62">
        <v>0</v>
      </c>
      <c r="AL47" s="62">
        <v>0</v>
      </c>
      <c r="AM47" s="62">
        <v>15</v>
      </c>
      <c r="AN47" s="62">
        <v>12</v>
      </c>
      <c r="AO47" s="62">
        <v>80</v>
      </c>
      <c r="AP47" s="62">
        <v>23.08</v>
      </c>
      <c r="AQ47" s="62">
        <v>0</v>
      </c>
      <c r="AR47" s="62">
        <v>0</v>
      </c>
      <c r="AS47" s="62">
        <v>0</v>
      </c>
      <c r="AT47" s="62">
        <v>0</v>
      </c>
      <c r="AU47" s="62">
        <v>1</v>
      </c>
      <c r="AV47" s="62">
        <v>0</v>
      </c>
      <c r="AW47" s="62">
        <v>0</v>
      </c>
      <c r="AX47" s="62">
        <v>1.54</v>
      </c>
      <c r="AY47" s="62">
        <v>4</v>
      </c>
      <c r="AZ47" s="62">
        <v>0</v>
      </c>
      <c r="BA47" s="62">
        <v>0</v>
      </c>
      <c r="BB47" s="62">
        <v>6.15</v>
      </c>
      <c r="BC47" s="62">
        <v>10</v>
      </c>
      <c r="BD47" s="62">
        <v>8</v>
      </c>
      <c r="BE47" s="62">
        <v>80</v>
      </c>
      <c r="BF47" s="62">
        <v>15.38</v>
      </c>
      <c r="BG47" s="62">
        <v>0</v>
      </c>
      <c r="BH47" s="62">
        <v>0</v>
      </c>
      <c r="BI47" s="62">
        <v>0</v>
      </c>
      <c r="BJ47" s="62">
        <v>0</v>
      </c>
      <c r="BK47" s="62">
        <v>0</v>
      </c>
      <c r="BL47" s="62">
        <v>0</v>
      </c>
      <c r="BM47" s="62">
        <v>0</v>
      </c>
      <c r="BN47" s="62">
        <v>0</v>
      </c>
      <c r="BO47" s="62">
        <v>0</v>
      </c>
      <c r="BP47" s="62">
        <v>0</v>
      </c>
      <c r="BQ47" s="62">
        <v>0</v>
      </c>
      <c r="BR47" s="62">
        <v>0</v>
      </c>
      <c r="BS47" s="62">
        <v>0</v>
      </c>
      <c r="BT47" s="62">
        <v>0</v>
      </c>
      <c r="BU47" s="62">
        <v>0</v>
      </c>
      <c r="BV47" s="62">
        <v>0</v>
      </c>
      <c r="BW47" s="62">
        <v>50</v>
      </c>
      <c r="BX47" s="62">
        <v>39</v>
      </c>
      <c r="BY47" s="62">
        <v>78</v>
      </c>
      <c r="BZ47" s="62">
        <v>76.92</v>
      </c>
      <c r="CA47" s="62">
        <v>0</v>
      </c>
      <c r="CB47" s="62">
        <v>0</v>
      </c>
      <c r="CC47" s="62">
        <v>0</v>
      </c>
      <c r="CD47" s="62">
        <v>0</v>
      </c>
      <c r="CE47" s="62">
        <v>1</v>
      </c>
      <c r="CF47" s="62">
        <v>0</v>
      </c>
      <c r="CG47" s="62">
        <v>0</v>
      </c>
      <c r="CH47" s="62">
        <v>1.54</v>
      </c>
      <c r="CI47" s="62">
        <v>14</v>
      </c>
      <c r="CJ47" s="62">
        <v>10</v>
      </c>
      <c r="CK47" s="62">
        <v>71.430000000000007</v>
      </c>
      <c r="CL47" s="62">
        <v>21.54</v>
      </c>
      <c r="CM47" s="62">
        <v>25</v>
      </c>
      <c r="CN47" s="62">
        <v>23</v>
      </c>
      <c r="CO47" s="62">
        <v>92</v>
      </c>
      <c r="CP47" s="62">
        <v>38.46</v>
      </c>
      <c r="CQ47" s="62">
        <v>0</v>
      </c>
      <c r="CR47" s="62">
        <v>0</v>
      </c>
      <c r="CS47" s="62">
        <v>0</v>
      </c>
      <c r="CT47" s="62">
        <v>0</v>
      </c>
      <c r="CU47" s="62">
        <v>0</v>
      </c>
      <c r="CV47" s="62">
        <v>0</v>
      </c>
      <c r="CW47" s="62">
        <v>0</v>
      </c>
      <c r="CX47" s="62">
        <v>0</v>
      </c>
      <c r="CY47" s="62">
        <v>3</v>
      </c>
      <c r="CZ47" s="62">
        <v>0</v>
      </c>
      <c r="DA47" s="62">
        <v>0</v>
      </c>
      <c r="DB47" s="62">
        <v>4.62</v>
      </c>
      <c r="DC47" s="62">
        <v>0</v>
      </c>
      <c r="DD47" s="62">
        <v>0</v>
      </c>
      <c r="DE47" s="62">
        <v>0</v>
      </c>
      <c r="DF47" s="62">
        <v>0</v>
      </c>
      <c r="DG47" s="62" t="s">
        <v>104</v>
      </c>
    </row>
    <row r="48" spans="1:111" ht="15.75" thickBot="1" x14ac:dyDescent="0.3">
      <c r="A48" s="2" t="s">
        <v>90</v>
      </c>
      <c r="B48" s="2" t="s">
        <v>91</v>
      </c>
      <c r="C48" s="62">
        <v>2020</v>
      </c>
      <c r="D48" s="62">
        <v>2324</v>
      </c>
      <c r="E48" s="62">
        <v>1729</v>
      </c>
      <c r="F48" s="62">
        <v>74.400000000000006</v>
      </c>
      <c r="G48" s="62">
        <v>180</v>
      </c>
      <c r="H48" s="62">
        <v>94</v>
      </c>
      <c r="I48" s="62">
        <v>52.22</v>
      </c>
      <c r="J48" s="62">
        <v>7.75</v>
      </c>
      <c r="K48" s="62">
        <v>205</v>
      </c>
      <c r="L48" s="62">
        <v>135</v>
      </c>
      <c r="M48" s="62">
        <v>65.849999999999994</v>
      </c>
      <c r="N48" s="62">
        <v>8.82</v>
      </c>
      <c r="O48" s="62">
        <v>558</v>
      </c>
      <c r="P48" s="62">
        <v>469</v>
      </c>
      <c r="Q48" s="62">
        <v>84.05</v>
      </c>
      <c r="R48" s="62">
        <v>24.01</v>
      </c>
      <c r="S48" s="62">
        <v>1118</v>
      </c>
      <c r="T48" s="62">
        <v>828</v>
      </c>
      <c r="U48" s="62">
        <v>74.06</v>
      </c>
      <c r="V48" s="62">
        <v>48.11</v>
      </c>
      <c r="W48" s="62">
        <v>2</v>
      </c>
      <c r="X48" s="62">
        <v>0</v>
      </c>
      <c r="Y48" s="62">
        <v>0</v>
      </c>
      <c r="Z48" s="62">
        <v>0.09</v>
      </c>
      <c r="AA48" s="62">
        <v>10</v>
      </c>
      <c r="AB48" s="62">
        <v>8</v>
      </c>
      <c r="AC48" s="62">
        <v>80</v>
      </c>
      <c r="AD48" s="62">
        <v>0.43</v>
      </c>
      <c r="AE48" s="62">
        <v>151</v>
      </c>
      <c r="AF48" s="62">
        <v>117</v>
      </c>
      <c r="AG48" s="62">
        <v>77.48</v>
      </c>
      <c r="AH48" s="62">
        <v>6.5</v>
      </c>
      <c r="AI48" s="62">
        <v>0</v>
      </c>
      <c r="AJ48" s="62">
        <v>0</v>
      </c>
      <c r="AK48" s="62">
        <v>0</v>
      </c>
      <c r="AL48" s="62">
        <v>0</v>
      </c>
      <c r="AM48" s="62">
        <v>704</v>
      </c>
      <c r="AN48" s="62">
        <v>568</v>
      </c>
      <c r="AO48" s="62">
        <v>80.680000000000007</v>
      </c>
      <c r="AP48" s="62">
        <v>30.29</v>
      </c>
      <c r="AQ48" s="62">
        <v>51</v>
      </c>
      <c r="AR48" s="62">
        <v>32</v>
      </c>
      <c r="AS48" s="62">
        <v>62.75</v>
      </c>
      <c r="AT48" s="62">
        <v>2.19</v>
      </c>
      <c r="AU48" s="62">
        <v>66</v>
      </c>
      <c r="AV48" s="62">
        <v>48</v>
      </c>
      <c r="AW48" s="62">
        <v>72.73</v>
      </c>
      <c r="AX48" s="62">
        <v>2.84</v>
      </c>
      <c r="AY48" s="62">
        <v>217</v>
      </c>
      <c r="AZ48" s="62">
        <v>189</v>
      </c>
      <c r="BA48" s="62">
        <v>87.1</v>
      </c>
      <c r="BB48" s="62">
        <v>9.34</v>
      </c>
      <c r="BC48" s="62">
        <v>293</v>
      </c>
      <c r="BD48" s="62">
        <v>235</v>
      </c>
      <c r="BE48" s="62">
        <v>80.2</v>
      </c>
      <c r="BF48" s="62">
        <v>12.61</v>
      </c>
      <c r="BG48" s="62">
        <v>1</v>
      </c>
      <c r="BH48" s="62">
        <v>0</v>
      </c>
      <c r="BI48" s="62">
        <v>0</v>
      </c>
      <c r="BJ48" s="62">
        <v>0.04</v>
      </c>
      <c r="BK48" s="62">
        <v>4</v>
      </c>
      <c r="BL48" s="62">
        <v>0</v>
      </c>
      <c r="BM48" s="62">
        <v>0</v>
      </c>
      <c r="BN48" s="62">
        <v>0.17</v>
      </c>
      <c r="BO48" s="62">
        <v>48</v>
      </c>
      <c r="BP48" s="62">
        <v>41</v>
      </c>
      <c r="BQ48" s="62">
        <v>85.42</v>
      </c>
      <c r="BR48" s="62">
        <v>2.0699999999999998</v>
      </c>
      <c r="BS48" s="62">
        <v>0</v>
      </c>
      <c r="BT48" s="62">
        <v>0</v>
      </c>
      <c r="BU48" s="62">
        <v>0</v>
      </c>
      <c r="BV48" s="62">
        <v>0</v>
      </c>
      <c r="BW48" s="62">
        <v>1614</v>
      </c>
      <c r="BX48" s="62">
        <v>1160</v>
      </c>
      <c r="BY48" s="62">
        <v>71.87</v>
      </c>
      <c r="BZ48" s="62">
        <v>69.45</v>
      </c>
      <c r="CA48" s="62">
        <v>129</v>
      </c>
      <c r="CB48" s="62">
        <v>62</v>
      </c>
      <c r="CC48" s="62">
        <v>48.06</v>
      </c>
      <c r="CD48" s="62">
        <v>5.55</v>
      </c>
      <c r="CE48" s="62">
        <v>139</v>
      </c>
      <c r="CF48" s="62">
        <v>87</v>
      </c>
      <c r="CG48" s="62">
        <v>62.59</v>
      </c>
      <c r="CH48" s="62">
        <v>5.98</v>
      </c>
      <c r="CI48" s="62">
        <v>340</v>
      </c>
      <c r="CJ48" s="62">
        <v>280</v>
      </c>
      <c r="CK48" s="62">
        <v>82.35</v>
      </c>
      <c r="CL48" s="62">
        <v>14.63</v>
      </c>
      <c r="CM48" s="62">
        <v>822</v>
      </c>
      <c r="CN48" s="62">
        <v>593</v>
      </c>
      <c r="CO48" s="62">
        <v>72.14</v>
      </c>
      <c r="CP48" s="62">
        <v>35.369999999999997</v>
      </c>
      <c r="CQ48" s="62">
        <v>1</v>
      </c>
      <c r="CR48" s="62">
        <v>0</v>
      </c>
      <c r="CS48" s="62">
        <v>0</v>
      </c>
      <c r="CT48" s="62">
        <v>0.04</v>
      </c>
      <c r="CU48" s="62">
        <v>6</v>
      </c>
      <c r="CV48" s="62">
        <v>4</v>
      </c>
      <c r="CW48" s="62">
        <v>66.67</v>
      </c>
      <c r="CX48" s="62">
        <v>0.26</v>
      </c>
      <c r="CY48" s="62">
        <v>103</v>
      </c>
      <c r="CZ48" s="62">
        <v>76</v>
      </c>
      <c r="DA48" s="62">
        <v>73.790000000000006</v>
      </c>
      <c r="DB48" s="62">
        <v>4.43</v>
      </c>
      <c r="DC48" s="62">
        <v>0</v>
      </c>
      <c r="DD48" s="62">
        <v>0</v>
      </c>
      <c r="DE48" s="62">
        <v>0</v>
      </c>
      <c r="DF48" s="62">
        <v>0</v>
      </c>
      <c r="DG48" s="62" t="s">
        <v>104</v>
      </c>
    </row>
    <row r="49" spans="1:111" ht="15.75" thickBot="1" x14ac:dyDescent="0.3">
      <c r="A49" s="2" t="s">
        <v>94</v>
      </c>
      <c r="B49" s="2" t="s">
        <v>95</v>
      </c>
      <c r="C49" s="62">
        <v>2019</v>
      </c>
      <c r="D49" s="62">
        <v>1411</v>
      </c>
      <c r="E49" s="62">
        <v>1092</v>
      </c>
      <c r="F49" s="62">
        <v>77.39</v>
      </c>
      <c r="G49" s="62">
        <v>39</v>
      </c>
      <c r="H49" s="62">
        <v>16</v>
      </c>
      <c r="I49" s="62">
        <v>41.03</v>
      </c>
      <c r="J49" s="62">
        <v>2.76</v>
      </c>
      <c r="K49" s="62">
        <v>127</v>
      </c>
      <c r="L49" s="62">
        <v>72</v>
      </c>
      <c r="M49" s="62">
        <v>56.69</v>
      </c>
      <c r="N49" s="62">
        <v>9</v>
      </c>
      <c r="O49" s="62">
        <v>400</v>
      </c>
      <c r="P49" s="62">
        <v>339</v>
      </c>
      <c r="Q49" s="62">
        <v>84.75</v>
      </c>
      <c r="R49" s="62">
        <v>28.35</v>
      </c>
      <c r="S49" s="62">
        <v>666</v>
      </c>
      <c r="T49" s="62">
        <v>526</v>
      </c>
      <c r="U49" s="62">
        <v>78.98</v>
      </c>
      <c r="V49" s="62">
        <v>47.2</v>
      </c>
      <c r="W49" s="62">
        <v>7</v>
      </c>
      <c r="X49" s="62">
        <v>5</v>
      </c>
      <c r="Y49" s="62">
        <v>71.430000000000007</v>
      </c>
      <c r="Z49" s="62">
        <v>0.5</v>
      </c>
      <c r="AA49" s="62">
        <v>4</v>
      </c>
      <c r="AB49" s="62">
        <v>0</v>
      </c>
      <c r="AC49" s="62">
        <v>0</v>
      </c>
      <c r="AD49" s="62">
        <v>0.28000000000000003</v>
      </c>
      <c r="AE49" s="62">
        <v>111</v>
      </c>
      <c r="AF49" s="62">
        <v>89</v>
      </c>
      <c r="AG49" s="62">
        <v>80.180000000000007</v>
      </c>
      <c r="AH49" s="62">
        <v>7.87</v>
      </c>
      <c r="AI49" s="62">
        <v>0</v>
      </c>
      <c r="AJ49" s="62">
        <v>0</v>
      </c>
      <c r="AK49" s="62">
        <v>0</v>
      </c>
      <c r="AL49" s="62">
        <v>0</v>
      </c>
      <c r="AM49" s="62">
        <v>402</v>
      </c>
      <c r="AN49" s="62">
        <v>315</v>
      </c>
      <c r="AO49" s="62">
        <v>78.36</v>
      </c>
      <c r="AP49" s="62">
        <v>28.49</v>
      </c>
      <c r="AQ49" s="62">
        <v>16</v>
      </c>
      <c r="AR49" s="62">
        <v>4</v>
      </c>
      <c r="AS49" s="62">
        <v>25</v>
      </c>
      <c r="AT49" s="62">
        <v>1.1299999999999999</v>
      </c>
      <c r="AU49" s="62">
        <v>42</v>
      </c>
      <c r="AV49" s="62">
        <v>21</v>
      </c>
      <c r="AW49" s="62">
        <v>50</v>
      </c>
      <c r="AX49" s="62">
        <v>2.98</v>
      </c>
      <c r="AY49" s="62">
        <v>139</v>
      </c>
      <c r="AZ49" s="62">
        <v>118</v>
      </c>
      <c r="BA49" s="62">
        <v>84.89</v>
      </c>
      <c r="BB49" s="62">
        <v>9.85</v>
      </c>
      <c r="BC49" s="62">
        <v>148</v>
      </c>
      <c r="BD49" s="62">
        <v>127</v>
      </c>
      <c r="BE49" s="62">
        <v>85.81</v>
      </c>
      <c r="BF49" s="62">
        <v>10.49</v>
      </c>
      <c r="BG49" s="62">
        <v>2</v>
      </c>
      <c r="BH49" s="62">
        <v>0</v>
      </c>
      <c r="BI49" s="62">
        <v>0</v>
      </c>
      <c r="BJ49" s="62">
        <v>0.14000000000000001</v>
      </c>
      <c r="BK49" s="62">
        <v>1</v>
      </c>
      <c r="BL49" s="62">
        <v>0</v>
      </c>
      <c r="BM49" s="62">
        <v>0</v>
      </c>
      <c r="BN49" s="62">
        <v>7.0000000000000007E-2</v>
      </c>
      <c r="BO49" s="62">
        <v>35</v>
      </c>
      <c r="BP49" s="62">
        <v>28</v>
      </c>
      <c r="BQ49" s="62">
        <v>80</v>
      </c>
      <c r="BR49" s="62">
        <v>2.48</v>
      </c>
      <c r="BS49" s="62">
        <v>0</v>
      </c>
      <c r="BT49" s="62">
        <v>0</v>
      </c>
      <c r="BU49" s="62">
        <v>0</v>
      </c>
      <c r="BV49" s="62">
        <v>0</v>
      </c>
      <c r="BW49" s="62">
        <v>1009</v>
      </c>
      <c r="BX49" s="62">
        <v>777</v>
      </c>
      <c r="BY49" s="62">
        <v>77.010000000000005</v>
      </c>
      <c r="BZ49" s="62">
        <v>71.510000000000005</v>
      </c>
      <c r="CA49" s="62">
        <v>23</v>
      </c>
      <c r="CB49" s="62">
        <v>12</v>
      </c>
      <c r="CC49" s="62">
        <v>52.17</v>
      </c>
      <c r="CD49" s="62">
        <v>1.63</v>
      </c>
      <c r="CE49" s="62">
        <v>85</v>
      </c>
      <c r="CF49" s="62">
        <v>51</v>
      </c>
      <c r="CG49" s="62">
        <v>60</v>
      </c>
      <c r="CH49" s="62">
        <v>6.02</v>
      </c>
      <c r="CI49" s="62">
        <v>261</v>
      </c>
      <c r="CJ49" s="62">
        <v>221</v>
      </c>
      <c r="CK49" s="62">
        <v>84.67</v>
      </c>
      <c r="CL49" s="62">
        <v>18.5</v>
      </c>
      <c r="CM49" s="62">
        <v>518</v>
      </c>
      <c r="CN49" s="62">
        <v>399</v>
      </c>
      <c r="CO49" s="62">
        <v>77.03</v>
      </c>
      <c r="CP49" s="62">
        <v>36.71</v>
      </c>
      <c r="CQ49" s="62">
        <v>5</v>
      </c>
      <c r="CR49" s="62">
        <v>3</v>
      </c>
      <c r="CS49" s="62">
        <v>60</v>
      </c>
      <c r="CT49" s="62">
        <v>0.35</v>
      </c>
      <c r="CU49" s="62">
        <v>3</v>
      </c>
      <c r="CV49" s="62">
        <v>0</v>
      </c>
      <c r="CW49" s="62">
        <v>0</v>
      </c>
      <c r="CX49" s="62">
        <v>0.21</v>
      </c>
      <c r="CY49" s="62">
        <v>76</v>
      </c>
      <c r="CZ49" s="62">
        <v>61</v>
      </c>
      <c r="DA49" s="62">
        <v>80.260000000000005</v>
      </c>
      <c r="DB49" s="62">
        <v>5.39</v>
      </c>
      <c r="DC49" s="62">
        <v>0</v>
      </c>
      <c r="DD49" s="62">
        <v>0</v>
      </c>
      <c r="DE49" s="62">
        <v>0</v>
      </c>
      <c r="DF49" s="62">
        <v>0</v>
      </c>
    </row>
    <row r="50" spans="1:111" ht="15.75" thickBot="1" x14ac:dyDescent="0.3">
      <c r="A50" s="2" t="s">
        <v>98</v>
      </c>
      <c r="B50" s="2" t="s">
        <v>99</v>
      </c>
      <c r="C50" s="62">
        <v>2019</v>
      </c>
      <c r="D50" s="62">
        <v>243</v>
      </c>
      <c r="E50" s="62">
        <v>157</v>
      </c>
      <c r="F50" s="62">
        <v>64.61</v>
      </c>
      <c r="G50" s="62">
        <v>5</v>
      </c>
      <c r="H50" s="62">
        <v>4</v>
      </c>
      <c r="I50" s="62">
        <v>80</v>
      </c>
      <c r="J50" s="62">
        <v>2.06</v>
      </c>
      <c r="K50" s="62">
        <v>6</v>
      </c>
      <c r="L50" s="62">
        <v>3</v>
      </c>
      <c r="M50" s="62">
        <v>50</v>
      </c>
      <c r="N50" s="62">
        <v>2.4700000000000002</v>
      </c>
      <c r="O50" s="62">
        <v>20</v>
      </c>
      <c r="P50" s="62">
        <v>18</v>
      </c>
      <c r="Q50" s="62">
        <v>90</v>
      </c>
      <c r="R50" s="62">
        <v>8.23</v>
      </c>
      <c r="S50" s="62">
        <v>198</v>
      </c>
      <c r="T50" s="62">
        <v>121</v>
      </c>
      <c r="U50" s="62">
        <v>61.11</v>
      </c>
      <c r="V50" s="62">
        <v>81.48</v>
      </c>
      <c r="W50" s="62">
        <v>0</v>
      </c>
      <c r="X50" s="62">
        <v>0</v>
      </c>
      <c r="Y50" s="62">
        <v>0</v>
      </c>
      <c r="Z50" s="62">
        <v>0</v>
      </c>
      <c r="AA50" s="62">
        <v>1</v>
      </c>
      <c r="AB50" s="62">
        <v>0</v>
      </c>
      <c r="AC50" s="62">
        <v>0</v>
      </c>
      <c r="AD50" s="62">
        <v>0.41</v>
      </c>
      <c r="AE50" s="62">
        <v>13</v>
      </c>
      <c r="AF50" s="62">
        <v>10</v>
      </c>
      <c r="AG50" s="62">
        <v>76.92</v>
      </c>
      <c r="AH50" s="62">
        <v>5.35</v>
      </c>
      <c r="AI50" s="62">
        <v>0</v>
      </c>
      <c r="AJ50" s="62">
        <v>0</v>
      </c>
      <c r="AK50" s="62">
        <v>0</v>
      </c>
      <c r="AL50" s="62">
        <v>0</v>
      </c>
      <c r="AM50" s="62">
        <v>88</v>
      </c>
      <c r="AN50" s="62">
        <v>57</v>
      </c>
      <c r="AO50" s="62">
        <v>64.77</v>
      </c>
      <c r="AP50" s="62">
        <v>36.21</v>
      </c>
      <c r="AQ50" s="62">
        <v>4</v>
      </c>
      <c r="AR50" s="62">
        <v>0</v>
      </c>
      <c r="AS50" s="62">
        <v>0</v>
      </c>
      <c r="AT50" s="62">
        <v>1.65</v>
      </c>
      <c r="AU50" s="62">
        <v>4</v>
      </c>
      <c r="AV50" s="62">
        <v>0</v>
      </c>
      <c r="AW50" s="62">
        <v>0</v>
      </c>
      <c r="AX50" s="62">
        <v>1.65</v>
      </c>
      <c r="AY50" s="62">
        <v>10</v>
      </c>
      <c r="AZ50" s="62">
        <v>9</v>
      </c>
      <c r="BA50" s="62">
        <v>90</v>
      </c>
      <c r="BB50" s="62">
        <v>4.12</v>
      </c>
      <c r="BC50" s="62">
        <v>63</v>
      </c>
      <c r="BD50" s="62">
        <v>36</v>
      </c>
      <c r="BE50" s="62">
        <v>57.14</v>
      </c>
      <c r="BF50" s="62">
        <v>25.93</v>
      </c>
      <c r="BG50" s="62">
        <v>0</v>
      </c>
      <c r="BH50" s="62">
        <v>0</v>
      </c>
      <c r="BI50" s="62">
        <v>0</v>
      </c>
      <c r="BJ50" s="62">
        <v>0</v>
      </c>
      <c r="BK50" s="62">
        <v>0</v>
      </c>
      <c r="BL50" s="62">
        <v>0</v>
      </c>
      <c r="BM50" s="62">
        <v>0</v>
      </c>
      <c r="BN50" s="62">
        <v>0</v>
      </c>
      <c r="BO50" s="62">
        <v>7</v>
      </c>
      <c r="BP50" s="62">
        <v>6</v>
      </c>
      <c r="BQ50" s="62">
        <v>85.71</v>
      </c>
      <c r="BR50" s="62">
        <v>2.88</v>
      </c>
      <c r="BS50" s="62">
        <v>0</v>
      </c>
      <c r="BT50" s="62">
        <v>0</v>
      </c>
      <c r="BU50" s="62">
        <v>0</v>
      </c>
      <c r="BV50" s="62">
        <v>0</v>
      </c>
      <c r="BW50" s="62">
        <v>155</v>
      </c>
      <c r="BX50" s="62">
        <v>100</v>
      </c>
      <c r="BY50" s="62">
        <v>64.52</v>
      </c>
      <c r="BZ50" s="62">
        <v>63.79</v>
      </c>
      <c r="CA50" s="62">
        <v>1</v>
      </c>
      <c r="CB50" s="62">
        <v>0</v>
      </c>
      <c r="CC50" s="62">
        <v>0</v>
      </c>
      <c r="CD50" s="62">
        <v>0.41</v>
      </c>
      <c r="CE50" s="62">
        <v>2</v>
      </c>
      <c r="CF50" s="62">
        <v>0</v>
      </c>
      <c r="CG50" s="62">
        <v>0</v>
      </c>
      <c r="CH50" s="62">
        <v>0.82</v>
      </c>
      <c r="CI50" s="62">
        <v>10</v>
      </c>
      <c r="CJ50" s="62">
        <v>9</v>
      </c>
      <c r="CK50" s="62">
        <v>90</v>
      </c>
      <c r="CL50" s="62">
        <v>4.12</v>
      </c>
      <c r="CM50" s="62">
        <v>135</v>
      </c>
      <c r="CN50" s="62">
        <v>85</v>
      </c>
      <c r="CO50" s="62">
        <v>62.96</v>
      </c>
      <c r="CP50" s="62">
        <v>55.56</v>
      </c>
      <c r="CQ50" s="62">
        <v>0</v>
      </c>
      <c r="CR50" s="62">
        <v>0</v>
      </c>
      <c r="CS50" s="62">
        <v>0</v>
      </c>
      <c r="CT50" s="62">
        <v>0</v>
      </c>
      <c r="CU50" s="62">
        <v>1</v>
      </c>
      <c r="CV50" s="62">
        <v>0</v>
      </c>
      <c r="CW50" s="62">
        <v>0</v>
      </c>
      <c r="CX50" s="62">
        <v>0.41</v>
      </c>
      <c r="CY50" s="62">
        <v>6</v>
      </c>
      <c r="CZ50" s="62">
        <v>4</v>
      </c>
      <c r="DA50" s="62">
        <v>66.67</v>
      </c>
      <c r="DB50" s="62">
        <v>2.4700000000000002</v>
      </c>
      <c r="DC50" s="62">
        <v>0</v>
      </c>
      <c r="DD50" s="62">
        <v>0</v>
      </c>
      <c r="DE50" s="62">
        <v>0</v>
      </c>
      <c r="DF50" s="62">
        <v>0</v>
      </c>
      <c r="DG50" s="62" t="s">
        <v>104</v>
      </c>
    </row>
    <row r="51" spans="1:111" ht="15.75" thickBot="1" x14ac:dyDescent="0.3">
      <c r="A51" s="2" t="s">
        <v>96</v>
      </c>
      <c r="B51" s="2" t="s">
        <v>97</v>
      </c>
      <c r="C51" s="62">
        <v>2020</v>
      </c>
      <c r="D51" s="62">
        <v>1275</v>
      </c>
      <c r="E51" s="62">
        <v>972</v>
      </c>
      <c r="F51" s="62">
        <v>76.239999999999995</v>
      </c>
      <c r="G51" s="62">
        <v>21</v>
      </c>
      <c r="H51" s="62">
        <v>11</v>
      </c>
      <c r="I51" s="62">
        <v>52.38</v>
      </c>
      <c r="J51" s="62">
        <v>1.65</v>
      </c>
      <c r="K51" s="62">
        <v>77</v>
      </c>
      <c r="L51" s="62">
        <v>50</v>
      </c>
      <c r="M51" s="62">
        <v>64.94</v>
      </c>
      <c r="N51" s="62">
        <v>6.04</v>
      </c>
      <c r="O51" s="62">
        <v>136</v>
      </c>
      <c r="P51" s="62">
        <v>114</v>
      </c>
      <c r="Q51" s="62">
        <v>83.82</v>
      </c>
      <c r="R51" s="62">
        <v>10.67</v>
      </c>
      <c r="S51" s="62">
        <v>927</v>
      </c>
      <c r="T51" s="62">
        <v>710</v>
      </c>
      <c r="U51" s="62">
        <v>76.59</v>
      </c>
      <c r="V51" s="62">
        <v>72.709999999999994</v>
      </c>
      <c r="W51" s="62">
        <v>1</v>
      </c>
      <c r="X51" s="62">
        <v>0</v>
      </c>
      <c r="Y51" s="62">
        <v>0</v>
      </c>
      <c r="Z51" s="62">
        <v>0.08</v>
      </c>
      <c r="AA51" s="62">
        <v>9</v>
      </c>
      <c r="AB51" s="62">
        <v>6</v>
      </c>
      <c r="AC51" s="62">
        <v>66.67</v>
      </c>
      <c r="AD51" s="62">
        <v>0.71</v>
      </c>
      <c r="AE51" s="62">
        <v>50</v>
      </c>
      <c r="AF51" s="62">
        <v>38</v>
      </c>
      <c r="AG51" s="62">
        <v>76</v>
      </c>
      <c r="AH51" s="62">
        <v>3.92</v>
      </c>
      <c r="AI51" s="62">
        <v>0</v>
      </c>
      <c r="AJ51" s="62">
        <v>0</v>
      </c>
      <c r="AK51" s="62">
        <v>0</v>
      </c>
      <c r="AL51" s="62">
        <v>0</v>
      </c>
      <c r="AM51" s="62">
        <v>296</v>
      </c>
      <c r="AN51" s="62">
        <v>254</v>
      </c>
      <c r="AO51" s="62">
        <v>85.81</v>
      </c>
      <c r="AP51" s="62">
        <v>23.22</v>
      </c>
      <c r="AQ51" s="62">
        <v>7</v>
      </c>
      <c r="AR51" s="62">
        <v>3</v>
      </c>
      <c r="AS51" s="62">
        <v>42.86</v>
      </c>
      <c r="AT51" s="62">
        <v>0.55000000000000004</v>
      </c>
      <c r="AU51" s="62">
        <v>26</v>
      </c>
      <c r="AV51" s="62">
        <v>20</v>
      </c>
      <c r="AW51" s="62">
        <v>76.92</v>
      </c>
      <c r="AX51" s="62">
        <v>2.04</v>
      </c>
      <c r="AY51" s="62">
        <v>45</v>
      </c>
      <c r="AZ51" s="62">
        <v>36</v>
      </c>
      <c r="BA51" s="62">
        <v>80</v>
      </c>
      <c r="BB51" s="62">
        <v>3.53</v>
      </c>
      <c r="BC51" s="62">
        <v>199</v>
      </c>
      <c r="BD51" s="62">
        <v>177</v>
      </c>
      <c r="BE51" s="62">
        <v>88.94</v>
      </c>
      <c r="BF51" s="62">
        <v>15.61</v>
      </c>
      <c r="BG51" s="62">
        <v>0</v>
      </c>
      <c r="BH51" s="62">
        <v>0</v>
      </c>
      <c r="BI51" s="62">
        <v>0</v>
      </c>
      <c r="BJ51" s="62">
        <v>0</v>
      </c>
      <c r="BK51" s="62">
        <v>3</v>
      </c>
      <c r="BL51" s="62">
        <v>0</v>
      </c>
      <c r="BM51" s="62">
        <v>0</v>
      </c>
      <c r="BN51" s="62">
        <v>0.24</v>
      </c>
      <c r="BO51" s="62">
        <v>7</v>
      </c>
      <c r="BP51" s="62">
        <v>7</v>
      </c>
      <c r="BQ51" s="62">
        <v>100</v>
      </c>
      <c r="BR51" s="62">
        <v>0.55000000000000004</v>
      </c>
      <c r="BS51" s="62">
        <v>0</v>
      </c>
      <c r="BT51" s="62">
        <v>0</v>
      </c>
      <c r="BU51" s="62">
        <v>0</v>
      </c>
      <c r="BV51" s="62">
        <v>0</v>
      </c>
      <c r="BW51" s="62">
        <v>973</v>
      </c>
      <c r="BX51" s="62">
        <v>716</v>
      </c>
      <c r="BY51" s="62">
        <v>73.59</v>
      </c>
      <c r="BZ51" s="62">
        <v>76.31</v>
      </c>
      <c r="CA51" s="62">
        <v>14</v>
      </c>
      <c r="CB51" s="62">
        <v>8</v>
      </c>
      <c r="CC51" s="62">
        <v>57.14</v>
      </c>
      <c r="CD51" s="62">
        <v>1.1000000000000001</v>
      </c>
      <c r="CE51" s="62">
        <v>51</v>
      </c>
      <c r="CF51" s="62">
        <v>30</v>
      </c>
      <c r="CG51" s="62">
        <v>58.82</v>
      </c>
      <c r="CH51" s="62">
        <v>4</v>
      </c>
      <c r="CI51" s="62">
        <v>90</v>
      </c>
      <c r="CJ51" s="62">
        <v>77</v>
      </c>
      <c r="CK51" s="62">
        <v>85.56</v>
      </c>
      <c r="CL51" s="62">
        <v>7.06</v>
      </c>
      <c r="CM51" s="62">
        <v>723</v>
      </c>
      <c r="CN51" s="62">
        <v>532</v>
      </c>
      <c r="CO51" s="62">
        <v>73.58</v>
      </c>
      <c r="CP51" s="62">
        <v>56.71</v>
      </c>
      <c r="CQ51" s="62">
        <v>1</v>
      </c>
      <c r="CR51" s="62">
        <v>0</v>
      </c>
      <c r="CS51" s="62">
        <v>0</v>
      </c>
      <c r="CT51" s="62">
        <v>0.08</v>
      </c>
      <c r="CU51" s="62">
        <v>6</v>
      </c>
      <c r="CV51" s="62">
        <v>3</v>
      </c>
      <c r="CW51" s="62">
        <v>50</v>
      </c>
      <c r="CX51" s="62">
        <v>0.47</v>
      </c>
      <c r="CY51" s="62">
        <v>43</v>
      </c>
      <c r="CZ51" s="62">
        <v>31</v>
      </c>
      <c r="DA51" s="62">
        <v>72.09</v>
      </c>
      <c r="DB51" s="62">
        <v>3.37</v>
      </c>
      <c r="DC51" s="62">
        <v>0</v>
      </c>
      <c r="DD51" s="62">
        <v>0</v>
      </c>
      <c r="DE51" s="62">
        <v>0</v>
      </c>
      <c r="DF51" s="62">
        <v>0</v>
      </c>
      <c r="DG51" s="62" t="s">
        <v>104</v>
      </c>
    </row>
    <row r="52" spans="1:111" ht="15.75" thickBot="1" x14ac:dyDescent="0.3">
      <c r="A52" s="2" t="s">
        <v>100</v>
      </c>
      <c r="B52" s="2" t="s">
        <v>101</v>
      </c>
      <c r="C52" s="62">
        <v>2020</v>
      </c>
      <c r="D52" s="62">
        <v>76</v>
      </c>
      <c r="E52" s="62">
        <v>55</v>
      </c>
      <c r="F52" s="62">
        <v>72.37</v>
      </c>
      <c r="G52" s="62">
        <v>0</v>
      </c>
      <c r="H52" s="62">
        <v>0</v>
      </c>
      <c r="I52" s="62">
        <v>0</v>
      </c>
      <c r="J52" s="62">
        <v>0</v>
      </c>
      <c r="K52" s="62">
        <v>4</v>
      </c>
      <c r="L52" s="62">
        <v>0</v>
      </c>
      <c r="M52" s="62">
        <v>0</v>
      </c>
      <c r="N52" s="62">
        <v>5.26</v>
      </c>
      <c r="O52" s="62">
        <v>5</v>
      </c>
      <c r="P52" s="62">
        <v>5</v>
      </c>
      <c r="Q52" s="62">
        <v>100</v>
      </c>
      <c r="R52" s="62">
        <v>6.58</v>
      </c>
      <c r="S52" s="62">
        <v>57</v>
      </c>
      <c r="T52" s="62">
        <v>44</v>
      </c>
      <c r="U52" s="62">
        <v>77.19</v>
      </c>
      <c r="V52" s="62">
        <v>75</v>
      </c>
      <c r="W52" s="62">
        <v>0</v>
      </c>
      <c r="X52" s="62">
        <v>0</v>
      </c>
      <c r="Y52" s="62">
        <v>0</v>
      </c>
      <c r="Z52" s="62">
        <v>0</v>
      </c>
      <c r="AA52" s="62">
        <v>1</v>
      </c>
      <c r="AB52" s="62">
        <v>0</v>
      </c>
      <c r="AC52" s="62">
        <v>0</v>
      </c>
      <c r="AD52" s="62">
        <v>1.32</v>
      </c>
      <c r="AE52" s="62">
        <v>4</v>
      </c>
      <c r="AF52" s="62">
        <v>0</v>
      </c>
      <c r="AG52" s="62">
        <v>0</v>
      </c>
      <c r="AH52" s="62">
        <v>5.26</v>
      </c>
      <c r="AI52" s="62">
        <v>0</v>
      </c>
      <c r="AJ52" s="62">
        <v>0</v>
      </c>
      <c r="AK52" s="62">
        <v>0</v>
      </c>
      <c r="AL52" s="62">
        <v>0</v>
      </c>
      <c r="AM52" s="62">
        <v>30</v>
      </c>
      <c r="AN52" s="62">
        <v>25</v>
      </c>
      <c r="AO52" s="62">
        <v>83.33</v>
      </c>
      <c r="AP52" s="62">
        <v>39.47</v>
      </c>
      <c r="AQ52" s="62">
        <v>0</v>
      </c>
      <c r="AR52" s="62">
        <v>0</v>
      </c>
      <c r="AS52" s="62">
        <v>0</v>
      </c>
      <c r="AT52" s="62">
        <v>0</v>
      </c>
      <c r="AU52" s="62">
        <v>2</v>
      </c>
      <c r="AV52" s="62">
        <v>0</v>
      </c>
      <c r="AW52" s="62">
        <v>0</v>
      </c>
      <c r="AX52" s="62">
        <v>2.63</v>
      </c>
      <c r="AY52" s="62">
        <v>1</v>
      </c>
      <c r="AZ52" s="62">
        <v>0</v>
      </c>
      <c r="BA52" s="62">
        <v>0</v>
      </c>
      <c r="BB52" s="62">
        <v>1.32</v>
      </c>
      <c r="BC52" s="62">
        <v>25</v>
      </c>
      <c r="BD52" s="62">
        <v>22</v>
      </c>
      <c r="BE52" s="62">
        <v>88</v>
      </c>
      <c r="BF52" s="62">
        <v>32.89</v>
      </c>
      <c r="BG52" s="62">
        <v>0</v>
      </c>
      <c r="BH52" s="62">
        <v>0</v>
      </c>
      <c r="BI52" s="62">
        <v>0</v>
      </c>
      <c r="BJ52" s="62">
        <v>0</v>
      </c>
      <c r="BK52" s="62">
        <v>0</v>
      </c>
      <c r="BL52" s="62">
        <v>0</v>
      </c>
      <c r="BM52" s="62">
        <v>0</v>
      </c>
      <c r="BN52" s="62">
        <v>0</v>
      </c>
      <c r="BO52" s="62">
        <v>1</v>
      </c>
      <c r="BP52" s="62">
        <v>0</v>
      </c>
      <c r="BQ52" s="62">
        <v>0</v>
      </c>
      <c r="BR52" s="62">
        <v>1.32</v>
      </c>
      <c r="BS52" s="62">
        <v>0</v>
      </c>
      <c r="BT52" s="62">
        <v>0</v>
      </c>
      <c r="BU52" s="62">
        <v>0</v>
      </c>
      <c r="BV52" s="62">
        <v>0</v>
      </c>
      <c r="BW52" s="62">
        <v>45</v>
      </c>
      <c r="BX52" s="62">
        <v>29</v>
      </c>
      <c r="BY52" s="62">
        <v>64.44</v>
      </c>
      <c r="BZ52" s="62">
        <v>59.21</v>
      </c>
      <c r="CA52" s="62">
        <v>0</v>
      </c>
      <c r="CB52" s="62">
        <v>0</v>
      </c>
      <c r="CC52" s="62">
        <v>0</v>
      </c>
      <c r="CD52" s="62">
        <v>0</v>
      </c>
      <c r="CE52" s="62">
        <v>2</v>
      </c>
      <c r="CF52" s="62">
        <v>0</v>
      </c>
      <c r="CG52" s="62">
        <v>0</v>
      </c>
      <c r="CH52" s="62">
        <v>2.63</v>
      </c>
      <c r="CI52" s="62">
        <v>4</v>
      </c>
      <c r="CJ52" s="62">
        <v>0</v>
      </c>
      <c r="CK52" s="62">
        <v>0</v>
      </c>
      <c r="CL52" s="62">
        <v>5.26</v>
      </c>
      <c r="CM52" s="62">
        <v>31</v>
      </c>
      <c r="CN52" s="62">
        <v>21</v>
      </c>
      <c r="CO52" s="62">
        <v>67.739999999999995</v>
      </c>
      <c r="CP52" s="62">
        <v>40.79</v>
      </c>
      <c r="CQ52" s="62">
        <v>0</v>
      </c>
      <c r="CR52" s="62">
        <v>0</v>
      </c>
      <c r="CS52" s="62">
        <v>0</v>
      </c>
      <c r="CT52" s="62">
        <v>0</v>
      </c>
      <c r="CU52" s="62">
        <v>1</v>
      </c>
      <c r="CV52" s="62">
        <v>0</v>
      </c>
      <c r="CW52" s="62">
        <v>0</v>
      </c>
      <c r="CX52" s="62">
        <v>1.32</v>
      </c>
      <c r="CY52" s="62">
        <v>3</v>
      </c>
      <c r="CZ52" s="62">
        <v>0</v>
      </c>
      <c r="DA52" s="62">
        <v>0</v>
      </c>
      <c r="DB52" s="62">
        <v>3.95</v>
      </c>
      <c r="DC52" s="62">
        <v>0</v>
      </c>
      <c r="DD52" s="62">
        <v>0</v>
      </c>
      <c r="DE52" s="62">
        <v>0</v>
      </c>
      <c r="DF52" s="62">
        <v>0</v>
      </c>
      <c r="DG52" s="62" t="s">
        <v>104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C642-DDAF-489A-A245-9DE138D80DF9}">
  <dimension ref="A1:DG52"/>
  <sheetViews>
    <sheetView topLeftCell="A31" workbookViewId="0">
      <selection activeCell="F58" sqref="F58"/>
    </sheetView>
  </sheetViews>
  <sheetFormatPr defaultRowHeight="15" x14ac:dyDescent="0.25"/>
  <cols>
    <col min="1" max="1" width="9.140625" style="62"/>
    <col min="2" max="2" width="19.42578125" style="62" customWidth="1"/>
    <col min="3" max="16384" width="9.140625" style="62"/>
  </cols>
  <sheetData>
    <row r="1" spans="1:111" ht="27" thickBot="1" x14ac:dyDescent="0.3">
      <c r="A1" s="1" t="s">
        <v>102</v>
      </c>
      <c r="B1" s="1" t="s">
        <v>103</v>
      </c>
      <c r="C1" s="62" t="s">
        <v>105</v>
      </c>
      <c r="D1" s="62" t="s">
        <v>106</v>
      </c>
      <c r="E1" s="62" t="s">
        <v>107</v>
      </c>
      <c r="F1" s="62" t="s">
        <v>108</v>
      </c>
      <c r="G1" s="62" t="s">
        <v>109</v>
      </c>
      <c r="H1" s="62" t="s">
        <v>110</v>
      </c>
      <c r="I1" s="62" t="s">
        <v>111</v>
      </c>
      <c r="J1" s="62" t="s">
        <v>112</v>
      </c>
      <c r="K1" s="62" t="s">
        <v>113</v>
      </c>
      <c r="L1" s="62" t="s">
        <v>114</v>
      </c>
      <c r="M1" s="62" t="s">
        <v>115</v>
      </c>
      <c r="N1" s="62" t="s">
        <v>116</v>
      </c>
      <c r="O1" s="62" t="s">
        <v>117</v>
      </c>
      <c r="P1" s="62" t="s">
        <v>118</v>
      </c>
      <c r="Q1" s="62" t="s">
        <v>119</v>
      </c>
      <c r="R1" s="62" t="s">
        <v>120</v>
      </c>
      <c r="S1" s="62" t="s">
        <v>121</v>
      </c>
      <c r="T1" s="62" t="s">
        <v>122</v>
      </c>
      <c r="U1" s="62" t="s">
        <v>123</v>
      </c>
      <c r="V1" s="62" t="s">
        <v>124</v>
      </c>
      <c r="W1" s="62" t="s">
        <v>125</v>
      </c>
      <c r="X1" s="62" t="s">
        <v>126</v>
      </c>
      <c r="Y1" s="62" t="s">
        <v>127</v>
      </c>
      <c r="Z1" s="62" t="s">
        <v>128</v>
      </c>
      <c r="AA1" s="62" t="s">
        <v>129</v>
      </c>
      <c r="AB1" s="62" t="s">
        <v>130</v>
      </c>
      <c r="AC1" s="62" t="s">
        <v>131</v>
      </c>
      <c r="AD1" s="62" t="s">
        <v>132</v>
      </c>
      <c r="AE1" s="62" t="s">
        <v>133</v>
      </c>
      <c r="AF1" s="62" t="s">
        <v>134</v>
      </c>
      <c r="AG1" s="62" t="s">
        <v>135</v>
      </c>
      <c r="AH1" s="62" t="s">
        <v>136</v>
      </c>
      <c r="AI1" s="62" t="s">
        <v>137</v>
      </c>
      <c r="AJ1" s="62" t="s">
        <v>138</v>
      </c>
      <c r="AK1" s="62" t="s">
        <v>139</v>
      </c>
      <c r="AL1" s="62" t="s">
        <v>140</v>
      </c>
      <c r="AM1" s="62" t="s">
        <v>141</v>
      </c>
      <c r="AN1" s="62" t="s">
        <v>142</v>
      </c>
      <c r="AO1" s="62" t="s">
        <v>143</v>
      </c>
      <c r="AP1" s="62" t="s">
        <v>144</v>
      </c>
      <c r="AQ1" s="62" t="s">
        <v>145</v>
      </c>
      <c r="AR1" s="62" t="s">
        <v>146</v>
      </c>
      <c r="AS1" s="62" t="s">
        <v>147</v>
      </c>
      <c r="AT1" s="62" t="s">
        <v>148</v>
      </c>
      <c r="AU1" s="62" t="s">
        <v>149</v>
      </c>
      <c r="AV1" s="62" t="s">
        <v>150</v>
      </c>
      <c r="AW1" s="62" t="s">
        <v>151</v>
      </c>
      <c r="AX1" s="62" t="s">
        <v>152</v>
      </c>
      <c r="AY1" s="62" t="s">
        <v>153</v>
      </c>
      <c r="AZ1" s="62" t="s">
        <v>154</v>
      </c>
      <c r="BA1" s="62" t="s">
        <v>155</v>
      </c>
      <c r="BB1" s="62" t="s">
        <v>156</v>
      </c>
      <c r="BC1" s="62" t="s">
        <v>157</v>
      </c>
      <c r="BD1" s="62" t="s">
        <v>158</v>
      </c>
      <c r="BE1" s="62" t="s">
        <v>159</v>
      </c>
      <c r="BF1" s="62" t="s">
        <v>160</v>
      </c>
      <c r="BG1" s="62" t="s">
        <v>161</v>
      </c>
      <c r="BH1" s="62" t="s">
        <v>162</v>
      </c>
      <c r="BI1" s="62" t="s">
        <v>163</v>
      </c>
      <c r="BJ1" s="62" t="s">
        <v>164</v>
      </c>
      <c r="BK1" s="62" t="s">
        <v>165</v>
      </c>
      <c r="BL1" s="62" t="s">
        <v>166</v>
      </c>
      <c r="BM1" s="62" t="s">
        <v>167</v>
      </c>
      <c r="BN1" s="62" t="s">
        <v>168</v>
      </c>
      <c r="BO1" s="62" t="s">
        <v>169</v>
      </c>
      <c r="BP1" s="62" t="s">
        <v>170</v>
      </c>
      <c r="BQ1" s="62" t="s">
        <v>171</v>
      </c>
      <c r="BR1" s="62" t="s">
        <v>172</v>
      </c>
      <c r="BS1" s="62" t="s">
        <v>173</v>
      </c>
      <c r="BT1" s="62" t="s">
        <v>174</v>
      </c>
      <c r="BU1" s="62" t="s">
        <v>175</v>
      </c>
      <c r="BV1" s="62" t="s">
        <v>176</v>
      </c>
      <c r="BW1" s="62" t="s">
        <v>177</v>
      </c>
      <c r="BX1" s="62" t="s">
        <v>178</v>
      </c>
      <c r="BY1" s="62" t="s">
        <v>179</v>
      </c>
      <c r="BZ1" s="62" t="s">
        <v>180</v>
      </c>
      <c r="CA1" s="62" t="s">
        <v>181</v>
      </c>
      <c r="CB1" s="62" t="s">
        <v>182</v>
      </c>
      <c r="CC1" s="62" t="s">
        <v>183</v>
      </c>
      <c r="CD1" s="62" t="s">
        <v>184</v>
      </c>
      <c r="CE1" s="62" t="s">
        <v>185</v>
      </c>
      <c r="CF1" s="62" t="s">
        <v>186</v>
      </c>
      <c r="CG1" s="62" t="s">
        <v>187</v>
      </c>
      <c r="CH1" s="62" t="s">
        <v>188</v>
      </c>
      <c r="CI1" s="62" t="s">
        <v>189</v>
      </c>
      <c r="CJ1" s="62" t="s">
        <v>190</v>
      </c>
      <c r="CK1" s="62" t="s">
        <v>191</v>
      </c>
      <c r="CL1" s="62" t="s">
        <v>192</v>
      </c>
      <c r="CM1" s="62" t="s">
        <v>193</v>
      </c>
      <c r="CN1" s="62" t="s">
        <v>194</v>
      </c>
      <c r="CO1" s="62" t="s">
        <v>195</v>
      </c>
      <c r="CP1" s="62" t="s">
        <v>196</v>
      </c>
      <c r="CQ1" s="62" t="s">
        <v>197</v>
      </c>
      <c r="CR1" s="62" t="s">
        <v>198</v>
      </c>
      <c r="CS1" s="62" t="s">
        <v>199</v>
      </c>
      <c r="CT1" s="62" t="s">
        <v>200</v>
      </c>
      <c r="CU1" s="62" t="s">
        <v>201</v>
      </c>
      <c r="CV1" s="62" t="s">
        <v>202</v>
      </c>
      <c r="CW1" s="62" t="s">
        <v>203</v>
      </c>
      <c r="CX1" s="62" t="s">
        <v>204</v>
      </c>
      <c r="CY1" s="62" t="s">
        <v>205</v>
      </c>
      <c r="CZ1" s="62" t="s">
        <v>206</v>
      </c>
      <c r="DA1" s="62" t="s">
        <v>207</v>
      </c>
      <c r="DB1" s="62" t="s">
        <v>208</v>
      </c>
      <c r="DC1" s="62" t="s">
        <v>209</v>
      </c>
      <c r="DD1" s="62" t="s">
        <v>210</v>
      </c>
      <c r="DE1" s="62" t="s">
        <v>211</v>
      </c>
      <c r="DF1" s="62" t="s">
        <v>212</v>
      </c>
    </row>
    <row r="2" spans="1:111" ht="15.75" thickBot="1" x14ac:dyDescent="0.3">
      <c r="A2" s="2" t="s">
        <v>2</v>
      </c>
      <c r="B2" s="2" t="s">
        <v>3</v>
      </c>
      <c r="C2" s="62">
        <v>2020</v>
      </c>
      <c r="D2" s="62">
        <v>310</v>
      </c>
      <c r="E2" s="62">
        <v>202</v>
      </c>
      <c r="F2" s="62">
        <v>65.16</v>
      </c>
      <c r="G2" s="62">
        <v>17</v>
      </c>
      <c r="H2" s="62">
        <v>7</v>
      </c>
      <c r="I2" s="62">
        <v>41.18</v>
      </c>
      <c r="J2" s="62">
        <v>5.48</v>
      </c>
      <c r="K2" s="62">
        <v>20</v>
      </c>
      <c r="L2" s="62">
        <v>9</v>
      </c>
      <c r="M2" s="62">
        <v>45</v>
      </c>
      <c r="N2" s="62">
        <v>6.45</v>
      </c>
      <c r="O2" s="62">
        <v>61</v>
      </c>
      <c r="P2" s="62">
        <v>47</v>
      </c>
      <c r="Q2" s="62">
        <v>77.05</v>
      </c>
      <c r="R2" s="62">
        <v>19.68</v>
      </c>
      <c r="S2" s="62">
        <v>192</v>
      </c>
      <c r="T2" s="62">
        <v>128</v>
      </c>
      <c r="U2" s="62">
        <v>66.67</v>
      </c>
      <c r="V2" s="62">
        <v>61.94</v>
      </c>
      <c r="W2" s="62">
        <v>0</v>
      </c>
      <c r="X2" s="62">
        <v>0</v>
      </c>
      <c r="Y2" s="62">
        <v>0</v>
      </c>
      <c r="Z2" s="62">
        <v>0</v>
      </c>
      <c r="AA2" s="62">
        <v>1</v>
      </c>
      <c r="AB2" s="62">
        <v>0</v>
      </c>
      <c r="AC2" s="62">
        <v>0</v>
      </c>
      <c r="AD2" s="62">
        <v>0.32</v>
      </c>
      <c r="AE2" s="62">
        <v>12</v>
      </c>
      <c r="AF2" s="62">
        <v>6</v>
      </c>
      <c r="AG2" s="62">
        <v>50</v>
      </c>
      <c r="AH2" s="62">
        <v>3.87</v>
      </c>
      <c r="AI2" s="62">
        <v>0</v>
      </c>
      <c r="AJ2" s="62">
        <v>0</v>
      </c>
      <c r="AK2" s="62">
        <v>0</v>
      </c>
      <c r="AL2" s="62">
        <v>0</v>
      </c>
      <c r="AM2" s="62">
        <v>55</v>
      </c>
      <c r="AN2" s="62">
        <v>37</v>
      </c>
      <c r="AO2" s="62">
        <v>67.27</v>
      </c>
      <c r="AP2" s="62">
        <v>17.739999999999998</v>
      </c>
      <c r="AQ2" s="62">
        <v>4</v>
      </c>
      <c r="AR2" s="62">
        <v>0</v>
      </c>
      <c r="AS2" s="62">
        <v>0</v>
      </c>
      <c r="AT2" s="62">
        <v>1.29</v>
      </c>
      <c r="AU2" s="62">
        <v>3</v>
      </c>
      <c r="AV2" s="62">
        <v>0</v>
      </c>
      <c r="AW2" s="62">
        <v>0</v>
      </c>
      <c r="AX2" s="62">
        <v>0.97</v>
      </c>
      <c r="AY2" s="62">
        <v>12</v>
      </c>
      <c r="AZ2" s="62">
        <v>9</v>
      </c>
      <c r="BA2" s="62">
        <v>75</v>
      </c>
      <c r="BB2" s="62">
        <v>3.87</v>
      </c>
      <c r="BC2" s="62">
        <v>32</v>
      </c>
      <c r="BD2" s="62">
        <v>23</v>
      </c>
      <c r="BE2" s="62">
        <v>71.88</v>
      </c>
      <c r="BF2" s="62">
        <v>10.32</v>
      </c>
      <c r="BG2" s="62">
        <v>0</v>
      </c>
      <c r="BH2" s="62">
        <v>0</v>
      </c>
      <c r="BI2" s="62">
        <v>0</v>
      </c>
      <c r="BJ2" s="62">
        <v>0</v>
      </c>
      <c r="BK2" s="62">
        <v>0</v>
      </c>
      <c r="BL2" s="62">
        <v>0</v>
      </c>
      <c r="BM2" s="62">
        <v>0</v>
      </c>
      <c r="BN2" s="62">
        <v>0</v>
      </c>
      <c r="BO2" s="62">
        <v>3</v>
      </c>
      <c r="BP2" s="62">
        <v>0</v>
      </c>
      <c r="BQ2" s="62">
        <v>0</v>
      </c>
      <c r="BR2" s="62">
        <v>0.97</v>
      </c>
      <c r="BS2" s="62">
        <v>0</v>
      </c>
      <c r="BT2" s="62">
        <v>0</v>
      </c>
      <c r="BU2" s="62">
        <v>0</v>
      </c>
      <c r="BV2" s="62">
        <v>0</v>
      </c>
      <c r="BW2" s="62">
        <v>255</v>
      </c>
      <c r="BX2" s="62">
        <v>165</v>
      </c>
      <c r="BY2" s="62">
        <v>64.709999999999994</v>
      </c>
      <c r="BZ2" s="62">
        <v>82.26</v>
      </c>
      <c r="CA2" s="62">
        <v>13</v>
      </c>
      <c r="CB2" s="62">
        <v>5</v>
      </c>
      <c r="CC2" s="62">
        <v>38.46</v>
      </c>
      <c r="CD2" s="62">
        <v>4.1900000000000004</v>
      </c>
      <c r="CE2" s="62">
        <v>17</v>
      </c>
      <c r="CF2" s="62">
        <v>8</v>
      </c>
      <c r="CG2" s="62">
        <v>47.06</v>
      </c>
      <c r="CH2" s="62">
        <v>5.48</v>
      </c>
      <c r="CI2" s="62">
        <v>49</v>
      </c>
      <c r="CJ2" s="62">
        <v>38</v>
      </c>
      <c r="CK2" s="62">
        <v>77.55</v>
      </c>
      <c r="CL2" s="62">
        <v>15.81</v>
      </c>
      <c r="CM2" s="62">
        <v>160</v>
      </c>
      <c r="CN2" s="62">
        <v>105</v>
      </c>
      <c r="CO2" s="62">
        <v>65.62</v>
      </c>
      <c r="CP2" s="62">
        <v>51.61</v>
      </c>
      <c r="CQ2" s="62">
        <v>0</v>
      </c>
      <c r="CR2" s="62">
        <v>0</v>
      </c>
      <c r="CS2" s="62">
        <v>0</v>
      </c>
      <c r="CT2" s="62">
        <v>0</v>
      </c>
      <c r="CU2" s="62">
        <v>1</v>
      </c>
      <c r="CV2" s="62">
        <v>0</v>
      </c>
      <c r="CW2" s="62">
        <v>0</v>
      </c>
      <c r="CX2" s="62">
        <v>0.32</v>
      </c>
      <c r="CY2" s="62">
        <v>9</v>
      </c>
      <c r="CZ2" s="62">
        <v>5</v>
      </c>
      <c r="DA2" s="62">
        <v>55.56</v>
      </c>
      <c r="DB2" s="62">
        <v>2.9</v>
      </c>
      <c r="DC2" s="62">
        <v>0</v>
      </c>
      <c r="DD2" s="62">
        <v>0</v>
      </c>
      <c r="DE2" s="62">
        <v>0</v>
      </c>
      <c r="DF2" s="62">
        <v>0</v>
      </c>
      <c r="DG2" s="62" t="s">
        <v>104</v>
      </c>
    </row>
    <row r="3" spans="1:111" ht="15.75" thickBot="1" x14ac:dyDescent="0.3">
      <c r="A3" s="2" t="s">
        <v>0</v>
      </c>
      <c r="B3" s="2" t="s">
        <v>1</v>
      </c>
      <c r="C3" s="62">
        <v>2019</v>
      </c>
      <c r="D3" s="62">
        <v>62</v>
      </c>
      <c r="E3" s="62">
        <v>43</v>
      </c>
      <c r="F3" s="62">
        <v>69.349999999999994</v>
      </c>
      <c r="G3" s="62">
        <v>0</v>
      </c>
      <c r="H3" s="62">
        <v>0</v>
      </c>
      <c r="I3" s="62">
        <v>0</v>
      </c>
      <c r="J3" s="62">
        <v>0</v>
      </c>
      <c r="K3" s="62">
        <v>5</v>
      </c>
      <c r="L3" s="62">
        <v>4</v>
      </c>
      <c r="M3" s="62">
        <v>80</v>
      </c>
      <c r="N3" s="62">
        <v>8.06</v>
      </c>
      <c r="O3" s="62">
        <v>1</v>
      </c>
      <c r="P3" s="62">
        <v>0</v>
      </c>
      <c r="Q3" s="62">
        <v>0</v>
      </c>
      <c r="R3" s="62">
        <v>1.61</v>
      </c>
      <c r="S3" s="62">
        <v>44</v>
      </c>
      <c r="T3" s="62">
        <v>32</v>
      </c>
      <c r="U3" s="62">
        <v>72.73</v>
      </c>
      <c r="V3" s="62">
        <v>70.97</v>
      </c>
      <c r="W3" s="62">
        <v>0</v>
      </c>
      <c r="X3" s="62">
        <v>0</v>
      </c>
      <c r="Y3" s="62">
        <v>0</v>
      </c>
      <c r="Z3" s="62">
        <v>0</v>
      </c>
      <c r="AA3" s="62">
        <v>3</v>
      </c>
      <c r="AB3" s="62">
        <v>0</v>
      </c>
      <c r="AC3" s="62">
        <v>0</v>
      </c>
      <c r="AD3" s="62">
        <v>4.84</v>
      </c>
      <c r="AE3" s="62">
        <v>7</v>
      </c>
      <c r="AF3" s="62">
        <v>5</v>
      </c>
      <c r="AG3" s="62">
        <v>71.430000000000007</v>
      </c>
      <c r="AH3" s="62">
        <v>11.29</v>
      </c>
      <c r="AI3" s="62">
        <v>0</v>
      </c>
      <c r="AJ3" s="62">
        <v>0</v>
      </c>
      <c r="AK3" s="62">
        <v>0</v>
      </c>
      <c r="AL3" s="62">
        <v>0</v>
      </c>
      <c r="AM3" s="62">
        <v>15</v>
      </c>
      <c r="AN3" s="62">
        <v>10</v>
      </c>
      <c r="AO3" s="62">
        <v>66.67</v>
      </c>
      <c r="AP3" s="62">
        <v>24.19</v>
      </c>
      <c r="AQ3" s="62">
        <v>0</v>
      </c>
      <c r="AR3" s="62">
        <v>0</v>
      </c>
      <c r="AS3" s="62">
        <v>0</v>
      </c>
      <c r="AT3" s="62">
        <v>0</v>
      </c>
      <c r="AU3" s="62">
        <v>2</v>
      </c>
      <c r="AV3" s="62">
        <v>0</v>
      </c>
      <c r="AW3" s="62">
        <v>0</v>
      </c>
      <c r="AX3" s="62">
        <v>3.23</v>
      </c>
      <c r="AY3" s="62">
        <v>0</v>
      </c>
      <c r="AZ3" s="62">
        <v>0</v>
      </c>
      <c r="BA3" s="62">
        <v>0</v>
      </c>
      <c r="BB3" s="62">
        <v>0</v>
      </c>
      <c r="BC3" s="62">
        <v>11</v>
      </c>
      <c r="BD3" s="62">
        <v>7</v>
      </c>
      <c r="BE3" s="62">
        <v>63.64</v>
      </c>
      <c r="BF3" s="62">
        <v>17.739999999999998</v>
      </c>
      <c r="BG3" s="62">
        <v>0</v>
      </c>
      <c r="BH3" s="62">
        <v>0</v>
      </c>
      <c r="BI3" s="62">
        <v>0</v>
      </c>
      <c r="BJ3" s="62">
        <v>0</v>
      </c>
      <c r="BK3" s="62">
        <v>1</v>
      </c>
      <c r="BL3" s="62">
        <v>0</v>
      </c>
      <c r="BM3" s="62">
        <v>0</v>
      </c>
      <c r="BN3" s="62">
        <v>1.61</v>
      </c>
      <c r="BO3" s="62">
        <v>1</v>
      </c>
      <c r="BP3" s="62">
        <v>0</v>
      </c>
      <c r="BQ3" s="62">
        <v>0</v>
      </c>
      <c r="BR3" s="62">
        <v>1.61</v>
      </c>
      <c r="BS3" s="62">
        <v>0</v>
      </c>
      <c r="BT3" s="62">
        <v>0</v>
      </c>
      <c r="BU3" s="62">
        <v>0</v>
      </c>
      <c r="BV3" s="62">
        <v>0</v>
      </c>
      <c r="BW3" s="62">
        <v>47</v>
      </c>
      <c r="BX3" s="62">
        <v>33</v>
      </c>
      <c r="BY3" s="62">
        <v>70.209999999999994</v>
      </c>
      <c r="BZ3" s="62">
        <v>75.81</v>
      </c>
      <c r="CA3" s="62">
        <v>0</v>
      </c>
      <c r="CB3" s="62">
        <v>0</v>
      </c>
      <c r="CC3" s="62">
        <v>0</v>
      </c>
      <c r="CD3" s="62">
        <v>0</v>
      </c>
      <c r="CE3" s="62">
        <v>3</v>
      </c>
      <c r="CF3" s="62">
        <v>0</v>
      </c>
      <c r="CG3" s="62">
        <v>0</v>
      </c>
      <c r="CH3" s="62">
        <v>4.84</v>
      </c>
      <c r="CI3" s="62">
        <v>1</v>
      </c>
      <c r="CJ3" s="62">
        <v>0</v>
      </c>
      <c r="CK3" s="62">
        <v>0</v>
      </c>
      <c r="CL3" s="62">
        <v>1.61</v>
      </c>
      <c r="CM3" s="62">
        <v>33</v>
      </c>
      <c r="CN3" s="62">
        <v>25</v>
      </c>
      <c r="CO3" s="62">
        <v>75.760000000000005</v>
      </c>
      <c r="CP3" s="62">
        <v>53.23</v>
      </c>
      <c r="CQ3" s="62">
        <v>0</v>
      </c>
      <c r="CR3" s="62">
        <v>0</v>
      </c>
      <c r="CS3" s="62">
        <v>0</v>
      </c>
      <c r="CT3" s="62">
        <v>0</v>
      </c>
      <c r="CU3" s="62">
        <v>2</v>
      </c>
      <c r="CV3" s="62">
        <v>0</v>
      </c>
      <c r="CW3" s="62">
        <v>0</v>
      </c>
      <c r="CX3" s="62">
        <v>3.23</v>
      </c>
      <c r="CY3" s="62">
        <v>6</v>
      </c>
      <c r="CZ3" s="62">
        <v>4</v>
      </c>
      <c r="DA3" s="62">
        <v>66.67</v>
      </c>
      <c r="DB3" s="62">
        <v>9.68</v>
      </c>
      <c r="DC3" s="62">
        <v>0</v>
      </c>
      <c r="DD3" s="62">
        <v>0</v>
      </c>
      <c r="DE3" s="62">
        <v>0</v>
      </c>
      <c r="DF3" s="62">
        <v>0</v>
      </c>
      <c r="DG3" s="62" t="s">
        <v>104</v>
      </c>
    </row>
    <row r="4" spans="1:111" ht="15.75" thickBot="1" x14ac:dyDescent="0.3">
      <c r="A4" s="2" t="s">
        <v>6</v>
      </c>
      <c r="B4" s="2" t="s">
        <v>7</v>
      </c>
      <c r="C4" s="62">
        <v>2020</v>
      </c>
      <c r="D4" s="62">
        <v>659</v>
      </c>
      <c r="E4" s="62">
        <v>421</v>
      </c>
      <c r="F4" s="62">
        <v>63.88</v>
      </c>
      <c r="G4" s="62">
        <v>12</v>
      </c>
      <c r="H4" s="62">
        <v>6</v>
      </c>
      <c r="I4" s="62">
        <v>50</v>
      </c>
      <c r="J4" s="62">
        <v>1.82</v>
      </c>
      <c r="K4" s="62">
        <v>106</v>
      </c>
      <c r="L4" s="62">
        <v>47</v>
      </c>
      <c r="M4" s="62">
        <v>44.34</v>
      </c>
      <c r="N4" s="62">
        <v>16.079999999999998</v>
      </c>
      <c r="O4" s="62">
        <v>193</v>
      </c>
      <c r="P4" s="62">
        <v>154</v>
      </c>
      <c r="Q4" s="62">
        <v>79.790000000000006</v>
      </c>
      <c r="R4" s="62">
        <v>29.29</v>
      </c>
      <c r="S4" s="62">
        <v>283</v>
      </c>
      <c r="T4" s="62">
        <v>175</v>
      </c>
      <c r="U4" s="62">
        <v>61.84</v>
      </c>
      <c r="V4" s="62">
        <v>42.94</v>
      </c>
      <c r="W4" s="62">
        <v>0</v>
      </c>
      <c r="X4" s="62">
        <v>0</v>
      </c>
      <c r="Y4" s="62">
        <v>0</v>
      </c>
      <c r="Z4" s="62">
        <v>0</v>
      </c>
      <c r="AA4" s="62">
        <v>3</v>
      </c>
      <c r="AB4" s="62">
        <v>0</v>
      </c>
      <c r="AC4" s="62">
        <v>0</v>
      </c>
      <c r="AD4" s="62">
        <v>0.46</v>
      </c>
      <c r="AE4" s="62">
        <v>37</v>
      </c>
      <c r="AF4" s="62">
        <v>19</v>
      </c>
      <c r="AG4" s="62">
        <v>51.35</v>
      </c>
      <c r="AH4" s="62">
        <v>5.61</v>
      </c>
      <c r="AI4" s="62">
        <v>0</v>
      </c>
      <c r="AJ4" s="62">
        <v>0</v>
      </c>
      <c r="AK4" s="62">
        <v>0</v>
      </c>
      <c r="AL4" s="62">
        <v>0</v>
      </c>
      <c r="AM4" s="62">
        <v>191</v>
      </c>
      <c r="AN4" s="62">
        <v>119</v>
      </c>
      <c r="AO4" s="62">
        <v>62.3</v>
      </c>
      <c r="AP4" s="62">
        <v>28.98</v>
      </c>
      <c r="AQ4" s="62">
        <v>2</v>
      </c>
      <c r="AR4" s="62">
        <v>0</v>
      </c>
      <c r="AS4" s="62">
        <v>0</v>
      </c>
      <c r="AT4" s="62">
        <v>0.3</v>
      </c>
      <c r="AU4" s="62">
        <v>36</v>
      </c>
      <c r="AV4" s="62">
        <v>15</v>
      </c>
      <c r="AW4" s="62">
        <v>41.67</v>
      </c>
      <c r="AX4" s="62">
        <v>5.46</v>
      </c>
      <c r="AY4" s="62">
        <v>64</v>
      </c>
      <c r="AZ4" s="62">
        <v>50</v>
      </c>
      <c r="BA4" s="62">
        <v>78.12</v>
      </c>
      <c r="BB4" s="62">
        <v>9.7100000000000009</v>
      </c>
      <c r="BC4" s="62">
        <v>73</v>
      </c>
      <c r="BD4" s="62">
        <v>44</v>
      </c>
      <c r="BE4" s="62">
        <v>60.27</v>
      </c>
      <c r="BF4" s="62">
        <v>11.08</v>
      </c>
      <c r="BG4" s="62">
        <v>0</v>
      </c>
      <c r="BH4" s="62">
        <v>0</v>
      </c>
      <c r="BI4" s="62">
        <v>0</v>
      </c>
      <c r="BJ4" s="62">
        <v>0</v>
      </c>
      <c r="BK4" s="62">
        <v>2</v>
      </c>
      <c r="BL4" s="62">
        <v>0</v>
      </c>
      <c r="BM4" s="62">
        <v>0</v>
      </c>
      <c r="BN4" s="62">
        <v>0.3</v>
      </c>
      <c r="BO4" s="62">
        <v>8</v>
      </c>
      <c r="BP4" s="62">
        <v>4</v>
      </c>
      <c r="BQ4" s="62">
        <v>50</v>
      </c>
      <c r="BR4" s="62">
        <v>1.21</v>
      </c>
      <c r="BS4" s="62">
        <v>0</v>
      </c>
      <c r="BT4" s="62">
        <v>0</v>
      </c>
      <c r="BU4" s="62">
        <v>0</v>
      </c>
      <c r="BV4" s="62">
        <v>0</v>
      </c>
      <c r="BW4" s="62">
        <v>468</v>
      </c>
      <c r="BX4" s="62">
        <v>302</v>
      </c>
      <c r="BY4" s="62">
        <v>64.53</v>
      </c>
      <c r="BZ4" s="62">
        <v>71.02</v>
      </c>
      <c r="CA4" s="62">
        <v>10</v>
      </c>
      <c r="CB4" s="62">
        <v>5</v>
      </c>
      <c r="CC4" s="62">
        <v>50</v>
      </c>
      <c r="CD4" s="62">
        <v>1.52</v>
      </c>
      <c r="CE4" s="62">
        <v>70</v>
      </c>
      <c r="CF4" s="62">
        <v>32</v>
      </c>
      <c r="CG4" s="62">
        <v>45.71</v>
      </c>
      <c r="CH4" s="62">
        <v>10.62</v>
      </c>
      <c r="CI4" s="62">
        <v>129</v>
      </c>
      <c r="CJ4" s="62">
        <v>104</v>
      </c>
      <c r="CK4" s="62">
        <v>80.62</v>
      </c>
      <c r="CL4" s="62">
        <v>19.579999999999998</v>
      </c>
      <c r="CM4" s="62">
        <v>210</v>
      </c>
      <c r="CN4" s="62">
        <v>131</v>
      </c>
      <c r="CO4" s="62">
        <v>62.38</v>
      </c>
      <c r="CP4" s="62">
        <v>31.87</v>
      </c>
      <c r="CQ4" s="62">
        <v>0</v>
      </c>
      <c r="CR4" s="62">
        <v>0</v>
      </c>
      <c r="CS4" s="62">
        <v>0</v>
      </c>
      <c r="CT4" s="62">
        <v>0</v>
      </c>
      <c r="CU4" s="62">
        <v>1</v>
      </c>
      <c r="CV4" s="62">
        <v>0</v>
      </c>
      <c r="CW4" s="62">
        <v>0</v>
      </c>
      <c r="CX4" s="62">
        <v>0.15</v>
      </c>
      <c r="CY4" s="62">
        <v>29</v>
      </c>
      <c r="CZ4" s="62">
        <v>15</v>
      </c>
      <c r="DA4" s="62">
        <v>51.72</v>
      </c>
      <c r="DB4" s="62">
        <v>4.4000000000000004</v>
      </c>
      <c r="DC4" s="62">
        <v>0</v>
      </c>
      <c r="DD4" s="62">
        <v>0</v>
      </c>
      <c r="DE4" s="62">
        <v>0</v>
      </c>
      <c r="DF4" s="62">
        <v>0</v>
      </c>
      <c r="DG4" s="62" t="s">
        <v>104</v>
      </c>
    </row>
    <row r="5" spans="1:111" ht="15.75" thickBot="1" x14ac:dyDescent="0.3">
      <c r="A5" s="2" t="s">
        <v>4</v>
      </c>
      <c r="B5" s="2" t="s">
        <v>5</v>
      </c>
      <c r="C5" s="62">
        <v>2020</v>
      </c>
      <c r="D5" s="62">
        <v>405</v>
      </c>
      <c r="E5" s="62">
        <v>176</v>
      </c>
      <c r="F5" s="62">
        <v>43.46</v>
      </c>
      <c r="G5" s="62">
        <v>16</v>
      </c>
      <c r="H5" s="62">
        <v>1</v>
      </c>
      <c r="I5" s="62">
        <v>6.25</v>
      </c>
      <c r="J5" s="62">
        <v>3.95</v>
      </c>
      <c r="K5" s="62">
        <v>50</v>
      </c>
      <c r="L5" s="62">
        <v>10</v>
      </c>
      <c r="M5" s="62">
        <v>20</v>
      </c>
      <c r="N5" s="62">
        <v>12.35</v>
      </c>
      <c r="O5" s="62">
        <v>53</v>
      </c>
      <c r="P5" s="62">
        <v>29</v>
      </c>
      <c r="Q5" s="62">
        <v>54.72</v>
      </c>
      <c r="R5" s="62">
        <v>13.09</v>
      </c>
      <c r="S5" s="62">
        <v>262</v>
      </c>
      <c r="T5" s="62">
        <v>125</v>
      </c>
      <c r="U5" s="62">
        <v>47.71</v>
      </c>
      <c r="V5" s="62">
        <v>64.69</v>
      </c>
      <c r="W5" s="62">
        <v>0</v>
      </c>
      <c r="X5" s="62">
        <v>0</v>
      </c>
      <c r="Y5" s="62">
        <v>0</v>
      </c>
      <c r="Z5" s="62">
        <v>0</v>
      </c>
      <c r="AA5" s="62">
        <v>1</v>
      </c>
      <c r="AB5" s="62">
        <v>0</v>
      </c>
      <c r="AC5" s="62">
        <v>0</v>
      </c>
      <c r="AD5" s="62">
        <v>0.25</v>
      </c>
      <c r="AE5" s="62">
        <v>17</v>
      </c>
      <c r="AF5" s="62">
        <v>7</v>
      </c>
      <c r="AG5" s="62">
        <v>41.18</v>
      </c>
      <c r="AH5" s="62">
        <v>4.2</v>
      </c>
      <c r="AI5" s="62">
        <v>0</v>
      </c>
      <c r="AJ5" s="62">
        <v>0</v>
      </c>
      <c r="AK5" s="62">
        <v>0</v>
      </c>
      <c r="AL5" s="62">
        <v>0</v>
      </c>
      <c r="AM5" s="62">
        <v>79</v>
      </c>
      <c r="AN5" s="62">
        <v>18</v>
      </c>
      <c r="AO5" s="62">
        <v>22.78</v>
      </c>
      <c r="AP5" s="62">
        <v>19.510000000000002</v>
      </c>
      <c r="AQ5" s="62">
        <v>3</v>
      </c>
      <c r="AR5" s="62">
        <v>0</v>
      </c>
      <c r="AS5" s="62">
        <v>0</v>
      </c>
      <c r="AT5" s="62">
        <v>0.74</v>
      </c>
      <c r="AU5" s="62">
        <v>12</v>
      </c>
      <c r="AV5" s="62">
        <v>0</v>
      </c>
      <c r="AW5" s="62">
        <v>0</v>
      </c>
      <c r="AX5" s="62">
        <v>2.96</v>
      </c>
      <c r="AY5" s="62">
        <v>16</v>
      </c>
      <c r="AZ5" s="62">
        <v>5</v>
      </c>
      <c r="BA5" s="62">
        <v>31.25</v>
      </c>
      <c r="BB5" s="62">
        <v>3.95</v>
      </c>
      <c r="BC5" s="62">
        <v>42</v>
      </c>
      <c r="BD5" s="62">
        <v>12</v>
      </c>
      <c r="BE5" s="62">
        <v>28.57</v>
      </c>
      <c r="BF5" s="62">
        <v>10.37</v>
      </c>
      <c r="BG5" s="62">
        <v>0</v>
      </c>
      <c r="BH5" s="62">
        <v>0</v>
      </c>
      <c r="BI5" s="62">
        <v>0</v>
      </c>
      <c r="BJ5" s="62">
        <v>0</v>
      </c>
      <c r="BK5" s="62">
        <v>0</v>
      </c>
      <c r="BL5" s="62">
        <v>0</v>
      </c>
      <c r="BM5" s="62">
        <v>0</v>
      </c>
      <c r="BN5" s="62">
        <v>0</v>
      </c>
      <c r="BO5" s="62">
        <v>4</v>
      </c>
      <c r="BP5" s="62">
        <v>0</v>
      </c>
      <c r="BQ5" s="62">
        <v>0</v>
      </c>
      <c r="BR5" s="62">
        <v>0.99</v>
      </c>
      <c r="BS5" s="62">
        <v>0</v>
      </c>
      <c r="BT5" s="62">
        <v>0</v>
      </c>
      <c r="BU5" s="62">
        <v>0</v>
      </c>
      <c r="BV5" s="62">
        <v>0</v>
      </c>
      <c r="BW5" s="62">
        <v>325</v>
      </c>
      <c r="BX5" s="62">
        <v>158</v>
      </c>
      <c r="BY5" s="62">
        <v>48.62</v>
      </c>
      <c r="BZ5" s="62">
        <v>80.25</v>
      </c>
      <c r="CA5" s="62">
        <v>12</v>
      </c>
      <c r="CB5" s="62">
        <v>1</v>
      </c>
      <c r="CC5" s="62">
        <v>8.33</v>
      </c>
      <c r="CD5" s="62">
        <v>2.96</v>
      </c>
      <c r="CE5" s="62">
        <v>38</v>
      </c>
      <c r="CF5" s="62">
        <v>10</v>
      </c>
      <c r="CG5" s="62">
        <v>26.32</v>
      </c>
      <c r="CH5" s="62">
        <v>9.3800000000000008</v>
      </c>
      <c r="CI5" s="62">
        <v>37</v>
      </c>
      <c r="CJ5" s="62">
        <v>24</v>
      </c>
      <c r="CK5" s="62">
        <v>64.86</v>
      </c>
      <c r="CL5" s="62">
        <v>9.14</v>
      </c>
      <c r="CM5" s="62">
        <v>220</v>
      </c>
      <c r="CN5" s="62">
        <v>113</v>
      </c>
      <c r="CO5" s="62">
        <v>51.36</v>
      </c>
      <c r="CP5" s="62">
        <v>54.32</v>
      </c>
      <c r="CQ5" s="62">
        <v>0</v>
      </c>
      <c r="CR5" s="62">
        <v>0</v>
      </c>
      <c r="CS5" s="62">
        <v>0</v>
      </c>
      <c r="CT5" s="62">
        <v>0</v>
      </c>
      <c r="CU5" s="62">
        <v>1</v>
      </c>
      <c r="CV5" s="62">
        <v>0</v>
      </c>
      <c r="CW5" s="62">
        <v>0</v>
      </c>
      <c r="CX5" s="62">
        <v>0.25</v>
      </c>
      <c r="CY5" s="62">
        <v>13</v>
      </c>
      <c r="CZ5" s="62">
        <v>7</v>
      </c>
      <c r="DA5" s="62">
        <v>53.85</v>
      </c>
      <c r="DB5" s="62">
        <v>3.21</v>
      </c>
      <c r="DC5" s="62">
        <v>0</v>
      </c>
      <c r="DD5" s="62">
        <v>0</v>
      </c>
      <c r="DE5" s="62">
        <v>0</v>
      </c>
      <c r="DF5" s="62">
        <v>0</v>
      </c>
      <c r="DG5" s="62" t="s">
        <v>104</v>
      </c>
    </row>
    <row r="6" spans="1:111" ht="15.75" thickBot="1" x14ac:dyDescent="0.3">
      <c r="A6" s="2" t="s">
        <v>8</v>
      </c>
      <c r="B6" s="2" t="s">
        <v>9</v>
      </c>
      <c r="C6" s="62">
        <v>2019</v>
      </c>
      <c r="D6" s="62">
        <v>12423</v>
      </c>
      <c r="E6" s="62">
        <v>9050</v>
      </c>
      <c r="F6" s="62">
        <v>72.849999999999994</v>
      </c>
      <c r="G6" s="62">
        <v>169</v>
      </c>
      <c r="H6" s="62">
        <v>73</v>
      </c>
      <c r="I6" s="62">
        <v>43.2</v>
      </c>
      <c r="J6" s="62">
        <v>1.36</v>
      </c>
      <c r="K6" s="62">
        <v>1935</v>
      </c>
      <c r="L6" s="62">
        <v>764</v>
      </c>
      <c r="M6" s="62">
        <v>39.479999999999997</v>
      </c>
      <c r="N6" s="62">
        <v>15.58</v>
      </c>
      <c r="O6" s="62">
        <v>6286</v>
      </c>
      <c r="P6" s="62">
        <v>5045</v>
      </c>
      <c r="Q6" s="62">
        <v>80.260000000000005</v>
      </c>
      <c r="R6" s="62">
        <v>50.6</v>
      </c>
      <c r="S6" s="62">
        <v>2910</v>
      </c>
      <c r="T6" s="62">
        <v>2276</v>
      </c>
      <c r="U6" s="62">
        <v>78.209999999999994</v>
      </c>
      <c r="V6" s="62">
        <v>23.42</v>
      </c>
      <c r="W6" s="62">
        <v>26</v>
      </c>
      <c r="X6" s="62">
        <v>14</v>
      </c>
      <c r="Y6" s="62">
        <v>53.85</v>
      </c>
      <c r="Z6" s="62">
        <v>0.21</v>
      </c>
      <c r="AA6" s="62">
        <v>15</v>
      </c>
      <c r="AB6" s="62">
        <v>9</v>
      </c>
      <c r="AC6" s="62">
        <v>60</v>
      </c>
      <c r="AD6" s="62">
        <v>0.12</v>
      </c>
      <c r="AE6" s="62">
        <v>668</v>
      </c>
      <c r="AF6" s="62">
        <v>538</v>
      </c>
      <c r="AG6" s="62">
        <v>80.540000000000006</v>
      </c>
      <c r="AH6" s="62">
        <v>5.38</v>
      </c>
      <c r="AI6" s="62">
        <v>0</v>
      </c>
      <c r="AJ6" s="62">
        <v>0</v>
      </c>
      <c r="AK6" s="62">
        <v>0</v>
      </c>
      <c r="AL6" s="62">
        <v>0</v>
      </c>
      <c r="AM6" s="62">
        <v>3320</v>
      </c>
      <c r="AN6" s="62">
        <v>2344</v>
      </c>
      <c r="AO6" s="62">
        <v>70.599999999999994</v>
      </c>
      <c r="AP6" s="62">
        <v>26.72</v>
      </c>
      <c r="AQ6" s="62">
        <v>54</v>
      </c>
      <c r="AR6" s="62">
        <v>21</v>
      </c>
      <c r="AS6" s="62">
        <v>38.89</v>
      </c>
      <c r="AT6" s="62">
        <v>0.43</v>
      </c>
      <c r="AU6" s="62">
        <v>469</v>
      </c>
      <c r="AV6" s="62">
        <v>142</v>
      </c>
      <c r="AW6" s="62">
        <v>30.28</v>
      </c>
      <c r="AX6" s="62">
        <v>3.78</v>
      </c>
      <c r="AY6" s="62">
        <v>1892</v>
      </c>
      <c r="AZ6" s="62">
        <v>1493</v>
      </c>
      <c r="BA6" s="62">
        <v>78.91</v>
      </c>
      <c r="BB6" s="62">
        <v>15.23</v>
      </c>
      <c r="BC6" s="62">
        <v>585</v>
      </c>
      <c r="BD6" s="62">
        <v>428</v>
      </c>
      <c r="BE6" s="62">
        <v>73.16</v>
      </c>
      <c r="BF6" s="62">
        <v>4.71</v>
      </c>
      <c r="BG6" s="62">
        <v>4</v>
      </c>
      <c r="BH6" s="62">
        <v>0</v>
      </c>
      <c r="BI6" s="62">
        <v>0</v>
      </c>
      <c r="BJ6" s="62">
        <v>0.03</v>
      </c>
      <c r="BK6" s="62">
        <v>1</v>
      </c>
      <c r="BL6" s="62">
        <v>0</v>
      </c>
      <c r="BM6" s="62">
        <v>0</v>
      </c>
      <c r="BN6" s="62">
        <v>0.01</v>
      </c>
      <c r="BO6" s="62">
        <v>205</v>
      </c>
      <c r="BP6" s="62">
        <v>163</v>
      </c>
      <c r="BQ6" s="62">
        <v>79.510000000000005</v>
      </c>
      <c r="BR6" s="62">
        <v>1.65</v>
      </c>
      <c r="BS6" s="62">
        <v>0</v>
      </c>
      <c r="BT6" s="62">
        <v>0</v>
      </c>
      <c r="BU6" s="62">
        <v>0</v>
      </c>
      <c r="BV6" s="62">
        <v>0</v>
      </c>
      <c r="BW6" s="62">
        <v>9103</v>
      </c>
      <c r="BX6" s="62">
        <v>6706</v>
      </c>
      <c r="BY6" s="62">
        <v>73.67</v>
      </c>
      <c r="BZ6" s="62">
        <v>73.28</v>
      </c>
      <c r="CA6" s="62">
        <v>115</v>
      </c>
      <c r="CB6" s="62">
        <v>52</v>
      </c>
      <c r="CC6" s="62">
        <v>45.22</v>
      </c>
      <c r="CD6" s="62">
        <v>0.93</v>
      </c>
      <c r="CE6" s="62">
        <v>1466</v>
      </c>
      <c r="CF6" s="62">
        <v>622</v>
      </c>
      <c r="CG6" s="62">
        <v>42.43</v>
      </c>
      <c r="CH6" s="62">
        <v>11.8</v>
      </c>
      <c r="CI6" s="62">
        <v>4394</v>
      </c>
      <c r="CJ6" s="62">
        <v>3552</v>
      </c>
      <c r="CK6" s="62">
        <v>80.84</v>
      </c>
      <c r="CL6" s="62">
        <v>35.369999999999997</v>
      </c>
      <c r="CM6" s="62">
        <v>2325</v>
      </c>
      <c r="CN6" s="62">
        <v>1848</v>
      </c>
      <c r="CO6" s="62">
        <v>79.48</v>
      </c>
      <c r="CP6" s="62">
        <v>18.72</v>
      </c>
      <c r="CQ6" s="62">
        <v>22</v>
      </c>
      <c r="CR6" s="62">
        <v>12</v>
      </c>
      <c r="CS6" s="62">
        <v>54.55</v>
      </c>
      <c r="CT6" s="62">
        <v>0.18</v>
      </c>
      <c r="CU6" s="62">
        <v>14</v>
      </c>
      <c r="CV6" s="62">
        <v>9</v>
      </c>
      <c r="CW6" s="62">
        <v>64.290000000000006</v>
      </c>
      <c r="CX6" s="62">
        <v>0.11</v>
      </c>
      <c r="CY6" s="62">
        <v>463</v>
      </c>
      <c r="CZ6" s="62">
        <v>375</v>
      </c>
      <c r="DA6" s="62">
        <v>80.989999999999995</v>
      </c>
      <c r="DB6" s="62">
        <v>3.73</v>
      </c>
      <c r="DC6" s="62">
        <v>0</v>
      </c>
      <c r="DD6" s="62">
        <v>0</v>
      </c>
      <c r="DE6" s="62">
        <v>0</v>
      </c>
      <c r="DF6" s="62">
        <v>0</v>
      </c>
      <c r="DG6" s="62" t="s">
        <v>104</v>
      </c>
    </row>
    <row r="7" spans="1:111" ht="15.75" thickBot="1" x14ac:dyDescent="0.3">
      <c r="A7" s="2" t="s">
        <v>10</v>
      </c>
      <c r="B7" s="2" t="s">
        <v>11</v>
      </c>
      <c r="C7" s="62">
        <v>2019</v>
      </c>
      <c r="D7" s="62">
        <v>1046</v>
      </c>
      <c r="E7" s="62">
        <v>727</v>
      </c>
      <c r="F7" s="62">
        <v>69.5</v>
      </c>
      <c r="G7" s="62">
        <v>23</v>
      </c>
      <c r="H7" s="62">
        <v>7</v>
      </c>
      <c r="I7" s="62">
        <v>30.43</v>
      </c>
      <c r="J7" s="62">
        <v>2.2000000000000002</v>
      </c>
      <c r="K7" s="62">
        <v>123</v>
      </c>
      <c r="L7" s="62">
        <v>60</v>
      </c>
      <c r="M7" s="62">
        <v>48.78</v>
      </c>
      <c r="N7" s="62">
        <v>11.76</v>
      </c>
      <c r="O7" s="62">
        <v>168</v>
      </c>
      <c r="P7" s="62">
        <v>127</v>
      </c>
      <c r="Q7" s="62">
        <v>75.599999999999994</v>
      </c>
      <c r="R7" s="62">
        <v>16.059999999999999</v>
      </c>
      <c r="S7" s="62">
        <v>664</v>
      </c>
      <c r="T7" s="62">
        <v>482</v>
      </c>
      <c r="U7" s="62">
        <v>72.59</v>
      </c>
      <c r="V7" s="62">
        <v>63.48</v>
      </c>
      <c r="W7" s="62">
        <v>1</v>
      </c>
      <c r="X7" s="62">
        <v>0</v>
      </c>
      <c r="Y7" s="62">
        <v>0</v>
      </c>
      <c r="Z7" s="62">
        <v>0.1</v>
      </c>
      <c r="AA7" s="62">
        <v>2</v>
      </c>
      <c r="AB7" s="62">
        <v>0</v>
      </c>
      <c r="AC7" s="62">
        <v>0</v>
      </c>
      <c r="AD7" s="62">
        <v>0.19</v>
      </c>
      <c r="AE7" s="62">
        <v>46</v>
      </c>
      <c r="AF7" s="62">
        <v>37</v>
      </c>
      <c r="AG7" s="62">
        <v>80.430000000000007</v>
      </c>
      <c r="AH7" s="62">
        <v>4.4000000000000004</v>
      </c>
      <c r="AI7" s="62">
        <v>0</v>
      </c>
      <c r="AJ7" s="62">
        <v>0</v>
      </c>
      <c r="AK7" s="62">
        <v>0</v>
      </c>
      <c r="AL7" s="62">
        <v>0</v>
      </c>
      <c r="AM7" s="62">
        <v>228</v>
      </c>
      <c r="AN7" s="62">
        <v>146</v>
      </c>
      <c r="AO7" s="62">
        <v>64.040000000000006</v>
      </c>
      <c r="AP7" s="62">
        <v>21.8</v>
      </c>
      <c r="AQ7" s="62">
        <v>7</v>
      </c>
      <c r="AR7" s="62">
        <v>1</v>
      </c>
      <c r="AS7" s="62">
        <v>14.29</v>
      </c>
      <c r="AT7" s="62">
        <v>0.67</v>
      </c>
      <c r="AU7" s="62">
        <v>24</v>
      </c>
      <c r="AV7" s="62">
        <v>8</v>
      </c>
      <c r="AW7" s="62">
        <v>33.33</v>
      </c>
      <c r="AX7" s="62">
        <v>2.29</v>
      </c>
      <c r="AY7" s="62">
        <v>51</v>
      </c>
      <c r="AZ7" s="62">
        <v>38</v>
      </c>
      <c r="BA7" s="62">
        <v>74.510000000000005</v>
      </c>
      <c r="BB7" s="62">
        <v>4.88</v>
      </c>
      <c r="BC7" s="62">
        <v>127</v>
      </c>
      <c r="BD7" s="62">
        <v>86</v>
      </c>
      <c r="BE7" s="62">
        <v>67.72</v>
      </c>
      <c r="BF7" s="62">
        <v>12.14</v>
      </c>
      <c r="BG7" s="62">
        <v>1</v>
      </c>
      <c r="BH7" s="62">
        <v>0</v>
      </c>
      <c r="BI7" s="62">
        <v>0</v>
      </c>
      <c r="BJ7" s="62">
        <v>0.1</v>
      </c>
      <c r="BK7" s="62">
        <v>1</v>
      </c>
      <c r="BL7" s="62">
        <v>0</v>
      </c>
      <c r="BM7" s="62">
        <v>0</v>
      </c>
      <c r="BN7" s="62">
        <v>0.1</v>
      </c>
      <c r="BO7" s="62">
        <v>14</v>
      </c>
      <c r="BP7" s="62">
        <v>10</v>
      </c>
      <c r="BQ7" s="62">
        <v>71.430000000000007</v>
      </c>
      <c r="BR7" s="62">
        <v>1.34</v>
      </c>
      <c r="BS7" s="62">
        <v>0</v>
      </c>
      <c r="BT7" s="62">
        <v>0</v>
      </c>
      <c r="BU7" s="62">
        <v>0</v>
      </c>
      <c r="BV7" s="62">
        <v>0</v>
      </c>
      <c r="BW7" s="62">
        <v>818</v>
      </c>
      <c r="BX7" s="62">
        <v>581</v>
      </c>
      <c r="BY7" s="62">
        <v>71.03</v>
      </c>
      <c r="BZ7" s="62">
        <v>78.2</v>
      </c>
      <c r="CA7" s="62">
        <v>16</v>
      </c>
      <c r="CB7" s="62">
        <v>6</v>
      </c>
      <c r="CC7" s="62">
        <v>37.5</v>
      </c>
      <c r="CD7" s="62">
        <v>1.53</v>
      </c>
      <c r="CE7" s="62">
        <v>99</v>
      </c>
      <c r="CF7" s="62">
        <v>52</v>
      </c>
      <c r="CG7" s="62">
        <v>52.53</v>
      </c>
      <c r="CH7" s="62">
        <v>9.4600000000000009</v>
      </c>
      <c r="CI7" s="62">
        <v>117</v>
      </c>
      <c r="CJ7" s="62">
        <v>89</v>
      </c>
      <c r="CK7" s="62">
        <v>76.069999999999993</v>
      </c>
      <c r="CL7" s="62">
        <v>11.19</v>
      </c>
      <c r="CM7" s="62">
        <v>537</v>
      </c>
      <c r="CN7" s="62">
        <v>396</v>
      </c>
      <c r="CO7" s="62">
        <v>73.739999999999995</v>
      </c>
      <c r="CP7" s="62">
        <v>51.34</v>
      </c>
      <c r="CQ7" s="62">
        <v>0</v>
      </c>
      <c r="CR7" s="62">
        <v>0</v>
      </c>
      <c r="CS7" s="62">
        <v>0</v>
      </c>
      <c r="CT7" s="62">
        <v>0</v>
      </c>
      <c r="CU7" s="62">
        <v>1</v>
      </c>
      <c r="CV7" s="62">
        <v>0</v>
      </c>
      <c r="CW7" s="62">
        <v>0</v>
      </c>
      <c r="CX7" s="62">
        <v>0.1</v>
      </c>
      <c r="CY7" s="62">
        <v>32</v>
      </c>
      <c r="CZ7" s="62">
        <v>27</v>
      </c>
      <c r="DA7" s="62">
        <v>84.38</v>
      </c>
      <c r="DB7" s="62">
        <v>3.06</v>
      </c>
      <c r="DC7" s="62">
        <v>0</v>
      </c>
      <c r="DD7" s="62">
        <v>0</v>
      </c>
      <c r="DE7" s="62">
        <v>0</v>
      </c>
      <c r="DF7" s="62">
        <v>0</v>
      </c>
      <c r="DG7" s="62" t="s">
        <v>104</v>
      </c>
    </row>
    <row r="8" spans="1:111" ht="15.75" thickBot="1" x14ac:dyDescent="0.3">
      <c r="A8" s="2" t="s">
        <v>12</v>
      </c>
      <c r="B8" s="2" t="s">
        <v>13</v>
      </c>
      <c r="C8" s="62">
        <v>2020</v>
      </c>
      <c r="D8" s="62">
        <v>1337</v>
      </c>
      <c r="E8" s="62">
        <v>986</v>
      </c>
      <c r="F8" s="62">
        <v>73.75</v>
      </c>
      <c r="G8" s="62">
        <v>41</v>
      </c>
      <c r="H8" s="62">
        <v>21</v>
      </c>
      <c r="I8" s="62">
        <v>51.22</v>
      </c>
      <c r="J8" s="62">
        <v>3.07</v>
      </c>
      <c r="K8" s="62">
        <v>102</v>
      </c>
      <c r="L8" s="62">
        <v>63</v>
      </c>
      <c r="M8" s="62">
        <v>61.76</v>
      </c>
      <c r="N8" s="62">
        <v>7.63</v>
      </c>
      <c r="O8" s="62">
        <v>353</v>
      </c>
      <c r="P8" s="62">
        <v>283</v>
      </c>
      <c r="Q8" s="62">
        <v>80.17</v>
      </c>
      <c r="R8" s="62">
        <v>26.4</v>
      </c>
      <c r="S8" s="62">
        <v>717</v>
      </c>
      <c r="T8" s="62">
        <v>520</v>
      </c>
      <c r="U8" s="62">
        <v>72.52</v>
      </c>
      <c r="V8" s="62">
        <v>53.63</v>
      </c>
      <c r="W8" s="62">
        <v>1</v>
      </c>
      <c r="X8" s="62">
        <v>0</v>
      </c>
      <c r="Y8" s="62">
        <v>0</v>
      </c>
      <c r="Z8" s="62">
        <v>7.0000000000000007E-2</v>
      </c>
      <c r="AA8" s="62">
        <v>1</v>
      </c>
      <c r="AB8" s="62">
        <v>0</v>
      </c>
      <c r="AC8" s="62">
        <v>0</v>
      </c>
      <c r="AD8" s="62">
        <v>7.0000000000000007E-2</v>
      </c>
      <c r="AE8" s="62">
        <v>63</v>
      </c>
      <c r="AF8" s="62">
        <v>49</v>
      </c>
      <c r="AG8" s="62">
        <v>77.78</v>
      </c>
      <c r="AH8" s="62">
        <v>4.71</v>
      </c>
      <c r="AI8" s="62">
        <v>0</v>
      </c>
      <c r="AJ8" s="62">
        <v>0</v>
      </c>
      <c r="AK8" s="62">
        <v>0</v>
      </c>
      <c r="AL8" s="62">
        <v>0</v>
      </c>
      <c r="AM8" s="62">
        <v>309</v>
      </c>
      <c r="AN8" s="62">
        <v>237</v>
      </c>
      <c r="AO8" s="62">
        <v>76.7</v>
      </c>
      <c r="AP8" s="62">
        <v>23.11</v>
      </c>
      <c r="AQ8" s="62">
        <v>12</v>
      </c>
      <c r="AR8" s="62">
        <v>6</v>
      </c>
      <c r="AS8" s="62">
        <v>50</v>
      </c>
      <c r="AT8" s="62">
        <v>0.9</v>
      </c>
      <c r="AU8" s="62">
        <v>20</v>
      </c>
      <c r="AV8" s="62">
        <v>14</v>
      </c>
      <c r="AW8" s="62">
        <v>70</v>
      </c>
      <c r="AX8" s="62">
        <v>1.5</v>
      </c>
      <c r="AY8" s="62">
        <v>97</v>
      </c>
      <c r="AZ8" s="62">
        <v>74</v>
      </c>
      <c r="BA8" s="62">
        <v>76.290000000000006</v>
      </c>
      <c r="BB8" s="62">
        <v>7.26</v>
      </c>
      <c r="BC8" s="62">
        <v>137</v>
      </c>
      <c r="BD8" s="62">
        <v>107</v>
      </c>
      <c r="BE8" s="62">
        <v>78.099999999999994</v>
      </c>
      <c r="BF8" s="62">
        <v>10.25</v>
      </c>
      <c r="BG8" s="62">
        <v>0</v>
      </c>
      <c r="BH8" s="62">
        <v>0</v>
      </c>
      <c r="BI8" s="62">
        <v>0</v>
      </c>
      <c r="BJ8" s="62">
        <v>0</v>
      </c>
      <c r="BK8" s="62">
        <v>0</v>
      </c>
      <c r="BL8" s="62">
        <v>0</v>
      </c>
      <c r="BM8" s="62">
        <v>0</v>
      </c>
      <c r="BN8" s="62">
        <v>0</v>
      </c>
      <c r="BO8" s="62">
        <v>23</v>
      </c>
      <c r="BP8" s="62">
        <v>18</v>
      </c>
      <c r="BQ8" s="62">
        <v>78.260000000000005</v>
      </c>
      <c r="BR8" s="62">
        <v>1.72</v>
      </c>
      <c r="BS8" s="62">
        <v>0</v>
      </c>
      <c r="BT8" s="62">
        <v>0</v>
      </c>
      <c r="BU8" s="62">
        <v>0</v>
      </c>
      <c r="BV8" s="62">
        <v>0</v>
      </c>
      <c r="BW8" s="62">
        <v>1026</v>
      </c>
      <c r="BX8" s="62">
        <v>747</v>
      </c>
      <c r="BY8" s="62">
        <v>72.81</v>
      </c>
      <c r="BZ8" s="62">
        <v>76.739999999999995</v>
      </c>
      <c r="CA8" s="62">
        <v>29</v>
      </c>
      <c r="CB8" s="62">
        <v>15</v>
      </c>
      <c r="CC8" s="62">
        <v>51.72</v>
      </c>
      <c r="CD8" s="62">
        <v>2.17</v>
      </c>
      <c r="CE8" s="62">
        <v>82</v>
      </c>
      <c r="CF8" s="62">
        <v>49</v>
      </c>
      <c r="CG8" s="62">
        <v>59.76</v>
      </c>
      <c r="CH8" s="62">
        <v>6.13</v>
      </c>
      <c r="CI8" s="62">
        <v>256</v>
      </c>
      <c r="CJ8" s="62">
        <v>209</v>
      </c>
      <c r="CK8" s="62">
        <v>81.64</v>
      </c>
      <c r="CL8" s="62">
        <v>19.149999999999999</v>
      </c>
      <c r="CM8" s="62">
        <v>578</v>
      </c>
      <c r="CN8" s="62">
        <v>411</v>
      </c>
      <c r="CO8" s="62">
        <v>71.11</v>
      </c>
      <c r="CP8" s="62">
        <v>43.23</v>
      </c>
      <c r="CQ8" s="62">
        <v>1</v>
      </c>
      <c r="CR8" s="62">
        <v>0</v>
      </c>
      <c r="CS8" s="62">
        <v>0</v>
      </c>
      <c r="CT8" s="62">
        <v>7.0000000000000007E-2</v>
      </c>
      <c r="CU8" s="62">
        <v>1</v>
      </c>
      <c r="CV8" s="62">
        <v>0</v>
      </c>
      <c r="CW8" s="62">
        <v>0</v>
      </c>
      <c r="CX8" s="62">
        <v>7.0000000000000007E-2</v>
      </c>
      <c r="CY8" s="62">
        <v>40</v>
      </c>
      <c r="CZ8" s="62">
        <v>31</v>
      </c>
      <c r="DA8" s="62">
        <v>77.5</v>
      </c>
      <c r="DB8" s="62">
        <v>2.99</v>
      </c>
      <c r="DC8" s="62">
        <v>0</v>
      </c>
      <c r="DD8" s="62">
        <v>0</v>
      </c>
      <c r="DE8" s="62">
        <v>0</v>
      </c>
      <c r="DF8" s="62">
        <v>0</v>
      </c>
      <c r="DG8" s="62" t="s">
        <v>104</v>
      </c>
    </row>
    <row r="9" spans="1:111" ht="15.75" thickBot="1" x14ac:dyDescent="0.3">
      <c r="A9" s="2" t="s">
        <v>16</v>
      </c>
      <c r="B9" s="2" t="s">
        <v>17</v>
      </c>
      <c r="C9" s="62">
        <v>2019</v>
      </c>
      <c r="D9" s="62">
        <v>239</v>
      </c>
      <c r="E9" s="62">
        <v>108</v>
      </c>
      <c r="F9" s="62">
        <v>45.19</v>
      </c>
      <c r="G9" s="62">
        <v>17</v>
      </c>
      <c r="H9" s="62">
        <v>5</v>
      </c>
      <c r="I9" s="62">
        <v>29.41</v>
      </c>
      <c r="J9" s="62">
        <v>7.11</v>
      </c>
      <c r="K9" s="62">
        <v>19</v>
      </c>
      <c r="L9" s="62">
        <v>4</v>
      </c>
      <c r="M9" s="62">
        <v>21.05</v>
      </c>
      <c r="N9" s="62">
        <v>7.95</v>
      </c>
      <c r="O9" s="62">
        <v>57</v>
      </c>
      <c r="P9" s="62">
        <v>38</v>
      </c>
      <c r="Q9" s="62">
        <v>66.67</v>
      </c>
      <c r="R9" s="62">
        <v>23.85</v>
      </c>
      <c r="S9" s="62">
        <v>121</v>
      </c>
      <c r="T9" s="62">
        <v>53</v>
      </c>
      <c r="U9" s="62">
        <v>43.8</v>
      </c>
      <c r="V9" s="62">
        <v>50.63</v>
      </c>
      <c r="W9" s="62">
        <v>0</v>
      </c>
      <c r="X9" s="62">
        <v>0</v>
      </c>
      <c r="Y9" s="62">
        <v>0</v>
      </c>
      <c r="Z9" s="62">
        <v>0</v>
      </c>
      <c r="AA9" s="62">
        <v>2</v>
      </c>
      <c r="AB9" s="62">
        <v>0</v>
      </c>
      <c r="AC9" s="62">
        <v>0</v>
      </c>
      <c r="AD9" s="62">
        <v>0.84</v>
      </c>
      <c r="AE9" s="62">
        <v>20</v>
      </c>
      <c r="AF9" s="62">
        <v>7</v>
      </c>
      <c r="AG9" s="62">
        <v>35</v>
      </c>
      <c r="AH9" s="62">
        <v>8.3699999999999992</v>
      </c>
      <c r="AI9" s="62">
        <v>0</v>
      </c>
      <c r="AJ9" s="62">
        <v>0</v>
      </c>
      <c r="AK9" s="62">
        <v>0</v>
      </c>
      <c r="AL9" s="62">
        <v>0</v>
      </c>
      <c r="AM9" s="62">
        <v>52</v>
      </c>
      <c r="AN9" s="62">
        <v>21</v>
      </c>
      <c r="AO9" s="62">
        <v>40.380000000000003</v>
      </c>
      <c r="AP9" s="62">
        <v>21.76</v>
      </c>
      <c r="AQ9" s="62">
        <v>6</v>
      </c>
      <c r="AR9" s="62">
        <v>1</v>
      </c>
      <c r="AS9" s="62">
        <v>16.670000000000002</v>
      </c>
      <c r="AT9" s="62">
        <v>2.5099999999999998</v>
      </c>
      <c r="AU9" s="62">
        <v>2</v>
      </c>
      <c r="AV9" s="62">
        <v>0</v>
      </c>
      <c r="AW9" s="62">
        <v>0</v>
      </c>
      <c r="AX9" s="62">
        <v>0.84</v>
      </c>
      <c r="AY9" s="62">
        <v>16</v>
      </c>
      <c r="AZ9" s="62">
        <v>9</v>
      </c>
      <c r="BA9" s="62">
        <v>56.25</v>
      </c>
      <c r="BB9" s="62">
        <v>6.69</v>
      </c>
      <c r="BC9" s="62">
        <v>22</v>
      </c>
      <c r="BD9" s="62">
        <v>8</v>
      </c>
      <c r="BE9" s="62">
        <v>36.36</v>
      </c>
      <c r="BF9" s="62">
        <v>9.2100000000000009</v>
      </c>
      <c r="BG9" s="62">
        <v>0</v>
      </c>
      <c r="BH9" s="62">
        <v>0</v>
      </c>
      <c r="BI9" s="62">
        <v>0</v>
      </c>
      <c r="BJ9" s="62">
        <v>0</v>
      </c>
      <c r="BK9" s="62">
        <v>0</v>
      </c>
      <c r="BL9" s="62">
        <v>0</v>
      </c>
      <c r="BM9" s="62">
        <v>0</v>
      </c>
      <c r="BN9" s="62">
        <v>0</v>
      </c>
      <c r="BO9" s="62">
        <v>6</v>
      </c>
      <c r="BP9" s="62">
        <v>3</v>
      </c>
      <c r="BQ9" s="62">
        <v>50</v>
      </c>
      <c r="BR9" s="62">
        <v>2.5099999999999998</v>
      </c>
      <c r="BS9" s="62">
        <v>0</v>
      </c>
      <c r="BT9" s="62">
        <v>0</v>
      </c>
      <c r="BU9" s="62">
        <v>0</v>
      </c>
      <c r="BV9" s="62">
        <v>0</v>
      </c>
      <c r="BW9" s="62">
        <v>187</v>
      </c>
      <c r="BX9" s="62">
        <v>87</v>
      </c>
      <c r="BY9" s="62">
        <v>46.52</v>
      </c>
      <c r="BZ9" s="62">
        <v>78.239999999999995</v>
      </c>
      <c r="CA9" s="62">
        <v>11</v>
      </c>
      <c r="CB9" s="62">
        <v>4</v>
      </c>
      <c r="CC9" s="62">
        <v>36.36</v>
      </c>
      <c r="CD9" s="62">
        <v>4.5999999999999996</v>
      </c>
      <c r="CE9" s="62">
        <v>17</v>
      </c>
      <c r="CF9" s="62">
        <v>4</v>
      </c>
      <c r="CG9" s="62">
        <v>23.53</v>
      </c>
      <c r="CH9" s="62">
        <v>7.11</v>
      </c>
      <c r="CI9" s="62">
        <v>41</v>
      </c>
      <c r="CJ9" s="62">
        <v>29</v>
      </c>
      <c r="CK9" s="62">
        <v>70.73</v>
      </c>
      <c r="CL9" s="62">
        <v>17.149999999999999</v>
      </c>
      <c r="CM9" s="62">
        <v>99</v>
      </c>
      <c r="CN9" s="62">
        <v>45</v>
      </c>
      <c r="CO9" s="62">
        <v>45.45</v>
      </c>
      <c r="CP9" s="62">
        <v>41.42</v>
      </c>
      <c r="CQ9" s="62">
        <v>0</v>
      </c>
      <c r="CR9" s="62">
        <v>0</v>
      </c>
      <c r="CS9" s="62">
        <v>0</v>
      </c>
      <c r="CT9" s="62">
        <v>0</v>
      </c>
      <c r="CU9" s="62">
        <v>2</v>
      </c>
      <c r="CV9" s="62">
        <v>0</v>
      </c>
      <c r="CW9" s="62">
        <v>0</v>
      </c>
      <c r="CX9" s="62">
        <v>0.84</v>
      </c>
      <c r="CY9" s="62">
        <v>14</v>
      </c>
      <c r="CZ9" s="62">
        <v>4</v>
      </c>
      <c r="DA9" s="62">
        <v>28.57</v>
      </c>
      <c r="DB9" s="62">
        <v>5.86</v>
      </c>
      <c r="DC9" s="62">
        <v>0</v>
      </c>
      <c r="DD9" s="62">
        <v>0</v>
      </c>
      <c r="DE9" s="62">
        <v>0</v>
      </c>
      <c r="DF9" s="62">
        <v>0</v>
      </c>
      <c r="DG9" s="62" t="s">
        <v>104</v>
      </c>
    </row>
    <row r="10" spans="1:111" ht="15.75" thickBot="1" x14ac:dyDescent="0.3">
      <c r="A10" s="2" t="s">
        <v>14</v>
      </c>
      <c r="B10" s="3" t="s">
        <v>15</v>
      </c>
      <c r="C10" s="62">
        <v>2019</v>
      </c>
      <c r="D10" s="62">
        <v>152</v>
      </c>
      <c r="E10" s="62">
        <v>89</v>
      </c>
      <c r="F10" s="62">
        <v>58.55</v>
      </c>
      <c r="G10" s="62">
        <v>36</v>
      </c>
      <c r="H10" s="62">
        <v>7</v>
      </c>
      <c r="I10" s="62">
        <v>19.440000000000001</v>
      </c>
      <c r="J10" s="62">
        <v>23.68</v>
      </c>
      <c r="K10" s="62">
        <v>18</v>
      </c>
      <c r="L10" s="62">
        <v>11</v>
      </c>
      <c r="M10" s="62">
        <v>61.11</v>
      </c>
      <c r="N10" s="62">
        <v>11.84</v>
      </c>
      <c r="O10" s="62">
        <v>8</v>
      </c>
      <c r="P10" s="62">
        <v>5</v>
      </c>
      <c r="Q10" s="62">
        <v>62.5</v>
      </c>
      <c r="R10" s="62">
        <v>5.26</v>
      </c>
      <c r="S10" s="62">
        <v>80</v>
      </c>
      <c r="T10" s="62">
        <v>62</v>
      </c>
      <c r="U10" s="62">
        <v>77.5</v>
      </c>
      <c r="V10" s="62">
        <v>52.63</v>
      </c>
      <c r="W10" s="62">
        <v>0</v>
      </c>
      <c r="X10" s="62">
        <v>0</v>
      </c>
      <c r="Y10" s="62">
        <v>0</v>
      </c>
      <c r="Z10" s="62">
        <v>0</v>
      </c>
      <c r="AA10" s="62">
        <v>0</v>
      </c>
      <c r="AB10" s="62">
        <v>0</v>
      </c>
      <c r="AC10" s="62">
        <v>0</v>
      </c>
      <c r="AD10" s="62">
        <v>0</v>
      </c>
      <c r="AE10" s="62">
        <v>3</v>
      </c>
      <c r="AF10" s="62">
        <v>0</v>
      </c>
      <c r="AG10" s="62">
        <v>0</v>
      </c>
      <c r="AH10" s="62">
        <v>1.97</v>
      </c>
      <c r="AI10" s="62">
        <v>0</v>
      </c>
      <c r="AJ10" s="62">
        <v>0</v>
      </c>
      <c r="AK10" s="62">
        <v>0</v>
      </c>
      <c r="AL10" s="62">
        <v>0</v>
      </c>
      <c r="AM10" s="62">
        <v>32</v>
      </c>
      <c r="AN10" s="62">
        <v>16</v>
      </c>
      <c r="AO10" s="62">
        <v>50</v>
      </c>
      <c r="AP10" s="62">
        <v>21.05</v>
      </c>
      <c r="AQ10" s="62">
        <v>15</v>
      </c>
      <c r="AR10" s="62">
        <v>3</v>
      </c>
      <c r="AS10" s="62">
        <v>20</v>
      </c>
      <c r="AT10" s="62">
        <v>9.8699999999999992</v>
      </c>
      <c r="AU10" s="62">
        <v>4</v>
      </c>
      <c r="AV10" s="62">
        <v>0</v>
      </c>
      <c r="AW10" s="62">
        <v>0</v>
      </c>
      <c r="AX10" s="62">
        <v>2.63</v>
      </c>
      <c r="AY10" s="62">
        <v>3</v>
      </c>
      <c r="AZ10" s="62">
        <v>0</v>
      </c>
      <c r="BA10" s="62">
        <v>0</v>
      </c>
      <c r="BB10" s="62">
        <v>1.97</v>
      </c>
      <c r="BC10" s="62">
        <v>8</v>
      </c>
      <c r="BD10" s="62">
        <v>7</v>
      </c>
      <c r="BE10" s="62">
        <v>87.5</v>
      </c>
      <c r="BF10" s="62">
        <v>5.26</v>
      </c>
      <c r="BG10" s="62">
        <v>0</v>
      </c>
      <c r="BH10" s="62">
        <v>0</v>
      </c>
      <c r="BI10" s="62">
        <v>0</v>
      </c>
      <c r="BJ10" s="62">
        <v>0</v>
      </c>
      <c r="BK10" s="62">
        <v>0</v>
      </c>
      <c r="BL10" s="62">
        <v>0</v>
      </c>
      <c r="BM10" s="62">
        <v>0</v>
      </c>
      <c r="BN10" s="62">
        <v>0</v>
      </c>
      <c r="BO10" s="62">
        <v>1</v>
      </c>
      <c r="BP10" s="62">
        <v>0</v>
      </c>
      <c r="BQ10" s="62">
        <v>0</v>
      </c>
      <c r="BR10" s="62">
        <v>0.66</v>
      </c>
      <c r="BS10" s="62">
        <v>0</v>
      </c>
      <c r="BT10" s="62">
        <v>0</v>
      </c>
      <c r="BU10" s="62">
        <v>0</v>
      </c>
      <c r="BV10" s="62">
        <v>0</v>
      </c>
      <c r="BW10" s="62">
        <v>120</v>
      </c>
      <c r="BX10" s="62">
        <v>73</v>
      </c>
      <c r="BY10" s="62">
        <v>60.83</v>
      </c>
      <c r="BZ10" s="62">
        <v>78.95</v>
      </c>
      <c r="CA10" s="62">
        <v>21</v>
      </c>
      <c r="CB10" s="62">
        <v>4</v>
      </c>
      <c r="CC10" s="62">
        <v>19.05</v>
      </c>
      <c r="CD10" s="62">
        <v>13.82</v>
      </c>
      <c r="CE10" s="62">
        <v>14</v>
      </c>
      <c r="CF10" s="62">
        <v>9</v>
      </c>
      <c r="CG10" s="62">
        <v>64.290000000000006</v>
      </c>
      <c r="CH10" s="62">
        <v>9.2100000000000009</v>
      </c>
      <c r="CI10" s="62">
        <v>5</v>
      </c>
      <c r="CJ10" s="62">
        <v>2</v>
      </c>
      <c r="CK10" s="62">
        <v>40</v>
      </c>
      <c r="CL10" s="62">
        <v>3.29</v>
      </c>
      <c r="CM10" s="62">
        <v>72</v>
      </c>
      <c r="CN10" s="62">
        <v>55</v>
      </c>
      <c r="CO10" s="62">
        <v>76.39</v>
      </c>
      <c r="CP10" s="62">
        <v>47.37</v>
      </c>
      <c r="CQ10" s="62">
        <v>0</v>
      </c>
      <c r="CR10" s="62">
        <v>0</v>
      </c>
      <c r="CS10" s="62">
        <v>0</v>
      </c>
      <c r="CT10" s="62">
        <v>0</v>
      </c>
      <c r="CU10" s="62">
        <v>0</v>
      </c>
      <c r="CV10" s="62">
        <v>0</v>
      </c>
      <c r="CW10" s="62">
        <v>0</v>
      </c>
      <c r="CX10" s="62">
        <v>0</v>
      </c>
      <c r="CY10" s="62">
        <v>2</v>
      </c>
      <c r="CZ10" s="62">
        <v>0</v>
      </c>
      <c r="DA10" s="62">
        <v>0</v>
      </c>
      <c r="DB10" s="62">
        <v>1.32</v>
      </c>
      <c r="DC10" s="62">
        <v>0</v>
      </c>
      <c r="DD10" s="62">
        <v>0</v>
      </c>
      <c r="DE10" s="62">
        <v>0</v>
      </c>
      <c r="DF10" s="62">
        <v>0</v>
      </c>
      <c r="DG10" s="62" t="s">
        <v>104</v>
      </c>
    </row>
    <row r="11" spans="1:111" ht="15.75" thickBot="1" x14ac:dyDescent="0.3">
      <c r="A11" s="2" t="s">
        <v>18</v>
      </c>
      <c r="B11" s="2" t="s">
        <v>19</v>
      </c>
      <c r="C11" s="62">
        <v>2019</v>
      </c>
      <c r="D11" s="62">
        <v>3057</v>
      </c>
      <c r="E11" s="62">
        <v>1628</v>
      </c>
      <c r="F11" s="62">
        <v>53.25</v>
      </c>
      <c r="G11" s="62">
        <v>182</v>
      </c>
      <c r="H11" s="62">
        <v>56</v>
      </c>
      <c r="I11" s="62">
        <v>30.77</v>
      </c>
      <c r="J11" s="62">
        <v>5.95</v>
      </c>
      <c r="K11" s="62">
        <v>893</v>
      </c>
      <c r="L11" s="62">
        <v>425</v>
      </c>
      <c r="M11" s="62">
        <v>47.59</v>
      </c>
      <c r="N11" s="62">
        <v>29.21</v>
      </c>
      <c r="O11" s="62">
        <v>547</v>
      </c>
      <c r="P11" s="62">
        <v>352</v>
      </c>
      <c r="Q11" s="62">
        <v>64.349999999999994</v>
      </c>
      <c r="R11" s="62">
        <v>17.89</v>
      </c>
      <c r="S11" s="62">
        <v>1250</v>
      </c>
      <c r="T11" s="62">
        <v>698</v>
      </c>
      <c r="U11" s="62">
        <v>55.84</v>
      </c>
      <c r="V11" s="62">
        <v>40.89</v>
      </c>
      <c r="W11" s="62">
        <v>0</v>
      </c>
      <c r="X11" s="62">
        <v>0</v>
      </c>
      <c r="Y11" s="62">
        <v>0</v>
      </c>
      <c r="Z11" s="62">
        <v>0</v>
      </c>
      <c r="AA11" s="62">
        <v>3</v>
      </c>
      <c r="AB11" s="62">
        <v>0</v>
      </c>
      <c r="AC11" s="62">
        <v>0</v>
      </c>
      <c r="AD11" s="62">
        <v>0.1</v>
      </c>
      <c r="AE11" s="62">
        <v>139</v>
      </c>
      <c r="AF11" s="62">
        <v>76</v>
      </c>
      <c r="AG11" s="62">
        <v>54.68</v>
      </c>
      <c r="AH11" s="62">
        <v>4.55</v>
      </c>
      <c r="AI11" s="62">
        <v>0</v>
      </c>
      <c r="AJ11" s="62">
        <v>0</v>
      </c>
      <c r="AK11" s="62">
        <v>0</v>
      </c>
      <c r="AL11" s="62">
        <v>0</v>
      </c>
      <c r="AM11" s="62">
        <v>670</v>
      </c>
      <c r="AN11" s="62">
        <v>332</v>
      </c>
      <c r="AO11" s="62">
        <v>49.55</v>
      </c>
      <c r="AP11" s="62">
        <v>21.92</v>
      </c>
      <c r="AQ11" s="62">
        <v>56</v>
      </c>
      <c r="AR11" s="62">
        <v>18</v>
      </c>
      <c r="AS11" s="62">
        <v>32.14</v>
      </c>
      <c r="AT11" s="62">
        <v>1.83</v>
      </c>
      <c r="AU11" s="62">
        <v>165</v>
      </c>
      <c r="AV11" s="62">
        <v>76</v>
      </c>
      <c r="AW11" s="62">
        <v>46.06</v>
      </c>
      <c r="AX11" s="62">
        <v>5.4</v>
      </c>
      <c r="AY11" s="62">
        <v>165</v>
      </c>
      <c r="AZ11" s="62">
        <v>99</v>
      </c>
      <c r="BA11" s="62">
        <v>60</v>
      </c>
      <c r="BB11" s="62">
        <v>5.4</v>
      </c>
      <c r="BC11" s="62">
        <v>250</v>
      </c>
      <c r="BD11" s="62">
        <v>122</v>
      </c>
      <c r="BE11" s="62">
        <v>48.8</v>
      </c>
      <c r="BF11" s="62">
        <v>8.18</v>
      </c>
      <c r="BG11" s="62">
        <v>0</v>
      </c>
      <c r="BH11" s="62">
        <v>0</v>
      </c>
      <c r="BI11" s="62">
        <v>0</v>
      </c>
      <c r="BJ11" s="62">
        <v>0</v>
      </c>
      <c r="BK11" s="62">
        <v>1</v>
      </c>
      <c r="BL11" s="62">
        <v>0</v>
      </c>
      <c r="BM11" s="62">
        <v>0</v>
      </c>
      <c r="BN11" s="62">
        <v>0.03</v>
      </c>
      <c r="BO11" s="62">
        <v>25</v>
      </c>
      <c r="BP11" s="62">
        <v>14</v>
      </c>
      <c r="BQ11" s="62">
        <v>56</v>
      </c>
      <c r="BR11" s="62">
        <v>0.82</v>
      </c>
      <c r="BS11" s="62">
        <v>0</v>
      </c>
      <c r="BT11" s="62">
        <v>0</v>
      </c>
      <c r="BU11" s="62">
        <v>0</v>
      </c>
      <c r="BV11" s="62">
        <v>0</v>
      </c>
      <c r="BW11" s="62">
        <v>2387</v>
      </c>
      <c r="BX11" s="62">
        <v>1296</v>
      </c>
      <c r="BY11" s="62">
        <v>54.29</v>
      </c>
      <c r="BZ11" s="62">
        <v>78.08</v>
      </c>
      <c r="CA11" s="62">
        <v>126</v>
      </c>
      <c r="CB11" s="62">
        <v>38</v>
      </c>
      <c r="CC11" s="62">
        <v>30.16</v>
      </c>
      <c r="CD11" s="62">
        <v>4.12</v>
      </c>
      <c r="CE11" s="62">
        <v>728</v>
      </c>
      <c r="CF11" s="62">
        <v>349</v>
      </c>
      <c r="CG11" s="62">
        <v>47.94</v>
      </c>
      <c r="CH11" s="62">
        <v>23.81</v>
      </c>
      <c r="CI11" s="62">
        <v>382</v>
      </c>
      <c r="CJ11" s="62">
        <v>253</v>
      </c>
      <c r="CK11" s="62">
        <v>66.23</v>
      </c>
      <c r="CL11" s="62">
        <v>12.5</v>
      </c>
      <c r="CM11" s="62">
        <v>1000</v>
      </c>
      <c r="CN11" s="62">
        <v>576</v>
      </c>
      <c r="CO11" s="62">
        <v>57.6</v>
      </c>
      <c r="CP11" s="62">
        <v>32.71</v>
      </c>
      <c r="CQ11" s="62">
        <v>0</v>
      </c>
      <c r="CR11" s="62">
        <v>0</v>
      </c>
      <c r="CS11" s="62">
        <v>0</v>
      </c>
      <c r="CT11" s="62">
        <v>0</v>
      </c>
      <c r="CU11" s="62">
        <v>2</v>
      </c>
      <c r="CV11" s="62">
        <v>0</v>
      </c>
      <c r="CW11" s="62">
        <v>0</v>
      </c>
      <c r="CX11" s="62">
        <v>7.0000000000000007E-2</v>
      </c>
      <c r="CY11" s="62">
        <v>114</v>
      </c>
      <c r="CZ11" s="62">
        <v>62</v>
      </c>
      <c r="DA11" s="62">
        <v>54.39</v>
      </c>
      <c r="DB11" s="62">
        <v>3.73</v>
      </c>
      <c r="DC11" s="62">
        <v>0</v>
      </c>
      <c r="DD11" s="62">
        <v>0</v>
      </c>
      <c r="DE11" s="62">
        <v>0</v>
      </c>
      <c r="DF11" s="62">
        <v>0</v>
      </c>
      <c r="DG11" s="62" t="s">
        <v>104</v>
      </c>
    </row>
    <row r="12" spans="1:111" ht="15.75" thickBot="1" x14ac:dyDescent="0.3">
      <c r="A12" s="2" t="s">
        <v>20</v>
      </c>
      <c r="B12" s="2" t="s">
        <v>21</v>
      </c>
      <c r="C12" s="62">
        <v>2020</v>
      </c>
      <c r="D12" s="62">
        <v>2295</v>
      </c>
      <c r="E12" s="62">
        <v>1466</v>
      </c>
      <c r="F12" s="62">
        <v>63.88</v>
      </c>
      <c r="G12" s="62">
        <v>177</v>
      </c>
      <c r="H12" s="62">
        <v>69</v>
      </c>
      <c r="I12" s="62">
        <v>38.979999999999997</v>
      </c>
      <c r="J12" s="62">
        <v>7.71</v>
      </c>
      <c r="K12" s="62">
        <v>216</v>
      </c>
      <c r="L12" s="62">
        <v>112</v>
      </c>
      <c r="M12" s="62">
        <v>51.85</v>
      </c>
      <c r="N12" s="62">
        <v>9.41</v>
      </c>
      <c r="O12" s="62">
        <v>801</v>
      </c>
      <c r="P12" s="62">
        <v>541</v>
      </c>
      <c r="Q12" s="62">
        <v>67.540000000000006</v>
      </c>
      <c r="R12" s="62">
        <v>34.9</v>
      </c>
      <c r="S12" s="62">
        <v>944</v>
      </c>
      <c r="T12" s="62">
        <v>632</v>
      </c>
      <c r="U12" s="62">
        <v>66.95</v>
      </c>
      <c r="V12" s="62">
        <v>41.13</v>
      </c>
      <c r="W12" s="62">
        <v>0</v>
      </c>
      <c r="X12" s="62">
        <v>0</v>
      </c>
      <c r="Y12" s="62">
        <v>0</v>
      </c>
      <c r="Z12" s="62">
        <v>0</v>
      </c>
      <c r="AA12" s="62">
        <v>7</v>
      </c>
      <c r="AB12" s="62">
        <v>6</v>
      </c>
      <c r="AC12" s="62">
        <v>85.71</v>
      </c>
      <c r="AD12" s="62">
        <v>0.31</v>
      </c>
      <c r="AE12" s="62">
        <v>90</v>
      </c>
      <c r="AF12" s="62">
        <v>63</v>
      </c>
      <c r="AG12" s="62">
        <v>70</v>
      </c>
      <c r="AH12" s="62">
        <v>3.92</v>
      </c>
      <c r="AI12" s="62">
        <v>0</v>
      </c>
      <c r="AJ12" s="62">
        <v>0</v>
      </c>
      <c r="AK12" s="62">
        <v>0</v>
      </c>
      <c r="AL12" s="62">
        <v>0</v>
      </c>
      <c r="AM12" s="62">
        <v>557</v>
      </c>
      <c r="AN12" s="62">
        <v>331</v>
      </c>
      <c r="AO12" s="62">
        <v>59.43</v>
      </c>
      <c r="AP12" s="62">
        <v>24.27</v>
      </c>
      <c r="AQ12" s="62">
        <v>65</v>
      </c>
      <c r="AR12" s="62">
        <v>18</v>
      </c>
      <c r="AS12" s="62">
        <v>27.69</v>
      </c>
      <c r="AT12" s="62">
        <v>2.83</v>
      </c>
      <c r="AU12" s="62">
        <v>45</v>
      </c>
      <c r="AV12" s="62">
        <v>24</v>
      </c>
      <c r="AW12" s="62">
        <v>53.33</v>
      </c>
      <c r="AX12" s="62">
        <v>1.96</v>
      </c>
      <c r="AY12" s="62">
        <v>228</v>
      </c>
      <c r="AZ12" s="62">
        <v>152</v>
      </c>
      <c r="BA12" s="62">
        <v>66.67</v>
      </c>
      <c r="BB12" s="62">
        <v>9.93</v>
      </c>
      <c r="BC12" s="62">
        <v>186</v>
      </c>
      <c r="BD12" s="62">
        <v>114</v>
      </c>
      <c r="BE12" s="62">
        <v>61.29</v>
      </c>
      <c r="BF12" s="62">
        <v>8.1</v>
      </c>
      <c r="BG12" s="62">
        <v>0</v>
      </c>
      <c r="BH12" s="62">
        <v>0</v>
      </c>
      <c r="BI12" s="62">
        <v>0</v>
      </c>
      <c r="BJ12" s="62">
        <v>0</v>
      </c>
      <c r="BK12" s="62">
        <v>3</v>
      </c>
      <c r="BL12" s="62">
        <v>0</v>
      </c>
      <c r="BM12" s="62">
        <v>0</v>
      </c>
      <c r="BN12" s="62">
        <v>0.13</v>
      </c>
      <c r="BO12" s="62">
        <v>13</v>
      </c>
      <c r="BP12" s="62">
        <v>8</v>
      </c>
      <c r="BQ12" s="62">
        <v>61.54</v>
      </c>
      <c r="BR12" s="62">
        <v>0.56999999999999995</v>
      </c>
      <c r="BS12" s="62">
        <v>0</v>
      </c>
      <c r="BT12" s="62">
        <v>0</v>
      </c>
      <c r="BU12" s="62">
        <v>0</v>
      </c>
      <c r="BV12" s="62">
        <v>0</v>
      </c>
      <c r="BW12" s="62">
        <v>1738</v>
      </c>
      <c r="BX12" s="62">
        <v>1135</v>
      </c>
      <c r="BY12" s="62">
        <v>65.3</v>
      </c>
      <c r="BZ12" s="62">
        <v>75.73</v>
      </c>
      <c r="CA12" s="62">
        <v>112</v>
      </c>
      <c r="CB12" s="62">
        <v>51</v>
      </c>
      <c r="CC12" s="62">
        <v>45.54</v>
      </c>
      <c r="CD12" s="62">
        <v>4.88</v>
      </c>
      <c r="CE12" s="62">
        <v>171</v>
      </c>
      <c r="CF12" s="62">
        <v>88</v>
      </c>
      <c r="CG12" s="62">
        <v>51.46</v>
      </c>
      <c r="CH12" s="62">
        <v>7.45</v>
      </c>
      <c r="CI12" s="62">
        <v>573</v>
      </c>
      <c r="CJ12" s="62">
        <v>389</v>
      </c>
      <c r="CK12" s="62">
        <v>67.89</v>
      </c>
      <c r="CL12" s="62">
        <v>24.97</v>
      </c>
      <c r="CM12" s="62">
        <v>758</v>
      </c>
      <c r="CN12" s="62">
        <v>518</v>
      </c>
      <c r="CO12" s="62">
        <v>68.34</v>
      </c>
      <c r="CP12" s="62">
        <v>33.03</v>
      </c>
      <c r="CQ12" s="62">
        <v>0</v>
      </c>
      <c r="CR12" s="62">
        <v>0</v>
      </c>
      <c r="CS12" s="62">
        <v>0</v>
      </c>
      <c r="CT12" s="62">
        <v>0</v>
      </c>
      <c r="CU12" s="62">
        <v>4</v>
      </c>
      <c r="CV12" s="62">
        <v>0</v>
      </c>
      <c r="CW12" s="62">
        <v>0</v>
      </c>
      <c r="CX12" s="62">
        <v>0.17</v>
      </c>
      <c r="CY12" s="62">
        <v>77</v>
      </c>
      <c r="CZ12" s="62">
        <v>55</v>
      </c>
      <c r="DA12" s="62">
        <v>71.430000000000007</v>
      </c>
      <c r="DB12" s="62">
        <v>3.36</v>
      </c>
      <c r="DC12" s="62">
        <v>0</v>
      </c>
      <c r="DD12" s="62">
        <v>0</v>
      </c>
      <c r="DE12" s="62">
        <v>0</v>
      </c>
      <c r="DF12" s="62">
        <v>0</v>
      </c>
      <c r="DG12" s="62" t="s">
        <v>104</v>
      </c>
    </row>
    <row r="13" spans="1:111" ht="15.75" thickBot="1" x14ac:dyDescent="0.3">
      <c r="A13" s="2" t="s">
        <v>22</v>
      </c>
      <c r="B13" s="2" t="s">
        <v>23</v>
      </c>
      <c r="C13" s="62">
        <v>2019</v>
      </c>
      <c r="D13" s="62">
        <v>155</v>
      </c>
      <c r="E13" s="62">
        <v>79</v>
      </c>
      <c r="F13" s="62">
        <v>50.97</v>
      </c>
      <c r="G13" s="62">
        <v>0</v>
      </c>
      <c r="H13" s="62">
        <v>0</v>
      </c>
      <c r="I13" s="62">
        <v>0</v>
      </c>
      <c r="J13" s="62">
        <v>0</v>
      </c>
      <c r="K13" s="62">
        <v>19</v>
      </c>
      <c r="L13" s="62">
        <v>5</v>
      </c>
      <c r="M13" s="62">
        <v>26.32</v>
      </c>
      <c r="N13" s="62">
        <v>12.26</v>
      </c>
      <c r="O13" s="62">
        <v>86</v>
      </c>
      <c r="P13" s="62">
        <v>50</v>
      </c>
      <c r="Q13" s="62">
        <v>58.14</v>
      </c>
      <c r="R13" s="62">
        <v>55.48</v>
      </c>
      <c r="S13" s="62">
        <v>14</v>
      </c>
      <c r="T13" s="62">
        <v>8</v>
      </c>
      <c r="U13" s="62">
        <v>57.14</v>
      </c>
      <c r="V13" s="62">
        <v>9.0299999999999994</v>
      </c>
      <c r="W13" s="62">
        <v>1</v>
      </c>
      <c r="X13" s="62">
        <v>0</v>
      </c>
      <c r="Y13" s="62">
        <v>0</v>
      </c>
      <c r="Z13" s="62">
        <v>0.65</v>
      </c>
      <c r="AA13" s="62">
        <v>0</v>
      </c>
      <c r="AB13" s="62">
        <v>0</v>
      </c>
      <c r="AC13" s="62">
        <v>0</v>
      </c>
      <c r="AD13" s="62">
        <v>0</v>
      </c>
      <c r="AE13" s="62">
        <v>33</v>
      </c>
      <c r="AF13" s="62">
        <v>14</v>
      </c>
      <c r="AG13" s="62">
        <v>42.42</v>
      </c>
      <c r="AH13" s="62">
        <v>21.29</v>
      </c>
      <c r="AI13" s="62">
        <v>0</v>
      </c>
      <c r="AJ13" s="62">
        <v>0</v>
      </c>
      <c r="AK13" s="62">
        <v>0</v>
      </c>
      <c r="AL13" s="62">
        <v>0</v>
      </c>
      <c r="AM13" s="62">
        <v>44</v>
      </c>
      <c r="AN13" s="62">
        <v>21</v>
      </c>
      <c r="AO13" s="62">
        <v>47.73</v>
      </c>
      <c r="AP13" s="62">
        <v>28.39</v>
      </c>
      <c r="AQ13" s="62">
        <v>0</v>
      </c>
      <c r="AR13" s="62">
        <v>0</v>
      </c>
      <c r="AS13" s="62">
        <v>0</v>
      </c>
      <c r="AT13" s="62">
        <v>0</v>
      </c>
      <c r="AU13" s="62">
        <v>7</v>
      </c>
      <c r="AV13" s="62">
        <v>1</v>
      </c>
      <c r="AW13" s="62">
        <v>14.29</v>
      </c>
      <c r="AX13" s="62">
        <v>4.5199999999999996</v>
      </c>
      <c r="AY13" s="62">
        <v>22</v>
      </c>
      <c r="AZ13" s="62">
        <v>13</v>
      </c>
      <c r="BA13" s="62">
        <v>59.09</v>
      </c>
      <c r="BB13" s="62">
        <v>14.19</v>
      </c>
      <c r="BC13" s="62">
        <v>5</v>
      </c>
      <c r="BD13" s="62">
        <v>3</v>
      </c>
      <c r="BE13" s="62">
        <v>60</v>
      </c>
      <c r="BF13" s="62">
        <v>3.23</v>
      </c>
      <c r="BG13" s="62">
        <v>0</v>
      </c>
      <c r="BH13" s="62">
        <v>0</v>
      </c>
      <c r="BI13" s="62">
        <v>0</v>
      </c>
      <c r="BJ13" s="62">
        <v>0</v>
      </c>
      <c r="BK13" s="62">
        <v>0</v>
      </c>
      <c r="BL13" s="62">
        <v>0</v>
      </c>
      <c r="BM13" s="62">
        <v>0</v>
      </c>
      <c r="BN13" s="62">
        <v>0</v>
      </c>
      <c r="BO13" s="62">
        <v>9</v>
      </c>
      <c r="BP13" s="62">
        <v>3</v>
      </c>
      <c r="BQ13" s="62">
        <v>33.33</v>
      </c>
      <c r="BR13" s="62">
        <v>5.81</v>
      </c>
      <c r="BS13" s="62">
        <v>0</v>
      </c>
      <c r="BT13" s="62">
        <v>0</v>
      </c>
      <c r="BU13" s="62">
        <v>0</v>
      </c>
      <c r="BV13" s="62">
        <v>0</v>
      </c>
      <c r="BW13" s="62">
        <v>111</v>
      </c>
      <c r="BX13" s="62">
        <v>58</v>
      </c>
      <c r="BY13" s="62">
        <v>52.25</v>
      </c>
      <c r="BZ13" s="62">
        <v>71.61</v>
      </c>
      <c r="CA13" s="62">
        <v>0</v>
      </c>
      <c r="CB13" s="62">
        <v>0</v>
      </c>
      <c r="CC13" s="62">
        <v>0</v>
      </c>
      <c r="CD13" s="62">
        <v>0</v>
      </c>
      <c r="CE13" s="62">
        <v>12</v>
      </c>
      <c r="CF13" s="62">
        <v>4</v>
      </c>
      <c r="CG13" s="62">
        <v>33.33</v>
      </c>
      <c r="CH13" s="62">
        <v>7.74</v>
      </c>
      <c r="CI13" s="62">
        <v>64</v>
      </c>
      <c r="CJ13" s="62">
        <v>37</v>
      </c>
      <c r="CK13" s="62">
        <v>57.81</v>
      </c>
      <c r="CL13" s="62">
        <v>41.29</v>
      </c>
      <c r="CM13" s="62">
        <v>9</v>
      </c>
      <c r="CN13" s="62">
        <v>5</v>
      </c>
      <c r="CO13" s="62">
        <v>55.56</v>
      </c>
      <c r="CP13" s="62">
        <v>5.81</v>
      </c>
      <c r="CQ13" s="62">
        <v>1</v>
      </c>
      <c r="CR13" s="62">
        <v>0</v>
      </c>
      <c r="CS13" s="62">
        <v>0</v>
      </c>
      <c r="CT13" s="62">
        <v>0.65</v>
      </c>
      <c r="CU13" s="62">
        <v>0</v>
      </c>
      <c r="CV13" s="62">
        <v>0</v>
      </c>
      <c r="CW13" s="62">
        <v>0</v>
      </c>
      <c r="CX13" s="62">
        <v>0</v>
      </c>
      <c r="CY13" s="62">
        <v>24</v>
      </c>
      <c r="CZ13" s="62">
        <v>11</v>
      </c>
      <c r="DA13" s="62">
        <v>45.83</v>
      </c>
      <c r="DB13" s="62">
        <v>15.48</v>
      </c>
      <c r="DC13" s="62">
        <v>0</v>
      </c>
      <c r="DD13" s="62">
        <v>0</v>
      </c>
      <c r="DE13" s="62">
        <v>0</v>
      </c>
      <c r="DF13" s="62">
        <v>0</v>
      </c>
      <c r="DG13" s="62" t="s">
        <v>104</v>
      </c>
    </row>
    <row r="14" spans="1:111" ht="15.75" thickBot="1" x14ac:dyDescent="0.3">
      <c r="A14" s="2" t="s">
        <v>26</v>
      </c>
      <c r="B14" s="2" t="s">
        <v>27</v>
      </c>
      <c r="C14" s="62">
        <v>2020</v>
      </c>
      <c r="D14" s="62">
        <v>166</v>
      </c>
      <c r="E14" s="62">
        <v>114</v>
      </c>
      <c r="F14" s="62">
        <v>68.67</v>
      </c>
      <c r="G14" s="62">
        <v>1</v>
      </c>
      <c r="H14" s="62">
        <v>0</v>
      </c>
      <c r="I14" s="62">
        <v>0</v>
      </c>
      <c r="J14" s="62">
        <v>0.6</v>
      </c>
      <c r="K14" s="62">
        <v>1</v>
      </c>
      <c r="L14" s="62">
        <v>0</v>
      </c>
      <c r="M14" s="62">
        <v>0</v>
      </c>
      <c r="N14" s="62">
        <v>0.6</v>
      </c>
      <c r="O14" s="62">
        <v>35</v>
      </c>
      <c r="P14" s="62">
        <v>31</v>
      </c>
      <c r="Q14" s="62">
        <v>88.57</v>
      </c>
      <c r="R14" s="62">
        <v>21.08</v>
      </c>
      <c r="S14" s="62">
        <v>109</v>
      </c>
      <c r="T14" s="62">
        <v>68</v>
      </c>
      <c r="U14" s="62">
        <v>62.39</v>
      </c>
      <c r="V14" s="62">
        <v>65.66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62">
        <v>0</v>
      </c>
      <c r="AE14" s="62">
        <v>8</v>
      </c>
      <c r="AF14" s="62">
        <v>5</v>
      </c>
      <c r="AG14" s="62">
        <v>62.5</v>
      </c>
      <c r="AH14" s="62">
        <v>4.82</v>
      </c>
      <c r="AI14" s="62">
        <v>0</v>
      </c>
      <c r="AJ14" s="62">
        <v>0</v>
      </c>
      <c r="AK14" s="62">
        <v>0</v>
      </c>
      <c r="AL14" s="62">
        <v>0</v>
      </c>
      <c r="AM14" s="62">
        <v>44</v>
      </c>
      <c r="AN14" s="62">
        <v>30</v>
      </c>
      <c r="AO14" s="62">
        <v>68.180000000000007</v>
      </c>
      <c r="AP14" s="62">
        <v>26.51</v>
      </c>
      <c r="AQ14" s="62">
        <v>1</v>
      </c>
      <c r="AR14" s="62">
        <v>0</v>
      </c>
      <c r="AS14" s="62">
        <v>0</v>
      </c>
      <c r="AT14" s="62">
        <v>0.6</v>
      </c>
      <c r="AU14" s="62">
        <v>1</v>
      </c>
      <c r="AV14" s="62">
        <v>0</v>
      </c>
      <c r="AW14" s="62">
        <v>0</v>
      </c>
      <c r="AX14" s="62">
        <v>0.6</v>
      </c>
      <c r="AY14" s="62">
        <v>13</v>
      </c>
      <c r="AZ14" s="62">
        <v>12</v>
      </c>
      <c r="BA14" s="62">
        <v>92.31</v>
      </c>
      <c r="BB14" s="62">
        <v>7.83</v>
      </c>
      <c r="BC14" s="62">
        <v>23</v>
      </c>
      <c r="BD14" s="62">
        <v>12</v>
      </c>
      <c r="BE14" s="62">
        <v>52.17</v>
      </c>
      <c r="BF14" s="62">
        <v>13.86</v>
      </c>
      <c r="BG14" s="62">
        <v>0</v>
      </c>
      <c r="BH14" s="62">
        <v>0</v>
      </c>
      <c r="BI14" s="62">
        <v>0</v>
      </c>
      <c r="BJ14" s="62">
        <v>0</v>
      </c>
      <c r="BK14" s="62">
        <v>0</v>
      </c>
      <c r="BL14" s="62">
        <v>0</v>
      </c>
      <c r="BM14" s="62">
        <v>0</v>
      </c>
      <c r="BN14" s="62">
        <v>0</v>
      </c>
      <c r="BO14" s="62">
        <v>3</v>
      </c>
      <c r="BP14" s="62">
        <v>0</v>
      </c>
      <c r="BQ14" s="62">
        <v>0</v>
      </c>
      <c r="BR14" s="62">
        <v>1.81</v>
      </c>
      <c r="BS14" s="62">
        <v>0</v>
      </c>
      <c r="BT14" s="62">
        <v>0</v>
      </c>
      <c r="BU14" s="62">
        <v>0</v>
      </c>
      <c r="BV14" s="62">
        <v>0</v>
      </c>
      <c r="BW14" s="62">
        <v>122</v>
      </c>
      <c r="BX14" s="62">
        <v>84</v>
      </c>
      <c r="BY14" s="62">
        <v>68.849999999999994</v>
      </c>
      <c r="BZ14" s="62">
        <v>73.489999999999995</v>
      </c>
      <c r="CA14" s="62">
        <v>0</v>
      </c>
      <c r="CB14" s="62">
        <v>0</v>
      </c>
      <c r="CC14" s="62">
        <v>0</v>
      </c>
      <c r="CD14" s="62">
        <v>0</v>
      </c>
      <c r="CE14" s="62">
        <v>0</v>
      </c>
      <c r="CF14" s="62">
        <v>0</v>
      </c>
      <c r="CG14" s="62">
        <v>0</v>
      </c>
      <c r="CH14" s="62">
        <v>0</v>
      </c>
      <c r="CI14" s="62">
        <v>22</v>
      </c>
      <c r="CJ14" s="62">
        <v>19</v>
      </c>
      <c r="CK14" s="62">
        <v>86.36</v>
      </c>
      <c r="CL14" s="62">
        <v>13.25</v>
      </c>
      <c r="CM14" s="62">
        <v>86</v>
      </c>
      <c r="CN14" s="62">
        <v>56</v>
      </c>
      <c r="CO14" s="62">
        <v>65.12</v>
      </c>
      <c r="CP14" s="62">
        <v>51.81</v>
      </c>
      <c r="CQ14" s="62">
        <v>0</v>
      </c>
      <c r="CR14" s="62">
        <v>0</v>
      </c>
      <c r="CS14" s="62">
        <v>0</v>
      </c>
      <c r="CT14" s="62">
        <v>0</v>
      </c>
      <c r="CU14" s="62">
        <v>0</v>
      </c>
      <c r="CV14" s="62">
        <v>0</v>
      </c>
      <c r="CW14" s="62">
        <v>0</v>
      </c>
      <c r="CX14" s="62">
        <v>0</v>
      </c>
      <c r="CY14" s="62">
        <v>5</v>
      </c>
      <c r="CZ14" s="62">
        <v>3</v>
      </c>
      <c r="DA14" s="62">
        <v>60</v>
      </c>
      <c r="DB14" s="62">
        <v>3.01</v>
      </c>
      <c r="DC14" s="62">
        <v>0</v>
      </c>
      <c r="DD14" s="62">
        <v>0</v>
      </c>
      <c r="DE14" s="62">
        <v>0</v>
      </c>
      <c r="DF14" s="62">
        <v>0</v>
      </c>
      <c r="DG14" s="62" t="s">
        <v>104</v>
      </c>
    </row>
    <row r="15" spans="1:111" ht="15.75" thickBot="1" x14ac:dyDescent="0.3">
      <c r="A15" s="2" t="s">
        <v>28</v>
      </c>
      <c r="B15" s="2" t="s">
        <v>29</v>
      </c>
      <c r="C15" s="62">
        <v>2019</v>
      </c>
      <c r="D15" s="62">
        <v>3619</v>
      </c>
      <c r="E15" s="62">
        <v>2785</v>
      </c>
      <c r="F15" s="62">
        <v>76.95</v>
      </c>
      <c r="G15" s="62">
        <v>80</v>
      </c>
      <c r="H15" s="62">
        <v>34</v>
      </c>
      <c r="I15" s="62">
        <v>42.5</v>
      </c>
      <c r="J15" s="62">
        <v>2.21</v>
      </c>
      <c r="K15" s="62">
        <v>388</v>
      </c>
      <c r="L15" s="62">
        <v>192</v>
      </c>
      <c r="M15" s="62">
        <v>49.48</v>
      </c>
      <c r="N15" s="62">
        <v>10.72</v>
      </c>
      <c r="O15" s="62">
        <v>1049</v>
      </c>
      <c r="P15" s="62">
        <v>854</v>
      </c>
      <c r="Q15" s="62">
        <v>81.41</v>
      </c>
      <c r="R15" s="62">
        <v>28.99</v>
      </c>
      <c r="S15" s="62">
        <v>1810</v>
      </c>
      <c r="T15" s="62">
        <v>1466</v>
      </c>
      <c r="U15" s="62">
        <v>80.989999999999995</v>
      </c>
      <c r="V15" s="62">
        <v>50.01</v>
      </c>
      <c r="W15" s="62">
        <v>3</v>
      </c>
      <c r="X15" s="62">
        <v>0</v>
      </c>
      <c r="Y15" s="62">
        <v>0</v>
      </c>
      <c r="Z15" s="62">
        <v>0.08</v>
      </c>
      <c r="AA15" s="62">
        <v>2</v>
      </c>
      <c r="AB15" s="62">
        <v>0</v>
      </c>
      <c r="AC15" s="62">
        <v>0</v>
      </c>
      <c r="AD15" s="62">
        <v>0.06</v>
      </c>
      <c r="AE15" s="62">
        <v>140</v>
      </c>
      <c r="AF15" s="62">
        <v>115</v>
      </c>
      <c r="AG15" s="62">
        <v>82.14</v>
      </c>
      <c r="AH15" s="62">
        <v>3.87</v>
      </c>
      <c r="AI15" s="62">
        <v>0</v>
      </c>
      <c r="AJ15" s="62">
        <v>0</v>
      </c>
      <c r="AK15" s="62">
        <v>0</v>
      </c>
      <c r="AL15" s="62">
        <v>0</v>
      </c>
      <c r="AM15" s="62">
        <v>831</v>
      </c>
      <c r="AN15" s="62">
        <v>631</v>
      </c>
      <c r="AO15" s="62">
        <v>75.930000000000007</v>
      </c>
      <c r="AP15" s="62">
        <v>22.96</v>
      </c>
      <c r="AQ15" s="62">
        <v>18</v>
      </c>
      <c r="AR15" s="62">
        <v>7</v>
      </c>
      <c r="AS15" s="62">
        <v>38.89</v>
      </c>
      <c r="AT15" s="62">
        <v>0.5</v>
      </c>
      <c r="AU15" s="62">
        <v>93</v>
      </c>
      <c r="AV15" s="62">
        <v>39</v>
      </c>
      <c r="AW15" s="62">
        <v>41.94</v>
      </c>
      <c r="AX15" s="62">
        <v>2.57</v>
      </c>
      <c r="AY15" s="62">
        <v>319</v>
      </c>
      <c r="AZ15" s="62">
        <v>262</v>
      </c>
      <c r="BA15" s="62">
        <v>82.13</v>
      </c>
      <c r="BB15" s="62">
        <v>8.81</v>
      </c>
      <c r="BC15" s="62">
        <v>332</v>
      </c>
      <c r="BD15" s="62">
        <v>266</v>
      </c>
      <c r="BE15" s="62">
        <v>80.12</v>
      </c>
      <c r="BF15" s="62">
        <v>9.17</v>
      </c>
      <c r="BG15" s="62">
        <v>0</v>
      </c>
      <c r="BH15" s="62">
        <v>0</v>
      </c>
      <c r="BI15" s="62">
        <v>0</v>
      </c>
      <c r="BJ15" s="62">
        <v>0</v>
      </c>
      <c r="BK15" s="62">
        <v>0</v>
      </c>
      <c r="BL15" s="62">
        <v>0</v>
      </c>
      <c r="BM15" s="62">
        <v>0</v>
      </c>
      <c r="BN15" s="62">
        <v>0</v>
      </c>
      <c r="BO15" s="62">
        <v>37</v>
      </c>
      <c r="BP15" s="62">
        <v>29</v>
      </c>
      <c r="BQ15" s="62">
        <v>78.38</v>
      </c>
      <c r="BR15" s="62">
        <v>1.02</v>
      </c>
      <c r="BS15" s="62">
        <v>0</v>
      </c>
      <c r="BT15" s="62">
        <v>0</v>
      </c>
      <c r="BU15" s="62">
        <v>0</v>
      </c>
      <c r="BV15" s="62">
        <v>0</v>
      </c>
      <c r="BW15" s="62">
        <v>2788</v>
      </c>
      <c r="BX15" s="62">
        <v>2154</v>
      </c>
      <c r="BY15" s="62">
        <v>77.260000000000005</v>
      </c>
      <c r="BZ15" s="62">
        <v>77.040000000000006</v>
      </c>
      <c r="CA15" s="62">
        <v>62</v>
      </c>
      <c r="CB15" s="62">
        <v>27</v>
      </c>
      <c r="CC15" s="62">
        <v>43.55</v>
      </c>
      <c r="CD15" s="62">
        <v>1.71</v>
      </c>
      <c r="CE15" s="62">
        <v>295</v>
      </c>
      <c r="CF15" s="62">
        <v>153</v>
      </c>
      <c r="CG15" s="62">
        <v>51.86</v>
      </c>
      <c r="CH15" s="62">
        <v>8.15</v>
      </c>
      <c r="CI15" s="62">
        <v>730</v>
      </c>
      <c r="CJ15" s="62">
        <v>592</v>
      </c>
      <c r="CK15" s="62">
        <v>81.099999999999994</v>
      </c>
      <c r="CL15" s="62">
        <v>20.170000000000002</v>
      </c>
      <c r="CM15" s="62">
        <v>1478</v>
      </c>
      <c r="CN15" s="62">
        <v>1200</v>
      </c>
      <c r="CO15" s="62">
        <v>81.19</v>
      </c>
      <c r="CP15" s="62">
        <v>40.840000000000003</v>
      </c>
      <c r="CQ15" s="62">
        <v>3</v>
      </c>
      <c r="CR15" s="62">
        <v>0</v>
      </c>
      <c r="CS15" s="62">
        <v>0</v>
      </c>
      <c r="CT15" s="62">
        <v>0.08</v>
      </c>
      <c r="CU15" s="62">
        <v>2</v>
      </c>
      <c r="CV15" s="62">
        <v>0</v>
      </c>
      <c r="CW15" s="62">
        <v>0</v>
      </c>
      <c r="CX15" s="62">
        <v>0.06</v>
      </c>
      <c r="CY15" s="62">
        <v>103</v>
      </c>
      <c r="CZ15" s="62">
        <v>86</v>
      </c>
      <c r="DA15" s="62">
        <v>83.5</v>
      </c>
      <c r="DB15" s="62">
        <v>2.85</v>
      </c>
      <c r="DC15" s="62">
        <v>0</v>
      </c>
      <c r="DD15" s="62">
        <v>0</v>
      </c>
      <c r="DE15" s="62">
        <v>0</v>
      </c>
      <c r="DF15" s="62">
        <v>0</v>
      </c>
      <c r="DG15" s="62" t="s">
        <v>104</v>
      </c>
    </row>
    <row r="16" spans="1:111" ht="15.75" thickBot="1" x14ac:dyDescent="0.3">
      <c r="A16" s="2" t="s">
        <v>30</v>
      </c>
      <c r="B16" s="2" t="s">
        <v>31</v>
      </c>
      <c r="C16" s="62">
        <v>2019</v>
      </c>
      <c r="D16" s="62">
        <v>824</v>
      </c>
      <c r="E16" s="62">
        <v>476</v>
      </c>
      <c r="F16" s="62">
        <v>57.77</v>
      </c>
      <c r="G16" s="62">
        <v>30</v>
      </c>
      <c r="H16" s="62">
        <v>7</v>
      </c>
      <c r="I16" s="62">
        <v>23.33</v>
      </c>
      <c r="J16" s="62">
        <v>3.64</v>
      </c>
      <c r="K16" s="62">
        <v>73</v>
      </c>
      <c r="L16" s="62">
        <v>36</v>
      </c>
      <c r="M16" s="62">
        <v>49.32</v>
      </c>
      <c r="N16" s="62">
        <v>8.86</v>
      </c>
      <c r="O16" s="62">
        <v>143</v>
      </c>
      <c r="P16" s="62">
        <v>105</v>
      </c>
      <c r="Q16" s="62">
        <v>73.430000000000007</v>
      </c>
      <c r="R16" s="62">
        <v>17.350000000000001</v>
      </c>
      <c r="S16" s="62">
        <v>518</v>
      </c>
      <c r="T16" s="62">
        <v>292</v>
      </c>
      <c r="U16" s="62">
        <v>56.37</v>
      </c>
      <c r="V16" s="62">
        <v>62.86</v>
      </c>
      <c r="W16" s="62">
        <v>1</v>
      </c>
      <c r="X16" s="62">
        <v>0</v>
      </c>
      <c r="Y16" s="62">
        <v>0</v>
      </c>
      <c r="Z16" s="62">
        <v>0.12</v>
      </c>
      <c r="AA16" s="62">
        <v>0</v>
      </c>
      <c r="AB16" s="62">
        <v>0</v>
      </c>
      <c r="AC16" s="62">
        <v>0</v>
      </c>
      <c r="AD16" s="62">
        <v>0</v>
      </c>
      <c r="AE16" s="62">
        <v>34</v>
      </c>
      <c r="AF16" s="62">
        <v>21</v>
      </c>
      <c r="AG16" s="62">
        <v>61.76</v>
      </c>
      <c r="AH16" s="62">
        <v>4.13</v>
      </c>
      <c r="AI16" s="62">
        <v>0</v>
      </c>
      <c r="AJ16" s="62">
        <v>0</v>
      </c>
      <c r="AK16" s="62">
        <v>0</v>
      </c>
      <c r="AL16" s="62">
        <v>0</v>
      </c>
      <c r="AM16" s="62">
        <v>170</v>
      </c>
      <c r="AN16" s="62">
        <v>86</v>
      </c>
      <c r="AO16" s="62">
        <v>50.59</v>
      </c>
      <c r="AP16" s="62">
        <v>20.63</v>
      </c>
      <c r="AQ16" s="62">
        <v>9</v>
      </c>
      <c r="AR16" s="62">
        <v>1</v>
      </c>
      <c r="AS16" s="62">
        <v>11.11</v>
      </c>
      <c r="AT16" s="62">
        <v>1.0900000000000001</v>
      </c>
      <c r="AU16" s="62">
        <v>11</v>
      </c>
      <c r="AV16" s="62">
        <v>3</v>
      </c>
      <c r="AW16" s="62">
        <v>27.27</v>
      </c>
      <c r="AX16" s="62">
        <v>1.33</v>
      </c>
      <c r="AY16" s="62">
        <v>42</v>
      </c>
      <c r="AZ16" s="62">
        <v>28</v>
      </c>
      <c r="BA16" s="62">
        <v>66.67</v>
      </c>
      <c r="BB16" s="62">
        <v>5.0999999999999996</v>
      </c>
      <c r="BC16" s="62">
        <v>97</v>
      </c>
      <c r="BD16" s="62">
        <v>48</v>
      </c>
      <c r="BE16" s="62">
        <v>49.48</v>
      </c>
      <c r="BF16" s="62">
        <v>11.77</v>
      </c>
      <c r="BG16" s="62">
        <v>0</v>
      </c>
      <c r="BH16" s="62">
        <v>0</v>
      </c>
      <c r="BI16" s="62">
        <v>0</v>
      </c>
      <c r="BJ16" s="62">
        <v>0</v>
      </c>
      <c r="BK16" s="62">
        <v>0</v>
      </c>
      <c r="BL16" s="62">
        <v>0</v>
      </c>
      <c r="BM16" s="62">
        <v>0</v>
      </c>
      <c r="BN16" s="62">
        <v>0</v>
      </c>
      <c r="BO16" s="62">
        <v>9</v>
      </c>
      <c r="BP16" s="62">
        <v>5</v>
      </c>
      <c r="BQ16" s="62">
        <v>55.56</v>
      </c>
      <c r="BR16" s="62">
        <v>1.0900000000000001</v>
      </c>
      <c r="BS16" s="62">
        <v>0</v>
      </c>
      <c r="BT16" s="62">
        <v>0</v>
      </c>
      <c r="BU16" s="62">
        <v>0</v>
      </c>
      <c r="BV16" s="62">
        <v>0</v>
      </c>
      <c r="BW16" s="62">
        <v>654</v>
      </c>
      <c r="BX16" s="62">
        <v>390</v>
      </c>
      <c r="BY16" s="62">
        <v>59.63</v>
      </c>
      <c r="BZ16" s="62">
        <v>79.37</v>
      </c>
      <c r="CA16" s="62">
        <v>21</v>
      </c>
      <c r="CB16" s="62">
        <v>6</v>
      </c>
      <c r="CC16" s="62">
        <v>28.57</v>
      </c>
      <c r="CD16" s="62">
        <v>2.5499999999999998</v>
      </c>
      <c r="CE16" s="62">
        <v>62</v>
      </c>
      <c r="CF16" s="62">
        <v>33</v>
      </c>
      <c r="CG16" s="62">
        <v>53.23</v>
      </c>
      <c r="CH16" s="62">
        <v>7.52</v>
      </c>
      <c r="CI16" s="62">
        <v>101</v>
      </c>
      <c r="CJ16" s="62">
        <v>77</v>
      </c>
      <c r="CK16" s="62">
        <v>76.239999999999995</v>
      </c>
      <c r="CL16" s="62">
        <v>12.26</v>
      </c>
      <c r="CM16" s="62">
        <v>421</v>
      </c>
      <c r="CN16" s="62">
        <v>244</v>
      </c>
      <c r="CO16" s="62">
        <v>57.96</v>
      </c>
      <c r="CP16" s="62">
        <v>51.09</v>
      </c>
      <c r="CQ16" s="62">
        <v>1</v>
      </c>
      <c r="CR16" s="62">
        <v>0</v>
      </c>
      <c r="CS16" s="62">
        <v>0</v>
      </c>
      <c r="CT16" s="62">
        <v>0.12</v>
      </c>
      <c r="CU16" s="62">
        <v>0</v>
      </c>
      <c r="CV16" s="62">
        <v>0</v>
      </c>
      <c r="CW16" s="62">
        <v>0</v>
      </c>
      <c r="CX16" s="62">
        <v>0</v>
      </c>
      <c r="CY16" s="62">
        <v>25</v>
      </c>
      <c r="CZ16" s="62">
        <v>16</v>
      </c>
      <c r="DA16" s="62">
        <v>64</v>
      </c>
      <c r="DB16" s="62">
        <v>3.03</v>
      </c>
      <c r="DC16" s="62">
        <v>0</v>
      </c>
      <c r="DD16" s="62">
        <v>0</v>
      </c>
      <c r="DE16" s="62">
        <v>0</v>
      </c>
      <c r="DF16" s="62">
        <v>0</v>
      </c>
    </row>
    <row r="17" spans="1:111" ht="15.75" thickBot="1" x14ac:dyDescent="0.3">
      <c r="A17" s="2" t="s">
        <v>24</v>
      </c>
      <c r="B17" s="2" t="s">
        <v>25</v>
      </c>
      <c r="C17" s="62">
        <v>2020</v>
      </c>
      <c r="D17" s="62">
        <v>288</v>
      </c>
      <c r="E17" s="62">
        <v>204</v>
      </c>
      <c r="F17" s="62">
        <v>70.83</v>
      </c>
      <c r="G17" s="62">
        <v>7</v>
      </c>
      <c r="H17" s="62">
        <v>3</v>
      </c>
      <c r="I17" s="62">
        <v>42.86</v>
      </c>
      <c r="J17" s="62">
        <v>2.4300000000000002</v>
      </c>
      <c r="K17" s="62">
        <v>14</v>
      </c>
      <c r="L17" s="62">
        <v>7</v>
      </c>
      <c r="M17" s="62">
        <v>50</v>
      </c>
      <c r="N17" s="62">
        <v>4.8600000000000003</v>
      </c>
      <c r="O17" s="62">
        <v>60</v>
      </c>
      <c r="P17" s="62">
        <v>43</v>
      </c>
      <c r="Q17" s="62">
        <v>71.67</v>
      </c>
      <c r="R17" s="62">
        <v>20.83</v>
      </c>
      <c r="S17" s="62">
        <v>174</v>
      </c>
      <c r="T17" s="62">
        <v>127</v>
      </c>
      <c r="U17" s="62">
        <v>72.989999999999995</v>
      </c>
      <c r="V17" s="62">
        <v>60.42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2">
        <v>0</v>
      </c>
      <c r="AE17" s="62">
        <v>19</v>
      </c>
      <c r="AF17" s="62">
        <v>14</v>
      </c>
      <c r="AG17" s="62">
        <v>73.680000000000007</v>
      </c>
      <c r="AH17" s="62">
        <v>6.6</v>
      </c>
      <c r="AI17" s="62">
        <v>0</v>
      </c>
      <c r="AJ17" s="62">
        <v>0</v>
      </c>
      <c r="AK17" s="62">
        <v>0</v>
      </c>
      <c r="AL17" s="62">
        <v>0</v>
      </c>
      <c r="AM17" s="62">
        <v>55</v>
      </c>
      <c r="AN17" s="62">
        <v>37</v>
      </c>
      <c r="AO17" s="62">
        <v>67.27</v>
      </c>
      <c r="AP17" s="62">
        <v>19.100000000000001</v>
      </c>
      <c r="AQ17" s="62">
        <v>0</v>
      </c>
      <c r="AR17" s="62">
        <v>0</v>
      </c>
      <c r="AS17" s="62">
        <v>0</v>
      </c>
      <c r="AT17" s="62">
        <v>0</v>
      </c>
      <c r="AU17" s="62">
        <v>6</v>
      </c>
      <c r="AV17" s="62">
        <v>3</v>
      </c>
      <c r="AW17" s="62">
        <v>50</v>
      </c>
      <c r="AX17" s="62">
        <v>2.08</v>
      </c>
      <c r="AY17" s="62">
        <v>12</v>
      </c>
      <c r="AZ17" s="62">
        <v>9</v>
      </c>
      <c r="BA17" s="62">
        <v>75</v>
      </c>
      <c r="BB17" s="62">
        <v>4.17</v>
      </c>
      <c r="BC17" s="62">
        <v>33</v>
      </c>
      <c r="BD17" s="62">
        <v>22</v>
      </c>
      <c r="BE17" s="62">
        <v>66.67</v>
      </c>
      <c r="BF17" s="62">
        <v>11.46</v>
      </c>
      <c r="BG17" s="62">
        <v>0</v>
      </c>
      <c r="BH17" s="62">
        <v>0</v>
      </c>
      <c r="BI17" s="62">
        <v>0</v>
      </c>
      <c r="BJ17" s="62">
        <v>0</v>
      </c>
      <c r="BK17" s="62">
        <v>0</v>
      </c>
      <c r="BL17" s="62">
        <v>0</v>
      </c>
      <c r="BM17" s="62">
        <v>0</v>
      </c>
      <c r="BN17" s="62">
        <v>0</v>
      </c>
      <c r="BO17" s="62">
        <v>2</v>
      </c>
      <c r="BP17" s="62">
        <v>0</v>
      </c>
      <c r="BQ17" s="62">
        <v>0</v>
      </c>
      <c r="BR17" s="62">
        <v>0.69</v>
      </c>
      <c r="BS17" s="62">
        <v>0</v>
      </c>
      <c r="BT17" s="62">
        <v>0</v>
      </c>
      <c r="BU17" s="62">
        <v>0</v>
      </c>
      <c r="BV17" s="62">
        <v>0</v>
      </c>
      <c r="BW17" s="62">
        <v>231</v>
      </c>
      <c r="BX17" s="62">
        <v>165</v>
      </c>
      <c r="BY17" s="62">
        <v>71.430000000000007</v>
      </c>
      <c r="BZ17" s="62">
        <v>80.209999999999994</v>
      </c>
      <c r="CA17" s="62">
        <v>7</v>
      </c>
      <c r="CB17" s="62">
        <v>3</v>
      </c>
      <c r="CC17" s="62">
        <v>42.86</v>
      </c>
      <c r="CD17" s="62">
        <v>2.4300000000000002</v>
      </c>
      <c r="CE17" s="62">
        <v>8</v>
      </c>
      <c r="CF17" s="62">
        <v>4</v>
      </c>
      <c r="CG17" s="62">
        <v>50</v>
      </c>
      <c r="CH17" s="62">
        <v>2.78</v>
      </c>
      <c r="CI17" s="62">
        <v>48</v>
      </c>
      <c r="CJ17" s="62">
        <v>34</v>
      </c>
      <c r="CK17" s="62">
        <v>70.83</v>
      </c>
      <c r="CL17" s="62">
        <v>16.670000000000002</v>
      </c>
      <c r="CM17" s="62">
        <v>140</v>
      </c>
      <c r="CN17" s="62">
        <v>104</v>
      </c>
      <c r="CO17" s="62">
        <v>74.290000000000006</v>
      </c>
      <c r="CP17" s="62">
        <v>48.61</v>
      </c>
      <c r="CQ17" s="62">
        <v>0</v>
      </c>
      <c r="CR17" s="62">
        <v>0</v>
      </c>
      <c r="CS17" s="62">
        <v>0</v>
      </c>
      <c r="CT17" s="62">
        <v>0</v>
      </c>
      <c r="CU17" s="62">
        <v>0</v>
      </c>
      <c r="CV17" s="62">
        <v>0</v>
      </c>
      <c r="CW17" s="62">
        <v>0</v>
      </c>
      <c r="CX17" s="62">
        <v>0</v>
      </c>
      <c r="CY17" s="62">
        <v>17</v>
      </c>
      <c r="CZ17" s="62">
        <v>12</v>
      </c>
      <c r="DA17" s="62">
        <v>70.59</v>
      </c>
      <c r="DB17" s="62">
        <v>5.9</v>
      </c>
      <c r="DC17" s="62">
        <v>0</v>
      </c>
      <c r="DD17" s="62">
        <v>0</v>
      </c>
      <c r="DE17" s="62">
        <v>0</v>
      </c>
      <c r="DF17" s="62">
        <v>0</v>
      </c>
      <c r="DG17" s="62" t="s">
        <v>104</v>
      </c>
    </row>
    <row r="18" spans="1:111" ht="15.75" thickBot="1" x14ac:dyDescent="0.3">
      <c r="A18" s="2" t="s">
        <v>32</v>
      </c>
      <c r="B18" s="2" t="s">
        <v>33</v>
      </c>
      <c r="C18" s="62">
        <v>2020</v>
      </c>
      <c r="D18" s="62">
        <v>147</v>
      </c>
      <c r="E18" s="62">
        <v>113</v>
      </c>
      <c r="F18" s="62">
        <v>76.87</v>
      </c>
      <c r="G18" s="62">
        <v>2</v>
      </c>
      <c r="H18" s="62">
        <v>0</v>
      </c>
      <c r="I18" s="62">
        <v>0</v>
      </c>
      <c r="J18" s="62">
        <v>1.36</v>
      </c>
      <c r="K18" s="62">
        <v>10</v>
      </c>
      <c r="L18" s="62">
        <v>6</v>
      </c>
      <c r="M18" s="62">
        <v>60</v>
      </c>
      <c r="N18" s="62">
        <v>6.8</v>
      </c>
      <c r="O18" s="62">
        <v>36</v>
      </c>
      <c r="P18" s="62">
        <v>30</v>
      </c>
      <c r="Q18" s="62">
        <v>83.33</v>
      </c>
      <c r="R18" s="62">
        <v>24.49</v>
      </c>
      <c r="S18" s="62">
        <v>82</v>
      </c>
      <c r="T18" s="62">
        <v>62</v>
      </c>
      <c r="U18" s="62">
        <v>75.61</v>
      </c>
      <c r="V18" s="62">
        <v>55.78</v>
      </c>
      <c r="W18" s="62">
        <v>0</v>
      </c>
      <c r="X18" s="62">
        <v>0</v>
      </c>
      <c r="Y18" s="62">
        <v>0</v>
      </c>
      <c r="Z18" s="62">
        <v>0</v>
      </c>
      <c r="AA18" s="62">
        <v>1</v>
      </c>
      <c r="AB18" s="62">
        <v>0</v>
      </c>
      <c r="AC18" s="62">
        <v>0</v>
      </c>
      <c r="AD18" s="62">
        <v>0.68</v>
      </c>
      <c r="AE18" s="62">
        <v>12</v>
      </c>
      <c r="AF18" s="62">
        <v>8</v>
      </c>
      <c r="AG18" s="62">
        <v>66.67</v>
      </c>
      <c r="AH18" s="62">
        <v>8.16</v>
      </c>
      <c r="AI18" s="62">
        <v>0</v>
      </c>
      <c r="AJ18" s="62">
        <v>0</v>
      </c>
      <c r="AK18" s="62">
        <v>0</v>
      </c>
      <c r="AL18" s="62">
        <v>0</v>
      </c>
      <c r="AM18" s="62">
        <v>24</v>
      </c>
      <c r="AN18" s="62">
        <v>19</v>
      </c>
      <c r="AO18" s="62">
        <v>79.17</v>
      </c>
      <c r="AP18" s="62">
        <v>16.329999999999998</v>
      </c>
      <c r="AQ18" s="62">
        <v>0</v>
      </c>
      <c r="AR18" s="62">
        <v>0</v>
      </c>
      <c r="AS18" s="62">
        <v>0</v>
      </c>
      <c r="AT18" s="62">
        <v>0</v>
      </c>
      <c r="AU18" s="62">
        <v>2</v>
      </c>
      <c r="AV18" s="62">
        <v>0</v>
      </c>
      <c r="AW18" s="62">
        <v>0</v>
      </c>
      <c r="AX18" s="62">
        <v>1.36</v>
      </c>
      <c r="AY18" s="62">
        <v>11</v>
      </c>
      <c r="AZ18" s="62">
        <v>10</v>
      </c>
      <c r="BA18" s="62">
        <v>90.91</v>
      </c>
      <c r="BB18" s="62">
        <v>7.48</v>
      </c>
      <c r="BC18" s="62">
        <v>10</v>
      </c>
      <c r="BD18" s="62">
        <v>7</v>
      </c>
      <c r="BE18" s="62">
        <v>70</v>
      </c>
      <c r="BF18" s="62">
        <v>6.8</v>
      </c>
      <c r="BG18" s="62">
        <v>0</v>
      </c>
      <c r="BH18" s="62">
        <v>0</v>
      </c>
      <c r="BI18" s="62">
        <v>0</v>
      </c>
      <c r="BJ18" s="62">
        <v>0</v>
      </c>
      <c r="BK18" s="62">
        <v>0</v>
      </c>
      <c r="BL18" s="62">
        <v>0</v>
      </c>
      <c r="BM18" s="62">
        <v>0</v>
      </c>
      <c r="BN18" s="62">
        <v>0</v>
      </c>
      <c r="BO18" s="62">
        <v>1</v>
      </c>
      <c r="BP18" s="62">
        <v>0</v>
      </c>
      <c r="BQ18" s="62">
        <v>0</v>
      </c>
      <c r="BR18" s="62">
        <v>0.68</v>
      </c>
      <c r="BS18" s="62">
        <v>0</v>
      </c>
      <c r="BT18" s="62">
        <v>0</v>
      </c>
      <c r="BU18" s="62">
        <v>0</v>
      </c>
      <c r="BV18" s="62">
        <v>0</v>
      </c>
      <c r="BW18" s="62">
        <v>123</v>
      </c>
      <c r="BX18" s="62">
        <v>94</v>
      </c>
      <c r="BY18" s="62">
        <v>76.42</v>
      </c>
      <c r="BZ18" s="62">
        <v>83.67</v>
      </c>
      <c r="CA18" s="62">
        <v>2</v>
      </c>
      <c r="CB18" s="62">
        <v>0</v>
      </c>
      <c r="CC18" s="62">
        <v>0</v>
      </c>
      <c r="CD18" s="62">
        <v>1.36</v>
      </c>
      <c r="CE18" s="62">
        <v>8</v>
      </c>
      <c r="CF18" s="62">
        <v>5</v>
      </c>
      <c r="CG18" s="62">
        <v>62.5</v>
      </c>
      <c r="CH18" s="62">
        <v>5.44</v>
      </c>
      <c r="CI18" s="62">
        <v>25</v>
      </c>
      <c r="CJ18" s="62">
        <v>20</v>
      </c>
      <c r="CK18" s="62">
        <v>80</v>
      </c>
      <c r="CL18" s="62">
        <v>17.010000000000002</v>
      </c>
      <c r="CM18" s="62">
        <v>72</v>
      </c>
      <c r="CN18" s="62">
        <v>55</v>
      </c>
      <c r="CO18" s="62">
        <v>76.39</v>
      </c>
      <c r="CP18" s="62">
        <v>48.98</v>
      </c>
      <c r="CQ18" s="62">
        <v>0</v>
      </c>
      <c r="CR18" s="62">
        <v>0</v>
      </c>
      <c r="CS18" s="62">
        <v>0</v>
      </c>
      <c r="CT18" s="62">
        <v>0</v>
      </c>
      <c r="CU18" s="62">
        <v>1</v>
      </c>
      <c r="CV18" s="62">
        <v>0</v>
      </c>
      <c r="CW18" s="62">
        <v>0</v>
      </c>
      <c r="CX18" s="62">
        <v>0.68</v>
      </c>
      <c r="CY18" s="62">
        <v>11</v>
      </c>
      <c r="CZ18" s="62">
        <v>7</v>
      </c>
      <c r="DA18" s="62">
        <v>63.64</v>
      </c>
      <c r="DB18" s="62">
        <v>7.48</v>
      </c>
      <c r="DC18" s="62">
        <v>0</v>
      </c>
      <c r="DD18" s="62">
        <v>0</v>
      </c>
      <c r="DE18" s="62">
        <v>0</v>
      </c>
      <c r="DF18" s="62">
        <v>0</v>
      </c>
      <c r="DG18" s="62" t="s">
        <v>104</v>
      </c>
    </row>
    <row r="19" spans="1:111" ht="15.75" thickBot="1" x14ac:dyDescent="0.3">
      <c r="A19" s="2" t="s">
        <v>34</v>
      </c>
      <c r="B19" s="2" t="s">
        <v>35</v>
      </c>
      <c r="C19" s="62">
        <v>2020</v>
      </c>
      <c r="D19" s="62">
        <v>522</v>
      </c>
      <c r="E19" s="62">
        <v>299</v>
      </c>
      <c r="F19" s="62">
        <v>57.28</v>
      </c>
      <c r="G19" s="62">
        <v>5</v>
      </c>
      <c r="H19" s="62">
        <v>4</v>
      </c>
      <c r="I19" s="62">
        <v>80</v>
      </c>
      <c r="J19" s="62">
        <v>0.96</v>
      </c>
      <c r="K19" s="62">
        <v>19</v>
      </c>
      <c r="L19" s="62">
        <v>8</v>
      </c>
      <c r="M19" s="62">
        <v>42.11</v>
      </c>
      <c r="N19" s="62">
        <v>3.64</v>
      </c>
      <c r="O19" s="62">
        <v>87</v>
      </c>
      <c r="P19" s="62">
        <v>63</v>
      </c>
      <c r="Q19" s="62">
        <v>72.41</v>
      </c>
      <c r="R19" s="62">
        <v>16.670000000000002</v>
      </c>
      <c r="S19" s="62">
        <v>372</v>
      </c>
      <c r="T19" s="62">
        <v>201</v>
      </c>
      <c r="U19" s="62">
        <v>54.03</v>
      </c>
      <c r="V19" s="62">
        <v>71.260000000000005</v>
      </c>
      <c r="W19" s="62">
        <v>0</v>
      </c>
      <c r="X19" s="62">
        <v>0</v>
      </c>
      <c r="Y19" s="62">
        <v>0</v>
      </c>
      <c r="Z19" s="62">
        <v>0</v>
      </c>
      <c r="AA19" s="62">
        <v>3</v>
      </c>
      <c r="AB19" s="62">
        <v>0</v>
      </c>
      <c r="AC19" s="62">
        <v>0</v>
      </c>
      <c r="AD19" s="62">
        <v>0.56999999999999995</v>
      </c>
      <c r="AE19" s="62">
        <v>20</v>
      </c>
      <c r="AF19" s="62">
        <v>13</v>
      </c>
      <c r="AG19" s="62">
        <v>65</v>
      </c>
      <c r="AH19" s="62">
        <v>3.83</v>
      </c>
      <c r="AI19" s="62">
        <v>0</v>
      </c>
      <c r="AJ19" s="62">
        <v>0</v>
      </c>
      <c r="AK19" s="62">
        <v>0</v>
      </c>
      <c r="AL19" s="62">
        <v>0</v>
      </c>
      <c r="AM19" s="62">
        <v>135</v>
      </c>
      <c r="AN19" s="62">
        <v>86</v>
      </c>
      <c r="AO19" s="62">
        <v>63.7</v>
      </c>
      <c r="AP19" s="62">
        <v>25.86</v>
      </c>
      <c r="AQ19" s="62">
        <v>3</v>
      </c>
      <c r="AR19" s="62">
        <v>0</v>
      </c>
      <c r="AS19" s="62">
        <v>0</v>
      </c>
      <c r="AT19" s="62">
        <v>0.56999999999999995</v>
      </c>
      <c r="AU19" s="62">
        <v>3</v>
      </c>
      <c r="AV19" s="62">
        <v>0</v>
      </c>
      <c r="AW19" s="62">
        <v>0</v>
      </c>
      <c r="AX19" s="62">
        <v>0.56999999999999995</v>
      </c>
      <c r="AY19" s="62">
        <v>30</v>
      </c>
      <c r="AZ19" s="62">
        <v>26</v>
      </c>
      <c r="BA19" s="62">
        <v>86.67</v>
      </c>
      <c r="BB19" s="62">
        <v>5.75</v>
      </c>
      <c r="BC19" s="62">
        <v>85</v>
      </c>
      <c r="BD19" s="62">
        <v>47</v>
      </c>
      <c r="BE19" s="62">
        <v>55.29</v>
      </c>
      <c r="BF19" s="62">
        <v>16.28</v>
      </c>
      <c r="BG19" s="62">
        <v>0</v>
      </c>
      <c r="BH19" s="62">
        <v>0</v>
      </c>
      <c r="BI19" s="62">
        <v>0</v>
      </c>
      <c r="BJ19" s="62">
        <v>0</v>
      </c>
      <c r="BK19" s="62">
        <v>0</v>
      </c>
      <c r="BL19" s="62">
        <v>0</v>
      </c>
      <c r="BM19" s="62">
        <v>0</v>
      </c>
      <c r="BN19" s="62">
        <v>0</v>
      </c>
      <c r="BO19" s="62">
        <v>11</v>
      </c>
      <c r="BP19" s="62">
        <v>7</v>
      </c>
      <c r="BQ19" s="62">
        <v>63.64</v>
      </c>
      <c r="BR19" s="62">
        <v>2.11</v>
      </c>
      <c r="BS19" s="62">
        <v>0</v>
      </c>
      <c r="BT19" s="62">
        <v>0</v>
      </c>
      <c r="BU19" s="62">
        <v>0</v>
      </c>
      <c r="BV19" s="62">
        <v>0</v>
      </c>
      <c r="BW19" s="62">
        <v>386</v>
      </c>
      <c r="BX19" s="62">
        <v>213</v>
      </c>
      <c r="BY19" s="62">
        <v>55.18</v>
      </c>
      <c r="BZ19" s="62">
        <v>73.95</v>
      </c>
      <c r="CA19" s="62">
        <v>2</v>
      </c>
      <c r="CB19" s="62">
        <v>0</v>
      </c>
      <c r="CC19" s="62">
        <v>0</v>
      </c>
      <c r="CD19" s="62">
        <v>0.38</v>
      </c>
      <c r="CE19" s="62">
        <v>16</v>
      </c>
      <c r="CF19" s="62">
        <v>6</v>
      </c>
      <c r="CG19" s="62">
        <v>37.5</v>
      </c>
      <c r="CH19" s="62">
        <v>3.07</v>
      </c>
      <c r="CI19" s="62">
        <v>57</v>
      </c>
      <c r="CJ19" s="62">
        <v>37</v>
      </c>
      <c r="CK19" s="62">
        <v>64.91</v>
      </c>
      <c r="CL19" s="62">
        <v>10.92</v>
      </c>
      <c r="CM19" s="62">
        <v>286</v>
      </c>
      <c r="CN19" s="62">
        <v>154</v>
      </c>
      <c r="CO19" s="62">
        <v>53.85</v>
      </c>
      <c r="CP19" s="62">
        <v>54.79</v>
      </c>
      <c r="CQ19" s="62">
        <v>0</v>
      </c>
      <c r="CR19" s="62">
        <v>0</v>
      </c>
      <c r="CS19" s="62">
        <v>0</v>
      </c>
      <c r="CT19" s="62">
        <v>0</v>
      </c>
      <c r="CU19" s="62">
        <v>3</v>
      </c>
      <c r="CV19" s="62">
        <v>0</v>
      </c>
      <c r="CW19" s="62">
        <v>0</v>
      </c>
      <c r="CX19" s="62">
        <v>0.56999999999999995</v>
      </c>
      <c r="CY19" s="62">
        <v>9</v>
      </c>
      <c r="CZ19" s="62">
        <v>6</v>
      </c>
      <c r="DA19" s="62">
        <v>66.67</v>
      </c>
      <c r="DB19" s="62">
        <v>1.72</v>
      </c>
      <c r="DC19" s="62">
        <v>0</v>
      </c>
      <c r="DD19" s="62">
        <v>0</v>
      </c>
      <c r="DE19" s="62">
        <v>0</v>
      </c>
      <c r="DF19" s="62">
        <v>0</v>
      </c>
      <c r="DG19" s="62" t="s">
        <v>104</v>
      </c>
    </row>
    <row r="20" spans="1:111" ht="15.75" thickBot="1" x14ac:dyDescent="0.3">
      <c r="A20" s="2" t="s">
        <v>36</v>
      </c>
      <c r="B20" s="2" t="s">
        <v>37</v>
      </c>
      <c r="C20" s="62">
        <v>2020</v>
      </c>
      <c r="D20" s="62">
        <v>275</v>
      </c>
      <c r="E20" s="62">
        <v>121</v>
      </c>
      <c r="F20" s="62">
        <v>44</v>
      </c>
      <c r="G20" s="62">
        <v>23</v>
      </c>
      <c r="H20" s="62">
        <v>7</v>
      </c>
      <c r="I20" s="62">
        <v>30.43</v>
      </c>
      <c r="J20" s="62">
        <v>8.36</v>
      </c>
      <c r="K20" s="62">
        <v>30</v>
      </c>
      <c r="L20" s="62">
        <v>12</v>
      </c>
      <c r="M20" s="62">
        <v>40</v>
      </c>
      <c r="N20" s="62">
        <v>10.91</v>
      </c>
      <c r="O20" s="62">
        <v>29</v>
      </c>
      <c r="P20" s="62">
        <v>13</v>
      </c>
      <c r="Q20" s="62">
        <v>44.83</v>
      </c>
      <c r="R20" s="62">
        <v>10.55</v>
      </c>
      <c r="S20" s="62">
        <v>182</v>
      </c>
      <c r="T20" s="62">
        <v>85</v>
      </c>
      <c r="U20" s="62">
        <v>46.7</v>
      </c>
      <c r="V20" s="62">
        <v>66.180000000000007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0</v>
      </c>
      <c r="AE20" s="62">
        <v>8</v>
      </c>
      <c r="AF20" s="62">
        <v>3</v>
      </c>
      <c r="AG20" s="62">
        <v>37.5</v>
      </c>
      <c r="AH20" s="62">
        <v>2.91</v>
      </c>
      <c r="AI20" s="62">
        <v>0</v>
      </c>
      <c r="AJ20" s="62">
        <v>0</v>
      </c>
      <c r="AK20" s="62">
        <v>0</v>
      </c>
      <c r="AL20" s="62">
        <v>0</v>
      </c>
      <c r="AM20" s="62">
        <v>76</v>
      </c>
      <c r="AN20" s="62">
        <v>28</v>
      </c>
      <c r="AO20" s="62">
        <v>36.840000000000003</v>
      </c>
      <c r="AP20" s="62">
        <v>27.64</v>
      </c>
      <c r="AQ20" s="62">
        <v>6</v>
      </c>
      <c r="AR20" s="62">
        <v>2</v>
      </c>
      <c r="AS20" s="62">
        <v>33.33</v>
      </c>
      <c r="AT20" s="62">
        <v>2.1800000000000002</v>
      </c>
      <c r="AU20" s="62">
        <v>10</v>
      </c>
      <c r="AV20" s="62">
        <v>3</v>
      </c>
      <c r="AW20" s="62">
        <v>30</v>
      </c>
      <c r="AX20" s="62">
        <v>3.64</v>
      </c>
      <c r="AY20" s="62">
        <v>9</v>
      </c>
      <c r="AZ20" s="62">
        <v>3</v>
      </c>
      <c r="BA20" s="62">
        <v>33.33</v>
      </c>
      <c r="BB20" s="62">
        <v>3.27</v>
      </c>
      <c r="BC20" s="62">
        <v>50</v>
      </c>
      <c r="BD20" s="62">
        <v>19</v>
      </c>
      <c r="BE20" s="62">
        <v>38</v>
      </c>
      <c r="BF20" s="62">
        <v>18.18</v>
      </c>
      <c r="BG20" s="62">
        <v>0</v>
      </c>
      <c r="BH20" s="62">
        <v>0</v>
      </c>
      <c r="BI20" s="62">
        <v>0</v>
      </c>
      <c r="BJ20" s="62">
        <v>0</v>
      </c>
      <c r="BK20" s="62">
        <v>0</v>
      </c>
      <c r="BL20" s="62">
        <v>0</v>
      </c>
      <c r="BM20" s="62">
        <v>0</v>
      </c>
      <c r="BN20" s="62">
        <v>0</v>
      </c>
      <c r="BO20" s="62">
        <v>1</v>
      </c>
      <c r="BP20" s="62">
        <v>0</v>
      </c>
      <c r="BQ20" s="62">
        <v>0</v>
      </c>
      <c r="BR20" s="62">
        <v>0.36</v>
      </c>
      <c r="BS20" s="62">
        <v>0</v>
      </c>
      <c r="BT20" s="62">
        <v>0</v>
      </c>
      <c r="BU20" s="62">
        <v>0</v>
      </c>
      <c r="BV20" s="62">
        <v>0</v>
      </c>
      <c r="BW20" s="62">
        <v>199</v>
      </c>
      <c r="BX20" s="62">
        <v>93</v>
      </c>
      <c r="BY20" s="62">
        <v>46.73</v>
      </c>
      <c r="BZ20" s="62">
        <v>72.36</v>
      </c>
      <c r="CA20" s="62">
        <v>17</v>
      </c>
      <c r="CB20" s="62">
        <v>5</v>
      </c>
      <c r="CC20" s="62">
        <v>29.41</v>
      </c>
      <c r="CD20" s="62">
        <v>6.18</v>
      </c>
      <c r="CE20" s="62">
        <v>20</v>
      </c>
      <c r="CF20" s="62">
        <v>9</v>
      </c>
      <c r="CG20" s="62">
        <v>45</v>
      </c>
      <c r="CH20" s="62">
        <v>7.27</v>
      </c>
      <c r="CI20" s="62">
        <v>20</v>
      </c>
      <c r="CJ20" s="62">
        <v>10</v>
      </c>
      <c r="CK20" s="62">
        <v>50</v>
      </c>
      <c r="CL20" s="62">
        <v>7.27</v>
      </c>
      <c r="CM20" s="62">
        <v>132</v>
      </c>
      <c r="CN20" s="62">
        <v>66</v>
      </c>
      <c r="CO20" s="62">
        <v>50</v>
      </c>
      <c r="CP20" s="62">
        <v>48</v>
      </c>
      <c r="CQ20" s="62">
        <v>0</v>
      </c>
      <c r="CR20" s="62">
        <v>0</v>
      </c>
      <c r="CS20" s="62">
        <v>0</v>
      </c>
      <c r="CT20" s="62">
        <v>0</v>
      </c>
      <c r="CU20" s="62">
        <v>0</v>
      </c>
      <c r="CV20" s="62">
        <v>0</v>
      </c>
      <c r="CW20" s="62">
        <v>0</v>
      </c>
      <c r="CX20" s="62">
        <v>0</v>
      </c>
      <c r="CY20" s="62">
        <v>7</v>
      </c>
      <c r="CZ20" s="62">
        <v>2</v>
      </c>
      <c r="DA20" s="62">
        <v>28.57</v>
      </c>
      <c r="DB20" s="62">
        <v>2.5499999999999998</v>
      </c>
      <c r="DC20" s="62">
        <v>0</v>
      </c>
      <c r="DD20" s="62">
        <v>0</v>
      </c>
      <c r="DE20" s="62">
        <v>0</v>
      </c>
      <c r="DF20" s="62">
        <v>0</v>
      </c>
      <c r="DG20" s="62" t="s">
        <v>104</v>
      </c>
    </row>
    <row r="21" spans="1:111" ht="15.75" thickBot="1" x14ac:dyDescent="0.3">
      <c r="A21" s="2" t="s">
        <v>42</v>
      </c>
      <c r="B21" s="2" t="s">
        <v>43</v>
      </c>
      <c r="C21" s="62">
        <v>2019</v>
      </c>
      <c r="D21" s="62">
        <v>148</v>
      </c>
      <c r="E21" s="62">
        <v>96</v>
      </c>
      <c r="F21" s="62">
        <v>64.86</v>
      </c>
      <c r="G21" s="62">
        <v>1</v>
      </c>
      <c r="H21" s="62">
        <v>0</v>
      </c>
      <c r="I21" s="62">
        <v>0</v>
      </c>
      <c r="J21" s="62">
        <v>0.68</v>
      </c>
      <c r="K21" s="62">
        <v>1</v>
      </c>
      <c r="L21" s="62">
        <v>0</v>
      </c>
      <c r="M21" s="62">
        <v>0</v>
      </c>
      <c r="N21" s="62">
        <v>0.68</v>
      </c>
      <c r="O21" s="62">
        <v>30</v>
      </c>
      <c r="P21" s="62">
        <v>14</v>
      </c>
      <c r="Q21" s="62">
        <v>46.67</v>
      </c>
      <c r="R21" s="62">
        <v>20.27</v>
      </c>
      <c r="S21" s="62">
        <v>103</v>
      </c>
      <c r="T21" s="62">
        <v>73</v>
      </c>
      <c r="U21" s="62">
        <v>70.87</v>
      </c>
      <c r="V21" s="62">
        <v>69.59</v>
      </c>
      <c r="W21" s="62">
        <v>1</v>
      </c>
      <c r="X21" s="62">
        <v>0</v>
      </c>
      <c r="Y21" s="62">
        <v>0</v>
      </c>
      <c r="Z21" s="62">
        <v>0.68</v>
      </c>
      <c r="AA21" s="62">
        <v>2</v>
      </c>
      <c r="AB21" s="62">
        <v>0</v>
      </c>
      <c r="AC21" s="62">
        <v>0</v>
      </c>
      <c r="AD21" s="62">
        <v>1.35</v>
      </c>
      <c r="AE21" s="62">
        <v>7</v>
      </c>
      <c r="AF21" s="62">
        <v>5</v>
      </c>
      <c r="AG21" s="62">
        <v>71.430000000000007</v>
      </c>
      <c r="AH21" s="62">
        <v>4.7300000000000004</v>
      </c>
      <c r="AI21" s="62">
        <v>0</v>
      </c>
      <c r="AJ21" s="62">
        <v>0</v>
      </c>
      <c r="AK21" s="62">
        <v>0</v>
      </c>
      <c r="AL21" s="62">
        <v>0</v>
      </c>
      <c r="AM21" s="62">
        <v>28</v>
      </c>
      <c r="AN21" s="62">
        <v>14</v>
      </c>
      <c r="AO21" s="62">
        <v>50</v>
      </c>
      <c r="AP21" s="62">
        <v>18.920000000000002</v>
      </c>
      <c r="AQ21" s="62">
        <v>1</v>
      </c>
      <c r="AR21" s="62">
        <v>0</v>
      </c>
      <c r="AS21" s="62">
        <v>0</v>
      </c>
      <c r="AT21" s="62">
        <v>0.68</v>
      </c>
      <c r="AU21" s="62">
        <v>0</v>
      </c>
      <c r="AV21" s="62">
        <v>0</v>
      </c>
      <c r="AW21" s="62">
        <v>0</v>
      </c>
      <c r="AX21" s="62">
        <v>0</v>
      </c>
      <c r="AY21" s="62">
        <v>11</v>
      </c>
      <c r="AZ21" s="62">
        <v>3</v>
      </c>
      <c r="BA21" s="62">
        <v>27.27</v>
      </c>
      <c r="BB21" s="62">
        <v>7.43</v>
      </c>
      <c r="BC21" s="62">
        <v>14</v>
      </c>
      <c r="BD21" s="62">
        <v>8</v>
      </c>
      <c r="BE21" s="62">
        <v>57.14</v>
      </c>
      <c r="BF21" s="62">
        <v>9.4600000000000009</v>
      </c>
      <c r="BG21" s="62">
        <v>0</v>
      </c>
      <c r="BH21" s="62">
        <v>0</v>
      </c>
      <c r="BI21" s="62">
        <v>0</v>
      </c>
      <c r="BJ21" s="62">
        <v>0</v>
      </c>
      <c r="BK21" s="62">
        <v>0</v>
      </c>
      <c r="BL21" s="62">
        <v>0</v>
      </c>
      <c r="BM21" s="62">
        <v>0</v>
      </c>
      <c r="BN21" s="62">
        <v>0</v>
      </c>
      <c r="BO21" s="62">
        <v>1</v>
      </c>
      <c r="BP21" s="62">
        <v>0</v>
      </c>
      <c r="BQ21" s="62">
        <v>0</v>
      </c>
      <c r="BR21" s="62">
        <v>0.68</v>
      </c>
      <c r="BS21" s="62">
        <v>0</v>
      </c>
      <c r="BT21" s="62">
        <v>0</v>
      </c>
      <c r="BU21" s="62">
        <v>0</v>
      </c>
      <c r="BV21" s="62">
        <v>0</v>
      </c>
      <c r="BW21" s="62">
        <v>120</v>
      </c>
      <c r="BX21" s="62">
        <v>82</v>
      </c>
      <c r="BY21" s="62">
        <v>68.33</v>
      </c>
      <c r="BZ21" s="62">
        <v>81.08</v>
      </c>
      <c r="CA21" s="62">
        <v>0</v>
      </c>
      <c r="CB21" s="62">
        <v>0</v>
      </c>
      <c r="CC21" s="62">
        <v>0</v>
      </c>
      <c r="CD21" s="62">
        <v>0</v>
      </c>
      <c r="CE21" s="62">
        <v>1</v>
      </c>
      <c r="CF21" s="62">
        <v>0</v>
      </c>
      <c r="CG21" s="62">
        <v>0</v>
      </c>
      <c r="CH21" s="62">
        <v>0.68</v>
      </c>
      <c r="CI21" s="62">
        <v>19</v>
      </c>
      <c r="CJ21" s="62">
        <v>11</v>
      </c>
      <c r="CK21" s="62">
        <v>57.89</v>
      </c>
      <c r="CL21" s="62">
        <v>12.84</v>
      </c>
      <c r="CM21" s="62">
        <v>89</v>
      </c>
      <c r="CN21" s="62">
        <v>65</v>
      </c>
      <c r="CO21" s="62">
        <v>73.03</v>
      </c>
      <c r="CP21" s="62">
        <v>60.14</v>
      </c>
      <c r="CQ21" s="62">
        <v>1</v>
      </c>
      <c r="CR21" s="62">
        <v>0</v>
      </c>
      <c r="CS21" s="62">
        <v>0</v>
      </c>
      <c r="CT21" s="62">
        <v>0.68</v>
      </c>
      <c r="CU21" s="62">
        <v>2</v>
      </c>
      <c r="CV21" s="62">
        <v>0</v>
      </c>
      <c r="CW21" s="62">
        <v>0</v>
      </c>
      <c r="CX21" s="62">
        <v>1.35</v>
      </c>
      <c r="CY21" s="62">
        <v>6</v>
      </c>
      <c r="CZ21" s="62">
        <v>4</v>
      </c>
      <c r="DA21" s="62">
        <v>66.67</v>
      </c>
      <c r="DB21" s="62">
        <v>4.05</v>
      </c>
      <c r="DC21" s="62">
        <v>0</v>
      </c>
      <c r="DD21" s="62">
        <v>0</v>
      </c>
      <c r="DE21" s="62">
        <v>0</v>
      </c>
      <c r="DF21" s="62">
        <v>0</v>
      </c>
      <c r="DG21" s="62" t="s">
        <v>104</v>
      </c>
    </row>
    <row r="22" spans="1:111" ht="15.75" thickBot="1" x14ac:dyDescent="0.3">
      <c r="A22" s="2" t="s">
        <v>40</v>
      </c>
      <c r="B22" s="2" t="s">
        <v>41</v>
      </c>
      <c r="C22" s="62">
        <v>2020</v>
      </c>
      <c r="D22" s="62">
        <v>2147</v>
      </c>
      <c r="E22" s="62">
        <v>1462</v>
      </c>
      <c r="F22" s="62">
        <v>68.099999999999994</v>
      </c>
      <c r="G22" s="62">
        <v>263</v>
      </c>
      <c r="H22" s="62">
        <v>112</v>
      </c>
      <c r="I22" s="62">
        <v>42.59</v>
      </c>
      <c r="J22" s="62">
        <v>12.25</v>
      </c>
      <c r="K22" s="62">
        <v>121</v>
      </c>
      <c r="L22" s="62">
        <v>61</v>
      </c>
      <c r="M22" s="62">
        <v>50.41</v>
      </c>
      <c r="N22" s="62">
        <v>5.64</v>
      </c>
      <c r="O22" s="62">
        <v>671</v>
      </c>
      <c r="P22" s="62">
        <v>504</v>
      </c>
      <c r="Q22" s="62">
        <v>75.11</v>
      </c>
      <c r="R22" s="62">
        <v>31.25</v>
      </c>
      <c r="S22" s="62">
        <v>835</v>
      </c>
      <c r="T22" s="62">
        <v>584</v>
      </c>
      <c r="U22" s="62">
        <v>69.94</v>
      </c>
      <c r="V22" s="62">
        <v>38.89</v>
      </c>
      <c r="W22" s="62">
        <v>3</v>
      </c>
      <c r="X22" s="62">
        <v>0</v>
      </c>
      <c r="Y22" s="62">
        <v>0</v>
      </c>
      <c r="Z22" s="62">
        <v>0.14000000000000001</v>
      </c>
      <c r="AA22" s="62">
        <v>7</v>
      </c>
      <c r="AB22" s="62">
        <v>4</v>
      </c>
      <c r="AC22" s="62">
        <v>57.14</v>
      </c>
      <c r="AD22" s="62">
        <v>0.33</v>
      </c>
      <c r="AE22" s="62">
        <v>103</v>
      </c>
      <c r="AF22" s="62">
        <v>74</v>
      </c>
      <c r="AG22" s="62">
        <v>71.84</v>
      </c>
      <c r="AH22" s="62">
        <v>4.8</v>
      </c>
      <c r="AI22" s="62">
        <v>0</v>
      </c>
      <c r="AJ22" s="62">
        <v>0</v>
      </c>
      <c r="AK22" s="62">
        <v>0</v>
      </c>
      <c r="AL22" s="62">
        <v>0</v>
      </c>
      <c r="AM22" s="62">
        <v>563</v>
      </c>
      <c r="AN22" s="62">
        <v>382</v>
      </c>
      <c r="AO22" s="62">
        <v>67.849999999999994</v>
      </c>
      <c r="AP22" s="62">
        <v>26.22</v>
      </c>
      <c r="AQ22" s="62">
        <v>76</v>
      </c>
      <c r="AR22" s="62">
        <v>35</v>
      </c>
      <c r="AS22" s="62">
        <v>46.05</v>
      </c>
      <c r="AT22" s="62">
        <v>3.54</v>
      </c>
      <c r="AU22" s="62">
        <v>32</v>
      </c>
      <c r="AV22" s="62">
        <v>12</v>
      </c>
      <c r="AW22" s="62">
        <v>37.5</v>
      </c>
      <c r="AX22" s="62">
        <v>1.49</v>
      </c>
      <c r="AY22" s="62">
        <v>196</v>
      </c>
      <c r="AZ22" s="62">
        <v>155</v>
      </c>
      <c r="BA22" s="62">
        <v>79.08</v>
      </c>
      <c r="BB22" s="62">
        <v>9.1300000000000008</v>
      </c>
      <c r="BC22" s="62">
        <v>179</v>
      </c>
      <c r="BD22" s="62">
        <v>118</v>
      </c>
      <c r="BE22" s="62">
        <v>65.92</v>
      </c>
      <c r="BF22" s="62">
        <v>8.34</v>
      </c>
      <c r="BG22" s="62">
        <v>1</v>
      </c>
      <c r="BH22" s="62">
        <v>0</v>
      </c>
      <c r="BI22" s="62">
        <v>0</v>
      </c>
      <c r="BJ22" s="62">
        <v>0.05</v>
      </c>
      <c r="BK22" s="62">
        <v>0</v>
      </c>
      <c r="BL22" s="62">
        <v>0</v>
      </c>
      <c r="BM22" s="62">
        <v>0</v>
      </c>
      <c r="BN22" s="62">
        <v>0</v>
      </c>
      <c r="BO22" s="62">
        <v>39</v>
      </c>
      <c r="BP22" s="62">
        <v>27</v>
      </c>
      <c r="BQ22" s="62">
        <v>69.23</v>
      </c>
      <c r="BR22" s="62">
        <v>1.82</v>
      </c>
      <c r="BS22" s="62">
        <v>0</v>
      </c>
      <c r="BT22" s="62">
        <v>0</v>
      </c>
      <c r="BU22" s="62">
        <v>0</v>
      </c>
      <c r="BV22" s="62">
        <v>0</v>
      </c>
      <c r="BW22" s="62">
        <v>1582</v>
      </c>
      <c r="BX22" s="62">
        <v>1078</v>
      </c>
      <c r="BY22" s="62">
        <v>68.14</v>
      </c>
      <c r="BZ22" s="62">
        <v>73.680000000000007</v>
      </c>
      <c r="CA22" s="62">
        <v>187</v>
      </c>
      <c r="CB22" s="62">
        <v>77</v>
      </c>
      <c r="CC22" s="62">
        <v>41.18</v>
      </c>
      <c r="CD22" s="62">
        <v>8.7100000000000009</v>
      </c>
      <c r="CE22" s="62">
        <v>89</v>
      </c>
      <c r="CF22" s="62">
        <v>49</v>
      </c>
      <c r="CG22" s="62">
        <v>55.06</v>
      </c>
      <c r="CH22" s="62">
        <v>4.1500000000000004</v>
      </c>
      <c r="CI22" s="62">
        <v>475</v>
      </c>
      <c r="CJ22" s="62">
        <v>349</v>
      </c>
      <c r="CK22" s="62">
        <v>73.47</v>
      </c>
      <c r="CL22" s="62">
        <v>22.12</v>
      </c>
      <c r="CM22" s="62">
        <v>655</v>
      </c>
      <c r="CN22" s="62">
        <v>465</v>
      </c>
      <c r="CO22" s="62">
        <v>70.989999999999995</v>
      </c>
      <c r="CP22" s="62">
        <v>30.51</v>
      </c>
      <c r="CQ22" s="62">
        <v>2</v>
      </c>
      <c r="CR22" s="62">
        <v>0</v>
      </c>
      <c r="CS22" s="62">
        <v>0</v>
      </c>
      <c r="CT22" s="62">
        <v>0.09</v>
      </c>
      <c r="CU22" s="62">
        <v>7</v>
      </c>
      <c r="CV22" s="62">
        <v>4</v>
      </c>
      <c r="CW22" s="62">
        <v>57.14</v>
      </c>
      <c r="CX22" s="62">
        <v>0.33</v>
      </c>
      <c r="CY22" s="62">
        <v>64</v>
      </c>
      <c r="CZ22" s="62">
        <v>47</v>
      </c>
      <c r="DA22" s="62">
        <v>73.44</v>
      </c>
      <c r="DB22" s="62">
        <v>2.98</v>
      </c>
      <c r="DC22" s="62">
        <v>0</v>
      </c>
      <c r="DD22" s="62">
        <v>0</v>
      </c>
      <c r="DE22" s="62">
        <v>0</v>
      </c>
      <c r="DF22" s="62">
        <v>0</v>
      </c>
      <c r="DG22" s="62" t="s">
        <v>104</v>
      </c>
    </row>
    <row r="23" spans="1:111" ht="15.75" thickBot="1" x14ac:dyDescent="0.3">
      <c r="A23" s="2" t="s">
        <v>38</v>
      </c>
      <c r="B23" s="2" t="s">
        <v>39</v>
      </c>
      <c r="C23" s="62">
        <v>2019</v>
      </c>
      <c r="D23" s="62">
        <v>2605</v>
      </c>
      <c r="E23" s="62">
        <v>1913</v>
      </c>
      <c r="F23" s="62">
        <v>73.44</v>
      </c>
      <c r="G23" s="62">
        <v>90</v>
      </c>
      <c r="H23" s="62">
        <v>36</v>
      </c>
      <c r="I23" s="62">
        <v>40</v>
      </c>
      <c r="J23" s="62">
        <v>3.45</v>
      </c>
      <c r="K23" s="62">
        <v>194</v>
      </c>
      <c r="L23" s="62">
        <v>105</v>
      </c>
      <c r="M23" s="62">
        <v>54.12</v>
      </c>
      <c r="N23" s="62">
        <v>7.45</v>
      </c>
      <c r="O23" s="62">
        <v>824</v>
      </c>
      <c r="P23" s="62">
        <v>686</v>
      </c>
      <c r="Q23" s="62">
        <v>83.25</v>
      </c>
      <c r="R23" s="62">
        <v>31.63</v>
      </c>
      <c r="S23" s="62">
        <v>1294</v>
      </c>
      <c r="T23" s="62">
        <v>931</v>
      </c>
      <c r="U23" s="62">
        <v>71.95</v>
      </c>
      <c r="V23" s="62">
        <v>49.67</v>
      </c>
      <c r="W23" s="62">
        <v>1</v>
      </c>
      <c r="X23" s="62">
        <v>0</v>
      </c>
      <c r="Y23" s="62">
        <v>0</v>
      </c>
      <c r="Z23" s="62">
        <v>0.04</v>
      </c>
      <c r="AA23" s="62">
        <v>4</v>
      </c>
      <c r="AB23" s="62">
        <v>0</v>
      </c>
      <c r="AC23" s="62">
        <v>0</v>
      </c>
      <c r="AD23" s="62">
        <v>0.15</v>
      </c>
      <c r="AE23" s="62">
        <v>117</v>
      </c>
      <c r="AF23" s="62">
        <v>95</v>
      </c>
      <c r="AG23" s="62">
        <v>81.2</v>
      </c>
      <c r="AH23" s="62">
        <v>4.49</v>
      </c>
      <c r="AI23" s="62">
        <v>0</v>
      </c>
      <c r="AJ23" s="62">
        <v>0</v>
      </c>
      <c r="AK23" s="62">
        <v>0</v>
      </c>
      <c r="AL23" s="62">
        <v>0</v>
      </c>
      <c r="AM23" s="62">
        <v>622</v>
      </c>
      <c r="AN23" s="62">
        <v>446</v>
      </c>
      <c r="AO23" s="62">
        <v>71.7</v>
      </c>
      <c r="AP23" s="62">
        <v>23.88</v>
      </c>
      <c r="AQ23" s="62">
        <v>30</v>
      </c>
      <c r="AR23" s="62">
        <v>12</v>
      </c>
      <c r="AS23" s="62">
        <v>40</v>
      </c>
      <c r="AT23" s="62">
        <v>1.1499999999999999</v>
      </c>
      <c r="AU23" s="62">
        <v>36</v>
      </c>
      <c r="AV23" s="62">
        <v>20</v>
      </c>
      <c r="AW23" s="62">
        <v>55.56</v>
      </c>
      <c r="AX23" s="62">
        <v>1.38</v>
      </c>
      <c r="AY23" s="62">
        <v>269</v>
      </c>
      <c r="AZ23" s="62">
        <v>220</v>
      </c>
      <c r="BA23" s="62">
        <v>81.78</v>
      </c>
      <c r="BB23" s="62">
        <v>10.33</v>
      </c>
      <c r="BC23" s="62">
        <v>243</v>
      </c>
      <c r="BD23" s="62">
        <v>163</v>
      </c>
      <c r="BE23" s="62">
        <v>67.08</v>
      </c>
      <c r="BF23" s="62">
        <v>9.33</v>
      </c>
      <c r="BG23" s="62">
        <v>0</v>
      </c>
      <c r="BH23" s="62">
        <v>0</v>
      </c>
      <c r="BI23" s="62">
        <v>0</v>
      </c>
      <c r="BJ23" s="62">
        <v>0</v>
      </c>
      <c r="BK23" s="62">
        <v>0</v>
      </c>
      <c r="BL23" s="62">
        <v>0</v>
      </c>
      <c r="BM23" s="62">
        <v>0</v>
      </c>
      <c r="BN23" s="62">
        <v>0</v>
      </c>
      <c r="BO23" s="62">
        <v>27</v>
      </c>
      <c r="BP23" s="62">
        <v>21</v>
      </c>
      <c r="BQ23" s="62">
        <v>77.78</v>
      </c>
      <c r="BR23" s="62">
        <v>1.04</v>
      </c>
      <c r="BS23" s="62">
        <v>0</v>
      </c>
      <c r="BT23" s="62">
        <v>0</v>
      </c>
      <c r="BU23" s="62">
        <v>0</v>
      </c>
      <c r="BV23" s="62">
        <v>0</v>
      </c>
      <c r="BW23" s="62">
        <v>1983</v>
      </c>
      <c r="BX23" s="62">
        <v>1467</v>
      </c>
      <c r="BY23" s="62">
        <v>73.98</v>
      </c>
      <c r="BZ23" s="62">
        <v>76.12</v>
      </c>
      <c r="CA23" s="62">
        <v>60</v>
      </c>
      <c r="CB23" s="62">
        <v>24</v>
      </c>
      <c r="CC23" s="62">
        <v>40</v>
      </c>
      <c r="CD23" s="62">
        <v>2.2999999999999998</v>
      </c>
      <c r="CE23" s="62">
        <v>158</v>
      </c>
      <c r="CF23" s="62">
        <v>85</v>
      </c>
      <c r="CG23" s="62">
        <v>53.8</v>
      </c>
      <c r="CH23" s="62">
        <v>6.07</v>
      </c>
      <c r="CI23" s="62">
        <v>555</v>
      </c>
      <c r="CJ23" s="62">
        <v>466</v>
      </c>
      <c r="CK23" s="62">
        <v>83.96</v>
      </c>
      <c r="CL23" s="62">
        <v>21.31</v>
      </c>
      <c r="CM23" s="62">
        <v>1051</v>
      </c>
      <c r="CN23" s="62">
        <v>768</v>
      </c>
      <c r="CO23" s="62">
        <v>73.069999999999993</v>
      </c>
      <c r="CP23" s="62">
        <v>40.35</v>
      </c>
      <c r="CQ23" s="62">
        <v>1</v>
      </c>
      <c r="CR23" s="62">
        <v>0</v>
      </c>
      <c r="CS23" s="62">
        <v>0</v>
      </c>
      <c r="CT23" s="62">
        <v>0.04</v>
      </c>
      <c r="CU23" s="62">
        <v>4</v>
      </c>
      <c r="CV23" s="62">
        <v>0</v>
      </c>
      <c r="CW23" s="62">
        <v>0</v>
      </c>
      <c r="CX23" s="62">
        <v>0.15</v>
      </c>
      <c r="CY23" s="62">
        <v>90</v>
      </c>
      <c r="CZ23" s="62">
        <v>74</v>
      </c>
      <c r="DA23" s="62">
        <v>82.22</v>
      </c>
      <c r="DB23" s="62">
        <v>3.45</v>
      </c>
      <c r="DC23" s="62">
        <v>0</v>
      </c>
      <c r="DD23" s="62">
        <v>0</v>
      </c>
      <c r="DE23" s="62">
        <v>0</v>
      </c>
      <c r="DF23" s="62">
        <v>0</v>
      </c>
      <c r="DG23" s="62" t="s">
        <v>104</v>
      </c>
    </row>
    <row r="24" spans="1:111" ht="15.75" thickBot="1" x14ac:dyDescent="0.3">
      <c r="A24" s="2" t="s">
        <v>44</v>
      </c>
      <c r="B24" s="2" t="s">
        <v>45</v>
      </c>
      <c r="C24" s="62">
        <v>2020</v>
      </c>
      <c r="D24" s="62">
        <v>1453</v>
      </c>
      <c r="E24" s="62">
        <v>1060</v>
      </c>
      <c r="F24" s="62">
        <v>72.95</v>
      </c>
      <c r="G24" s="62">
        <v>19</v>
      </c>
      <c r="H24" s="62">
        <v>9</v>
      </c>
      <c r="I24" s="62">
        <v>47.37</v>
      </c>
      <c r="J24" s="62">
        <v>1.31</v>
      </c>
      <c r="K24" s="62">
        <v>57</v>
      </c>
      <c r="L24" s="62">
        <v>36</v>
      </c>
      <c r="M24" s="62">
        <v>63.16</v>
      </c>
      <c r="N24" s="62">
        <v>3.92</v>
      </c>
      <c r="O24" s="62">
        <v>429</v>
      </c>
      <c r="P24" s="62">
        <v>338</v>
      </c>
      <c r="Q24" s="62">
        <v>78.790000000000006</v>
      </c>
      <c r="R24" s="62">
        <v>29.53</v>
      </c>
      <c r="S24" s="62">
        <v>850</v>
      </c>
      <c r="T24" s="62">
        <v>611</v>
      </c>
      <c r="U24" s="62">
        <v>71.88</v>
      </c>
      <c r="V24" s="62">
        <v>58.5</v>
      </c>
      <c r="W24" s="62">
        <v>3</v>
      </c>
      <c r="X24" s="62">
        <v>0</v>
      </c>
      <c r="Y24" s="62">
        <v>0</v>
      </c>
      <c r="Z24" s="62">
        <v>0.21</v>
      </c>
      <c r="AA24" s="62">
        <v>0</v>
      </c>
      <c r="AB24" s="62">
        <v>0</v>
      </c>
      <c r="AC24" s="62">
        <v>0</v>
      </c>
      <c r="AD24" s="62">
        <v>0</v>
      </c>
      <c r="AE24" s="62">
        <v>43</v>
      </c>
      <c r="AF24" s="62">
        <v>25</v>
      </c>
      <c r="AG24" s="62">
        <v>58.14</v>
      </c>
      <c r="AH24" s="62">
        <v>2.96</v>
      </c>
      <c r="AI24" s="62">
        <v>0</v>
      </c>
      <c r="AJ24" s="62">
        <v>0</v>
      </c>
      <c r="AK24" s="62">
        <v>0</v>
      </c>
      <c r="AL24" s="62">
        <v>0</v>
      </c>
      <c r="AM24" s="62">
        <v>343</v>
      </c>
      <c r="AN24" s="62">
        <v>256</v>
      </c>
      <c r="AO24" s="62">
        <v>74.64</v>
      </c>
      <c r="AP24" s="62">
        <v>23.61</v>
      </c>
      <c r="AQ24" s="62">
        <v>7</v>
      </c>
      <c r="AR24" s="62">
        <v>1</v>
      </c>
      <c r="AS24" s="62">
        <v>14.29</v>
      </c>
      <c r="AT24" s="62">
        <v>0.48</v>
      </c>
      <c r="AU24" s="62">
        <v>15</v>
      </c>
      <c r="AV24" s="62">
        <v>11</v>
      </c>
      <c r="AW24" s="62">
        <v>73.33</v>
      </c>
      <c r="AX24" s="62">
        <v>1.03</v>
      </c>
      <c r="AY24" s="62">
        <v>122</v>
      </c>
      <c r="AZ24" s="62">
        <v>102</v>
      </c>
      <c r="BA24" s="62">
        <v>83.61</v>
      </c>
      <c r="BB24" s="62">
        <v>8.4</v>
      </c>
      <c r="BC24" s="62">
        <v>169</v>
      </c>
      <c r="BD24" s="62">
        <v>121</v>
      </c>
      <c r="BE24" s="62">
        <v>71.599999999999994</v>
      </c>
      <c r="BF24" s="62">
        <v>11.63</v>
      </c>
      <c r="BG24" s="62">
        <v>0</v>
      </c>
      <c r="BH24" s="62">
        <v>0</v>
      </c>
      <c r="BI24" s="62">
        <v>0</v>
      </c>
      <c r="BJ24" s="62">
        <v>0</v>
      </c>
      <c r="BK24" s="62">
        <v>0</v>
      </c>
      <c r="BL24" s="62">
        <v>0</v>
      </c>
      <c r="BM24" s="62">
        <v>0</v>
      </c>
      <c r="BN24" s="62">
        <v>0</v>
      </c>
      <c r="BO24" s="62">
        <v>14</v>
      </c>
      <c r="BP24" s="62">
        <v>8</v>
      </c>
      <c r="BQ24" s="62">
        <v>57.14</v>
      </c>
      <c r="BR24" s="62">
        <v>0.96</v>
      </c>
      <c r="BS24" s="62">
        <v>0</v>
      </c>
      <c r="BT24" s="62">
        <v>0</v>
      </c>
      <c r="BU24" s="62">
        <v>0</v>
      </c>
      <c r="BV24" s="62">
        <v>0</v>
      </c>
      <c r="BW24" s="62">
        <v>1108</v>
      </c>
      <c r="BX24" s="62">
        <v>804</v>
      </c>
      <c r="BY24" s="62">
        <v>72.56</v>
      </c>
      <c r="BZ24" s="62">
        <v>76.260000000000005</v>
      </c>
      <c r="CA24" s="62">
        <v>12</v>
      </c>
      <c r="CB24" s="62">
        <v>8</v>
      </c>
      <c r="CC24" s="62">
        <v>66.67</v>
      </c>
      <c r="CD24" s="62">
        <v>0.83</v>
      </c>
      <c r="CE24" s="62">
        <v>41</v>
      </c>
      <c r="CF24" s="62">
        <v>25</v>
      </c>
      <c r="CG24" s="62">
        <v>60.98</v>
      </c>
      <c r="CH24" s="62">
        <v>2.82</v>
      </c>
      <c r="CI24" s="62">
        <v>307</v>
      </c>
      <c r="CJ24" s="62">
        <v>236</v>
      </c>
      <c r="CK24" s="62">
        <v>76.87</v>
      </c>
      <c r="CL24" s="62">
        <v>21.13</v>
      </c>
      <c r="CM24" s="62">
        <v>681</v>
      </c>
      <c r="CN24" s="62">
        <v>490</v>
      </c>
      <c r="CO24" s="62">
        <v>71.95</v>
      </c>
      <c r="CP24" s="62">
        <v>46.87</v>
      </c>
      <c r="CQ24" s="62">
        <v>3</v>
      </c>
      <c r="CR24" s="62">
        <v>0</v>
      </c>
      <c r="CS24" s="62">
        <v>0</v>
      </c>
      <c r="CT24" s="62">
        <v>0.21</v>
      </c>
      <c r="CU24" s="62">
        <v>0</v>
      </c>
      <c r="CV24" s="62">
        <v>0</v>
      </c>
      <c r="CW24" s="62">
        <v>0</v>
      </c>
      <c r="CX24" s="62">
        <v>0</v>
      </c>
      <c r="CY24" s="62">
        <v>28</v>
      </c>
      <c r="CZ24" s="62">
        <v>17</v>
      </c>
      <c r="DA24" s="62">
        <v>60.71</v>
      </c>
      <c r="DB24" s="62">
        <v>1.93</v>
      </c>
      <c r="DC24" s="62">
        <v>0</v>
      </c>
      <c r="DD24" s="62">
        <v>0</v>
      </c>
      <c r="DE24" s="62">
        <v>0</v>
      </c>
      <c r="DF24" s="62">
        <v>0</v>
      </c>
      <c r="DG24" s="62" t="s">
        <v>104</v>
      </c>
    </row>
    <row r="25" spans="1:111" ht="15.75" thickBot="1" x14ac:dyDescent="0.3">
      <c r="A25" s="2" t="s">
        <v>46</v>
      </c>
      <c r="B25" s="2" t="s">
        <v>47</v>
      </c>
      <c r="C25" s="62">
        <v>2020</v>
      </c>
      <c r="D25" s="62">
        <v>943</v>
      </c>
      <c r="E25" s="62">
        <v>614</v>
      </c>
      <c r="F25" s="62">
        <v>65.11</v>
      </c>
      <c r="G25" s="62">
        <v>31</v>
      </c>
      <c r="H25" s="62">
        <v>12</v>
      </c>
      <c r="I25" s="62">
        <v>38.71</v>
      </c>
      <c r="J25" s="62">
        <v>3.29</v>
      </c>
      <c r="K25" s="62">
        <v>45</v>
      </c>
      <c r="L25" s="62">
        <v>18</v>
      </c>
      <c r="M25" s="62">
        <v>40</v>
      </c>
      <c r="N25" s="62">
        <v>4.7699999999999996</v>
      </c>
      <c r="O25" s="62">
        <v>208</v>
      </c>
      <c r="P25" s="62">
        <v>145</v>
      </c>
      <c r="Q25" s="62">
        <v>69.709999999999994</v>
      </c>
      <c r="R25" s="62">
        <v>22.06</v>
      </c>
      <c r="S25" s="62">
        <v>556</v>
      </c>
      <c r="T25" s="62">
        <v>365</v>
      </c>
      <c r="U25" s="62">
        <v>65.650000000000006</v>
      </c>
      <c r="V25" s="62">
        <v>58.96</v>
      </c>
      <c r="W25" s="62">
        <v>1</v>
      </c>
      <c r="X25" s="62">
        <v>0</v>
      </c>
      <c r="Y25" s="62">
        <v>0</v>
      </c>
      <c r="Z25" s="62">
        <v>0.11</v>
      </c>
      <c r="AA25" s="62">
        <v>3</v>
      </c>
      <c r="AB25" s="62">
        <v>0</v>
      </c>
      <c r="AC25" s="62">
        <v>0</v>
      </c>
      <c r="AD25" s="62">
        <v>0.32</v>
      </c>
      <c r="AE25" s="62">
        <v>47</v>
      </c>
      <c r="AF25" s="62">
        <v>36</v>
      </c>
      <c r="AG25" s="62">
        <v>76.599999999999994</v>
      </c>
      <c r="AH25" s="62">
        <v>4.9800000000000004</v>
      </c>
      <c r="AI25" s="62">
        <v>0</v>
      </c>
      <c r="AJ25" s="62">
        <v>0</v>
      </c>
      <c r="AK25" s="62">
        <v>0</v>
      </c>
      <c r="AL25" s="62">
        <v>0</v>
      </c>
      <c r="AM25" s="62">
        <v>200</v>
      </c>
      <c r="AN25" s="62">
        <v>129</v>
      </c>
      <c r="AO25" s="62">
        <v>64.5</v>
      </c>
      <c r="AP25" s="62">
        <v>21.21</v>
      </c>
      <c r="AQ25" s="62">
        <v>4</v>
      </c>
      <c r="AR25" s="62">
        <v>0</v>
      </c>
      <c r="AS25" s="62">
        <v>0</v>
      </c>
      <c r="AT25" s="62">
        <v>0.42</v>
      </c>
      <c r="AU25" s="62">
        <v>4</v>
      </c>
      <c r="AV25" s="62">
        <v>0</v>
      </c>
      <c r="AW25" s="62">
        <v>0</v>
      </c>
      <c r="AX25" s="62">
        <v>0.42</v>
      </c>
      <c r="AY25" s="62">
        <v>66</v>
      </c>
      <c r="AZ25" s="62">
        <v>48</v>
      </c>
      <c r="BA25" s="62">
        <v>72.73</v>
      </c>
      <c r="BB25" s="62">
        <v>7</v>
      </c>
      <c r="BC25" s="62">
        <v>103</v>
      </c>
      <c r="BD25" s="62">
        <v>63</v>
      </c>
      <c r="BE25" s="62">
        <v>61.17</v>
      </c>
      <c r="BF25" s="62">
        <v>10.92</v>
      </c>
      <c r="BG25" s="62">
        <v>0</v>
      </c>
      <c r="BH25" s="62">
        <v>0</v>
      </c>
      <c r="BI25" s="62">
        <v>0</v>
      </c>
      <c r="BJ25" s="62">
        <v>0</v>
      </c>
      <c r="BK25" s="62">
        <v>0</v>
      </c>
      <c r="BL25" s="62">
        <v>0</v>
      </c>
      <c r="BM25" s="62">
        <v>0</v>
      </c>
      <c r="BN25" s="62">
        <v>0</v>
      </c>
      <c r="BO25" s="62">
        <v>11</v>
      </c>
      <c r="BP25" s="62">
        <v>10</v>
      </c>
      <c r="BQ25" s="62">
        <v>90.91</v>
      </c>
      <c r="BR25" s="62">
        <v>1.17</v>
      </c>
      <c r="BS25" s="62">
        <v>0</v>
      </c>
      <c r="BT25" s="62">
        <v>0</v>
      </c>
      <c r="BU25" s="62">
        <v>0</v>
      </c>
      <c r="BV25" s="62">
        <v>0</v>
      </c>
      <c r="BW25" s="62">
        <v>743</v>
      </c>
      <c r="BX25" s="62">
        <v>485</v>
      </c>
      <c r="BY25" s="62">
        <v>65.28</v>
      </c>
      <c r="BZ25" s="62">
        <v>78.790000000000006</v>
      </c>
      <c r="CA25" s="62">
        <v>27</v>
      </c>
      <c r="CB25" s="62">
        <v>11</v>
      </c>
      <c r="CC25" s="62">
        <v>40.74</v>
      </c>
      <c r="CD25" s="62">
        <v>2.86</v>
      </c>
      <c r="CE25" s="62">
        <v>41</v>
      </c>
      <c r="CF25" s="62">
        <v>18</v>
      </c>
      <c r="CG25" s="62">
        <v>43.9</v>
      </c>
      <c r="CH25" s="62">
        <v>4.3499999999999996</v>
      </c>
      <c r="CI25" s="62">
        <v>142</v>
      </c>
      <c r="CJ25" s="62">
        <v>97</v>
      </c>
      <c r="CK25" s="62">
        <v>68.31</v>
      </c>
      <c r="CL25" s="62">
        <v>15.06</v>
      </c>
      <c r="CM25" s="62">
        <v>453</v>
      </c>
      <c r="CN25" s="62">
        <v>302</v>
      </c>
      <c r="CO25" s="62">
        <v>66.67</v>
      </c>
      <c r="CP25" s="62">
        <v>48.04</v>
      </c>
      <c r="CQ25" s="62">
        <v>1</v>
      </c>
      <c r="CR25" s="62">
        <v>0</v>
      </c>
      <c r="CS25" s="62">
        <v>0</v>
      </c>
      <c r="CT25" s="62">
        <v>0.11</v>
      </c>
      <c r="CU25" s="62">
        <v>3</v>
      </c>
      <c r="CV25" s="62">
        <v>0</v>
      </c>
      <c r="CW25" s="62">
        <v>0</v>
      </c>
      <c r="CX25" s="62">
        <v>0.32</v>
      </c>
      <c r="CY25" s="62">
        <v>36</v>
      </c>
      <c r="CZ25" s="62">
        <v>26</v>
      </c>
      <c r="DA25" s="62">
        <v>72.22</v>
      </c>
      <c r="DB25" s="62">
        <v>3.82</v>
      </c>
      <c r="DC25" s="62">
        <v>0</v>
      </c>
      <c r="DD25" s="62">
        <v>0</v>
      </c>
      <c r="DE25" s="62">
        <v>0</v>
      </c>
      <c r="DF25" s="62">
        <v>0</v>
      </c>
      <c r="DG25" s="62" t="s">
        <v>104</v>
      </c>
    </row>
    <row r="26" spans="1:111" ht="15.75" thickBot="1" x14ac:dyDescent="0.3">
      <c r="A26" s="2" t="s">
        <v>50</v>
      </c>
      <c r="B26" s="2" t="s">
        <v>51</v>
      </c>
      <c r="C26" s="62">
        <v>2019</v>
      </c>
      <c r="D26" s="62">
        <v>27</v>
      </c>
      <c r="E26" s="62">
        <v>15</v>
      </c>
      <c r="F26" s="62">
        <v>55.56</v>
      </c>
      <c r="G26" s="62">
        <v>5</v>
      </c>
      <c r="H26" s="62">
        <v>1</v>
      </c>
      <c r="I26" s="62">
        <v>20</v>
      </c>
      <c r="J26" s="62">
        <v>18.52</v>
      </c>
      <c r="K26" s="62">
        <v>1</v>
      </c>
      <c r="L26" s="62">
        <v>0</v>
      </c>
      <c r="M26" s="62">
        <v>0</v>
      </c>
      <c r="N26" s="62">
        <v>3.7</v>
      </c>
      <c r="O26" s="62">
        <v>5</v>
      </c>
      <c r="P26" s="62">
        <v>4</v>
      </c>
      <c r="Q26" s="62">
        <v>80</v>
      </c>
      <c r="R26" s="62">
        <v>18.52</v>
      </c>
      <c r="S26" s="62">
        <v>14</v>
      </c>
      <c r="T26" s="62">
        <v>8</v>
      </c>
      <c r="U26" s="62">
        <v>57.14</v>
      </c>
      <c r="V26" s="62">
        <v>51.85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2">
        <v>2</v>
      </c>
      <c r="AF26" s="62">
        <v>0</v>
      </c>
      <c r="AG26" s="62">
        <v>0</v>
      </c>
      <c r="AH26" s="62">
        <v>7.41</v>
      </c>
      <c r="AI26" s="62">
        <v>0</v>
      </c>
      <c r="AJ26" s="62">
        <v>0</v>
      </c>
      <c r="AK26" s="62">
        <v>0</v>
      </c>
      <c r="AL26" s="62">
        <v>0</v>
      </c>
      <c r="AM26" s="62">
        <v>8</v>
      </c>
      <c r="AN26" s="62">
        <v>5</v>
      </c>
      <c r="AO26" s="62">
        <v>62.5</v>
      </c>
      <c r="AP26" s="62">
        <v>29.63</v>
      </c>
      <c r="AQ26" s="62">
        <v>2</v>
      </c>
      <c r="AR26" s="62">
        <v>0</v>
      </c>
      <c r="AS26" s="62">
        <v>0</v>
      </c>
      <c r="AT26" s="62">
        <v>7.41</v>
      </c>
      <c r="AU26" s="62">
        <v>0</v>
      </c>
      <c r="AV26" s="62">
        <v>0</v>
      </c>
      <c r="AW26" s="62">
        <v>0</v>
      </c>
      <c r="AX26" s="62">
        <v>0</v>
      </c>
      <c r="AY26" s="62">
        <v>4</v>
      </c>
      <c r="AZ26" s="62">
        <v>0</v>
      </c>
      <c r="BA26" s="62">
        <v>0</v>
      </c>
      <c r="BB26" s="62">
        <v>14.81</v>
      </c>
      <c r="BC26" s="62">
        <v>2</v>
      </c>
      <c r="BD26" s="62">
        <v>0</v>
      </c>
      <c r="BE26" s="62">
        <v>0</v>
      </c>
      <c r="BF26" s="62">
        <v>7.41</v>
      </c>
      <c r="BG26" s="62">
        <v>0</v>
      </c>
      <c r="BH26" s="62">
        <v>0</v>
      </c>
      <c r="BI26" s="62">
        <v>0</v>
      </c>
      <c r="BJ26" s="62">
        <v>0</v>
      </c>
      <c r="BK26" s="62">
        <v>0</v>
      </c>
      <c r="BL26" s="62">
        <v>0</v>
      </c>
      <c r="BM26" s="62">
        <v>0</v>
      </c>
      <c r="BN26" s="62">
        <v>0</v>
      </c>
      <c r="BO26" s="62">
        <v>0</v>
      </c>
      <c r="BP26" s="62">
        <v>0</v>
      </c>
      <c r="BQ26" s="62">
        <v>0</v>
      </c>
      <c r="BR26" s="62">
        <v>0</v>
      </c>
      <c r="BS26" s="62">
        <v>0</v>
      </c>
      <c r="BT26" s="62">
        <v>0</v>
      </c>
      <c r="BU26" s="62">
        <v>0</v>
      </c>
      <c r="BV26" s="62">
        <v>0</v>
      </c>
      <c r="BW26" s="62">
        <v>19</v>
      </c>
      <c r="BX26" s="62">
        <v>10</v>
      </c>
      <c r="BY26" s="62">
        <v>52.63</v>
      </c>
      <c r="BZ26" s="62">
        <v>70.37</v>
      </c>
      <c r="CA26" s="62">
        <v>3</v>
      </c>
      <c r="CB26" s="62">
        <v>0</v>
      </c>
      <c r="CC26" s="62">
        <v>0</v>
      </c>
      <c r="CD26" s="62">
        <v>11.11</v>
      </c>
      <c r="CE26" s="62">
        <v>1</v>
      </c>
      <c r="CF26" s="62">
        <v>0</v>
      </c>
      <c r="CG26" s="62">
        <v>0</v>
      </c>
      <c r="CH26" s="62">
        <v>3.7</v>
      </c>
      <c r="CI26" s="62">
        <v>1</v>
      </c>
      <c r="CJ26" s="62">
        <v>0</v>
      </c>
      <c r="CK26" s="62">
        <v>0</v>
      </c>
      <c r="CL26" s="62">
        <v>3.7</v>
      </c>
      <c r="CM26" s="62">
        <v>12</v>
      </c>
      <c r="CN26" s="62">
        <v>6</v>
      </c>
      <c r="CO26" s="62">
        <v>50</v>
      </c>
      <c r="CP26" s="62">
        <v>44.44</v>
      </c>
      <c r="CQ26" s="62">
        <v>0</v>
      </c>
      <c r="CR26" s="62">
        <v>0</v>
      </c>
      <c r="CS26" s="62">
        <v>0</v>
      </c>
      <c r="CT26" s="62">
        <v>0</v>
      </c>
      <c r="CU26" s="62">
        <v>0</v>
      </c>
      <c r="CV26" s="62">
        <v>0</v>
      </c>
      <c r="CW26" s="62">
        <v>0</v>
      </c>
      <c r="CX26" s="62">
        <v>0</v>
      </c>
      <c r="CY26" s="62">
        <v>2</v>
      </c>
      <c r="CZ26" s="62">
        <v>0</v>
      </c>
      <c r="DA26" s="62">
        <v>0</v>
      </c>
      <c r="DB26" s="62">
        <v>7.41</v>
      </c>
      <c r="DC26" s="62">
        <v>0</v>
      </c>
      <c r="DD26" s="62">
        <v>0</v>
      </c>
      <c r="DE26" s="62">
        <v>0</v>
      </c>
      <c r="DF26" s="62">
        <v>0</v>
      </c>
      <c r="DG26" s="62" t="s">
        <v>104</v>
      </c>
    </row>
    <row r="27" spans="1:111" ht="15.75" thickBot="1" x14ac:dyDescent="0.3">
      <c r="A27" s="2" t="s">
        <v>48</v>
      </c>
      <c r="B27" s="2" t="s">
        <v>49</v>
      </c>
      <c r="C27" s="62">
        <v>2020</v>
      </c>
      <c r="D27" s="62">
        <v>569</v>
      </c>
      <c r="E27" s="62">
        <v>408</v>
      </c>
      <c r="F27" s="62">
        <v>71.7</v>
      </c>
      <c r="G27" s="62">
        <v>22</v>
      </c>
      <c r="H27" s="62">
        <v>14</v>
      </c>
      <c r="I27" s="62">
        <v>63.64</v>
      </c>
      <c r="J27" s="62">
        <v>3.87</v>
      </c>
      <c r="K27" s="62">
        <v>20</v>
      </c>
      <c r="L27" s="62">
        <v>13</v>
      </c>
      <c r="M27" s="62">
        <v>65</v>
      </c>
      <c r="N27" s="62">
        <v>3.51</v>
      </c>
      <c r="O27" s="62">
        <v>116</v>
      </c>
      <c r="P27" s="62">
        <v>96</v>
      </c>
      <c r="Q27" s="62">
        <v>82.76</v>
      </c>
      <c r="R27" s="62">
        <v>20.39</v>
      </c>
      <c r="S27" s="62">
        <v>360</v>
      </c>
      <c r="T27" s="62">
        <v>248</v>
      </c>
      <c r="U27" s="62">
        <v>68.89</v>
      </c>
      <c r="V27" s="62">
        <v>63.27</v>
      </c>
      <c r="W27" s="62">
        <v>1</v>
      </c>
      <c r="X27" s="62">
        <v>0</v>
      </c>
      <c r="Y27" s="62">
        <v>0</v>
      </c>
      <c r="Z27" s="62">
        <v>0.18</v>
      </c>
      <c r="AA27" s="62">
        <v>1</v>
      </c>
      <c r="AB27" s="62">
        <v>0</v>
      </c>
      <c r="AC27" s="62">
        <v>0</v>
      </c>
      <c r="AD27" s="62">
        <v>0.18</v>
      </c>
      <c r="AE27" s="62">
        <v>20</v>
      </c>
      <c r="AF27" s="62">
        <v>15</v>
      </c>
      <c r="AG27" s="62">
        <v>75</v>
      </c>
      <c r="AH27" s="62">
        <v>3.51</v>
      </c>
      <c r="AI27" s="62">
        <v>0</v>
      </c>
      <c r="AJ27" s="62">
        <v>0</v>
      </c>
      <c r="AK27" s="62">
        <v>0</v>
      </c>
      <c r="AL27" s="62">
        <v>0</v>
      </c>
      <c r="AM27" s="62">
        <v>100</v>
      </c>
      <c r="AN27" s="62">
        <v>69</v>
      </c>
      <c r="AO27" s="62">
        <v>69</v>
      </c>
      <c r="AP27" s="62">
        <v>17.57</v>
      </c>
      <c r="AQ27" s="62">
        <v>6</v>
      </c>
      <c r="AR27" s="62">
        <v>5</v>
      </c>
      <c r="AS27" s="62">
        <v>83.33</v>
      </c>
      <c r="AT27" s="62">
        <v>1.05</v>
      </c>
      <c r="AU27" s="62">
        <v>3</v>
      </c>
      <c r="AV27" s="62">
        <v>0</v>
      </c>
      <c r="AW27" s="62">
        <v>0</v>
      </c>
      <c r="AX27" s="62">
        <v>0.53</v>
      </c>
      <c r="AY27" s="62">
        <v>31</v>
      </c>
      <c r="AZ27" s="62">
        <v>25</v>
      </c>
      <c r="BA27" s="62">
        <v>80.650000000000006</v>
      </c>
      <c r="BB27" s="62">
        <v>5.45</v>
      </c>
      <c r="BC27" s="62">
        <v>52</v>
      </c>
      <c r="BD27" s="62">
        <v>30</v>
      </c>
      <c r="BE27" s="62">
        <v>57.69</v>
      </c>
      <c r="BF27" s="62">
        <v>9.14</v>
      </c>
      <c r="BG27" s="62">
        <v>0</v>
      </c>
      <c r="BH27" s="62">
        <v>0</v>
      </c>
      <c r="BI27" s="62">
        <v>0</v>
      </c>
      <c r="BJ27" s="62">
        <v>0</v>
      </c>
      <c r="BK27" s="62">
        <v>0</v>
      </c>
      <c r="BL27" s="62">
        <v>0</v>
      </c>
      <c r="BM27" s="62">
        <v>0</v>
      </c>
      <c r="BN27" s="62">
        <v>0</v>
      </c>
      <c r="BO27" s="62">
        <v>4</v>
      </c>
      <c r="BP27" s="62">
        <v>0</v>
      </c>
      <c r="BQ27" s="62">
        <v>0</v>
      </c>
      <c r="BR27" s="62">
        <v>0.7</v>
      </c>
      <c r="BS27" s="62">
        <v>0</v>
      </c>
      <c r="BT27" s="62">
        <v>0</v>
      </c>
      <c r="BU27" s="62">
        <v>0</v>
      </c>
      <c r="BV27" s="62">
        <v>0</v>
      </c>
      <c r="BW27" s="62">
        <v>467</v>
      </c>
      <c r="BX27" s="62">
        <v>339</v>
      </c>
      <c r="BY27" s="62">
        <v>72.59</v>
      </c>
      <c r="BZ27" s="62">
        <v>82.07</v>
      </c>
      <c r="CA27" s="62">
        <v>16</v>
      </c>
      <c r="CB27" s="62">
        <v>9</v>
      </c>
      <c r="CC27" s="62">
        <v>56.25</v>
      </c>
      <c r="CD27" s="62">
        <v>2.81</v>
      </c>
      <c r="CE27" s="62">
        <v>17</v>
      </c>
      <c r="CF27" s="62">
        <v>11</v>
      </c>
      <c r="CG27" s="62">
        <v>64.709999999999994</v>
      </c>
      <c r="CH27" s="62">
        <v>2.99</v>
      </c>
      <c r="CI27" s="62">
        <v>85</v>
      </c>
      <c r="CJ27" s="62">
        <v>71</v>
      </c>
      <c r="CK27" s="62">
        <v>83.53</v>
      </c>
      <c r="CL27" s="62">
        <v>14.94</v>
      </c>
      <c r="CM27" s="62">
        <v>306</v>
      </c>
      <c r="CN27" s="62">
        <v>218</v>
      </c>
      <c r="CO27" s="62">
        <v>71.239999999999995</v>
      </c>
      <c r="CP27" s="62">
        <v>53.78</v>
      </c>
      <c r="CQ27" s="62">
        <v>1</v>
      </c>
      <c r="CR27" s="62">
        <v>0</v>
      </c>
      <c r="CS27" s="62">
        <v>0</v>
      </c>
      <c r="CT27" s="62">
        <v>0.18</v>
      </c>
      <c r="CU27" s="62">
        <v>1</v>
      </c>
      <c r="CV27" s="62">
        <v>0</v>
      </c>
      <c r="CW27" s="62">
        <v>0</v>
      </c>
      <c r="CX27" s="62">
        <v>0.18</v>
      </c>
      <c r="CY27" s="62">
        <v>16</v>
      </c>
      <c r="CZ27" s="62">
        <v>11</v>
      </c>
      <c r="DA27" s="62">
        <v>68.75</v>
      </c>
      <c r="DB27" s="62">
        <v>2.81</v>
      </c>
      <c r="DC27" s="62">
        <v>0</v>
      </c>
      <c r="DD27" s="62">
        <v>0</v>
      </c>
      <c r="DE27" s="62">
        <v>0</v>
      </c>
      <c r="DF27" s="62">
        <v>0</v>
      </c>
      <c r="DG27" s="62" t="s">
        <v>104</v>
      </c>
    </row>
    <row r="28" spans="1:111" ht="15.75" thickBot="1" x14ac:dyDescent="0.3">
      <c r="A28" s="2" t="s">
        <v>52</v>
      </c>
      <c r="B28" s="2" t="s">
        <v>53</v>
      </c>
      <c r="C28" s="62">
        <v>2019</v>
      </c>
      <c r="D28" s="62">
        <v>16</v>
      </c>
      <c r="E28" s="62">
        <v>14</v>
      </c>
      <c r="F28" s="62">
        <v>87.5</v>
      </c>
      <c r="G28" s="62">
        <v>0</v>
      </c>
      <c r="H28" s="62">
        <v>0</v>
      </c>
      <c r="I28" s="62">
        <v>0</v>
      </c>
      <c r="J28" s="62">
        <v>0</v>
      </c>
      <c r="K28" s="62">
        <v>1</v>
      </c>
      <c r="L28" s="62">
        <v>0</v>
      </c>
      <c r="M28" s="62">
        <v>0</v>
      </c>
      <c r="N28" s="62">
        <v>6.25</v>
      </c>
      <c r="O28" s="62">
        <v>0</v>
      </c>
      <c r="P28" s="62">
        <v>0</v>
      </c>
      <c r="Q28" s="62">
        <v>0</v>
      </c>
      <c r="R28" s="62">
        <v>0</v>
      </c>
      <c r="S28" s="62">
        <v>13</v>
      </c>
      <c r="T28" s="62">
        <v>11</v>
      </c>
      <c r="U28" s="62">
        <v>84.62</v>
      </c>
      <c r="V28" s="62">
        <v>81.25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2</v>
      </c>
      <c r="AF28" s="62">
        <v>0</v>
      </c>
      <c r="AG28" s="62">
        <v>0</v>
      </c>
      <c r="AH28" s="62">
        <v>12.5</v>
      </c>
      <c r="AI28" s="62">
        <v>0</v>
      </c>
      <c r="AJ28" s="62">
        <v>0</v>
      </c>
      <c r="AK28" s="62">
        <v>0</v>
      </c>
      <c r="AL28" s="62">
        <v>0</v>
      </c>
      <c r="AM28" s="62">
        <v>2</v>
      </c>
      <c r="AN28" s="62">
        <v>0</v>
      </c>
      <c r="AO28" s="62">
        <v>0</v>
      </c>
      <c r="AP28" s="62">
        <v>12.5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2</v>
      </c>
      <c r="BD28" s="62">
        <v>0</v>
      </c>
      <c r="BE28" s="62">
        <v>0</v>
      </c>
      <c r="BF28" s="62">
        <v>12.5</v>
      </c>
      <c r="BG28" s="62">
        <v>0</v>
      </c>
      <c r="BH28" s="62">
        <v>0</v>
      </c>
      <c r="BI28" s="62">
        <v>0</v>
      </c>
      <c r="BJ28" s="62">
        <v>0</v>
      </c>
      <c r="BK28" s="62">
        <v>0</v>
      </c>
      <c r="BL28" s="62">
        <v>0</v>
      </c>
      <c r="BM28" s="62">
        <v>0</v>
      </c>
      <c r="BN28" s="62">
        <v>0</v>
      </c>
      <c r="BO28" s="62">
        <v>0</v>
      </c>
      <c r="BP28" s="62">
        <v>0</v>
      </c>
      <c r="BQ28" s="62">
        <v>0</v>
      </c>
      <c r="BR28" s="62">
        <v>0</v>
      </c>
      <c r="BS28" s="62">
        <v>0</v>
      </c>
      <c r="BT28" s="62">
        <v>0</v>
      </c>
      <c r="BU28" s="62">
        <v>0</v>
      </c>
      <c r="BV28" s="62">
        <v>0</v>
      </c>
      <c r="BW28" s="62">
        <v>14</v>
      </c>
      <c r="BX28" s="62">
        <v>12</v>
      </c>
      <c r="BY28" s="62">
        <v>85.71</v>
      </c>
      <c r="BZ28" s="62">
        <v>87.5</v>
      </c>
      <c r="CA28" s="62">
        <v>0</v>
      </c>
      <c r="CB28" s="62">
        <v>0</v>
      </c>
      <c r="CC28" s="62">
        <v>0</v>
      </c>
      <c r="CD28" s="62">
        <v>0</v>
      </c>
      <c r="CE28" s="62">
        <v>1</v>
      </c>
      <c r="CF28" s="62">
        <v>0</v>
      </c>
      <c r="CG28" s="62">
        <v>0</v>
      </c>
      <c r="CH28" s="62">
        <v>6.25</v>
      </c>
      <c r="CI28" s="62">
        <v>0</v>
      </c>
      <c r="CJ28" s="62">
        <v>0</v>
      </c>
      <c r="CK28" s="62">
        <v>0</v>
      </c>
      <c r="CL28" s="62">
        <v>0</v>
      </c>
      <c r="CM28" s="62">
        <v>11</v>
      </c>
      <c r="CN28" s="62">
        <v>9</v>
      </c>
      <c r="CO28" s="62">
        <v>81.819999999999993</v>
      </c>
      <c r="CP28" s="62">
        <v>68.75</v>
      </c>
      <c r="CQ28" s="62">
        <v>0</v>
      </c>
      <c r="CR28" s="62">
        <v>0</v>
      </c>
      <c r="CS28" s="62">
        <v>0</v>
      </c>
      <c r="CT28" s="62">
        <v>0</v>
      </c>
      <c r="CU28" s="62">
        <v>0</v>
      </c>
      <c r="CV28" s="62">
        <v>0</v>
      </c>
      <c r="CW28" s="62">
        <v>0</v>
      </c>
      <c r="CX28" s="62">
        <v>0</v>
      </c>
      <c r="CY28" s="62">
        <v>2</v>
      </c>
      <c r="CZ28" s="62">
        <v>0</v>
      </c>
      <c r="DA28" s="62">
        <v>0</v>
      </c>
      <c r="DB28" s="62">
        <v>12.5</v>
      </c>
      <c r="DC28" s="62">
        <v>0</v>
      </c>
      <c r="DD28" s="62">
        <v>0</v>
      </c>
      <c r="DE28" s="62">
        <v>0</v>
      </c>
      <c r="DF28" s="62">
        <v>0</v>
      </c>
      <c r="DG28" s="62" t="s">
        <v>104</v>
      </c>
    </row>
    <row r="29" spans="1:111" ht="15.75" thickBot="1" x14ac:dyDescent="0.3">
      <c r="A29" s="2" t="s">
        <v>58</v>
      </c>
      <c r="B29" s="2" t="s">
        <v>59</v>
      </c>
      <c r="C29" s="62">
        <v>2019</v>
      </c>
      <c r="D29" s="62">
        <v>147</v>
      </c>
      <c r="E29" s="62">
        <v>106</v>
      </c>
      <c r="F29" s="62">
        <v>72.11</v>
      </c>
      <c r="G29" s="62">
        <v>5</v>
      </c>
      <c r="H29" s="62">
        <v>1</v>
      </c>
      <c r="I29" s="62">
        <v>20</v>
      </c>
      <c r="J29" s="62">
        <v>3.4</v>
      </c>
      <c r="K29" s="62">
        <v>10</v>
      </c>
      <c r="L29" s="62">
        <v>3</v>
      </c>
      <c r="M29" s="62">
        <v>30</v>
      </c>
      <c r="N29" s="62">
        <v>6.8</v>
      </c>
      <c r="O29" s="62">
        <v>20</v>
      </c>
      <c r="P29" s="62">
        <v>18</v>
      </c>
      <c r="Q29" s="62">
        <v>90</v>
      </c>
      <c r="R29" s="62">
        <v>13.61</v>
      </c>
      <c r="S29" s="62">
        <v>103</v>
      </c>
      <c r="T29" s="62">
        <v>78</v>
      </c>
      <c r="U29" s="62">
        <v>75.73</v>
      </c>
      <c r="V29" s="62">
        <v>70.069999999999993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0</v>
      </c>
      <c r="AD29" s="62">
        <v>0</v>
      </c>
      <c r="AE29" s="62">
        <v>6</v>
      </c>
      <c r="AF29" s="62">
        <v>6</v>
      </c>
      <c r="AG29" s="62">
        <v>100</v>
      </c>
      <c r="AH29" s="62">
        <v>4.08</v>
      </c>
      <c r="AI29" s="62">
        <v>0</v>
      </c>
      <c r="AJ29" s="62">
        <v>0</v>
      </c>
      <c r="AK29" s="62">
        <v>0</v>
      </c>
      <c r="AL29" s="62">
        <v>0</v>
      </c>
      <c r="AM29" s="62">
        <v>21</v>
      </c>
      <c r="AN29" s="62">
        <v>18</v>
      </c>
      <c r="AO29" s="62">
        <v>85.71</v>
      </c>
      <c r="AP29" s="62">
        <v>14.29</v>
      </c>
      <c r="AQ29" s="62">
        <v>0</v>
      </c>
      <c r="AR29" s="62">
        <v>0</v>
      </c>
      <c r="AS29" s="62">
        <v>0</v>
      </c>
      <c r="AT29" s="62">
        <v>0</v>
      </c>
      <c r="AU29" s="62">
        <v>1</v>
      </c>
      <c r="AV29" s="62">
        <v>0</v>
      </c>
      <c r="AW29" s="62">
        <v>0</v>
      </c>
      <c r="AX29" s="62">
        <v>0.68</v>
      </c>
      <c r="AY29" s="62">
        <v>1</v>
      </c>
      <c r="AZ29" s="62">
        <v>0</v>
      </c>
      <c r="BA29" s="62">
        <v>0</v>
      </c>
      <c r="BB29" s="62">
        <v>0.68</v>
      </c>
      <c r="BC29" s="62">
        <v>17</v>
      </c>
      <c r="BD29" s="62">
        <v>14</v>
      </c>
      <c r="BE29" s="62">
        <v>82.35</v>
      </c>
      <c r="BF29" s="62">
        <v>11.56</v>
      </c>
      <c r="BG29" s="62">
        <v>0</v>
      </c>
      <c r="BH29" s="62">
        <v>0</v>
      </c>
      <c r="BI29" s="62">
        <v>0</v>
      </c>
      <c r="BJ29" s="62">
        <v>0</v>
      </c>
      <c r="BK29" s="62">
        <v>0</v>
      </c>
      <c r="BL29" s="62">
        <v>0</v>
      </c>
      <c r="BM29" s="62">
        <v>0</v>
      </c>
      <c r="BN29" s="62">
        <v>0</v>
      </c>
      <c r="BO29" s="62">
        <v>2</v>
      </c>
      <c r="BP29" s="62">
        <v>0</v>
      </c>
      <c r="BQ29" s="62">
        <v>0</v>
      </c>
      <c r="BR29" s="62">
        <v>1.36</v>
      </c>
      <c r="BS29" s="62">
        <v>0</v>
      </c>
      <c r="BT29" s="62">
        <v>0</v>
      </c>
      <c r="BU29" s="62">
        <v>0</v>
      </c>
      <c r="BV29" s="62">
        <v>0</v>
      </c>
      <c r="BW29" s="62">
        <v>126</v>
      </c>
      <c r="BX29" s="62">
        <v>88</v>
      </c>
      <c r="BY29" s="62">
        <v>69.84</v>
      </c>
      <c r="BZ29" s="62">
        <v>85.71</v>
      </c>
      <c r="CA29" s="62">
        <v>5</v>
      </c>
      <c r="CB29" s="62">
        <v>1</v>
      </c>
      <c r="CC29" s="62">
        <v>20</v>
      </c>
      <c r="CD29" s="62">
        <v>3.4</v>
      </c>
      <c r="CE29" s="62">
        <v>9</v>
      </c>
      <c r="CF29" s="62">
        <v>2</v>
      </c>
      <c r="CG29" s="62">
        <v>22.22</v>
      </c>
      <c r="CH29" s="62">
        <v>6.12</v>
      </c>
      <c r="CI29" s="62">
        <v>19</v>
      </c>
      <c r="CJ29" s="62">
        <v>17</v>
      </c>
      <c r="CK29" s="62">
        <v>89.47</v>
      </c>
      <c r="CL29" s="62">
        <v>12.93</v>
      </c>
      <c r="CM29" s="62">
        <v>86</v>
      </c>
      <c r="CN29" s="62">
        <v>64</v>
      </c>
      <c r="CO29" s="62">
        <v>74.42</v>
      </c>
      <c r="CP29" s="62">
        <v>58.5</v>
      </c>
      <c r="CQ29" s="62">
        <v>0</v>
      </c>
      <c r="CR29" s="62">
        <v>0</v>
      </c>
      <c r="CS29" s="62">
        <v>0</v>
      </c>
      <c r="CT29" s="62">
        <v>0</v>
      </c>
      <c r="CU29" s="62">
        <v>0</v>
      </c>
      <c r="CV29" s="62">
        <v>0</v>
      </c>
      <c r="CW29" s="62">
        <v>0</v>
      </c>
      <c r="CX29" s="62">
        <v>0</v>
      </c>
      <c r="CY29" s="62">
        <v>4</v>
      </c>
      <c r="CZ29" s="62">
        <v>0</v>
      </c>
      <c r="DA29" s="62">
        <v>0</v>
      </c>
      <c r="DB29" s="62">
        <v>2.72</v>
      </c>
      <c r="DC29" s="62">
        <v>0</v>
      </c>
      <c r="DD29" s="62">
        <v>0</v>
      </c>
      <c r="DE29" s="62">
        <v>0</v>
      </c>
      <c r="DF29" s="62">
        <v>0</v>
      </c>
      <c r="DG29" s="62" t="s">
        <v>104</v>
      </c>
    </row>
    <row r="30" spans="1:111" ht="15.75" thickBot="1" x14ac:dyDescent="0.3">
      <c r="A30" s="2" t="s">
        <v>66</v>
      </c>
      <c r="B30" s="2" t="s">
        <v>67</v>
      </c>
      <c r="C30" s="62">
        <v>2020</v>
      </c>
      <c r="D30" s="62">
        <v>353</v>
      </c>
      <c r="E30" s="62">
        <v>172</v>
      </c>
      <c r="F30" s="62">
        <v>48.73</v>
      </c>
      <c r="G30" s="62">
        <v>12</v>
      </c>
      <c r="H30" s="62">
        <v>7</v>
      </c>
      <c r="I30" s="62">
        <v>58.33</v>
      </c>
      <c r="J30" s="62">
        <v>3.4</v>
      </c>
      <c r="K30" s="62">
        <v>80</v>
      </c>
      <c r="L30" s="62">
        <v>27</v>
      </c>
      <c r="M30" s="62">
        <v>33.75</v>
      </c>
      <c r="N30" s="62">
        <v>22.66</v>
      </c>
      <c r="O30" s="62">
        <v>78</v>
      </c>
      <c r="P30" s="62">
        <v>46</v>
      </c>
      <c r="Q30" s="62">
        <v>58.97</v>
      </c>
      <c r="R30" s="62">
        <v>22.1</v>
      </c>
      <c r="S30" s="62">
        <v>138</v>
      </c>
      <c r="T30" s="62">
        <v>71</v>
      </c>
      <c r="U30" s="62">
        <v>51.45</v>
      </c>
      <c r="V30" s="62">
        <v>39.090000000000003</v>
      </c>
      <c r="W30" s="62">
        <v>2</v>
      </c>
      <c r="X30" s="62">
        <v>0</v>
      </c>
      <c r="Y30" s="62">
        <v>0</v>
      </c>
      <c r="Z30" s="62">
        <v>0.56999999999999995</v>
      </c>
      <c r="AA30" s="62">
        <v>2</v>
      </c>
      <c r="AB30" s="62">
        <v>0</v>
      </c>
      <c r="AC30" s="62">
        <v>0</v>
      </c>
      <c r="AD30" s="62">
        <v>0.56999999999999995</v>
      </c>
      <c r="AE30" s="62">
        <v>34</v>
      </c>
      <c r="AF30" s="62">
        <v>18</v>
      </c>
      <c r="AG30" s="62">
        <v>52.94</v>
      </c>
      <c r="AH30" s="62">
        <v>9.6300000000000008</v>
      </c>
      <c r="AI30" s="62">
        <v>0</v>
      </c>
      <c r="AJ30" s="62">
        <v>0</v>
      </c>
      <c r="AK30" s="62">
        <v>0</v>
      </c>
      <c r="AL30" s="62">
        <v>0</v>
      </c>
      <c r="AM30" s="62">
        <v>68</v>
      </c>
      <c r="AN30" s="62">
        <v>25</v>
      </c>
      <c r="AO30" s="62">
        <v>36.76</v>
      </c>
      <c r="AP30" s="62">
        <v>19.260000000000002</v>
      </c>
      <c r="AQ30" s="62">
        <v>3</v>
      </c>
      <c r="AR30" s="62">
        <v>0</v>
      </c>
      <c r="AS30" s="62">
        <v>0</v>
      </c>
      <c r="AT30" s="62">
        <v>0.85</v>
      </c>
      <c r="AU30" s="62">
        <v>20</v>
      </c>
      <c r="AV30" s="62">
        <v>2</v>
      </c>
      <c r="AW30" s="62">
        <v>10</v>
      </c>
      <c r="AX30" s="62">
        <v>5.67</v>
      </c>
      <c r="AY30" s="62">
        <v>17</v>
      </c>
      <c r="AZ30" s="62">
        <v>9</v>
      </c>
      <c r="BA30" s="62">
        <v>52.94</v>
      </c>
      <c r="BB30" s="62">
        <v>4.82</v>
      </c>
      <c r="BC30" s="62">
        <v>18</v>
      </c>
      <c r="BD30" s="62">
        <v>8</v>
      </c>
      <c r="BE30" s="62">
        <v>44.44</v>
      </c>
      <c r="BF30" s="62">
        <v>5.0999999999999996</v>
      </c>
      <c r="BG30" s="62">
        <v>1</v>
      </c>
      <c r="BH30" s="62">
        <v>0</v>
      </c>
      <c r="BI30" s="62">
        <v>0</v>
      </c>
      <c r="BJ30" s="62">
        <v>0.28000000000000003</v>
      </c>
      <c r="BK30" s="62">
        <v>0</v>
      </c>
      <c r="BL30" s="62">
        <v>0</v>
      </c>
      <c r="BM30" s="62">
        <v>0</v>
      </c>
      <c r="BN30" s="62">
        <v>0</v>
      </c>
      <c r="BO30" s="62">
        <v>8</v>
      </c>
      <c r="BP30" s="62">
        <v>3</v>
      </c>
      <c r="BQ30" s="62">
        <v>37.5</v>
      </c>
      <c r="BR30" s="62">
        <v>2.27</v>
      </c>
      <c r="BS30" s="62">
        <v>0</v>
      </c>
      <c r="BT30" s="62">
        <v>0</v>
      </c>
      <c r="BU30" s="62">
        <v>0</v>
      </c>
      <c r="BV30" s="62">
        <v>0</v>
      </c>
      <c r="BW30" s="62">
        <v>285</v>
      </c>
      <c r="BX30" s="62">
        <v>147</v>
      </c>
      <c r="BY30" s="62">
        <v>51.58</v>
      </c>
      <c r="BZ30" s="62">
        <v>80.739999999999995</v>
      </c>
      <c r="CA30" s="62">
        <v>9</v>
      </c>
      <c r="CB30" s="62">
        <v>5</v>
      </c>
      <c r="CC30" s="62">
        <v>55.56</v>
      </c>
      <c r="CD30" s="62">
        <v>2.5499999999999998</v>
      </c>
      <c r="CE30" s="62">
        <v>60</v>
      </c>
      <c r="CF30" s="62">
        <v>25</v>
      </c>
      <c r="CG30" s="62">
        <v>41.67</v>
      </c>
      <c r="CH30" s="62">
        <v>17</v>
      </c>
      <c r="CI30" s="62">
        <v>61</v>
      </c>
      <c r="CJ30" s="62">
        <v>37</v>
      </c>
      <c r="CK30" s="62">
        <v>60.66</v>
      </c>
      <c r="CL30" s="62">
        <v>17.28</v>
      </c>
      <c r="CM30" s="62">
        <v>120</v>
      </c>
      <c r="CN30" s="62">
        <v>63</v>
      </c>
      <c r="CO30" s="62">
        <v>52.5</v>
      </c>
      <c r="CP30" s="62">
        <v>33.99</v>
      </c>
      <c r="CQ30" s="62">
        <v>1</v>
      </c>
      <c r="CR30" s="62">
        <v>0</v>
      </c>
      <c r="CS30" s="62">
        <v>0</v>
      </c>
      <c r="CT30" s="62">
        <v>0.28000000000000003</v>
      </c>
      <c r="CU30" s="62">
        <v>2</v>
      </c>
      <c r="CV30" s="62">
        <v>0</v>
      </c>
      <c r="CW30" s="62">
        <v>0</v>
      </c>
      <c r="CX30" s="62">
        <v>0.56999999999999995</v>
      </c>
      <c r="CY30" s="62">
        <v>26</v>
      </c>
      <c r="CZ30" s="62">
        <v>15</v>
      </c>
      <c r="DA30" s="62">
        <v>57.69</v>
      </c>
      <c r="DB30" s="62">
        <v>7.37</v>
      </c>
      <c r="DC30" s="62">
        <v>0</v>
      </c>
      <c r="DD30" s="62">
        <v>0</v>
      </c>
      <c r="DE30" s="62">
        <v>0</v>
      </c>
      <c r="DF30" s="62">
        <v>0</v>
      </c>
      <c r="DG30" s="62" t="s">
        <v>104</v>
      </c>
    </row>
    <row r="31" spans="1:111" ht="15.75" thickBot="1" x14ac:dyDescent="0.3">
      <c r="A31" s="2" t="s">
        <v>60</v>
      </c>
      <c r="B31" s="2" t="s">
        <v>61</v>
      </c>
      <c r="C31" s="62">
        <v>2019</v>
      </c>
      <c r="D31" s="62">
        <v>230</v>
      </c>
      <c r="E31" s="62">
        <v>163</v>
      </c>
      <c r="F31" s="62">
        <v>70.87</v>
      </c>
      <c r="G31" s="62">
        <v>4</v>
      </c>
      <c r="H31" s="62">
        <v>0</v>
      </c>
      <c r="I31" s="62">
        <v>0</v>
      </c>
      <c r="J31" s="62">
        <v>1.74</v>
      </c>
      <c r="K31" s="62">
        <v>7</v>
      </c>
      <c r="L31" s="62">
        <v>5</v>
      </c>
      <c r="M31" s="62">
        <v>71.430000000000007</v>
      </c>
      <c r="N31" s="62">
        <v>3.04</v>
      </c>
      <c r="O31" s="62">
        <v>70</v>
      </c>
      <c r="P31" s="62">
        <v>55</v>
      </c>
      <c r="Q31" s="62">
        <v>78.569999999999993</v>
      </c>
      <c r="R31" s="62">
        <v>30.43</v>
      </c>
      <c r="S31" s="62">
        <v>137</v>
      </c>
      <c r="T31" s="62">
        <v>93</v>
      </c>
      <c r="U31" s="62">
        <v>67.88</v>
      </c>
      <c r="V31" s="62">
        <v>59.57</v>
      </c>
      <c r="W31" s="62">
        <v>0</v>
      </c>
      <c r="X31" s="62">
        <v>0</v>
      </c>
      <c r="Y31" s="62">
        <v>0</v>
      </c>
      <c r="Z31" s="62">
        <v>0</v>
      </c>
      <c r="AA31" s="62">
        <v>0</v>
      </c>
      <c r="AB31" s="62">
        <v>0</v>
      </c>
      <c r="AC31" s="62">
        <v>0</v>
      </c>
      <c r="AD31" s="62">
        <v>0</v>
      </c>
      <c r="AE31" s="62">
        <v>8</v>
      </c>
      <c r="AF31" s="62">
        <v>6</v>
      </c>
      <c r="AG31" s="62">
        <v>75</v>
      </c>
      <c r="AH31" s="62">
        <v>3.48</v>
      </c>
      <c r="AI31" s="62">
        <v>0</v>
      </c>
      <c r="AJ31" s="62">
        <v>0</v>
      </c>
      <c r="AK31" s="62">
        <v>0</v>
      </c>
      <c r="AL31" s="62">
        <v>0</v>
      </c>
      <c r="AM31" s="62">
        <v>52</v>
      </c>
      <c r="AN31" s="62">
        <v>29</v>
      </c>
      <c r="AO31" s="62">
        <v>55.77</v>
      </c>
      <c r="AP31" s="62">
        <v>22.61</v>
      </c>
      <c r="AQ31" s="62">
        <v>0</v>
      </c>
      <c r="AR31" s="62">
        <v>0</v>
      </c>
      <c r="AS31" s="62">
        <v>0</v>
      </c>
      <c r="AT31" s="62">
        <v>0</v>
      </c>
      <c r="AU31" s="62">
        <v>0</v>
      </c>
      <c r="AV31" s="62">
        <v>0</v>
      </c>
      <c r="AW31" s="62">
        <v>0</v>
      </c>
      <c r="AX31" s="62">
        <v>0</v>
      </c>
      <c r="AY31" s="62">
        <v>18</v>
      </c>
      <c r="AZ31" s="62">
        <v>13</v>
      </c>
      <c r="BA31" s="62">
        <v>72.22</v>
      </c>
      <c r="BB31" s="62">
        <v>7.83</v>
      </c>
      <c r="BC31" s="62">
        <v>31</v>
      </c>
      <c r="BD31" s="62">
        <v>15</v>
      </c>
      <c r="BE31" s="62">
        <v>48.39</v>
      </c>
      <c r="BF31" s="62">
        <v>13.48</v>
      </c>
      <c r="BG31" s="62">
        <v>0</v>
      </c>
      <c r="BH31" s="62">
        <v>0</v>
      </c>
      <c r="BI31" s="62">
        <v>0</v>
      </c>
      <c r="BJ31" s="62">
        <v>0</v>
      </c>
      <c r="BK31" s="62">
        <v>0</v>
      </c>
      <c r="BL31" s="62">
        <v>0</v>
      </c>
      <c r="BM31" s="62">
        <v>0</v>
      </c>
      <c r="BN31" s="62">
        <v>0</v>
      </c>
      <c r="BO31" s="62">
        <v>0</v>
      </c>
      <c r="BP31" s="62">
        <v>0</v>
      </c>
      <c r="BQ31" s="62">
        <v>0</v>
      </c>
      <c r="BR31" s="62">
        <v>0</v>
      </c>
      <c r="BS31" s="62">
        <v>0</v>
      </c>
      <c r="BT31" s="62">
        <v>0</v>
      </c>
      <c r="BU31" s="62">
        <v>0</v>
      </c>
      <c r="BV31" s="62">
        <v>0</v>
      </c>
      <c r="BW31" s="62">
        <v>178</v>
      </c>
      <c r="BX31" s="62">
        <v>134</v>
      </c>
      <c r="BY31" s="62">
        <v>75.28</v>
      </c>
      <c r="BZ31" s="62">
        <v>77.39</v>
      </c>
      <c r="CA31" s="62">
        <v>4</v>
      </c>
      <c r="CB31" s="62">
        <v>0</v>
      </c>
      <c r="CC31" s="62">
        <v>0</v>
      </c>
      <c r="CD31" s="62">
        <v>1.74</v>
      </c>
      <c r="CE31" s="62">
        <v>7</v>
      </c>
      <c r="CF31" s="62">
        <v>5</v>
      </c>
      <c r="CG31" s="62">
        <v>71.430000000000007</v>
      </c>
      <c r="CH31" s="62">
        <v>3.04</v>
      </c>
      <c r="CI31" s="62">
        <v>52</v>
      </c>
      <c r="CJ31" s="62">
        <v>42</v>
      </c>
      <c r="CK31" s="62">
        <v>80.77</v>
      </c>
      <c r="CL31" s="62">
        <v>22.61</v>
      </c>
      <c r="CM31" s="62">
        <v>106</v>
      </c>
      <c r="CN31" s="62">
        <v>78</v>
      </c>
      <c r="CO31" s="62">
        <v>73.58</v>
      </c>
      <c r="CP31" s="62">
        <v>46.09</v>
      </c>
      <c r="CQ31" s="62">
        <v>0</v>
      </c>
      <c r="CR31" s="62">
        <v>0</v>
      </c>
      <c r="CS31" s="62">
        <v>0</v>
      </c>
      <c r="CT31" s="62">
        <v>0</v>
      </c>
      <c r="CU31" s="62">
        <v>0</v>
      </c>
      <c r="CV31" s="62">
        <v>0</v>
      </c>
      <c r="CW31" s="62">
        <v>0</v>
      </c>
      <c r="CX31" s="62">
        <v>0</v>
      </c>
      <c r="CY31" s="62">
        <v>8</v>
      </c>
      <c r="CZ31" s="62">
        <v>6</v>
      </c>
      <c r="DA31" s="62">
        <v>75</v>
      </c>
      <c r="DB31" s="62">
        <v>3.48</v>
      </c>
      <c r="DC31" s="62">
        <v>0</v>
      </c>
      <c r="DD31" s="62">
        <v>0</v>
      </c>
      <c r="DE31" s="62">
        <v>0</v>
      </c>
      <c r="DF31" s="62">
        <v>0</v>
      </c>
      <c r="DG31" s="62" t="s">
        <v>104</v>
      </c>
    </row>
    <row r="32" spans="1:111" ht="15.75" thickBot="1" x14ac:dyDescent="0.3">
      <c r="A32" s="2" t="s">
        <v>62</v>
      </c>
      <c r="B32" s="2" t="s">
        <v>63</v>
      </c>
      <c r="C32" s="62">
        <v>2020</v>
      </c>
      <c r="D32" s="62">
        <v>4639</v>
      </c>
      <c r="E32" s="62">
        <v>3511</v>
      </c>
      <c r="F32" s="62">
        <v>75.680000000000007</v>
      </c>
      <c r="G32" s="62">
        <v>147</v>
      </c>
      <c r="H32" s="62">
        <v>78</v>
      </c>
      <c r="I32" s="62">
        <v>53.06</v>
      </c>
      <c r="J32" s="62">
        <v>3.17</v>
      </c>
      <c r="K32" s="62">
        <v>413</v>
      </c>
      <c r="L32" s="62">
        <v>241</v>
      </c>
      <c r="M32" s="62">
        <v>58.35</v>
      </c>
      <c r="N32" s="62">
        <v>8.9</v>
      </c>
      <c r="O32" s="62">
        <v>1935</v>
      </c>
      <c r="P32" s="62">
        <v>1592</v>
      </c>
      <c r="Q32" s="62">
        <v>82.27</v>
      </c>
      <c r="R32" s="62">
        <v>41.71</v>
      </c>
      <c r="S32" s="62">
        <v>1686</v>
      </c>
      <c r="T32" s="62">
        <v>1233</v>
      </c>
      <c r="U32" s="62">
        <v>73.13</v>
      </c>
      <c r="V32" s="62">
        <v>36.340000000000003</v>
      </c>
      <c r="W32" s="62">
        <v>3</v>
      </c>
      <c r="X32" s="62">
        <v>0</v>
      </c>
      <c r="Y32" s="62">
        <v>0</v>
      </c>
      <c r="Z32" s="62">
        <v>0.06</v>
      </c>
      <c r="AA32" s="62">
        <v>20</v>
      </c>
      <c r="AB32" s="62">
        <v>12</v>
      </c>
      <c r="AC32" s="62">
        <v>60</v>
      </c>
      <c r="AD32" s="62">
        <v>0.43</v>
      </c>
      <c r="AE32" s="62">
        <v>166</v>
      </c>
      <c r="AF32" s="62">
        <v>129</v>
      </c>
      <c r="AG32" s="62">
        <v>77.709999999999994</v>
      </c>
      <c r="AH32" s="62">
        <v>3.58</v>
      </c>
      <c r="AI32" s="62">
        <v>0</v>
      </c>
      <c r="AJ32" s="62">
        <v>0</v>
      </c>
      <c r="AK32" s="62">
        <v>0</v>
      </c>
      <c r="AL32" s="62">
        <v>0</v>
      </c>
      <c r="AM32" s="62">
        <v>1295</v>
      </c>
      <c r="AN32" s="62">
        <v>977</v>
      </c>
      <c r="AO32" s="62">
        <v>75.44</v>
      </c>
      <c r="AP32" s="62">
        <v>27.92</v>
      </c>
      <c r="AQ32" s="62">
        <v>48</v>
      </c>
      <c r="AR32" s="62">
        <v>26</v>
      </c>
      <c r="AS32" s="62">
        <v>54.17</v>
      </c>
      <c r="AT32" s="62">
        <v>1.03</v>
      </c>
      <c r="AU32" s="62">
        <v>129</v>
      </c>
      <c r="AV32" s="62">
        <v>73</v>
      </c>
      <c r="AW32" s="62">
        <v>56.59</v>
      </c>
      <c r="AX32" s="62">
        <v>2.78</v>
      </c>
      <c r="AY32" s="62">
        <v>605</v>
      </c>
      <c r="AZ32" s="62">
        <v>497</v>
      </c>
      <c r="BA32" s="62">
        <v>82.15</v>
      </c>
      <c r="BB32" s="62">
        <v>13.04</v>
      </c>
      <c r="BC32" s="62">
        <v>400</v>
      </c>
      <c r="BD32" s="62">
        <v>291</v>
      </c>
      <c r="BE32" s="62">
        <v>72.75</v>
      </c>
      <c r="BF32" s="62">
        <v>8.6199999999999992</v>
      </c>
      <c r="BG32" s="62">
        <v>1</v>
      </c>
      <c r="BH32" s="62">
        <v>0</v>
      </c>
      <c r="BI32" s="62">
        <v>0</v>
      </c>
      <c r="BJ32" s="62">
        <v>0.02</v>
      </c>
      <c r="BK32" s="62">
        <v>4</v>
      </c>
      <c r="BL32" s="62">
        <v>0</v>
      </c>
      <c r="BM32" s="62">
        <v>0</v>
      </c>
      <c r="BN32" s="62">
        <v>0.09</v>
      </c>
      <c r="BO32" s="62">
        <v>49</v>
      </c>
      <c r="BP32" s="62">
        <v>37</v>
      </c>
      <c r="BQ32" s="62">
        <v>75.510000000000005</v>
      </c>
      <c r="BR32" s="62">
        <v>1.06</v>
      </c>
      <c r="BS32" s="62">
        <v>0</v>
      </c>
      <c r="BT32" s="62">
        <v>0</v>
      </c>
      <c r="BU32" s="62">
        <v>0</v>
      </c>
      <c r="BV32" s="62">
        <v>0</v>
      </c>
      <c r="BW32" s="62">
        <v>3340</v>
      </c>
      <c r="BX32" s="62">
        <v>2531</v>
      </c>
      <c r="BY32" s="62">
        <v>75.78</v>
      </c>
      <c r="BZ32" s="62">
        <v>72</v>
      </c>
      <c r="CA32" s="62">
        <v>99</v>
      </c>
      <c r="CB32" s="62">
        <v>52</v>
      </c>
      <c r="CC32" s="62">
        <v>52.53</v>
      </c>
      <c r="CD32" s="62">
        <v>2.13</v>
      </c>
      <c r="CE32" s="62">
        <v>283</v>
      </c>
      <c r="CF32" s="62">
        <v>167</v>
      </c>
      <c r="CG32" s="62">
        <v>59.01</v>
      </c>
      <c r="CH32" s="62">
        <v>6.1</v>
      </c>
      <c r="CI32" s="62">
        <v>1330</v>
      </c>
      <c r="CJ32" s="62">
        <v>1095</v>
      </c>
      <c r="CK32" s="62">
        <v>82.33</v>
      </c>
      <c r="CL32" s="62">
        <v>28.67</v>
      </c>
      <c r="CM32" s="62">
        <v>1284</v>
      </c>
      <c r="CN32" s="62">
        <v>940</v>
      </c>
      <c r="CO32" s="62">
        <v>73.209999999999994</v>
      </c>
      <c r="CP32" s="62">
        <v>27.68</v>
      </c>
      <c r="CQ32" s="62">
        <v>2</v>
      </c>
      <c r="CR32" s="62">
        <v>0</v>
      </c>
      <c r="CS32" s="62">
        <v>0</v>
      </c>
      <c r="CT32" s="62">
        <v>0.04</v>
      </c>
      <c r="CU32" s="62">
        <v>16</v>
      </c>
      <c r="CV32" s="62">
        <v>9</v>
      </c>
      <c r="CW32" s="62">
        <v>56.25</v>
      </c>
      <c r="CX32" s="62">
        <v>0.34</v>
      </c>
      <c r="CY32" s="62">
        <v>117</v>
      </c>
      <c r="CZ32" s="62">
        <v>92</v>
      </c>
      <c r="DA32" s="62">
        <v>78.63</v>
      </c>
      <c r="DB32" s="62">
        <v>2.52</v>
      </c>
      <c r="DC32" s="62">
        <v>0</v>
      </c>
      <c r="DD32" s="62">
        <v>0</v>
      </c>
      <c r="DE32" s="62">
        <v>0</v>
      </c>
      <c r="DF32" s="62">
        <v>0</v>
      </c>
      <c r="DG32" s="62" t="s">
        <v>104</v>
      </c>
    </row>
    <row r="33" spans="1:111" ht="15.75" thickBot="1" x14ac:dyDescent="0.3">
      <c r="A33" s="2" t="s">
        <v>64</v>
      </c>
      <c r="B33" s="2" t="s">
        <v>65</v>
      </c>
      <c r="C33" s="62">
        <v>2020</v>
      </c>
      <c r="D33" s="62">
        <v>113</v>
      </c>
      <c r="E33" s="62">
        <v>52</v>
      </c>
      <c r="F33" s="62">
        <v>46.02</v>
      </c>
      <c r="G33" s="62">
        <v>2</v>
      </c>
      <c r="H33" s="62">
        <v>0</v>
      </c>
      <c r="I33" s="62">
        <v>0</v>
      </c>
      <c r="J33" s="62">
        <v>1.77</v>
      </c>
      <c r="K33" s="62">
        <v>27</v>
      </c>
      <c r="L33" s="62">
        <v>6</v>
      </c>
      <c r="M33" s="62">
        <v>22.22</v>
      </c>
      <c r="N33" s="62">
        <v>23.89</v>
      </c>
      <c r="O33" s="62">
        <v>11</v>
      </c>
      <c r="P33" s="62">
        <v>8</v>
      </c>
      <c r="Q33" s="62">
        <v>72.73</v>
      </c>
      <c r="R33" s="62">
        <v>9.73</v>
      </c>
      <c r="S33" s="62">
        <v>52</v>
      </c>
      <c r="T33" s="62">
        <v>28</v>
      </c>
      <c r="U33" s="62">
        <v>53.85</v>
      </c>
      <c r="V33" s="62">
        <v>46.02</v>
      </c>
      <c r="W33" s="62">
        <v>0</v>
      </c>
      <c r="X33" s="62">
        <v>0</v>
      </c>
      <c r="Y33" s="62">
        <v>0</v>
      </c>
      <c r="Z33" s="62">
        <v>0</v>
      </c>
      <c r="AA33" s="62">
        <v>2</v>
      </c>
      <c r="AB33" s="62">
        <v>0</v>
      </c>
      <c r="AC33" s="62">
        <v>0</v>
      </c>
      <c r="AD33" s="62">
        <v>1.77</v>
      </c>
      <c r="AE33" s="62">
        <v>1</v>
      </c>
      <c r="AF33" s="62">
        <v>0</v>
      </c>
      <c r="AG33" s="62">
        <v>0</v>
      </c>
      <c r="AH33" s="62">
        <v>0.88</v>
      </c>
      <c r="AI33" s="62">
        <v>0</v>
      </c>
      <c r="AJ33" s="62">
        <v>0</v>
      </c>
      <c r="AK33" s="62">
        <v>0</v>
      </c>
      <c r="AL33" s="62">
        <v>0</v>
      </c>
      <c r="AM33" s="62">
        <v>22</v>
      </c>
      <c r="AN33" s="62">
        <v>13</v>
      </c>
      <c r="AO33" s="62">
        <v>59.09</v>
      </c>
      <c r="AP33" s="62">
        <v>19.47</v>
      </c>
      <c r="AQ33" s="62">
        <v>0</v>
      </c>
      <c r="AR33" s="62">
        <v>0</v>
      </c>
      <c r="AS33" s="62">
        <v>0</v>
      </c>
      <c r="AT33" s="62">
        <v>0</v>
      </c>
      <c r="AU33" s="62">
        <v>8</v>
      </c>
      <c r="AV33" s="62">
        <v>3</v>
      </c>
      <c r="AW33" s="62">
        <v>37.5</v>
      </c>
      <c r="AX33" s="62">
        <v>7.08</v>
      </c>
      <c r="AY33" s="62">
        <v>4</v>
      </c>
      <c r="AZ33" s="62">
        <v>0</v>
      </c>
      <c r="BA33" s="62">
        <v>0</v>
      </c>
      <c r="BB33" s="62">
        <v>3.54</v>
      </c>
      <c r="BC33" s="62">
        <v>5</v>
      </c>
      <c r="BD33" s="62">
        <v>4</v>
      </c>
      <c r="BE33" s="62">
        <v>80</v>
      </c>
      <c r="BF33" s="62">
        <v>4.42</v>
      </c>
      <c r="BG33" s="62">
        <v>0</v>
      </c>
      <c r="BH33" s="62">
        <v>0</v>
      </c>
      <c r="BI33" s="62">
        <v>0</v>
      </c>
      <c r="BJ33" s="62">
        <v>0</v>
      </c>
      <c r="BK33" s="62">
        <v>1</v>
      </c>
      <c r="BL33" s="62">
        <v>0</v>
      </c>
      <c r="BM33" s="62">
        <v>0</v>
      </c>
      <c r="BN33" s="62">
        <v>0.88</v>
      </c>
      <c r="BO33" s="62">
        <v>0</v>
      </c>
      <c r="BP33" s="62">
        <v>0</v>
      </c>
      <c r="BQ33" s="62">
        <v>0</v>
      </c>
      <c r="BR33" s="62">
        <v>0</v>
      </c>
      <c r="BS33" s="62">
        <v>0</v>
      </c>
      <c r="BT33" s="62">
        <v>0</v>
      </c>
      <c r="BU33" s="62">
        <v>0</v>
      </c>
      <c r="BV33" s="62">
        <v>0</v>
      </c>
      <c r="BW33" s="62">
        <v>91</v>
      </c>
      <c r="BX33" s="62">
        <v>39</v>
      </c>
      <c r="BY33" s="62">
        <v>42.86</v>
      </c>
      <c r="BZ33" s="62">
        <v>80.53</v>
      </c>
      <c r="CA33" s="62">
        <v>2</v>
      </c>
      <c r="CB33" s="62">
        <v>0</v>
      </c>
      <c r="CC33" s="62">
        <v>0</v>
      </c>
      <c r="CD33" s="62">
        <v>1.77</v>
      </c>
      <c r="CE33" s="62">
        <v>19</v>
      </c>
      <c r="CF33" s="62">
        <v>3</v>
      </c>
      <c r="CG33" s="62">
        <v>15.79</v>
      </c>
      <c r="CH33" s="62">
        <v>16.809999999999999</v>
      </c>
      <c r="CI33" s="62">
        <v>7</v>
      </c>
      <c r="CJ33" s="62">
        <v>4</v>
      </c>
      <c r="CK33" s="62">
        <v>57.14</v>
      </c>
      <c r="CL33" s="62">
        <v>6.19</v>
      </c>
      <c r="CM33" s="62">
        <v>47</v>
      </c>
      <c r="CN33" s="62">
        <v>24</v>
      </c>
      <c r="CO33" s="62">
        <v>51.06</v>
      </c>
      <c r="CP33" s="62">
        <v>41.59</v>
      </c>
      <c r="CQ33" s="62">
        <v>0</v>
      </c>
      <c r="CR33" s="62">
        <v>0</v>
      </c>
      <c r="CS33" s="62">
        <v>0</v>
      </c>
      <c r="CT33" s="62">
        <v>0</v>
      </c>
      <c r="CU33" s="62">
        <v>1</v>
      </c>
      <c r="CV33" s="62">
        <v>0</v>
      </c>
      <c r="CW33" s="62">
        <v>0</v>
      </c>
      <c r="CX33" s="62">
        <v>0.88</v>
      </c>
      <c r="CY33" s="62">
        <v>1</v>
      </c>
      <c r="CZ33" s="62">
        <v>0</v>
      </c>
      <c r="DA33" s="62">
        <v>0</v>
      </c>
      <c r="DB33" s="62">
        <v>0.88</v>
      </c>
      <c r="DC33" s="62">
        <v>0</v>
      </c>
      <c r="DD33" s="62">
        <v>0</v>
      </c>
      <c r="DE33" s="62">
        <v>0</v>
      </c>
      <c r="DF33" s="62">
        <v>0</v>
      </c>
      <c r="DG33" s="62" t="s">
        <v>104</v>
      </c>
    </row>
    <row r="34" spans="1:111" ht="15.75" thickBot="1" x14ac:dyDescent="0.3">
      <c r="A34" s="2" t="s">
        <v>68</v>
      </c>
      <c r="B34" s="2" t="s">
        <v>69</v>
      </c>
      <c r="C34" s="62">
        <v>2020</v>
      </c>
      <c r="D34" s="62">
        <v>4494</v>
      </c>
      <c r="E34" s="62">
        <v>3122</v>
      </c>
      <c r="F34" s="62">
        <v>69.47</v>
      </c>
      <c r="G34" s="62">
        <v>207</v>
      </c>
      <c r="H34" s="62">
        <v>77</v>
      </c>
      <c r="I34" s="62">
        <v>37.200000000000003</v>
      </c>
      <c r="J34" s="62">
        <v>4.6100000000000003</v>
      </c>
      <c r="K34" s="62">
        <v>512</v>
      </c>
      <c r="L34" s="62">
        <v>229</v>
      </c>
      <c r="M34" s="62">
        <v>44.73</v>
      </c>
      <c r="N34" s="62">
        <v>11.39</v>
      </c>
      <c r="O34" s="62">
        <v>1531</v>
      </c>
      <c r="P34" s="62">
        <v>1171</v>
      </c>
      <c r="Q34" s="62">
        <v>76.489999999999995</v>
      </c>
      <c r="R34" s="62">
        <v>34.07</v>
      </c>
      <c r="S34" s="62">
        <v>1829</v>
      </c>
      <c r="T34" s="62">
        <v>1324</v>
      </c>
      <c r="U34" s="62">
        <v>72.39</v>
      </c>
      <c r="V34" s="62">
        <v>40.700000000000003</v>
      </c>
      <c r="W34" s="62">
        <v>2</v>
      </c>
      <c r="X34" s="62">
        <v>0</v>
      </c>
      <c r="Y34" s="62">
        <v>0</v>
      </c>
      <c r="Z34" s="62">
        <v>0.04</v>
      </c>
      <c r="AA34" s="62">
        <v>8</v>
      </c>
      <c r="AB34" s="62">
        <v>5</v>
      </c>
      <c r="AC34" s="62">
        <v>62.5</v>
      </c>
      <c r="AD34" s="62">
        <v>0.18</v>
      </c>
      <c r="AE34" s="62">
        <v>164</v>
      </c>
      <c r="AF34" s="62">
        <v>128</v>
      </c>
      <c r="AG34" s="62">
        <v>78.05</v>
      </c>
      <c r="AH34" s="62">
        <v>3.65</v>
      </c>
      <c r="AI34" s="62">
        <v>0</v>
      </c>
      <c r="AJ34" s="62">
        <v>0</v>
      </c>
      <c r="AK34" s="62">
        <v>0</v>
      </c>
      <c r="AL34" s="62">
        <v>0</v>
      </c>
      <c r="AM34" s="62">
        <v>1139</v>
      </c>
      <c r="AN34" s="62">
        <v>739</v>
      </c>
      <c r="AO34" s="62">
        <v>64.88</v>
      </c>
      <c r="AP34" s="62">
        <v>25.34</v>
      </c>
      <c r="AQ34" s="62">
        <v>80</v>
      </c>
      <c r="AR34" s="62">
        <v>26</v>
      </c>
      <c r="AS34" s="62">
        <v>32.5</v>
      </c>
      <c r="AT34" s="62">
        <v>1.78</v>
      </c>
      <c r="AU34" s="62">
        <v>158</v>
      </c>
      <c r="AV34" s="62">
        <v>59</v>
      </c>
      <c r="AW34" s="62">
        <v>37.340000000000003</v>
      </c>
      <c r="AX34" s="62">
        <v>3.52</v>
      </c>
      <c r="AY34" s="62">
        <v>424</v>
      </c>
      <c r="AZ34" s="62">
        <v>317</v>
      </c>
      <c r="BA34" s="62">
        <v>74.760000000000005</v>
      </c>
      <c r="BB34" s="62">
        <v>9.43</v>
      </c>
      <c r="BC34" s="62">
        <v>369</v>
      </c>
      <c r="BD34" s="62">
        <v>258</v>
      </c>
      <c r="BE34" s="62">
        <v>69.92</v>
      </c>
      <c r="BF34" s="62">
        <v>8.2100000000000009</v>
      </c>
      <c r="BG34" s="62">
        <v>0</v>
      </c>
      <c r="BH34" s="62">
        <v>0</v>
      </c>
      <c r="BI34" s="62">
        <v>0</v>
      </c>
      <c r="BJ34" s="62">
        <v>0</v>
      </c>
      <c r="BK34" s="62">
        <v>2</v>
      </c>
      <c r="BL34" s="62">
        <v>0</v>
      </c>
      <c r="BM34" s="62">
        <v>0</v>
      </c>
      <c r="BN34" s="62">
        <v>0.04</v>
      </c>
      <c r="BO34" s="62">
        <v>44</v>
      </c>
      <c r="BP34" s="62">
        <v>35</v>
      </c>
      <c r="BQ34" s="62">
        <v>79.55</v>
      </c>
      <c r="BR34" s="62">
        <v>0.98</v>
      </c>
      <c r="BS34" s="62">
        <v>0</v>
      </c>
      <c r="BT34" s="62">
        <v>0</v>
      </c>
      <c r="BU34" s="62">
        <v>0</v>
      </c>
      <c r="BV34" s="62">
        <v>0</v>
      </c>
      <c r="BW34" s="62">
        <v>3353</v>
      </c>
      <c r="BX34" s="62">
        <v>2381</v>
      </c>
      <c r="BY34" s="62">
        <v>71.010000000000005</v>
      </c>
      <c r="BZ34" s="62">
        <v>74.61</v>
      </c>
      <c r="CA34" s="62">
        <v>127</v>
      </c>
      <c r="CB34" s="62">
        <v>51</v>
      </c>
      <c r="CC34" s="62">
        <v>40.159999999999997</v>
      </c>
      <c r="CD34" s="62">
        <v>2.83</v>
      </c>
      <c r="CE34" s="62">
        <v>354</v>
      </c>
      <c r="CF34" s="62">
        <v>170</v>
      </c>
      <c r="CG34" s="62">
        <v>48.02</v>
      </c>
      <c r="CH34" s="62">
        <v>7.88</v>
      </c>
      <c r="CI34" s="62">
        <v>1107</v>
      </c>
      <c r="CJ34" s="62">
        <v>854</v>
      </c>
      <c r="CK34" s="62">
        <v>77.150000000000006</v>
      </c>
      <c r="CL34" s="62">
        <v>24.63</v>
      </c>
      <c r="CM34" s="62">
        <v>1458</v>
      </c>
      <c r="CN34" s="62">
        <v>1064</v>
      </c>
      <c r="CO34" s="62">
        <v>72.98</v>
      </c>
      <c r="CP34" s="62">
        <v>32.44</v>
      </c>
      <c r="CQ34" s="62">
        <v>2</v>
      </c>
      <c r="CR34" s="62">
        <v>0</v>
      </c>
      <c r="CS34" s="62">
        <v>0</v>
      </c>
      <c r="CT34" s="62">
        <v>0.04</v>
      </c>
      <c r="CU34" s="62">
        <v>6</v>
      </c>
      <c r="CV34" s="62">
        <v>4</v>
      </c>
      <c r="CW34" s="62">
        <v>66.67</v>
      </c>
      <c r="CX34" s="62">
        <v>0.13</v>
      </c>
      <c r="CY34" s="62">
        <v>120</v>
      </c>
      <c r="CZ34" s="62">
        <v>93</v>
      </c>
      <c r="DA34" s="62">
        <v>77.5</v>
      </c>
      <c r="DB34" s="62">
        <v>2.67</v>
      </c>
      <c r="DC34" s="62">
        <v>0</v>
      </c>
      <c r="DD34" s="62">
        <v>0</v>
      </c>
      <c r="DE34" s="62">
        <v>0</v>
      </c>
      <c r="DF34" s="62">
        <v>0</v>
      </c>
      <c r="DG34" s="62" t="s">
        <v>104</v>
      </c>
    </row>
    <row r="35" spans="1:111" ht="15.75" thickBot="1" x14ac:dyDescent="0.3">
      <c r="A35" s="2" t="s">
        <v>54</v>
      </c>
      <c r="B35" s="2" t="s">
        <v>55</v>
      </c>
      <c r="C35" s="62">
        <v>2019</v>
      </c>
      <c r="D35" s="62">
        <v>1387</v>
      </c>
      <c r="E35" s="62">
        <v>745</v>
      </c>
      <c r="F35" s="62">
        <v>53.71</v>
      </c>
      <c r="G35" s="62">
        <v>112</v>
      </c>
      <c r="H35" s="62">
        <v>22</v>
      </c>
      <c r="I35" s="62">
        <v>19.64</v>
      </c>
      <c r="J35" s="62">
        <v>8.07</v>
      </c>
      <c r="K35" s="62">
        <v>129</v>
      </c>
      <c r="L35" s="62">
        <v>40</v>
      </c>
      <c r="M35" s="62">
        <v>31.01</v>
      </c>
      <c r="N35" s="62">
        <v>9.3000000000000007</v>
      </c>
      <c r="O35" s="62">
        <v>313</v>
      </c>
      <c r="P35" s="62">
        <v>207</v>
      </c>
      <c r="Q35" s="62">
        <v>66.13</v>
      </c>
      <c r="R35" s="62">
        <v>22.57</v>
      </c>
      <c r="S35" s="62">
        <v>733</v>
      </c>
      <c r="T35" s="62">
        <v>425</v>
      </c>
      <c r="U35" s="62">
        <v>57.98</v>
      </c>
      <c r="V35" s="62">
        <v>52.85</v>
      </c>
      <c r="W35" s="62">
        <v>1</v>
      </c>
      <c r="X35" s="62">
        <v>0</v>
      </c>
      <c r="Y35" s="62">
        <v>0</v>
      </c>
      <c r="Z35" s="62">
        <v>7.0000000000000007E-2</v>
      </c>
      <c r="AA35" s="62">
        <v>9</v>
      </c>
      <c r="AB35" s="62">
        <v>0</v>
      </c>
      <c r="AC35" s="62">
        <v>0</v>
      </c>
      <c r="AD35" s="62">
        <v>0.65</v>
      </c>
      <c r="AE35" s="62">
        <v>58</v>
      </c>
      <c r="AF35" s="62">
        <v>28</v>
      </c>
      <c r="AG35" s="62">
        <v>48.28</v>
      </c>
      <c r="AH35" s="62">
        <v>4.18</v>
      </c>
      <c r="AI35" s="62">
        <v>0</v>
      </c>
      <c r="AJ35" s="62">
        <v>0</v>
      </c>
      <c r="AK35" s="62">
        <v>0</v>
      </c>
      <c r="AL35" s="62">
        <v>0</v>
      </c>
      <c r="AM35" s="62">
        <v>318</v>
      </c>
      <c r="AN35" s="62">
        <v>171</v>
      </c>
      <c r="AO35" s="62">
        <v>53.77</v>
      </c>
      <c r="AP35" s="62">
        <v>22.93</v>
      </c>
      <c r="AQ35" s="62">
        <v>25</v>
      </c>
      <c r="AR35" s="62">
        <v>5</v>
      </c>
      <c r="AS35" s="62">
        <v>20</v>
      </c>
      <c r="AT35" s="62">
        <v>1.8</v>
      </c>
      <c r="AU35" s="62">
        <v>25</v>
      </c>
      <c r="AV35" s="62">
        <v>6</v>
      </c>
      <c r="AW35" s="62">
        <v>24</v>
      </c>
      <c r="AX35" s="62">
        <v>1.8</v>
      </c>
      <c r="AY35" s="62">
        <v>98</v>
      </c>
      <c r="AZ35" s="62">
        <v>67</v>
      </c>
      <c r="BA35" s="62">
        <v>68.37</v>
      </c>
      <c r="BB35" s="62">
        <v>7.07</v>
      </c>
      <c r="BC35" s="62">
        <v>144</v>
      </c>
      <c r="BD35" s="62">
        <v>84</v>
      </c>
      <c r="BE35" s="62">
        <v>58.33</v>
      </c>
      <c r="BF35" s="62">
        <v>10.38</v>
      </c>
      <c r="BG35" s="62">
        <v>1</v>
      </c>
      <c r="BH35" s="62">
        <v>0</v>
      </c>
      <c r="BI35" s="62">
        <v>0</v>
      </c>
      <c r="BJ35" s="62">
        <v>7.0000000000000007E-2</v>
      </c>
      <c r="BK35" s="62">
        <v>2</v>
      </c>
      <c r="BL35" s="62">
        <v>0</v>
      </c>
      <c r="BM35" s="62">
        <v>0</v>
      </c>
      <c r="BN35" s="62">
        <v>0.14000000000000001</v>
      </c>
      <c r="BO35" s="62">
        <v>14</v>
      </c>
      <c r="BP35" s="62">
        <v>3</v>
      </c>
      <c r="BQ35" s="62">
        <v>21.43</v>
      </c>
      <c r="BR35" s="62">
        <v>1.01</v>
      </c>
      <c r="BS35" s="62">
        <v>0</v>
      </c>
      <c r="BT35" s="62">
        <v>0</v>
      </c>
      <c r="BU35" s="62">
        <v>0</v>
      </c>
      <c r="BV35" s="62">
        <v>0</v>
      </c>
      <c r="BW35" s="62">
        <v>1069</v>
      </c>
      <c r="BX35" s="62">
        <v>574</v>
      </c>
      <c r="BY35" s="62">
        <v>53.7</v>
      </c>
      <c r="BZ35" s="62">
        <v>77.069999999999993</v>
      </c>
      <c r="CA35" s="62">
        <v>87</v>
      </c>
      <c r="CB35" s="62">
        <v>17</v>
      </c>
      <c r="CC35" s="62">
        <v>19.54</v>
      </c>
      <c r="CD35" s="62">
        <v>6.27</v>
      </c>
      <c r="CE35" s="62">
        <v>104</v>
      </c>
      <c r="CF35" s="62">
        <v>34</v>
      </c>
      <c r="CG35" s="62">
        <v>32.69</v>
      </c>
      <c r="CH35" s="62">
        <v>7.5</v>
      </c>
      <c r="CI35" s="62">
        <v>215</v>
      </c>
      <c r="CJ35" s="62">
        <v>140</v>
      </c>
      <c r="CK35" s="62">
        <v>65.12</v>
      </c>
      <c r="CL35" s="62">
        <v>15.5</v>
      </c>
      <c r="CM35" s="62">
        <v>589</v>
      </c>
      <c r="CN35" s="62">
        <v>341</v>
      </c>
      <c r="CO35" s="62">
        <v>57.89</v>
      </c>
      <c r="CP35" s="62">
        <v>42.47</v>
      </c>
      <c r="CQ35" s="62">
        <v>0</v>
      </c>
      <c r="CR35" s="62">
        <v>0</v>
      </c>
      <c r="CS35" s="62">
        <v>0</v>
      </c>
      <c r="CT35" s="62">
        <v>0</v>
      </c>
      <c r="CU35" s="62">
        <v>7</v>
      </c>
      <c r="CV35" s="62">
        <v>0</v>
      </c>
      <c r="CW35" s="62">
        <v>0</v>
      </c>
      <c r="CX35" s="62">
        <v>0.5</v>
      </c>
      <c r="CY35" s="62">
        <v>44</v>
      </c>
      <c r="CZ35" s="62">
        <v>25</v>
      </c>
      <c r="DA35" s="62">
        <v>56.82</v>
      </c>
      <c r="DB35" s="62">
        <v>3.17</v>
      </c>
      <c r="DC35" s="62">
        <v>0</v>
      </c>
      <c r="DD35" s="62">
        <v>0</v>
      </c>
      <c r="DE35" s="62">
        <v>0</v>
      </c>
      <c r="DF35" s="62">
        <v>0</v>
      </c>
      <c r="DG35" s="62" t="s">
        <v>104</v>
      </c>
    </row>
    <row r="36" spans="1:111" ht="15.75" thickBot="1" x14ac:dyDescent="0.3">
      <c r="A36" s="2" t="s">
        <v>56</v>
      </c>
      <c r="B36" s="2" t="s">
        <v>57</v>
      </c>
      <c r="C36" s="62">
        <v>2020</v>
      </c>
      <c r="D36" s="62">
        <v>38</v>
      </c>
      <c r="E36" s="62">
        <v>22</v>
      </c>
      <c r="F36" s="62">
        <v>57.89</v>
      </c>
      <c r="G36" s="62">
        <v>1</v>
      </c>
      <c r="H36" s="62">
        <v>0</v>
      </c>
      <c r="I36" s="62">
        <v>0</v>
      </c>
      <c r="J36" s="62">
        <v>2.63</v>
      </c>
      <c r="K36" s="62">
        <v>1</v>
      </c>
      <c r="L36" s="62">
        <v>0</v>
      </c>
      <c r="M36" s="62">
        <v>0</v>
      </c>
      <c r="N36" s="62">
        <v>2.63</v>
      </c>
      <c r="O36" s="62">
        <v>1</v>
      </c>
      <c r="P36" s="62">
        <v>0</v>
      </c>
      <c r="Q36" s="62">
        <v>0</v>
      </c>
      <c r="R36" s="62">
        <v>2.63</v>
      </c>
      <c r="S36" s="62">
        <v>31</v>
      </c>
      <c r="T36" s="62">
        <v>18</v>
      </c>
      <c r="U36" s="62">
        <v>58.06</v>
      </c>
      <c r="V36" s="62">
        <v>81.58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2">
        <v>0</v>
      </c>
      <c r="AD36" s="62">
        <v>0</v>
      </c>
      <c r="AE36" s="62">
        <v>3</v>
      </c>
      <c r="AF36" s="62">
        <v>0</v>
      </c>
      <c r="AG36" s="62">
        <v>0</v>
      </c>
      <c r="AH36" s="62">
        <v>7.89</v>
      </c>
      <c r="AI36" s="62">
        <v>0</v>
      </c>
      <c r="AJ36" s="62">
        <v>0</v>
      </c>
      <c r="AK36" s="62">
        <v>0</v>
      </c>
      <c r="AL36" s="62">
        <v>0</v>
      </c>
      <c r="AM36" s="62">
        <v>7</v>
      </c>
      <c r="AN36" s="62">
        <v>2</v>
      </c>
      <c r="AO36" s="62">
        <v>28.57</v>
      </c>
      <c r="AP36" s="62">
        <v>18.420000000000002</v>
      </c>
      <c r="AQ36" s="62">
        <v>1</v>
      </c>
      <c r="AR36" s="62">
        <v>0</v>
      </c>
      <c r="AS36" s="62">
        <v>0</v>
      </c>
      <c r="AT36" s="62">
        <v>2.63</v>
      </c>
      <c r="AU36" s="62">
        <v>0</v>
      </c>
      <c r="AV36" s="62">
        <v>0</v>
      </c>
      <c r="AW36" s="62">
        <v>0</v>
      </c>
      <c r="AX36" s="62">
        <v>0</v>
      </c>
      <c r="AY36" s="62">
        <v>1</v>
      </c>
      <c r="AZ36" s="62">
        <v>0</v>
      </c>
      <c r="BA36" s="62">
        <v>0</v>
      </c>
      <c r="BB36" s="62">
        <v>2.63</v>
      </c>
      <c r="BC36" s="62">
        <v>5</v>
      </c>
      <c r="BD36" s="62">
        <v>1</v>
      </c>
      <c r="BE36" s="62">
        <v>20</v>
      </c>
      <c r="BF36" s="62">
        <v>13.16</v>
      </c>
      <c r="BG36" s="62">
        <v>0</v>
      </c>
      <c r="BH36" s="62">
        <v>0</v>
      </c>
      <c r="BI36" s="62">
        <v>0</v>
      </c>
      <c r="BJ36" s="62">
        <v>0</v>
      </c>
      <c r="BK36" s="62">
        <v>0</v>
      </c>
      <c r="BL36" s="62">
        <v>0</v>
      </c>
      <c r="BM36" s="62">
        <v>0</v>
      </c>
      <c r="BN36" s="62">
        <v>0</v>
      </c>
      <c r="BO36" s="62">
        <v>0</v>
      </c>
      <c r="BP36" s="62">
        <v>0</v>
      </c>
      <c r="BQ36" s="62">
        <v>0</v>
      </c>
      <c r="BR36" s="62">
        <v>0</v>
      </c>
      <c r="BS36" s="62">
        <v>0</v>
      </c>
      <c r="BT36" s="62">
        <v>0</v>
      </c>
      <c r="BU36" s="62">
        <v>0</v>
      </c>
      <c r="BV36" s="62">
        <v>0</v>
      </c>
      <c r="BW36" s="62">
        <v>31</v>
      </c>
      <c r="BX36" s="62">
        <v>20</v>
      </c>
      <c r="BY36" s="62">
        <v>64.52</v>
      </c>
      <c r="BZ36" s="62">
        <v>81.58</v>
      </c>
      <c r="CA36" s="62">
        <v>0</v>
      </c>
      <c r="CB36" s="62">
        <v>0</v>
      </c>
      <c r="CC36" s="62">
        <v>0</v>
      </c>
      <c r="CD36" s="62">
        <v>0</v>
      </c>
      <c r="CE36" s="62">
        <v>1</v>
      </c>
      <c r="CF36" s="62">
        <v>0</v>
      </c>
      <c r="CG36" s="62">
        <v>0</v>
      </c>
      <c r="CH36" s="62">
        <v>2.63</v>
      </c>
      <c r="CI36" s="62">
        <v>0</v>
      </c>
      <c r="CJ36" s="62">
        <v>0</v>
      </c>
      <c r="CK36" s="62">
        <v>0</v>
      </c>
      <c r="CL36" s="62">
        <v>0</v>
      </c>
      <c r="CM36" s="62">
        <v>26</v>
      </c>
      <c r="CN36" s="62">
        <v>17</v>
      </c>
      <c r="CO36" s="62">
        <v>65.38</v>
      </c>
      <c r="CP36" s="62">
        <v>68.42</v>
      </c>
      <c r="CQ36" s="62">
        <v>0</v>
      </c>
      <c r="CR36" s="62">
        <v>0</v>
      </c>
      <c r="CS36" s="62">
        <v>0</v>
      </c>
      <c r="CT36" s="62">
        <v>0</v>
      </c>
      <c r="CU36" s="62">
        <v>0</v>
      </c>
      <c r="CV36" s="62">
        <v>0</v>
      </c>
      <c r="CW36" s="62">
        <v>0</v>
      </c>
      <c r="CX36" s="62">
        <v>0</v>
      </c>
      <c r="CY36" s="62">
        <v>3</v>
      </c>
      <c r="CZ36" s="62">
        <v>0</v>
      </c>
      <c r="DA36" s="62">
        <v>0</v>
      </c>
      <c r="DB36" s="62">
        <v>7.89</v>
      </c>
      <c r="DC36" s="62">
        <v>0</v>
      </c>
      <c r="DD36" s="62">
        <v>0</v>
      </c>
      <c r="DE36" s="62">
        <v>0</v>
      </c>
      <c r="DF36" s="62">
        <v>0</v>
      </c>
      <c r="DG36" s="62" t="s">
        <v>104</v>
      </c>
    </row>
    <row r="37" spans="1:111" ht="15.75" thickBot="1" x14ac:dyDescent="0.3">
      <c r="A37" s="2" t="s">
        <v>70</v>
      </c>
      <c r="B37" s="2" t="s">
        <v>71</v>
      </c>
      <c r="C37" s="62">
        <v>2020</v>
      </c>
      <c r="D37" s="62">
        <v>1453</v>
      </c>
      <c r="E37" s="62">
        <v>1106</v>
      </c>
      <c r="F37" s="62">
        <v>76.12</v>
      </c>
      <c r="G37" s="62">
        <v>61</v>
      </c>
      <c r="H37" s="62">
        <v>24</v>
      </c>
      <c r="I37" s="62">
        <v>39.340000000000003</v>
      </c>
      <c r="J37" s="62">
        <v>4.2</v>
      </c>
      <c r="K37" s="62">
        <v>51</v>
      </c>
      <c r="L37" s="62">
        <v>30</v>
      </c>
      <c r="M37" s="62">
        <v>58.82</v>
      </c>
      <c r="N37" s="62">
        <v>3.51</v>
      </c>
      <c r="O37" s="62">
        <v>274</v>
      </c>
      <c r="P37" s="62">
        <v>239</v>
      </c>
      <c r="Q37" s="62">
        <v>87.23</v>
      </c>
      <c r="R37" s="62">
        <v>18.86</v>
      </c>
      <c r="S37" s="62">
        <v>930</v>
      </c>
      <c r="T37" s="62">
        <v>705</v>
      </c>
      <c r="U37" s="62">
        <v>75.81</v>
      </c>
      <c r="V37" s="62">
        <v>64.010000000000005</v>
      </c>
      <c r="W37" s="62">
        <v>1</v>
      </c>
      <c r="X37" s="62">
        <v>0</v>
      </c>
      <c r="Y37" s="62">
        <v>0</v>
      </c>
      <c r="Z37" s="62">
        <v>7.0000000000000007E-2</v>
      </c>
      <c r="AA37" s="62">
        <v>9</v>
      </c>
      <c r="AB37" s="62">
        <v>6</v>
      </c>
      <c r="AC37" s="62">
        <v>66.67</v>
      </c>
      <c r="AD37" s="62">
        <v>0.62</v>
      </c>
      <c r="AE37" s="62">
        <v>66</v>
      </c>
      <c r="AF37" s="62">
        <v>53</v>
      </c>
      <c r="AG37" s="62">
        <v>80.3</v>
      </c>
      <c r="AH37" s="62">
        <v>4.54</v>
      </c>
      <c r="AI37" s="62">
        <v>0</v>
      </c>
      <c r="AJ37" s="62">
        <v>0</v>
      </c>
      <c r="AK37" s="62">
        <v>0</v>
      </c>
      <c r="AL37" s="62">
        <v>0</v>
      </c>
      <c r="AM37" s="62">
        <v>314</v>
      </c>
      <c r="AN37" s="62">
        <v>245</v>
      </c>
      <c r="AO37" s="62">
        <v>78.03</v>
      </c>
      <c r="AP37" s="62">
        <v>21.61</v>
      </c>
      <c r="AQ37" s="62">
        <v>19</v>
      </c>
      <c r="AR37" s="62">
        <v>11</v>
      </c>
      <c r="AS37" s="62">
        <v>57.89</v>
      </c>
      <c r="AT37" s="62">
        <v>1.31</v>
      </c>
      <c r="AU37" s="62">
        <v>13</v>
      </c>
      <c r="AV37" s="62">
        <v>8</v>
      </c>
      <c r="AW37" s="62">
        <v>61.54</v>
      </c>
      <c r="AX37" s="62">
        <v>0.89</v>
      </c>
      <c r="AY37" s="62">
        <v>76</v>
      </c>
      <c r="AZ37" s="62">
        <v>72</v>
      </c>
      <c r="BA37" s="62">
        <v>94.74</v>
      </c>
      <c r="BB37" s="62">
        <v>5.23</v>
      </c>
      <c r="BC37" s="62">
        <v>183</v>
      </c>
      <c r="BD37" s="62">
        <v>136</v>
      </c>
      <c r="BE37" s="62">
        <v>74.319999999999993</v>
      </c>
      <c r="BF37" s="62">
        <v>12.59</v>
      </c>
      <c r="BG37" s="62">
        <v>0</v>
      </c>
      <c r="BH37" s="62">
        <v>0</v>
      </c>
      <c r="BI37" s="62">
        <v>0</v>
      </c>
      <c r="BJ37" s="62">
        <v>0</v>
      </c>
      <c r="BK37" s="62">
        <v>1</v>
      </c>
      <c r="BL37" s="62">
        <v>0</v>
      </c>
      <c r="BM37" s="62">
        <v>0</v>
      </c>
      <c r="BN37" s="62">
        <v>7.0000000000000007E-2</v>
      </c>
      <c r="BO37" s="62">
        <v>10</v>
      </c>
      <c r="BP37" s="62">
        <v>8</v>
      </c>
      <c r="BQ37" s="62">
        <v>80</v>
      </c>
      <c r="BR37" s="62">
        <v>0.69</v>
      </c>
      <c r="BS37" s="62">
        <v>0</v>
      </c>
      <c r="BT37" s="62">
        <v>0</v>
      </c>
      <c r="BU37" s="62">
        <v>0</v>
      </c>
      <c r="BV37" s="62">
        <v>0</v>
      </c>
      <c r="BW37" s="62">
        <v>1139</v>
      </c>
      <c r="BX37" s="62">
        <v>861</v>
      </c>
      <c r="BY37" s="62">
        <v>75.59</v>
      </c>
      <c r="BZ37" s="62">
        <v>78.39</v>
      </c>
      <c r="CA37" s="62">
        <v>42</v>
      </c>
      <c r="CB37" s="62">
        <v>13</v>
      </c>
      <c r="CC37" s="62">
        <v>30.95</v>
      </c>
      <c r="CD37" s="62">
        <v>2.89</v>
      </c>
      <c r="CE37" s="62">
        <v>38</v>
      </c>
      <c r="CF37" s="62">
        <v>22</v>
      </c>
      <c r="CG37" s="62">
        <v>57.89</v>
      </c>
      <c r="CH37" s="62">
        <v>2.62</v>
      </c>
      <c r="CI37" s="62">
        <v>198</v>
      </c>
      <c r="CJ37" s="62">
        <v>167</v>
      </c>
      <c r="CK37" s="62">
        <v>84.34</v>
      </c>
      <c r="CL37" s="62">
        <v>13.63</v>
      </c>
      <c r="CM37" s="62">
        <v>747</v>
      </c>
      <c r="CN37" s="62">
        <v>569</v>
      </c>
      <c r="CO37" s="62">
        <v>76.17</v>
      </c>
      <c r="CP37" s="62">
        <v>51.41</v>
      </c>
      <c r="CQ37" s="62">
        <v>1</v>
      </c>
      <c r="CR37" s="62">
        <v>0</v>
      </c>
      <c r="CS37" s="62">
        <v>0</v>
      </c>
      <c r="CT37" s="62">
        <v>7.0000000000000007E-2</v>
      </c>
      <c r="CU37" s="62">
        <v>8</v>
      </c>
      <c r="CV37" s="62">
        <v>5</v>
      </c>
      <c r="CW37" s="62">
        <v>62.5</v>
      </c>
      <c r="CX37" s="62">
        <v>0.55000000000000004</v>
      </c>
      <c r="CY37" s="62">
        <v>56</v>
      </c>
      <c r="CZ37" s="62">
        <v>45</v>
      </c>
      <c r="DA37" s="62">
        <v>80.36</v>
      </c>
      <c r="DB37" s="62">
        <v>3.85</v>
      </c>
      <c r="DC37" s="62">
        <v>0</v>
      </c>
      <c r="DD37" s="62">
        <v>0</v>
      </c>
      <c r="DE37" s="62">
        <v>0</v>
      </c>
      <c r="DF37" s="62">
        <v>0</v>
      </c>
      <c r="DG37" s="62" t="s">
        <v>104</v>
      </c>
    </row>
    <row r="38" spans="1:111" ht="15.75" thickBot="1" x14ac:dyDescent="0.3">
      <c r="A38" s="2" t="s">
        <v>72</v>
      </c>
      <c r="B38" s="2" t="s">
        <v>73</v>
      </c>
      <c r="C38" s="62">
        <v>2019</v>
      </c>
      <c r="D38" s="62">
        <v>233</v>
      </c>
      <c r="E38" s="62">
        <v>91</v>
      </c>
      <c r="F38" s="62">
        <v>39.06</v>
      </c>
      <c r="G38" s="62">
        <v>14</v>
      </c>
      <c r="H38" s="62">
        <v>4</v>
      </c>
      <c r="I38" s="62">
        <v>28.57</v>
      </c>
      <c r="J38" s="62">
        <v>6.01</v>
      </c>
      <c r="K38" s="62">
        <v>34</v>
      </c>
      <c r="L38" s="62">
        <v>6</v>
      </c>
      <c r="M38" s="62">
        <v>17.649999999999999</v>
      </c>
      <c r="N38" s="62">
        <v>14.59</v>
      </c>
      <c r="O38" s="62">
        <v>41</v>
      </c>
      <c r="P38" s="62">
        <v>19</v>
      </c>
      <c r="Q38" s="62">
        <v>46.34</v>
      </c>
      <c r="R38" s="62">
        <v>17.600000000000001</v>
      </c>
      <c r="S38" s="62">
        <v>109</v>
      </c>
      <c r="T38" s="62">
        <v>44</v>
      </c>
      <c r="U38" s="62">
        <v>40.369999999999997</v>
      </c>
      <c r="V38" s="62">
        <v>46.78</v>
      </c>
      <c r="W38" s="62">
        <v>0</v>
      </c>
      <c r="X38" s="62">
        <v>0</v>
      </c>
      <c r="Y38" s="62">
        <v>0</v>
      </c>
      <c r="Z38" s="62">
        <v>0</v>
      </c>
      <c r="AA38" s="62">
        <v>4</v>
      </c>
      <c r="AB38" s="62">
        <v>0</v>
      </c>
      <c r="AC38" s="62">
        <v>0</v>
      </c>
      <c r="AD38" s="62">
        <v>1.72</v>
      </c>
      <c r="AE38" s="62">
        <v>26</v>
      </c>
      <c r="AF38" s="62">
        <v>15</v>
      </c>
      <c r="AG38" s="62">
        <v>57.69</v>
      </c>
      <c r="AH38" s="62">
        <v>11.16</v>
      </c>
      <c r="AI38" s="62">
        <v>0</v>
      </c>
      <c r="AJ38" s="62">
        <v>0</v>
      </c>
      <c r="AK38" s="62">
        <v>0</v>
      </c>
      <c r="AL38" s="62">
        <v>0</v>
      </c>
      <c r="AM38" s="62">
        <v>53</v>
      </c>
      <c r="AN38" s="62">
        <v>13</v>
      </c>
      <c r="AO38" s="62">
        <v>24.53</v>
      </c>
      <c r="AP38" s="62">
        <v>22.75</v>
      </c>
      <c r="AQ38" s="62">
        <v>6</v>
      </c>
      <c r="AR38" s="62">
        <v>1</v>
      </c>
      <c r="AS38" s="62">
        <v>16.670000000000002</v>
      </c>
      <c r="AT38" s="62">
        <v>2.58</v>
      </c>
      <c r="AU38" s="62">
        <v>13</v>
      </c>
      <c r="AV38" s="62">
        <v>0</v>
      </c>
      <c r="AW38" s="62">
        <v>0</v>
      </c>
      <c r="AX38" s="62">
        <v>5.58</v>
      </c>
      <c r="AY38" s="62">
        <v>8</v>
      </c>
      <c r="AZ38" s="62">
        <v>4</v>
      </c>
      <c r="BA38" s="62">
        <v>50</v>
      </c>
      <c r="BB38" s="62">
        <v>3.43</v>
      </c>
      <c r="BC38" s="62">
        <v>19</v>
      </c>
      <c r="BD38" s="62">
        <v>4</v>
      </c>
      <c r="BE38" s="62">
        <v>21.05</v>
      </c>
      <c r="BF38" s="62">
        <v>8.15</v>
      </c>
      <c r="BG38" s="62">
        <v>0</v>
      </c>
      <c r="BH38" s="62">
        <v>0</v>
      </c>
      <c r="BI38" s="62">
        <v>0</v>
      </c>
      <c r="BJ38" s="62">
        <v>0</v>
      </c>
      <c r="BK38" s="62">
        <v>2</v>
      </c>
      <c r="BL38" s="62">
        <v>0</v>
      </c>
      <c r="BM38" s="62">
        <v>0</v>
      </c>
      <c r="BN38" s="62">
        <v>0.86</v>
      </c>
      <c r="BO38" s="62">
        <v>2</v>
      </c>
      <c r="BP38" s="62">
        <v>0</v>
      </c>
      <c r="BQ38" s="62">
        <v>0</v>
      </c>
      <c r="BR38" s="62">
        <v>0.86</v>
      </c>
      <c r="BS38" s="62">
        <v>0</v>
      </c>
      <c r="BT38" s="62">
        <v>0</v>
      </c>
      <c r="BU38" s="62">
        <v>0</v>
      </c>
      <c r="BV38" s="62">
        <v>0</v>
      </c>
      <c r="BW38" s="62">
        <v>180</v>
      </c>
      <c r="BX38" s="62">
        <v>78</v>
      </c>
      <c r="BY38" s="62">
        <v>43.33</v>
      </c>
      <c r="BZ38" s="62">
        <v>77.25</v>
      </c>
      <c r="CA38" s="62">
        <v>8</v>
      </c>
      <c r="CB38" s="62">
        <v>3</v>
      </c>
      <c r="CC38" s="62">
        <v>37.5</v>
      </c>
      <c r="CD38" s="62">
        <v>3.43</v>
      </c>
      <c r="CE38" s="62">
        <v>21</v>
      </c>
      <c r="CF38" s="62">
        <v>6</v>
      </c>
      <c r="CG38" s="62">
        <v>28.57</v>
      </c>
      <c r="CH38" s="62">
        <v>9.01</v>
      </c>
      <c r="CI38" s="62">
        <v>33</v>
      </c>
      <c r="CJ38" s="62">
        <v>15</v>
      </c>
      <c r="CK38" s="62">
        <v>45.45</v>
      </c>
      <c r="CL38" s="62">
        <v>14.16</v>
      </c>
      <c r="CM38" s="62">
        <v>90</v>
      </c>
      <c r="CN38" s="62">
        <v>40</v>
      </c>
      <c r="CO38" s="62">
        <v>44.44</v>
      </c>
      <c r="CP38" s="62">
        <v>38.630000000000003</v>
      </c>
      <c r="CQ38" s="62">
        <v>0</v>
      </c>
      <c r="CR38" s="62">
        <v>0</v>
      </c>
      <c r="CS38" s="62">
        <v>0</v>
      </c>
      <c r="CT38" s="62">
        <v>0</v>
      </c>
      <c r="CU38" s="62">
        <v>2</v>
      </c>
      <c r="CV38" s="62">
        <v>0</v>
      </c>
      <c r="CW38" s="62">
        <v>0</v>
      </c>
      <c r="CX38" s="62">
        <v>0.86</v>
      </c>
      <c r="CY38" s="62">
        <v>24</v>
      </c>
      <c r="CZ38" s="62">
        <v>14</v>
      </c>
      <c r="DA38" s="62">
        <v>58.33</v>
      </c>
      <c r="DB38" s="62">
        <v>10.3</v>
      </c>
      <c r="DC38" s="62">
        <v>0</v>
      </c>
      <c r="DD38" s="62">
        <v>0</v>
      </c>
      <c r="DE38" s="62">
        <v>0</v>
      </c>
      <c r="DF38" s="62">
        <v>0</v>
      </c>
      <c r="DG38" s="62" t="s">
        <v>104</v>
      </c>
    </row>
    <row r="39" spans="1:111" ht="15.75" thickBot="1" x14ac:dyDescent="0.3">
      <c r="A39" s="2" t="s">
        <v>74</v>
      </c>
      <c r="B39" s="2" t="s">
        <v>75</v>
      </c>
      <c r="C39" s="62">
        <v>2019</v>
      </c>
      <c r="D39" s="62">
        <v>369</v>
      </c>
      <c r="E39" s="62">
        <v>281</v>
      </c>
      <c r="F39" s="62">
        <v>76.150000000000006</v>
      </c>
      <c r="G39" s="62">
        <v>0</v>
      </c>
      <c r="H39" s="62">
        <v>0</v>
      </c>
      <c r="I39" s="62">
        <v>0</v>
      </c>
      <c r="J39" s="62">
        <v>0</v>
      </c>
      <c r="K39" s="62">
        <v>33</v>
      </c>
      <c r="L39" s="62">
        <v>26</v>
      </c>
      <c r="M39" s="62">
        <v>78.790000000000006</v>
      </c>
      <c r="N39" s="62">
        <v>8.94</v>
      </c>
      <c r="O39" s="62">
        <v>79</v>
      </c>
      <c r="P39" s="62">
        <v>65</v>
      </c>
      <c r="Q39" s="62">
        <v>82.28</v>
      </c>
      <c r="R39" s="62">
        <v>21.41</v>
      </c>
      <c r="S39" s="62">
        <v>222</v>
      </c>
      <c r="T39" s="62">
        <v>159</v>
      </c>
      <c r="U39" s="62">
        <v>71.62</v>
      </c>
      <c r="V39" s="62">
        <v>60.16</v>
      </c>
      <c r="W39" s="62">
        <v>1</v>
      </c>
      <c r="X39" s="62">
        <v>0</v>
      </c>
      <c r="Y39" s="62">
        <v>0</v>
      </c>
      <c r="Z39" s="62">
        <v>0.27</v>
      </c>
      <c r="AA39" s="62">
        <v>1</v>
      </c>
      <c r="AB39" s="62">
        <v>0</v>
      </c>
      <c r="AC39" s="62">
        <v>0</v>
      </c>
      <c r="AD39" s="62">
        <v>0.27</v>
      </c>
      <c r="AE39" s="62">
        <v>25</v>
      </c>
      <c r="AF39" s="62">
        <v>22</v>
      </c>
      <c r="AG39" s="62">
        <v>88</v>
      </c>
      <c r="AH39" s="62">
        <v>6.78</v>
      </c>
      <c r="AI39" s="62">
        <v>0</v>
      </c>
      <c r="AJ39" s="62">
        <v>0</v>
      </c>
      <c r="AK39" s="62">
        <v>0</v>
      </c>
      <c r="AL39" s="62">
        <v>0</v>
      </c>
      <c r="AM39" s="62">
        <v>63</v>
      </c>
      <c r="AN39" s="62">
        <v>46</v>
      </c>
      <c r="AO39" s="62">
        <v>73.02</v>
      </c>
      <c r="AP39" s="62">
        <v>17.07</v>
      </c>
      <c r="AQ39" s="62">
        <v>0</v>
      </c>
      <c r="AR39" s="62">
        <v>0</v>
      </c>
      <c r="AS39" s="62">
        <v>0</v>
      </c>
      <c r="AT39" s="62">
        <v>0</v>
      </c>
      <c r="AU39" s="62">
        <v>8</v>
      </c>
      <c r="AV39" s="62">
        <v>3</v>
      </c>
      <c r="AW39" s="62">
        <v>37.5</v>
      </c>
      <c r="AX39" s="62">
        <v>2.17</v>
      </c>
      <c r="AY39" s="62">
        <v>19</v>
      </c>
      <c r="AZ39" s="62">
        <v>13</v>
      </c>
      <c r="BA39" s="62">
        <v>68.42</v>
      </c>
      <c r="BB39" s="62">
        <v>5.15</v>
      </c>
      <c r="BC39" s="62">
        <v>26</v>
      </c>
      <c r="BD39" s="62">
        <v>20</v>
      </c>
      <c r="BE39" s="62">
        <v>76.92</v>
      </c>
      <c r="BF39" s="62">
        <v>7.05</v>
      </c>
      <c r="BG39" s="62">
        <v>1</v>
      </c>
      <c r="BH39" s="62">
        <v>0</v>
      </c>
      <c r="BI39" s="62">
        <v>0</v>
      </c>
      <c r="BJ39" s="62">
        <v>0.27</v>
      </c>
      <c r="BK39" s="62">
        <v>0</v>
      </c>
      <c r="BL39" s="62">
        <v>0</v>
      </c>
      <c r="BM39" s="62">
        <v>0</v>
      </c>
      <c r="BN39" s="62">
        <v>0</v>
      </c>
      <c r="BO39" s="62">
        <v>8</v>
      </c>
      <c r="BP39" s="62">
        <v>8</v>
      </c>
      <c r="BQ39" s="62">
        <v>100</v>
      </c>
      <c r="BR39" s="62">
        <v>2.17</v>
      </c>
      <c r="BS39" s="62">
        <v>0</v>
      </c>
      <c r="BT39" s="62">
        <v>0</v>
      </c>
      <c r="BU39" s="62">
        <v>0</v>
      </c>
      <c r="BV39" s="62">
        <v>0</v>
      </c>
      <c r="BW39" s="62">
        <v>306</v>
      </c>
      <c r="BX39" s="62">
        <v>235</v>
      </c>
      <c r="BY39" s="62">
        <v>76.8</v>
      </c>
      <c r="BZ39" s="62">
        <v>82.93</v>
      </c>
      <c r="CA39" s="62">
        <v>0</v>
      </c>
      <c r="CB39" s="62">
        <v>0</v>
      </c>
      <c r="CC39" s="62">
        <v>0</v>
      </c>
      <c r="CD39" s="62">
        <v>0</v>
      </c>
      <c r="CE39" s="62">
        <v>25</v>
      </c>
      <c r="CF39" s="62">
        <v>23</v>
      </c>
      <c r="CG39" s="62">
        <v>92</v>
      </c>
      <c r="CH39" s="62">
        <v>6.78</v>
      </c>
      <c r="CI39" s="62">
        <v>60</v>
      </c>
      <c r="CJ39" s="62">
        <v>52</v>
      </c>
      <c r="CK39" s="62">
        <v>86.67</v>
      </c>
      <c r="CL39" s="62">
        <v>16.260000000000002</v>
      </c>
      <c r="CM39" s="62">
        <v>196</v>
      </c>
      <c r="CN39" s="62">
        <v>139</v>
      </c>
      <c r="CO39" s="62">
        <v>70.92</v>
      </c>
      <c r="CP39" s="62">
        <v>53.12</v>
      </c>
      <c r="CQ39" s="62">
        <v>0</v>
      </c>
      <c r="CR39" s="62">
        <v>0</v>
      </c>
      <c r="CS39" s="62">
        <v>0</v>
      </c>
      <c r="CT39" s="62">
        <v>0</v>
      </c>
      <c r="CU39" s="62">
        <v>1</v>
      </c>
      <c r="CV39" s="62">
        <v>0</v>
      </c>
      <c r="CW39" s="62">
        <v>0</v>
      </c>
      <c r="CX39" s="62">
        <v>0.27</v>
      </c>
      <c r="CY39" s="62">
        <v>17</v>
      </c>
      <c r="CZ39" s="62">
        <v>14</v>
      </c>
      <c r="DA39" s="62">
        <v>82.35</v>
      </c>
      <c r="DB39" s="62">
        <v>4.6100000000000003</v>
      </c>
      <c r="DC39" s="62">
        <v>0</v>
      </c>
      <c r="DD39" s="62">
        <v>0</v>
      </c>
      <c r="DE39" s="62">
        <v>0</v>
      </c>
      <c r="DF39" s="62">
        <v>0</v>
      </c>
      <c r="DG39" s="62" t="s">
        <v>104</v>
      </c>
    </row>
    <row r="40" spans="1:111" ht="15.75" thickBot="1" x14ac:dyDescent="0.3">
      <c r="A40" s="2" t="s">
        <v>76</v>
      </c>
      <c r="B40" s="2" t="s">
        <v>77</v>
      </c>
      <c r="C40" s="62">
        <v>2020</v>
      </c>
      <c r="D40" s="62">
        <v>2362</v>
      </c>
      <c r="E40" s="62">
        <v>1682</v>
      </c>
      <c r="F40" s="62">
        <v>71.209999999999994</v>
      </c>
      <c r="G40" s="62">
        <v>71</v>
      </c>
      <c r="H40" s="62">
        <v>20</v>
      </c>
      <c r="I40" s="62">
        <v>28.17</v>
      </c>
      <c r="J40" s="62">
        <v>3.01</v>
      </c>
      <c r="K40" s="62">
        <v>124</v>
      </c>
      <c r="L40" s="62">
        <v>74</v>
      </c>
      <c r="M40" s="62">
        <v>59.68</v>
      </c>
      <c r="N40" s="62">
        <v>5.25</v>
      </c>
      <c r="O40" s="62">
        <v>609</v>
      </c>
      <c r="P40" s="62">
        <v>473</v>
      </c>
      <c r="Q40" s="62">
        <v>77.67</v>
      </c>
      <c r="R40" s="62">
        <v>25.78</v>
      </c>
      <c r="S40" s="62">
        <v>1339</v>
      </c>
      <c r="T40" s="62">
        <v>941</v>
      </c>
      <c r="U40" s="62">
        <v>70.28</v>
      </c>
      <c r="V40" s="62">
        <v>56.69</v>
      </c>
      <c r="W40" s="62">
        <v>2</v>
      </c>
      <c r="X40" s="62">
        <v>0</v>
      </c>
      <c r="Y40" s="62">
        <v>0</v>
      </c>
      <c r="Z40" s="62">
        <v>0.08</v>
      </c>
      <c r="AA40" s="62">
        <v>10</v>
      </c>
      <c r="AB40" s="62">
        <v>9</v>
      </c>
      <c r="AC40" s="62">
        <v>90</v>
      </c>
      <c r="AD40" s="62">
        <v>0.42</v>
      </c>
      <c r="AE40" s="62">
        <v>98</v>
      </c>
      <c r="AF40" s="62">
        <v>74</v>
      </c>
      <c r="AG40" s="62">
        <v>75.510000000000005</v>
      </c>
      <c r="AH40" s="62">
        <v>4.1500000000000004</v>
      </c>
      <c r="AI40" s="62">
        <v>0</v>
      </c>
      <c r="AJ40" s="62">
        <v>0</v>
      </c>
      <c r="AK40" s="62">
        <v>0</v>
      </c>
      <c r="AL40" s="62">
        <v>0</v>
      </c>
      <c r="AM40" s="62">
        <v>502</v>
      </c>
      <c r="AN40" s="62">
        <v>364</v>
      </c>
      <c r="AO40" s="62">
        <v>72.510000000000005</v>
      </c>
      <c r="AP40" s="62">
        <v>21.25</v>
      </c>
      <c r="AQ40" s="62">
        <v>17</v>
      </c>
      <c r="AR40" s="62">
        <v>5</v>
      </c>
      <c r="AS40" s="62">
        <v>29.41</v>
      </c>
      <c r="AT40" s="62">
        <v>0.72</v>
      </c>
      <c r="AU40" s="62">
        <v>30</v>
      </c>
      <c r="AV40" s="62">
        <v>17</v>
      </c>
      <c r="AW40" s="62">
        <v>56.67</v>
      </c>
      <c r="AX40" s="62">
        <v>1.27</v>
      </c>
      <c r="AY40" s="62">
        <v>167</v>
      </c>
      <c r="AZ40" s="62">
        <v>134</v>
      </c>
      <c r="BA40" s="62">
        <v>80.239999999999995</v>
      </c>
      <c r="BB40" s="62">
        <v>7.07</v>
      </c>
      <c r="BC40" s="62">
        <v>240</v>
      </c>
      <c r="BD40" s="62">
        <v>173</v>
      </c>
      <c r="BE40" s="62">
        <v>72.08</v>
      </c>
      <c r="BF40" s="62">
        <v>10.16</v>
      </c>
      <c r="BG40" s="62">
        <v>0</v>
      </c>
      <c r="BH40" s="62">
        <v>0</v>
      </c>
      <c r="BI40" s="62">
        <v>0</v>
      </c>
      <c r="BJ40" s="62">
        <v>0</v>
      </c>
      <c r="BK40" s="62">
        <v>1</v>
      </c>
      <c r="BL40" s="62">
        <v>0</v>
      </c>
      <c r="BM40" s="62">
        <v>0</v>
      </c>
      <c r="BN40" s="62">
        <v>0.04</v>
      </c>
      <c r="BO40" s="62">
        <v>27</v>
      </c>
      <c r="BP40" s="62">
        <v>19</v>
      </c>
      <c r="BQ40" s="62">
        <v>70.37</v>
      </c>
      <c r="BR40" s="62">
        <v>1.1399999999999999</v>
      </c>
      <c r="BS40" s="62">
        <v>0</v>
      </c>
      <c r="BT40" s="62">
        <v>0</v>
      </c>
      <c r="BU40" s="62">
        <v>0</v>
      </c>
      <c r="BV40" s="62">
        <v>0</v>
      </c>
      <c r="BW40" s="62">
        <v>1859</v>
      </c>
      <c r="BX40" s="62">
        <v>1317</v>
      </c>
      <c r="BY40" s="62">
        <v>70.84</v>
      </c>
      <c r="BZ40" s="62">
        <v>78.7</v>
      </c>
      <c r="CA40" s="62">
        <v>54</v>
      </c>
      <c r="CB40" s="62">
        <v>15</v>
      </c>
      <c r="CC40" s="62">
        <v>27.78</v>
      </c>
      <c r="CD40" s="62">
        <v>2.29</v>
      </c>
      <c r="CE40" s="62">
        <v>94</v>
      </c>
      <c r="CF40" s="62">
        <v>57</v>
      </c>
      <c r="CG40" s="62">
        <v>60.64</v>
      </c>
      <c r="CH40" s="62">
        <v>3.98</v>
      </c>
      <c r="CI40" s="62">
        <v>442</v>
      </c>
      <c r="CJ40" s="62">
        <v>339</v>
      </c>
      <c r="CK40" s="62">
        <v>76.7</v>
      </c>
      <c r="CL40" s="62">
        <v>18.71</v>
      </c>
      <c r="CM40" s="62">
        <v>1098</v>
      </c>
      <c r="CN40" s="62">
        <v>767</v>
      </c>
      <c r="CO40" s="62">
        <v>69.849999999999994</v>
      </c>
      <c r="CP40" s="62">
        <v>46.49</v>
      </c>
      <c r="CQ40" s="62">
        <v>2</v>
      </c>
      <c r="CR40" s="62">
        <v>0</v>
      </c>
      <c r="CS40" s="62">
        <v>0</v>
      </c>
      <c r="CT40" s="62">
        <v>0.08</v>
      </c>
      <c r="CU40" s="62">
        <v>9</v>
      </c>
      <c r="CV40" s="62">
        <v>8</v>
      </c>
      <c r="CW40" s="62">
        <v>88.89</v>
      </c>
      <c r="CX40" s="62">
        <v>0.38</v>
      </c>
      <c r="CY40" s="62">
        <v>71</v>
      </c>
      <c r="CZ40" s="62">
        <v>55</v>
      </c>
      <c r="DA40" s="62">
        <v>77.459999999999994</v>
      </c>
      <c r="DB40" s="62">
        <v>3.01</v>
      </c>
      <c r="DC40" s="62">
        <v>0</v>
      </c>
      <c r="DD40" s="62">
        <v>0</v>
      </c>
      <c r="DE40" s="62">
        <v>0</v>
      </c>
      <c r="DF40" s="62">
        <v>0</v>
      </c>
      <c r="DG40" s="62" t="s">
        <v>104</v>
      </c>
    </row>
    <row r="41" spans="1:111" ht="15.75" thickBot="1" x14ac:dyDescent="0.3">
      <c r="A41" s="2" t="s">
        <v>78</v>
      </c>
      <c r="B41" s="2" t="s">
        <v>79</v>
      </c>
      <c r="C41" s="62">
        <v>2019</v>
      </c>
      <c r="D41" s="62">
        <v>182</v>
      </c>
      <c r="E41" s="62">
        <v>108</v>
      </c>
      <c r="F41" s="62">
        <v>59.34</v>
      </c>
      <c r="G41" s="62">
        <v>2</v>
      </c>
      <c r="H41" s="62">
        <v>0</v>
      </c>
      <c r="I41" s="62">
        <v>0</v>
      </c>
      <c r="J41" s="62">
        <v>1.1000000000000001</v>
      </c>
      <c r="K41" s="62">
        <v>12</v>
      </c>
      <c r="L41" s="62">
        <v>8</v>
      </c>
      <c r="M41" s="62">
        <v>66.67</v>
      </c>
      <c r="N41" s="62">
        <v>6.59</v>
      </c>
      <c r="O41" s="62">
        <v>28</v>
      </c>
      <c r="P41" s="62">
        <v>20</v>
      </c>
      <c r="Q41" s="62">
        <v>71.430000000000007</v>
      </c>
      <c r="R41" s="62">
        <v>15.38</v>
      </c>
      <c r="S41" s="62">
        <v>126</v>
      </c>
      <c r="T41" s="62">
        <v>69</v>
      </c>
      <c r="U41" s="62">
        <v>54.76</v>
      </c>
      <c r="V41" s="62">
        <v>69.23</v>
      </c>
      <c r="W41" s="62">
        <v>0</v>
      </c>
      <c r="X41" s="62">
        <v>0</v>
      </c>
      <c r="Y41" s="62">
        <v>0</v>
      </c>
      <c r="Z41" s="62">
        <v>0</v>
      </c>
      <c r="AA41" s="62">
        <v>0</v>
      </c>
      <c r="AB41" s="62">
        <v>0</v>
      </c>
      <c r="AC41" s="62">
        <v>0</v>
      </c>
      <c r="AD41" s="62">
        <v>0</v>
      </c>
      <c r="AE41" s="62">
        <v>10</v>
      </c>
      <c r="AF41" s="62">
        <v>8</v>
      </c>
      <c r="AG41" s="62">
        <v>80</v>
      </c>
      <c r="AH41" s="62">
        <v>5.49</v>
      </c>
      <c r="AI41" s="62">
        <v>0</v>
      </c>
      <c r="AJ41" s="62">
        <v>0</v>
      </c>
      <c r="AK41" s="62">
        <v>0</v>
      </c>
      <c r="AL41" s="62">
        <v>0</v>
      </c>
      <c r="AM41" s="62">
        <v>47</v>
      </c>
      <c r="AN41" s="62">
        <v>24</v>
      </c>
      <c r="AO41" s="62">
        <v>51.06</v>
      </c>
      <c r="AP41" s="62">
        <v>25.82</v>
      </c>
      <c r="AQ41" s="62">
        <v>1</v>
      </c>
      <c r="AR41" s="62">
        <v>0</v>
      </c>
      <c r="AS41" s="62">
        <v>0</v>
      </c>
      <c r="AT41" s="62">
        <v>0.55000000000000004</v>
      </c>
      <c r="AU41" s="62">
        <v>2</v>
      </c>
      <c r="AV41" s="62">
        <v>0</v>
      </c>
      <c r="AW41" s="62">
        <v>0</v>
      </c>
      <c r="AX41" s="62">
        <v>1.1000000000000001</v>
      </c>
      <c r="AY41" s="62">
        <v>8</v>
      </c>
      <c r="AZ41" s="62">
        <v>5</v>
      </c>
      <c r="BA41" s="62">
        <v>62.5</v>
      </c>
      <c r="BB41" s="62">
        <v>4.4000000000000004</v>
      </c>
      <c r="BC41" s="62">
        <v>34</v>
      </c>
      <c r="BD41" s="62">
        <v>17</v>
      </c>
      <c r="BE41" s="62">
        <v>50</v>
      </c>
      <c r="BF41" s="62">
        <v>18.68</v>
      </c>
      <c r="BG41" s="62">
        <v>0</v>
      </c>
      <c r="BH41" s="62">
        <v>0</v>
      </c>
      <c r="BI41" s="62">
        <v>0</v>
      </c>
      <c r="BJ41" s="62">
        <v>0</v>
      </c>
      <c r="BK41" s="62">
        <v>0</v>
      </c>
      <c r="BL41" s="62">
        <v>0</v>
      </c>
      <c r="BM41" s="62">
        <v>0</v>
      </c>
      <c r="BN41" s="62">
        <v>0</v>
      </c>
      <c r="BO41" s="62">
        <v>1</v>
      </c>
      <c r="BP41" s="62">
        <v>0</v>
      </c>
      <c r="BQ41" s="62">
        <v>0</v>
      </c>
      <c r="BR41" s="62">
        <v>0.55000000000000004</v>
      </c>
      <c r="BS41" s="62">
        <v>0</v>
      </c>
      <c r="BT41" s="62">
        <v>0</v>
      </c>
      <c r="BU41" s="62">
        <v>0</v>
      </c>
      <c r="BV41" s="62">
        <v>0</v>
      </c>
      <c r="BW41" s="62">
        <v>135</v>
      </c>
      <c r="BX41" s="62">
        <v>84</v>
      </c>
      <c r="BY41" s="62">
        <v>62.22</v>
      </c>
      <c r="BZ41" s="62">
        <v>74.180000000000007</v>
      </c>
      <c r="CA41" s="62">
        <v>1</v>
      </c>
      <c r="CB41" s="62">
        <v>0</v>
      </c>
      <c r="CC41" s="62">
        <v>0</v>
      </c>
      <c r="CD41" s="62">
        <v>0.55000000000000004</v>
      </c>
      <c r="CE41" s="62">
        <v>10</v>
      </c>
      <c r="CF41" s="62">
        <v>7</v>
      </c>
      <c r="CG41" s="62">
        <v>70</v>
      </c>
      <c r="CH41" s="62">
        <v>5.49</v>
      </c>
      <c r="CI41" s="62">
        <v>20</v>
      </c>
      <c r="CJ41" s="62">
        <v>15</v>
      </c>
      <c r="CK41" s="62">
        <v>75</v>
      </c>
      <c r="CL41" s="62">
        <v>10.99</v>
      </c>
      <c r="CM41" s="62">
        <v>92</v>
      </c>
      <c r="CN41" s="62">
        <v>52</v>
      </c>
      <c r="CO41" s="62">
        <v>56.52</v>
      </c>
      <c r="CP41" s="62">
        <v>50.55</v>
      </c>
      <c r="CQ41" s="62">
        <v>0</v>
      </c>
      <c r="CR41" s="62">
        <v>0</v>
      </c>
      <c r="CS41" s="62">
        <v>0</v>
      </c>
      <c r="CT41" s="62">
        <v>0</v>
      </c>
      <c r="CU41" s="62">
        <v>0</v>
      </c>
      <c r="CV41" s="62">
        <v>0</v>
      </c>
      <c r="CW41" s="62">
        <v>0</v>
      </c>
      <c r="CX41" s="62">
        <v>0</v>
      </c>
      <c r="CY41" s="62">
        <v>9</v>
      </c>
      <c r="CZ41" s="62">
        <v>8</v>
      </c>
      <c r="DA41" s="62">
        <v>88.89</v>
      </c>
      <c r="DB41" s="62">
        <v>4.95</v>
      </c>
      <c r="DC41" s="62">
        <v>0</v>
      </c>
      <c r="DD41" s="62">
        <v>0</v>
      </c>
      <c r="DE41" s="62">
        <v>0</v>
      </c>
      <c r="DF41" s="62">
        <v>0</v>
      </c>
      <c r="DG41" s="62" t="s">
        <v>104</v>
      </c>
    </row>
    <row r="42" spans="1:111" ht="15.75" thickBot="1" x14ac:dyDescent="0.3">
      <c r="A42" s="2" t="s">
        <v>80</v>
      </c>
      <c r="B42" s="2" t="s">
        <v>81</v>
      </c>
      <c r="C42" s="62">
        <v>2020</v>
      </c>
      <c r="D42" s="62">
        <v>437</v>
      </c>
      <c r="E42" s="62">
        <v>245</v>
      </c>
      <c r="F42" s="62">
        <v>56.06</v>
      </c>
      <c r="G42" s="62">
        <v>24</v>
      </c>
      <c r="H42" s="62">
        <v>8</v>
      </c>
      <c r="I42" s="62">
        <v>33.33</v>
      </c>
      <c r="J42" s="62">
        <v>5.49</v>
      </c>
      <c r="K42" s="62">
        <v>22</v>
      </c>
      <c r="L42" s="62">
        <v>7</v>
      </c>
      <c r="M42" s="62">
        <v>31.82</v>
      </c>
      <c r="N42" s="62">
        <v>5.03</v>
      </c>
      <c r="O42" s="62">
        <v>65</v>
      </c>
      <c r="P42" s="62">
        <v>47</v>
      </c>
      <c r="Q42" s="62">
        <v>72.31</v>
      </c>
      <c r="R42" s="62">
        <v>14.87</v>
      </c>
      <c r="S42" s="62">
        <v>282</v>
      </c>
      <c r="T42" s="62">
        <v>164</v>
      </c>
      <c r="U42" s="62">
        <v>58.16</v>
      </c>
      <c r="V42" s="62">
        <v>64.53</v>
      </c>
      <c r="W42" s="62">
        <v>0</v>
      </c>
      <c r="X42" s="62">
        <v>0</v>
      </c>
      <c r="Y42" s="62">
        <v>0</v>
      </c>
      <c r="Z42" s="62">
        <v>0</v>
      </c>
      <c r="AA42" s="62">
        <v>4</v>
      </c>
      <c r="AB42" s="62">
        <v>0</v>
      </c>
      <c r="AC42" s="62">
        <v>0</v>
      </c>
      <c r="AD42" s="62">
        <v>0.92</v>
      </c>
      <c r="AE42" s="62">
        <v>29</v>
      </c>
      <c r="AF42" s="62">
        <v>11</v>
      </c>
      <c r="AG42" s="62">
        <v>37.93</v>
      </c>
      <c r="AH42" s="62">
        <v>6.64</v>
      </c>
      <c r="AI42" s="62">
        <v>0</v>
      </c>
      <c r="AJ42" s="62">
        <v>0</v>
      </c>
      <c r="AK42" s="62">
        <v>0</v>
      </c>
      <c r="AL42" s="62">
        <v>0</v>
      </c>
      <c r="AM42" s="62">
        <v>115</v>
      </c>
      <c r="AN42" s="62">
        <v>60</v>
      </c>
      <c r="AO42" s="62">
        <v>52.17</v>
      </c>
      <c r="AP42" s="62">
        <v>26.32</v>
      </c>
      <c r="AQ42" s="62">
        <v>7</v>
      </c>
      <c r="AR42" s="62">
        <v>2</v>
      </c>
      <c r="AS42" s="62">
        <v>28.57</v>
      </c>
      <c r="AT42" s="62">
        <v>1.6</v>
      </c>
      <c r="AU42" s="62">
        <v>1</v>
      </c>
      <c r="AV42" s="62">
        <v>0</v>
      </c>
      <c r="AW42" s="62">
        <v>0</v>
      </c>
      <c r="AX42" s="62">
        <v>0.23</v>
      </c>
      <c r="AY42" s="62">
        <v>16</v>
      </c>
      <c r="AZ42" s="62">
        <v>12</v>
      </c>
      <c r="BA42" s="62">
        <v>75</v>
      </c>
      <c r="BB42" s="62">
        <v>3.66</v>
      </c>
      <c r="BC42" s="62">
        <v>82</v>
      </c>
      <c r="BD42" s="62">
        <v>43</v>
      </c>
      <c r="BE42" s="62">
        <v>52.44</v>
      </c>
      <c r="BF42" s="62">
        <v>18.760000000000002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8</v>
      </c>
      <c r="BP42" s="62">
        <v>3</v>
      </c>
      <c r="BQ42" s="62">
        <v>37.5</v>
      </c>
      <c r="BR42" s="62">
        <v>1.83</v>
      </c>
      <c r="BS42" s="62">
        <v>0</v>
      </c>
      <c r="BT42" s="62">
        <v>0</v>
      </c>
      <c r="BU42" s="62">
        <v>0</v>
      </c>
      <c r="BV42" s="62">
        <v>0</v>
      </c>
      <c r="BW42" s="62">
        <v>322</v>
      </c>
      <c r="BX42" s="62">
        <v>185</v>
      </c>
      <c r="BY42" s="62">
        <v>57.45</v>
      </c>
      <c r="BZ42" s="62">
        <v>73.680000000000007</v>
      </c>
      <c r="CA42" s="62">
        <v>17</v>
      </c>
      <c r="CB42" s="62">
        <v>6</v>
      </c>
      <c r="CC42" s="62">
        <v>35.29</v>
      </c>
      <c r="CD42" s="62">
        <v>3.89</v>
      </c>
      <c r="CE42" s="62">
        <v>21</v>
      </c>
      <c r="CF42" s="62">
        <v>7</v>
      </c>
      <c r="CG42" s="62">
        <v>33.33</v>
      </c>
      <c r="CH42" s="62">
        <v>4.8099999999999996</v>
      </c>
      <c r="CI42" s="62">
        <v>49</v>
      </c>
      <c r="CJ42" s="62">
        <v>35</v>
      </c>
      <c r="CK42" s="62">
        <v>71.430000000000007</v>
      </c>
      <c r="CL42" s="62">
        <v>11.21</v>
      </c>
      <c r="CM42" s="62">
        <v>200</v>
      </c>
      <c r="CN42" s="62">
        <v>121</v>
      </c>
      <c r="CO42" s="62">
        <v>60.5</v>
      </c>
      <c r="CP42" s="62">
        <v>45.77</v>
      </c>
      <c r="CQ42" s="62">
        <v>0</v>
      </c>
      <c r="CR42" s="62">
        <v>0</v>
      </c>
      <c r="CS42" s="62">
        <v>0</v>
      </c>
      <c r="CT42" s="62">
        <v>0</v>
      </c>
      <c r="CU42" s="62">
        <v>4</v>
      </c>
      <c r="CV42" s="62">
        <v>0</v>
      </c>
      <c r="CW42" s="62">
        <v>0</v>
      </c>
      <c r="CX42" s="62">
        <v>0.92</v>
      </c>
      <c r="CY42" s="62">
        <v>21</v>
      </c>
      <c r="CZ42" s="62">
        <v>8</v>
      </c>
      <c r="DA42" s="62">
        <v>38.1</v>
      </c>
      <c r="DB42" s="62">
        <v>4.8099999999999996</v>
      </c>
      <c r="DC42" s="62">
        <v>0</v>
      </c>
      <c r="DD42" s="62">
        <v>0</v>
      </c>
      <c r="DE42" s="62">
        <v>0</v>
      </c>
      <c r="DF42" s="62">
        <v>0</v>
      </c>
      <c r="DG42" s="62" t="s">
        <v>104</v>
      </c>
    </row>
    <row r="43" spans="1:111" ht="15.75" thickBot="1" x14ac:dyDescent="0.3">
      <c r="A43" s="2" t="s">
        <v>82</v>
      </c>
      <c r="B43" s="2" t="s">
        <v>83</v>
      </c>
      <c r="C43" s="62">
        <v>2020</v>
      </c>
      <c r="D43" s="62">
        <v>9</v>
      </c>
      <c r="E43" s="62">
        <v>4</v>
      </c>
      <c r="F43" s="62">
        <v>44.44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62">
        <v>4</v>
      </c>
      <c r="P43" s="62">
        <v>0</v>
      </c>
      <c r="Q43" s="62">
        <v>0</v>
      </c>
      <c r="R43" s="62">
        <v>44.44</v>
      </c>
      <c r="S43" s="62">
        <v>5</v>
      </c>
      <c r="T43" s="62">
        <v>2</v>
      </c>
      <c r="U43" s="62">
        <v>40</v>
      </c>
      <c r="V43" s="62">
        <v>55.56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0</v>
      </c>
      <c r="AD43" s="62">
        <v>0</v>
      </c>
      <c r="AE43" s="62">
        <v>0</v>
      </c>
      <c r="AF43" s="62">
        <v>0</v>
      </c>
      <c r="AG43" s="62">
        <v>0</v>
      </c>
      <c r="AH43" s="62">
        <v>0</v>
      </c>
      <c r="AI43" s="62">
        <v>0</v>
      </c>
      <c r="AJ43" s="62">
        <v>0</v>
      </c>
      <c r="AK43" s="62">
        <v>0</v>
      </c>
      <c r="AL43" s="62">
        <v>0</v>
      </c>
      <c r="AM43" s="62">
        <v>2</v>
      </c>
      <c r="AN43" s="62">
        <v>0</v>
      </c>
      <c r="AO43" s="62">
        <v>0</v>
      </c>
      <c r="AP43" s="62">
        <v>22.22</v>
      </c>
      <c r="AQ43" s="62">
        <v>0</v>
      </c>
      <c r="AR43" s="62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2</v>
      </c>
      <c r="AZ43" s="62">
        <v>0</v>
      </c>
      <c r="BA43" s="62">
        <v>0</v>
      </c>
      <c r="BB43" s="62">
        <v>22.22</v>
      </c>
      <c r="BC43" s="62">
        <v>0</v>
      </c>
      <c r="BD43" s="62">
        <v>0</v>
      </c>
      <c r="BE43" s="62">
        <v>0</v>
      </c>
      <c r="BF43" s="62">
        <v>0</v>
      </c>
      <c r="BG43" s="62">
        <v>0</v>
      </c>
      <c r="BH43" s="62">
        <v>0</v>
      </c>
      <c r="BI43" s="62">
        <v>0</v>
      </c>
      <c r="BJ43" s="62">
        <v>0</v>
      </c>
      <c r="BK43" s="62">
        <v>0</v>
      </c>
      <c r="BL43" s="62">
        <v>0</v>
      </c>
      <c r="BM43" s="62">
        <v>0</v>
      </c>
      <c r="BN43" s="62">
        <v>0</v>
      </c>
      <c r="BO43" s="62">
        <v>0</v>
      </c>
      <c r="BP43" s="62">
        <v>0</v>
      </c>
      <c r="BQ43" s="62">
        <v>0</v>
      </c>
      <c r="BR43" s="62">
        <v>0</v>
      </c>
      <c r="BS43" s="62">
        <v>0</v>
      </c>
      <c r="BT43" s="62">
        <v>0</v>
      </c>
      <c r="BU43" s="62">
        <v>0</v>
      </c>
      <c r="BV43" s="62">
        <v>0</v>
      </c>
      <c r="BW43" s="62">
        <v>6</v>
      </c>
      <c r="BX43" s="62">
        <v>3</v>
      </c>
      <c r="BY43" s="62">
        <v>50</v>
      </c>
      <c r="BZ43" s="62">
        <v>66.67</v>
      </c>
      <c r="CA43" s="62">
        <v>0</v>
      </c>
      <c r="CB43" s="62">
        <v>0</v>
      </c>
      <c r="CC43" s="62">
        <v>0</v>
      </c>
      <c r="CD43" s="62">
        <v>0</v>
      </c>
      <c r="CE43" s="62">
        <v>0</v>
      </c>
      <c r="CF43" s="62">
        <v>0</v>
      </c>
      <c r="CG43" s="62">
        <v>0</v>
      </c>
      <c r="CH43" s="62">
        <v>0</v>
      </c>
      <c r="CI43" s="62">
        <v>2</v>
      </c>
      <c r="CJ43" s="62">
        <v>0</v>
      </c>
      <c r="CK43" s="62">
        <v>0</v>
      </c>
      <c r="CL43" s="62">
        <v>22.22</v>
      </c>
      <c r="CM43" s="62">
        <v>4</v>
      </c>
      <c r="CN43" s="62">
        <v>0</v>
      </c>
      <c r="CO43" s="62">
        <v>0</v>
      </c>
      <c r="CP43" s="62">
        <v>44.44</v>
      </c>
      <c r="CQ43" s="62">
        <v>0</v>
      </c>
      <c r="CR43" s="62">
        <v>0</v>
      </c>
      <c r="CS43" s="62">
        <v>0</v>
      </c>
      <c r="CT43" s="62">
        <v>0</v>
      </c>
      <c r="CU43" s="62">
        <v>0</v>
      </c>
      <c r="CV43" s="62">
        <v>0</v>
      </c>
      <c r="CW43" s="62">
        <v>0</v>
      </c>
      <c r="CX43" s="62">
        <v>0</v>
      </c>
      <c r="CY43" s="62">
        <v>0</v>
      </c>
      <c r="CZ43" s="62">
        <v>0</v>
      </c>
      <c r="DA43" s="62">
        <v>0</v>
      </c>
      <c r="DB43" s="62">
        <v>0</v>
      </c>
      <c r="DC43" s="62">
        <v>0</v>
      </c>
      <c r="DD43" s="62">
        <v>0</v>
      </c>
      <c r="DE43" s="62">
        <v>0</v>
      </c>
      <c r="DF43" s="62">
        <v>0</v>
      </c>
      <c r="DG43" s="62" t="s">
        <v>104</v>
      </c>
    </row>
    <row r="44" spans="1:111" ht="15.75" thickBot="1" x14ac:dyDescent="0.3">
      <c r="A44" s="2" t="s">
        <v>84</v>
      </c>
      <c r="B44" s="2" t="s">
        <v>85</v>
      </c>
      <c r="C44" s="62">
        <v>2019</v>
      </c>
      <c r="D44" s="62">
        <v>431</v>
      </c>
      <c r="E44" s="62">
        <v>291</v>
      </c>
      <c r="F44" s="62">
        <v>67.52</v>
      </c>
      <c r="G44" s="62">
        <v>21</v>
      </c>
      <c r="H44" s="62">
        <v>7</v>
      </c>
      <c r="I44" s="62">
        <v>33.33</v>
      </c>
      <c r="J44" s="62">
        <v>4.87</v>
      </c>
      <c r="K44" s="62">
        <v>28</v>
      </c>
      <c r="L44" s="62">
        <v>19</v>
      </c>
      <c r="M44" s="62">
        <v>67.86</v>
      </c>
      <c r="N44" s="62">
        <v>6.5</v>
      </c>
      <c r="O44" s="62">
        <v>73</v>
      </c>
      <c r="P44" s="62">
        <v>54</v>
      </c>
      <c r="Q44" s="62">
        <v>73.97</v>
      </c>
      <c r="R44" s="62">
        <v>16.940000000000001</v>
      </c>
      <c r="S44" s="62">
        <v>288</v>
      </c>
      <c r="T44" s="62">
        <v>197</v>
      </c>
      <c r="U44" s="62">
        <v>68.400000000000006</v>
      </c>
      <c r="V44" s="62">
        <v>66.819999999999993</v>
      </c>
      <c r="W44" s="62">
        <v>0</v>
      </c>
      <c r="X44" s="62">
        <v>0</v>
      </c>
      <c r="Y44" s="62">
        <v>0</v>
      </c>
      <c r="Z44" s="62">
        <v>0</v>
      </c>
      <c r="AA44" s="62">
        <v>0</v>
      </c>
      <c r="AB44" s="62">
        <v>0</v>
      </c>
      <c r="AC44" s="62">
        <v>0</v>
      </c>
      <c r="AD44" s="62">
        <v>0</v>
      </c>
      <c r="AE44" s="62">
        <v>12</v>
      </c>
      <c r="AF44" s="62">
        <v>9</v>
      </c>
      <c r="AG44" s="62">
        <v>75</v>
      </c>
      <c r="AH44" s="62">
        <v>2.78</v>
      </c>
      <c r="AI44" s="62">
        <v>0</v>
      </c>
      <c r="AJ44" s="62">
        <v>0</v>
      </c>
      <c r="AK44" s="62">
        <v>0</v>
      </c>
      <c r="AL44" s="62">
        <v>0</v>
      </c>
      <c r="AM44" s="62">
        <v>128</v>
      </c>
      <c r="AN44" s="62">
        <v>81</v>
      </c>
      <c r="AO44" s="62">
        <v>63.28</v>
      </c>
      <c r="AP44" s="62">
        <v>29.7</v>
      </c>
      <c r="AQ44" s="62">
        <v>5</v>
      </c>
      <c r="AR44" s="62">
        <v>0</v>
      </c>
      <c r="AS44" s="62">
        <v>0</v>
      </c>
      <c r="AT44" s="62">
        <v>1.1599999999999999</v>
      </c>
      <c r="AU44" s="62">
        <v>9</v>
      </c>
      <c r="AV44" s="62">
        <v>7</v>
      </c>
      <c r="AW44" s="62">
        <v>77.78</v>
      </c>
      <c r="AX44" s="62">
        <v>2.09</v>
      </c>
      <c r="AY44" s="62">
        <v>30</v>
      </c>
      <c r="AZ44" s="62">
        <v>22</v>
      </c>
      <c r="BA44" s="62">
        <v>73.33</v>
      </c>
      <c r="BB44" s="62">
        <v>6.96</v>
      </c>
      <c r="BC44" s="62">
        <v>81</v>
      </c>
      <c r="BD44" s="62">
        <v>50</v>
      </c>
      <c r="BE44" s="62">
        <v>61.73</v>
      </c>
      <c r="BF44" s="62">
        <v>18.79</v>
      </c>
      <c r="BG44" s="62">
        <v>0</v>
      </c>
      <c r="BH44" s="62">
        <v>0</v>
      </c>
      <c r="BI44" s="62">
        <v>0</v>
      </c>
      <c r="BJ44" s="62">
        <v>0</v>
      </c>
      <c r="BK44" s="62">
        <v>0</v>
      </c>
      <c r="BL44" s="62">
        <v>0</v>
      </c>
      <c r="BM44" s="62">
        <v>0</v>
      </c>
      <c r="BN44" s="62">
        <v>0</v>
      </c>
      <c r="BO44" s="62">
        <v>3</v>
      </c>
      <c r="BP44" s="62">
        <v>0</v>
      </c>
      <c r="BQ44" s="62">
        <v>0</v>
      </c>
      <c r="BR44" s="62">
        <v>0.7</v>
      </c>
      <c r="BS44" s="62">
        <v>0</v>
      </c>
      <c r="BT44" s="62">
        <v>0</v>
      </c>
      <c r="BU44" s="62">
        <v>0</v>
      </c>
      <c r="BV44" s="62">
        <v>0</v>
      </c>
      <c r="BW44" s="62">
        <v>303</v>
      </c>
      <c r="BX44" s="62">
        <v>210</v>
      </c>
      <c r="BY44" s="62">
        <v>69.31</v>
      </c>
      <c r="BZ44" s="62">
        <v>70.3</v>
      </c>
      <c r="CA44" s="62">
        <v>16</v>
      </c>
      <c r="CB44" s="62">
        <v>7</v>
      </c>
      <c r="CC44" s="62">
        <v>43.75</v>
      </c>
      <c r="CD44" s="62">
        <v>3.71</v>
      </c>
      <c r="CE44" s="62">
        <v>19</v>
      </c>
      <c r="CF44" s="62">
        <v>12</v>
      </c>
      <c r="CG44" s="62">
        <v>63.16</v>
      </c>
      <c r="CH44" s="62">
        <v>4.41</v>
      </c>
      <c r="CI44" s="62">
        <v>43</v>
      </c>
      <c r="CJ44" s="62">
        <v>32</v>
      </c>
      <c r="CK44" s="62">
        <v>74.42</v>
      </c>
      <c r="CL44" s="62">
        <v>9.98</v>
      </c>
      <c r="CM44" s="62">
        <v>207</v>
      </c>
      <c r="CN44" s="62">
        <v>147</v>
      </c>
      <c r="CO44" s="62">
        <v>71.010000000000005</v>
      </c>
      <c r="CP44" s="62">
        <v>48.03</v>
      </c>
      <c r="CQ44" s="62">
        <v>0</v>
      </c>
      <c r="CR44" s="62">
        <v>0</v>
      </c>
      <c r="CS44" s="62">
        <v>0</v>
      </c>
      <c r="CT44" s="62">
        <v>0</v>
      </c>
      <c r="CU44" s="62">
        <v>0</v>
      </c>
      <c r="CV44" s="62">
        <v>0</v>
      </c>
      <c r="CW44" s="62">
        <v>0</v>
      </c>
      <c r="CX44" s="62">
        <v>0</v>
      </c>
      <c r="CY44" s="62">
        <v>9</v>
      </c>
      <c r="CZ44" s="62">
        <v>7</v>
      </c>
      <c r="DA44" s="62">
        <v>77.78</v>
      </c>
      <c r="DB44" s="62">
        <v>2.09</v>
      </c>
      <c r="DC44" s="62">
        <v>0</v>
      </c>
      <c r="DD44" s="62">
        <v>0</v>
      </c>
      <c r="DE44" s="62">
        <v>0</v>
      </c>
      <c r="DF44" s="62">
        <v>0</v>
      </c>
      <c r="DG44" s="62" t="s">
        <v>104</v>
      </c>
    </row>
    <row r="45" spans="1:111" ht="15.75" thickBot="1" x14ac:dyDescent="0.3">
      <c r="A45" s="2" t="s">
        <v>86</v>
      </c>
      <c r="B45" s="2" t="s">
        <v>87</v>
      </c>
      <c r="C45" s="62">
        <v>2020</v>
      </c>
      <c r="D45" s="62">
        <v>6581</v>
      </c>
      <c r="E45" s="62">
        <v>4424</v>
      </c>
      <c r="F45" s="62">
        <v>67.22</v>
      </c>
      <c r="G45" s="62">
        <v>198</v>
      </c>
      <c r="H45" s="62">
        <v>97</v>
      </c>
      <c r="I45" s="62">
        <v>48.99</v>
      </c>
      <c r="J45" s="62">
        <v>3.01</v>
      </c>
      <c r="K45" s="62">
        <v>1351</v>
      </c>
      <c r="L45" s="62">
        <v>667</v>
      </c>
      <c r="M45" s="62">
        <v>49.37</v>
      </c>
      <c r="N45" s="62">
        <v>20.53</v>
      </c>
      <c r="O45" s="62">
        <v>2287</v>
      </c>
      <c r="P45" s="62">
        <v>1774</v>
      </c>
      <c r="Q45" s="62">
        <v>77.569999999999993</v>
      </c>
      <c r="R45" s="62">
        <v>34.75</v>
      </c>
      <c r="S45" s="62">
        <v>2203</v>
      </c>
      <c r="T45" s="62">
        <v>1515</v>
      </c>
      <c r="U45" s="62">
        <v>68.77</v>
      </c>
      <c r="V45" s="62">
        <v>33.479999999999997</v>
      </c>
      <c r="W45" s="62">
        <v>6</v>
      </c>
      <c r="X45" s="62">
        <v>5</v>
      </c>
      <c r="Y45" s="62">
        <v>83.33</v>
      </c>
      <c r="Z45" s="62">
        <v>0.09</v>
      </c>
      <c r="AA45" s="62">
        <v>31</v>
      </c>
      <c r="AB45" s="62">
        <v>19</v>
      </c>
      <c r="AC45" s="62">
        <v>61.29</v>
      </c>
      <c r="AD45" s="62">
        <v>0.47</v>
      </c>
      <c r="AE45" s="62">
        <v>276</v>
      </c>
      <c r="AF45" s="62">
        <v>177</v>
      </c>
      <c r="AG45" s="62">
        <v>64.13</v>
      </c>
      <c r="AH45" s="62">
        <v>4.1900000000000004</v>
      </c>
      <c r="AI45" s="62">
        <v>0</v>
      </c>
      <c r="AJ45" s="62">
        <v>0</v>
      </c>
      <c r="AK45" s="62">
        <v>0</v>
      </c>
      <c r="AL45" s="62">
        <v>0</v>
      </c>
      <c r="AM45" s="62">
        <v>1590</v>
      </c>
      <c r="AN45" s="62">
        <v>1048</v>
      </c>
      <c r="AO45" s="62">
        <v>65.91</v>
      </c>
      <c r="AP45" s="62">
        <v>24.16</v>
      </c>
      <c r="AQ45" s="62">
        <v>63</v>
      </c>
      <c r="AR45" s="62">
        <v>33</v>
      </c>
      <c r="AS45" s="62">
        <v>52.38</v>
      </c>
      <c r="AT45" s="62">
        <v>0.96</v>
      </c>
      <c r="AU45" s="62">
        <v>329</v>
      </c>
      <c r="AV45" s="62">
        <v>149</v>
      </c>
      <c r="AW45" s="62">
        <v>45.29</v>
      </c>
      <c r="AX45" s="62">
        <v>5</v>
      </c>
      <c r="AY45" s="62">
        <v>674</v>
      </c>
      <c r="AZ45" s="62">
        <v>527</v>
      </c>
      <c r="BA45" s="62">
        <v>78.19</v>
      </c>
      <c r="BB45" s="62">
        <v>10.24</v>
      </c>
      <c r="BC45" s="62">
        <v>411</v>
      </c>
      <c r="BD45" s="62">
        <v>268</v>
      </c>
      <c r="BE45" s="62">
        <v>65.209999999999994</v>
      </c>
      <c r="BF45" s="62">
        <v>6.25</v>
      </c>
      <c r="BG45" s="62">
        <v>2</v>
      </c>
      <c r="BH45" s="62">
        <v>0</v>
      </c>
      <c r="BI45" s="62">
        <v>0</v>
      </c>
      <c r="BJ45" s="62">
        <v>0.03</v>
      </c>
      <c r="BK45" s="62">
        <v>3</v>
      </c>
      <c r="BL45" s="62">
        <v>0</v>
      </c>
      <c r="BM45" s="62">
        <v>0</v>
      </c>
      <c r="BN45" s="62">
        <v>0.05</v>
      </c>
      <c r="BO45" s="62">
        <v>65</v>
      </c>
      <c r="BP45" s="62">
        <v>37</v>
      </c>
      <c r="BQ45" s="62">
        <v>56.92</v>
      </c>
      <c r="BR45" s="62">
        <v>0.99</v>
      </c>
      <c r="BS45" s="62">
        <v>0</v>
      </c>
      <c r="BT45" s="62">
        <v>0</v>
      </c>
      <c r="BU45" s="62">
        <v>0</v>
      </c>
      <c r="BV45" s="62">
        <v>0</v>
      </c>
      <c r="BW45" s="62">
        <v>4987</v>
      </c>
      <c r="BX45" s="62">
        <v>3374</v>
      </c>
      <c r="BY45" s="62">
        <v>67.66</v>
      </c>
      <c r="BZ45" s="62">
        <v>75.78</v>
      </c>
      <c r="CA45" s="62">
        <v>134</v>
      </c>
      <c r="CB45" s="62">
        <v>64</v>
      </c>
      <c r="CC45" s="62">
        <v>47.76</v>
      </c>
      <c r="CD45" s="62">
        <v>2.04</v>
      </c>
      <c r="CE45" s="62">
        <v>1022</v>
      </c>
      <c r="CF45" s="62">
        <v>518</v>
      </c>
      <c r="CG45" s="62">
        <v>50.68</v>
      </c>
      <c r="CH45" s="62">
        <v>15.53</v>
      </c>
      <c r="CI45" s="62">
        <v>1611</v>
      </c>
      <c r="CJ45" s="62">
        <v>1246</v>
      </c>
      <c r="CK45" s="62">
        <v>77.34</v>
      </c>
      <c r="CL45" s="62">
        <v>24.48</v>
      </c>
      <c r="CM45" s="62">
        <v>1791</v>
      </c>
      <c r="CN45" s="62">
        <v>1246</v>
      </c>
      <c r="CO45" s="62">
        <v>69.569999999999993</v>
      </c>
      <c r="CP45" s="62">
        <v>27.21</v>
      </c>
      <c r="CQ45" s="62">
        <v>4</v>
      </c>
      <c r="CR45" s="62">
        <v>0</v>
      </c>
      <c r="CS45" s="62">
        <v>0</v>
      </c>
      <c r="CT45" s="62">
        <v>0.06</v>
      </c>
      <c r="CU45" s="62">
        <v>28</v>
      </c>
      <c r="CV45" s="62">
        <v>18</v>
      </c>
      <c r="CW45" s="62">
        <v>64.290000000000006</v>
      </c>
      <c r="CX45" s="62">
        <v>0.43</v>
      </c>
      <c r="CY45" s="62">
        <v>211</v>
      </c>
      <c r="CZ45" s="62">
        <v>140</v>
      </c>
      <c r="DA45" s="62">
        <v>66.349999999999994</v>
      </c>
      <c r="DB45" s="62">
        <v>3.21</v>
      </c>
      <c r="DC45" s="62">
        <v>0</v>
      </c>
      <c r="DD45" s="62">
        <v>0</v>
      </c>
      <c r="DE45" s="62">
        <v>0</v>
      </c>
      <c r="DF45" s="62">
        <v>0</v>
      </c>
      <c r="DG45" s="62" t="s">
        <v>104</v>
      </c>
    </row>
    <row r="46" spans="1:111" ht="15.75" thickBot="1" x14ac:dyDescent="0.3">
      <c r="A46" s="2" t="s">
        <v>88</v>
      </c>
      <c r="B46" s="2" t="s">
        <v>89</v>
      </c>
      <c r="C46" s="62">
        <v>2020</v>
      </c>
      <c r="D46" s="62">
        <v>232</v>
      </c>
      <c r="E46" s="62">
        <v>146</v>
      </c>
      <c r="F46" s="62">
        <v>62.93</v>
      </c>
      <c r="G46" s="62">
        <v>3</v>
      </c>
      <c r="H46" s="62">
        <v>0</v>
      </c>
      <c r="I46" s="62">
        <v>0</v>
      </c>
      <c r="J46" s="62">
        <v>1.29</v>
      </c>
      <c r="K46" s="62">
        <v>19</v>
      </c>
      <c r="L46" s="62">
        <v>6</v>
      </c>
      <c r="M46" s="62">
        <v>31.58</v>
      </c>
      <c r="N46" s="62">
        <v>8.19</v>
      </c>
      <c r="O46" s="62">
        <v>24</v>
      </c>
      <c r="P46" s="62">
        <v>17</v>
      </c>
      <c r="Q46" s="62">
        <v>70.83</v>
      </c>
      <c r="R46" s="62">
        <v>10.34</v>
      </c>
      <c r="S46" s="62">
        <v>158</v>
      </c>
      <c r="T46" s="62">
        <v>100</v>
      </c>
      <c r="U46" s="62">
        <v>63.29</v>
      </c>
      <c r="V46" s="62">
        <v>68.099999999999994</v>
      </c>
      <c r="W46" s="62">
        <v>0</v>
      </c>
      <c r="X46" s="62">
        <v>0</v>
      </c>
      <c r="Y46" s="62">
        <v>0</v>
      </c>
      <c r="Z46" s="62">
        <v>0</v>
      </c>
      <c r="AA46" s="62">
        <v>0</v>
      </c>
      <c r="AB46" s="62">
        <v>0</v>
      </c>
      <c r="AC46" s="62">
        <v>0</v>
      </c>
      <c r="AD46" s="62">
        <v>0</v>
      </c>
      <c r="AE46" s="62">
        <v>19</v>
      </c>
      <c r="AF46" s="62">
        <v>13</v>
      </c>
      <c r="AG46" s="62">
        <v>68.42</v>
      </c>
      <c r="AH46" s="62">
        <v>8.19</v>
      </c>
      <c r="AI46" s="62">
        <v>0</v>
      </c>
      <c r="AJ46" s="62">
        <v>0</v>
      </c>
      <c r="AK46" s="62">
        <v>0</v>
      </c>
      <c r="AL46" s="62">
        <v>0</v>
      </c>
      <c r="AM46" s="62">
        <v>39</v>
      </c>
      <c r="AN46" s="62">
        <v>22</v>
      </c>
      <c r="AO46" s="62">
        <v>56.41</v>
      </c>
      <c r="AP46" s="62">
        <v>16.809999999999999</v>
      </c>
      <c r="AQ46" s="62">
        <v>2</v>
      </c>
      <c r="AR46" s="62">
        <v>0</v>
      </c>
      <c r="AS46" s="62">
        <v>0</v>
      </c>
      <c r="AT46" s="62">
        <v>0.86</v>
      </c>
      <c r="AU46" s="62">
        <v>7</v>
      </c>
      <c r="AV46" s="62">
        <v>3</v>
      </c>
      <c r="AW46" s="62">
        <v>42.86</v>
      </c>
      <c r="AX46" s="62">
        <v>3.02</v>
      </c>
      <c r="AY46" s="62">
        <v>4</v>
      </c>
      <c r="AZ46" s="62">
        <v>0</v>
      </c>
      <c r="BA46" s="62">
        <v>0</v>
      </c>
      <c r="BB46" s="62">
        <v>1.72</v>
      </c>
      <c r="BC46" s="62">
        <v>21</v>
      </c>
      <c r="BD46" s="62">
        <v>12</v>
      </c>
      <c r="BE46" s="62">
        <v>57.14</v>
      </c>
      <c r="BF46" s="62">
        <v>9.0500000000000007</v>
      </c>
      <c r="BG46" s="62">
        <v>0</v>
      </c>
      <c r="BH46" s="62">
        <v>0</v>
      </c>
      <c r="BI46" s="62">
        <v>0</v>
      </c>
      <c r="BJ46" s="62">
        <v>0</v>
      </c>
      <c r="BK46" s="62">
        <v>0</v>
      </c>
      <c r="BL46" s="62">
        <v>0</v>
      </c>
      <c r="BM46" s="62">
        <v>0</v>
      </c>
      <c r="BN46" s="62">
        <v>0</v>
      </c>
      <c r="BO46" s="62">
        <v>4</v>
      </c>
      <c r="BP46" s="62">
        <v>0</v>
      </c>
      <c r="BQ46" s="62">
        <v>0</v>
      </c>
      <c r="BR46" s="62">
        <v>1.72</v>
      </c>
      <c r="BS46" s="62">
        <v>0</v>
      </c>
      <c r="BT46" s="62">
        <v>0</v>
      </c>
      <c r="BU46" s="62">
        <v>0</v>
      </c>
      <c r="BV46" s="62">
        <v>0</v>
      </c>
      <c r="BW46" s="62">
        <v>193</v>
      </c>
      <c r="BX46" s="62">
        <v>124</v>
      </c>
      <c r="BY46" s="62">
        <v>64.25</v>
      </c>
      <c r="BZ46" s="62">
        <v>83.19</v>
      </c>
      <c r="CA46" s="62">
        <v>1</v>
      </c>
      <c r="CB46" s="62">
        <v>0</v>
      </c>
      <c r="CC46" s="62">
        <v>0</v>
      </c>
      <c r="CD46" s="62">
        <v>0.43</v>
      </c>
      <c r="CE46" s="62">
        <v>12</v>
      </c>
      <c r="CF46" s="62">
        <v>3</v>
      </c>
      <c r="CG46" s="62">
        <v>25</v>
      </c>
      <c r="CH46" s="62">
        <v>5.17</v>
      </c>
      <c r="CI46" s="62">
        <v>20</v>
      </c>
      <c r="CJ46" s="62">
        <v>15</v>
      </c>
      <c r="CK46" s="62">
        <v>75</v>
      </c>
      <c r="CL46" s="62">
        <v>8.6199999999999992</v>
      </c>
      <c r="CM46" s="62">
        <v>137</v>
      </c>
      <c r="CN46" s="62">
        <v>88</v>
      </c>
      <c r="CO46" s="62">
        <v>64.23</v>
      </c>
      <c r="CP46" s="62">
        <v>59.05</v>
      </c>
      <c r="CQ46" s="62">
        <v>0</v>
      </c>
      <c r="CR46" s="62">
        <v>0</v>
      </c>
      <c r="CS46" s="62">
        <v>0</v>
      </c>
      <c r="CT46" s="62">
        <v>0</v>
      </c>
      <c r="CU46" s="62">
        <v>0</v>
      </c>
      <c r="CV46" s="62">
        <v>0</v>
      </c>
      <c r="CW46" s="62">
        <v>0</v>
      </c>
      <c r="CX46" s="62">
        <v>0</v>
      </c>
      <c r="CY46" s="62">
        <v>15</v>
      </c>
      <c r="CZ46" s="62">
        <v>10</v>
      </c>
      <c r="DA46" s="62">
        <v>66.67</v>
      </c>
      <c r="DB46" s="62">
        <v>6.47</v>
      </c>
      <c r="DC46" s="62">
        <v>0</v>
      </c>
      <c r="DD46" s="62">
        <v>0</v>
      </c>
      <c r="DE46" s="62">
        <v>0</v>
      </c>
      <c r="DF46" s="62">
        <v>0</v>
      </c>
      <c r="DG46" s="62" t="s">
        <v>104</v>
      </c>
    </row>
    <row r="47" spans="1:111" ht="15.75" thickBot="1" x14ac:dyDescent="0.3">
      <c r="A47" s="2" t="s">
        <v>92</v>
      </c>
      <c r="B47" s="2" t="s">
        <v>93</v>
      </c>
      <c r="C47" s="62">
        <v>2020</v>
      </c>
      <c r="D47" s="62">
        <v>92</v>
      </c>
      <c r="E47" s="62">
        <v>66</v>
      </c>
      <c r="F47" s="62">
        <v>71.739999999999995</v>
      </c>
      <c r="G47" s="62">
        <v>1</v>
      </c>
      <c r="H47" s="62">
        <v>0</v>
      </c>
      <c r="I47" s="62">
        <v>0</v>
      </c>
      <c r="J47" s="62">
        <v>1.0900000000000001</v>
      </c>
      <c r="K47" s="62">
        <v>3</v>
      </c>
      <c r="L47" s="62">
        <v>0</v>
      </c>
      <c r="M47" s="62">
        <v>0</v>
      </c>
      <c r="N47" s="62">
        <v>3.26</v>
      </c>
      <c r="O47" s="62">
        <v>12</v>
      </c>
      <c r="P47" s="62">
        <v>10</v>
      </c>
      <c r="Q47" s="62">
        <v>83.33</v>
      </c>
      <c r="R47" s="62">
        <v>13.04</v>
      </c>
      <c r="S47" s="62">
        <v>69</v>
      </c>
      <c r="T47" s="62">
        <v>47</v>
      </c>
      <c r="U47" s="62">
        <v>68.12</v>
      </c>
      <c r="V47" s="62">
        <v>75</v>
      </c>
      <c r="W47" s="62">
        <v>0</v>
      </c>
      <c r="X47" s="62">
        <v>0</v>
      </c>
      <c r="Y47" s="62">
        <v>0</v>
      </c>
      <c r="Z47" s="62">
        <v>0</v>
      </c>
      <c r="AA47" s="62">
        <v>0</v>
      </c>
      <c r="AB47" s="62">
        <v>0</v>
      </c>
      <c r="AC47" s="62">
        <v>0</v>
      </c>
      <c r="AD47" s="62">
        <v>0</v>
      </c>
      <c r="AE47" s="62">
        <v>2</v>
      </c>
      <c r="AF47" s="62">
        <v>0</v>
      </c>
      <c r="AG47" s="62">
        <v>0</v>
      </c>
      <c r="AH47" s="62">
        <v>2.17</v>
      </c>
      <c r="AI47" s="62">
        <v>0</v>
      </c>
      <c r="AJ47" s="62">
        <v>0</v>
      </c>
      <c r="AK47" s="62">
        <v>0</v>
      </c>
      <c r="AL47" s="62">
        <v>0</v>
      </c>
      <c r="AM47" s="62">
        <v>14</v>
      </c>
      <c r="AN47" s="62">
        <v>10</v>
      </c>
      <c r="AO47" s="62">
        <v>71.430000000000007</v>
      </c>
      <c r="AP47" s="62">
        <v>15.22</v>
      </c>
      <c r="AQ47" s="62">
        <v>0</v>
      </c>
      <c r="AR47" s="62">
        <v>0</v>
      </c>
      <c r="AS47" s="62">
        <v>0</v>
      </c>
      <c r="AT47" s="62">
        <v>0</v>
      </c>
      <c r="AU47" s="62">
        <v>2</v>
      </c>
      <c r="AV47" s="62">
        <v>0</v>
      </c>
      <c r="AW47" s="62">
        <v>0</v>
      </c>
      <c r="AX47" s="62">
        <v>2.17</v>
      </c>
      <c r="AY47" s="62">
        <v>3</v>
      </c>
      <c r="AZ47" s="62">
        <v>0</v>
      </c>
      <c r="BA47" s="62">
        <v>0</v>
      </c>
      <c r="BB47" s="62">
        <v>3.26</v>
      </c>
      <c r="BC47" s="62">
        <v>9</v>
      </c>
      <c r="BD47" s="62">
        <v>5</v>
      </c>
      <c r="BE47" s="62">
        <v>55.56</v>
      </c>
      <c r="BF47" s="62">
        <v>9.7799999999999994</v>
      </c>
      <c r="BG47" s="62">
        <v>0</v>
      </c>
      <c r="BH47" s="62">
        <v>0</v>
      </c>
      <c r="BI47" s="62">
        <v>0</v>
      </c>
      <c r="BJ47" s="62">
        <v>0</v>
      </c>
      <c r="BK47" s="62">
        <v>0</v>
      </c>
      <c r="BL47" s="62">
        <v>0</v>
      </c>
      <c r="BM47" s="62">
        <v>0</v>
      </c>
      <c r="BN47" s="62">
        <v>0</v>
      </c>
      <c r="BO47" s="62">
        <v>0</v>
      </c>
      <c r="BP47" s="62">
        <v>0</v>
      </c>
      <c r="BQ47" s="62">
        <v>0</v>
      </c>
      <c r="BR47" s="62">
        <v>0</v>
      </c>
      <c r="BS47" s="62">
        <v>0</v>
      </c>
      <c r="BT47" s="62">
        <v>0</v>
      </c>
      <c r="BU47" s="62">
        <v>0</v>
      </c>
      <c r="BV47" s="62">
        <v>0</v>
      </c>
      <c r="BW47" s="62">
        <v>78</v>
      </c>
      <c r="BX47" s="62">
        <v>56</v>
      </c>
      <c r="BY47" s="62">
        <v>71.790000000000006</v>
      </c>
      <c r="BZ47" s="62">
        <v>84.78</v>
      </c>
      <c r="CA47" s="62">
        <v>1</v>
      </c>
      <c r="CB47" s="62">
        <v>0</v>
      </c>
      <c r="CC47" s="62">
        <v>0</v>
      </c>
      <c r="CD47" s="62">
        <v>1.0900000000000001</v>
      </c>
      <c r="CE47" s="62">
        <v>1</v>
      </c>
      <c r="CF47" s="62">
        <v>0</v>
      </c>
      <c r="CG47" s="62">
        <v>0</v>
      </c>
      <c r="CH47" s="62">
        <v>1.0900000000000001</v>
      </c>
      <c r="CI47" s="62">
        <v>9</v>
      </c>
      <c r="CJ47" s="62">
        <v>7</v>
      </c>
      <c r="CK47" s="62">
        <v>77.78</v>
      </c>
      <c r="CL47" s="62">
        <v>9.7799999999999994</v>
      </c>
      <c r="CM47" s="62">
        <v>60</v>
      </c>
      <c r="CN47" s="62">
        <v>42</v>
      </c>
      <c r="CO47" s="62">
        <v>70</v>
      </c>
      <c r="CP47" s="62">
        <v>65.22</v>
      </c>
      <c r="CQ47" s="62">
        <v>0</v>
      </c>
      <c r="CR47" s="62">
        <v>0</v>
      </c>
      <c r="CS47" s="62">
        <v>0</v>
      </c>
      <c r="CT47" s="62">
        <v>0</v>
      </c>
      <c r="CU47" s="62">
        <v>0</v>
      </c>
      <c r="CV47" s="62">
        <v>0</v>
      </c>
      <c r="CW47" s="62">
        <v>0</v>
      </c>
      <c r="CX47" s="62">
        <v>0</v>
      </c>
      <c r="CY47" s="62">
        <v>2</v>
      </c>
      <c r="CZ47" s="62">
        <v>0</v>
      </c>
      <c r="DA47" s="62">
        <v>0</v>
      </c>
      <c r="DB47" s="62">
        <v>2.17</v>
      </c>
      <c r="DC47" s="62">
        <v>0</v>
      </c>
      <c r="DD47" s="62">
        <v>0</v>
      </c>
      <c r="DE47" s="62">
        <v>0</v>
      </c>
      <c r="DF47" s="62">
        <v>0</v>
      </c>
      <c r="DG47" s="62" t="s">
        <v>104</v>
      </c>
    </row>
    <row r="48" spans="1:111" ht="15.75" thickBot="1" x14ac:dyDescent="0.3">
      <c r="A48" s="2" t="s">
        <v>90</v>
      </c>
      <c r="B48" s="2" t="s">
        <v>91</v>
      </c>
      <c r="C48" s="62">
        <v>2019</v>
      </c>
      <c r="D48" s="62">
        <v>3473</v>
      </c>
      <c r="E48" s="62">
        <v>2502</v>
      </c>
      <c r="F48" s="62">
        <v>72.040000000000006</v>
      </c>
      <c r="G48" s="62">
        <v>207</v>
      </c>
      <c r="H48" s="62">
        <v>88</v>
      </c>
      <c r="I48" s="62">
        <v>42.51</v>
      </c>
      <c r="J48" s="62">
        <v>5.96</v>
      </c>
      <c r="K48" s="62">
        <v>246</v>
      </c>
      <c r="L48" s="62">
        <v>149</v>
      </c>
      <c r="M48" s="62">
        <v>60.57</v>
      </c>
      <c r="N48" s="62">
        <v>7.08</v>
      </c>
      <c r="O48" s="62">
        <v>1297</v>
      </c>
      <c r="P48" s="62">
        <v>1023</v>
      </c>
      <c r="Q48" s="62">
        <v>78.87</v>
      </c>
      <c r="R48" s="62">
        <v>37.35</v>
      </c>
      <c r="S48" s="62">
        <v>1455</v>
      </c>
      <c r="T48" s="62">
        <v>1060</v>
      </c>
      <c r="U48" s="62">
        <v>72.849999999999994</v>
      </c>
      <c r="V48" s="62">
        <v>41.89</v>
      </c>
      <c r="W48" s="62">
        <v>3</v>
      </c>
      <c r="X48" s="62">
        <v>0</v>
      </c>
      <c r="Y48" s="62">
        <v>0</v>
      </c>
      <c r="Z48" s="62">
        <v>0.09</v>
      </c>
      <c r="AA48" s="62">
        <v>1</v>
      </c>
      <c r="AB48" s="62">
        <v>0</v>
      </c>
      <c r="AC48" s="62">
        <v>0</v>
      </c>
      <c r="AD48" s="62">
        <v>0.03</v>
      </c>
      <c r="AE48" s="62">
        <v>189</v>
      </c>
      <c r="AF48" s="62">
        <v>126</v>
      </c>
      <c r="AG48" s="62">
        <v>66.67</v>
      </c>
      <c r="AH48" s="62">
        <v>5.44</v>
      </c>
      <c r="AI48" s="62">
        <v>0</v>
      </c>
      <c r="AJ48" s="62">
        <v>0</v>
      </c>
      <c r="AK48" s="62">
        <v>0</v>
      </c>
      <c r="AL48" s="62">
        <v>0</v>
      </c>
      <c r="AM48" s="62">
        <v>968</v>
      </c>
      <c r="AN48" s="62">
        <v>684</v>
      </c>
      <c r="AO48" s="62">
        <v>70.66</v>
      </c>
      <c r="AP48" s="62">
        <v>27.87</v>
      </c>
      <c r="AQ48" s="62">
        <v>70</v>
      </c>
      <c r="AR48" s="62">
        <v>25</v>
      </c>
      <c r="AS48" s="62">
        <v>35.71</v>
      </c>
      <c r="AT48" s="62">
        <v>2.02</v>
      </c>
      <c r="AU48" s="62">
        <v>52</v>
      </c>
      <c r="AV48" s="62">
        <v>28</v>
      </c>
      <c r="AW48" s="62">
        <v>53.85</v>
      </c>
      <c r="AX48" s="62">
        <v>1.5</v>
      </c>
      <c r="AY48" s="62">
        <v>450</v>
      </c>
      <c r="AZ48" s="62">
        <v>357</v>
      </c>
      <c r="BA48" s="62">
        <v>79.33</v>
      </c>
      <c r="BB48" s="62">
        <v>12.96</v>
      </c>
      <c r="BC48" s="62">
        <v>329</v>
      </c>
      <c r="BD48" s="62">
        <v>233</v>
      </c>
      <c r="BE48" s="62">
        <v>70.819999999999993</v>
      </c>
      <c r="BF48" s="62">
        <v>9.4700000000000006</v>
      </c>
      <c r="BG48" s="62">
        <v>0</v>
      </c>
      <c r="BH48" s="62">
        <v>0</v>
      </c>
      <c r="BI48" s="62">
        <v>0</v>
      </c>
      <c r="BJ48" s="62">
        <v>0</v>
      </c>
      <c r="BK48" s="62">
        <v>0</v>
      </c>
      <c r="BL48" s="62">
        <v>0</v>
      </c>
      <c r="BM48" s="62">
        <v>0</v>
      </c>
      <c r="BN48" s="62">
        <v>0</v>
      </c>
      <c r="BO48" s="62">
        <v>50</v>
      </c>
      <c r="BP48" s="62">
        <v>32</v>
      </c>
      <c r="BQ48" s="62">
        <v>64</v>
      </c>
      <c r="BR48" s="62">
        <v>1.44</v>
      </c>
      <c r="BS48" s="62">
        <v>0</v>
      </c>
      <c r="BT48" s="62">
        <v>0</v>
      </c>
      <c r="BU48" s="62">
        <v>0</v>
      </c>
      <c r="BV48" s="62">
        <v>0</v>
      </c>
      <c r="BW48" s="62">
        <v>2505</v>
      </c>
      <c r="BX48" s="62">
        <v>1818</v>
      </c>
      <c r="BY48" s="62">
        <v>72.569999999999993</v>
      </c>
      <c r="BZ48" s="62">
        <v>72.13</v>
      </c>
      <c r="CA48" s="62">
        <v>137</v>
      </c>
      <c r="CB48" s="62">
        <v>63</v>
      </c>
      <c r="CC48" s="62">
        <v>45.99</v>
      </c>
      <c r="CD48" s="62">
        <v>3.94</v>
      </c>
      <c r="CE48" s="62">
        <v>194</v>
      </c>
      <c r="CF48" s="62">
        <v>121</v>
      </c>
      <c r="CG48" s="62">
        <v>62.37</v>
      </c>
      <c r="CH48" s="62">
        <v>5.59</v>
      </c>
      <c r="CI48" s="62">
        <v>847</v>
      </c>
      <c r="CJ48" s="62">
        <v>666</v>
      </c>
      <c r="CK48" s="62">
        <v>78.63</v>
      </c>
      <c r="CL48" s="62">
        <v>24.39</v>
      </c>
      <c r="CM48" s="62">
        <v>1126</v>
      </c>
      <c r="CN48" s="62">
        <v>827</v>
      </c>
      <c r="CO48" s="62">
        <v>73.45</v>
      </c>
      <c r="CP48" s="62">
        <v>32.42</v>
      </c>
      <c r="CQ48" s="62">
        <v>3</v>
      </c>
      <c r="CR48" s="62">
        <v>0</v>
      </c>
      <c r="CS48" s="62">
        <v>0</v>
      </c>
      <c r="CT48" s="62">
        <v>0.09</v>
      </c>
      <c r="CU48" s="62">
        <v>1</v>
      </c>
      <c r="CV48" s="62">
        <v>0</v>
      </c>
      <c r="CW48" s="62">
        <v>0</v>
      </c>
      <c r="CX48" s="62">
        <v>0.03</v>
      </c>
      <c r="CY48" s="62">
        <v>139</v>
      </c>
      <c r="CZ48" s="62">
        <v>94</v>
      </c>
      <c r="DA48" s="62">
        <v>67.63</v>
      </c>
      <c r="DB48" s="62">
        <v>4</v>
      </c>
      <c r="DC48" s="62">
        <v>0</v>
      </c>
      <c r="DD48" s="62">
        <v>0</v>
      </c>
      <c r="DE48" s="62">
        <v>0</v>
      </c>
      <c r="DF48" s="62">
        <v>0</v>
      </c>
      <c r="DG48" s="62" t="s">
        <v>104</v>
      </c>
    </row>
    <row r="49" spans="1:111" ht="15.75" thickBot="1" x14ac:dyDescent="0.3">
      <c r="A49" s="2" t="s">
        <v>94</v>
      </c>
      <c r="B49" s="2" t="s">
        <v>95</v>
      </c>
      <c r="C49" s="62">
        <v>2020</v>
      </c>
      <c r="D49" s="62">
        <v>2442</v>
      </c>
      <c r="E49" s="62">
        <v>1814</v>
      </c>
      <c r="F49" s="62">
        <v>74.28</v>
      </c>
      <c r="G49" s="62">
        <v>26</v>
      </c>
      <c r="H49" s="62">
        <v>12</v>
      </c>
      <c r="I49" s="62">
        <v>46.15</v>
      </c>
      <c r="J49" s="62">
        <v>1.06</v>
      </c>
      <c r="K49" s="62">
        <v>151</v>
      </c>
      <c r="L49" s="62">
        <v>87</v>
      </c>
      <c r="M49" s="62">
        <v>57.62</v>
      </c>
      <c r="N49" s="62">
        <v>6.18</v>
      </c>
      <c r="O49" s="62">
        <v>958</v>
      </c>
      <c r="P49" s="62">
        <v>766</v>
      </c>
      <c r="Q49" s="62">
        <v>79.959999999999994</v>
      </c>
      <c r="R49" s="62">
        <v>39.229999999999997</v>
      </c>
      <c r="S49" s="62">
        <v>993</v>
      </c>
      <c r="T49" s="62">
        <v>707</v>
      </c>
      <c r="U49" s="62">
        <v>71.2</v>
      </c>
      <c r="V49" s="62">
        <v>40.659999999999997</v>
      </c>
      <c r="W49" s="62">
        <v>7</v>
      </c>
      <c r="X49" s="62">
        <v>4</v>
      </c>
      <c r="Y49" s="62">
        <v>57.14</v>
      </c>
      <c r="Z49" s="62">
        <v>0.28999999999999998</v>
      </c>
      <c r="AA49" s="62">
        <v>8</v>
      </c>
      <c r="AB49" s="62">
        <v>5</v>
      </c>
      <c r="AC49" s="62">
        <v>62.5</v>
      </c>
      <c r="AD49" s="62">
        <v>0.33</v>
      </c>
      <c r="AE49" s="62">
        <v>160</v>
      </c>
      <c r="AF49" s="62">
        <v>126</v>
      </c>
      <c r="AG49" s="62">
        <v>78.75</v>
      </c>
      <c r="AH49" s="62">
        <v>6.55</v>
      </c>
      <c r="AI49" s="62">
        <v>0</v>
      </c>
      <c r="AJ49" s="62">
        <v>0</v>
      </c>
      <c r="AK49" s="62">
        <v>0</v>
      </c>
      <c r="AL49" s="62">
        <v>0</v>
      </c>
      <c r="AM49" s="62">
        <v>727</v>
      </c>
      <c r="AN49" s="62">
        <v>555</v>
      </c>
      <c r="AO49" s="62">
        <v>76.34</v>
      </c>
      <c r="AP49" s="62">
        <v>29.77</v>
      </c>
      <c r="AQ49" s="62">
        <v>8</v>
      </c>
      <c r="AR49" s="62">
        <v>4</v>
      </c>
      <c r="AS49" s="62">
        <v>50</v>
      </c>
      <c r="AT49" s="62">
        <v>0.33</v>
      </c>
      <c r="AU49" s="62">
        <v>42</v>
      </c>
      <c r="AV49" s="62">
        <v>24</v>
      </c>
      <c r="AW49" s="62">
        <v>57.14</v>
      </c>
      <c r="AX49" s="62">
        <v>1.72</v>
      </c>
      <c r="AY49" s="62">
        <v>351</v>
      </c>
      <c r="AZ49" s="62">
        <v>288</v>
      </c>
      <c r="BA49" s="62">
        <v>82.05</v>
      </c>
      <c r="BB49" s="62">
        <v>14.37</v>
      </c>
      <c r="BC49" s="62">
        <v>243</v>
      </c>
      <c r="BD49" s="62">
        <v>173</v>
      </c>
      <c r="BE49" s="62">
        <v>71.19</v>
      </c>
      <c r="BF49" s="62">
        <v>9.9499999999999993</v>
      </c>
      <c r="BG49" s="62">
        <v>2</v>
      </c>
      <c r="BH49" s="62">
        <v>0</v>
      </c>
      <c r="BI49" s="62">
        <v>0</v>
      </c>
      <c r="BJ49" s="62">
        <v>0.08</v>
      </c>
      <c r="BK49" s="62">
        <v>2</v>
      </c>
      <c r="BL49" s="62">
        <v>0</v>
      </c>
      <c r="BM49" s="62">
        <v>0</v>
      </c>
      <c r="BN49" s="62">
        <v>0.08</v>
      </c>
      <c r="BO49" s="62">
        <v>43</v>
      </c>
      <c r="BP49" s="62">
        <v>34</v>
      </c>
      <c r="BQ49" s="62">
        <v>79.069999999999993</v>
      </c>
      <c r="BR49" s="62">
        <v>1.76</v>
      </c>
      <c r="BS49" s="62">
        <v>0</v>
      </c>
      <c r="BT49" s="62">
        <v>0</v>
      </c>
      <c r="BU49" s="62">
        <v>0</v>
      </c>
      <c r="BV49" s="62">
        <v>0</v>
      </c>
      <c r="BW49" s="62">
        <v>1712</v>
      </c>
      <c r="BX49" s="62">
        <v>1256</v>
      </c>
      <c r="BY49" s="62">
        <v>73.36</v>
      </c>
      <c r="BZ49" s="62">
        <v>70.11</v>
      </c>
      <c r="CA49" s="62">
        <v>18</v>
      </c>
      <c r="CB49" s="62">
        <v>8</v>
      </c>
      <c r="CC49" s="62">
        <v>44.44</v>
      </c>
      <c r="CD49" s="62">
        <v>0.74</v>
      </c>
      <c r="CE49" s="62">
        <v>109</v>
      </c>
      <c r="CF49" s="62">
        <v>63</v>
      </c>
      <c r="CG49" s="62">
        <v>57.8</v>
      </c>
      <c r="CH49" s="62">
        <v>4.46</v>
      </c>
      <c r="CI49" s="62">
        <v>605</v>
      </c>
      <c r="CJ49" s="62">
        <v>476</v>
      </c>
      <c r="CK49" s="62">
        <v>78.680000000000007</v>
      </c>
      <c r="CL49" s="62">
        <v>24.77</v>
      </c>
      <c r="CM49" s="62">
        <v>749</v>
      </c>
      <c r="CN49" s="62">
        <v>533</v>
      </c>
      <c r="CO49" s="62">
        <v>71.16</v>
      </c>
      <c r="CP49" s="62">
        <v>30.67</v>
      </c>
      <c r="CQ49" s="62">
        <v>5</v>
      </c>
      <c r="CR49" s="62">
        <v>3</v>
      </c>
      <c r="CS49" s="62">
        <v>60</v>
      </c>
      <c r="CT49" s="62">
        <v>0.2</v>
      </c>
      <c r="CU49" s="62">
        <v>6</v>
      </c>
      <c r="CV49" s="62">
        <v>5</v>
      </c>
      <c r="CW49" s="62">
        <v>83.33</v>
      </c>
      <c r="CX49" s="62">
        <v>0.25</v>
      </c>
      <c r="CY49" s="62">
        <v>117</v>
      </c>
      <c r="CZ49" s="62">
        <v>92</v>
      </c>
      <c r="DA49" s="62">
        <v>78.63</v>
      </c>
      <c r="DB49" s="62">
        <v>4.79</v>
      </c>
      <c r="DC49" s="62">
        <v>0</v>
      </c>
      <c r="DD49" s="62">
        <v>0</v>
      </c>
      <c r="DE49" s="62">
        <v>0</v>
      </c>
      <c r="DF49" s="62">
        <v>0</v>
      </c>
      <c r="DG49" s="62" t="s">
        <v>104</v>
      </c>
    </row>
    <row r="50" spans="1:111" ht="15.75" thickBot="1" x14ac:dyDescent="0.3">
      <c r="A50" s="2" t="s">
        <v>98</v>
      </c>
      <c r="B50" s="2" t="s">
        <v>99</v>
      </c>
      <c r="C50" s="62">
        <v>2020</v>
      </c>
      <c r="D50" s="62">
        <v>119</v>
      </c>
      <c r="E50" s="62">
        <v>77</v>
      </c>
      <c r="F50" s="62">
        <v>64.709999999999994</v>
      </c>
      <c r="G50" s="62">
        <v>1</v>
      </c>
      <c r="H50" s="62">
        <v>0</v>
      </c>
      <c r="I50" s="62">
        <v>0</v>
      </c>
      <c r="J50" s="62">
        <v>0.84</v>
      </c>
      <c r="K50" s="62">
        <v>5</v>
      </c>
      <c r="L50" s="62">
        <v>5</v>
      </c>
      <c r="M50" s="62">
        <v>100</v>
      </c>
      <c r="N50" s="62">
        <v>4.2</v>
      </c>
      <c r="O50" s="62">
        <v>17</v>
      </c>
      <c r="P50" s="62">
        <v>13</v>
      </c>
      <c r="Q50" s="62">
        <v>76.47</v>
      </c>
      <c r="R50" s="62">
        <v>14.29</v>
      </c>
      <c r="S50" s="62">
        <v>87</v>
      </c>
      <c r="T50" s="62">
        <v>51</v>
      </c>
      <c r="U50" s="62">
        <v>58.62</v>
      </c>
      <c r="V50" s="62">
        <v>73.11</v>
      </c>
      <c r="W50" s="62">
        <v>0</v>
      </c>
      <c r="X50" s="62">
        <v>0</v>
      </c>
      <c r="Y50" s="62">
        <v>0</v>
      </c>
      <c r="Z50" s="62">
        <v>0</v>
      </c>
      <c r="AA50" s="62">
        <v>1</v>
      </c>
      <c r="AB50" s="62">
        <v>0</v>
      </c>
      <c r="AC50" s="62">
        <v>0</v>
      </c>
      <c r="AD50" s="62">
        <v>0.84</v>
      </c>
      <c r="AE50" s="62">
        <v>5</v>
      </c>
      <c r="AF50" s="62">
        <v>3</v>
      </c>
      <c r="AG50" s="62">
        <v>60</v>
      </c>
      <c r="AH50" s="62">
        <v>4.2</v>
      </c>
      <c r="AI50" s="62">
        <v>0</v>
      </c>
      <c r="AJ50" s="62">
        <v>0</v>
      </c>
      <c r="AK50" s="62">
        <v>0</v>
      </c>
      <c r="AL50" s="62">
        <v>0</v>
      </c>
      <c r="AM50" s="62">
        <v>27</v>
      </c>
      <c r="AN50" s="62">
        <v>15</v>
      </c>
      <c r="AO50" s="62">
        <v>55.56</v>
      </c>
      <c r="AP50" s="62">
        <v>22.69</v>
      </c>
      <c r="AQ50" s="62">
        <v>1</v>
      </c>
      <c r="AR50" s="62">
        <v>0</v>
      </c>
      <c r="AS50" s="62">
        <v>0</v>
      </c>
      <c r="AT50" s="62">
        <v>0.84</v>
      </c>
      <c r="AU50" s="62">
        <v>0</v>
      </c>
      <c r="AV50" s="62">
        <v>0</v>
      </c>
      <c r="AW50" s="62">
        <v>0</v>
      </c>
      <c r="AX50" s="62">
        <v>0</v>
      </c>
      <c r="AY50" s="62">
        <v>4</v>
      </c>
      <c r="AZ50" s="62">
        <v>0</v>
      </c>
      <c r="BA50" s="62">
        <v>0</v>
      </c>
      <c r="BB50" s="62">
        <v>3.36</v>
      </c>
      <c r="BC50" s="62">
        <v>19</v>
      </c>
      <c r="BD50" s="62">
        <v>8</v>
      </c>
      <c r="BE50" s="62">
        <v>42.11</v>
      </c>
      <c r="BF50" s="62">
        <v>15.97</v>
      </c>
      <c r="BG50" s="62">
        <v>0</v>
      </c>
      <c r="BH50" s="62">
        <v>0</v>
      </c>
      <c r="BI50" s="62">
        <v>0</v>
      </c>
      <c r="BJ50" s="62">
        <v>0</v>
      </c>
      <c r="BK50" s="62">
        <v>0</v>
      </c>
      <c r="BL50" s="62">
        <v>0</v>
      </c>
      <c r="BM50" s="62">
        <v>0</v>
      </c>
      <c r="BN50" s="62">
        <v>0</v>
      </c>
      <c r="BO50" s="62">
        <v>3</v>
      </c>
      <c r="BP50" s="62">
        <v>0</v>
      </c>
      <c r="BQ50" s="62">
        <v>0</v>
      </c>
      <c r="BR50" s="62">
        <v>2.52</v>
      </c>
      <c r="BS50" s="62">
        <v>0</v>
      </c>
      <c r="BT50" s="62">
        <v>0</v>
      </c>
      <c r="BU50" s="62">
        <v>0</v>
      </c>
      <c r="BV50" s="62">
        <v>0</v>
      </c>
      <c r="BW50" s="62">
        <v>92</v>
      </c>
      <c r="BX50" s="62">
        <v>62</v>
      </c>
      <c r="BY50" s="62">
        <v>67.39</v>
      </c>
      <c r="BZ50" s="62">
        <v>77.31</v>
      </c>
      <c r="CA50" s="62">
        <v>0</v>
      </c>
      <c r="CB50" s="62">
        <v>0</v>
      </c>
      <c r="CC50" s="62">
        <v>0</v>
      </c>
      <c r="CD50" s="62">
        <v>0</v>
      </c>
      <c r="CE50" s="62">
        <v>5</v>
      </c>
      <c r="CF50" s="62">
        <v>5</v>
      </c>
      <c r="CG50" s="62">
        <v>100</v>
      </c>
      <c r="CH50" s="62">
        <v>4.2</v>
      </c>
      <c r="CI50" s="62">
        <v>13</v>
      </c>
      <c r="CJ50" s="62">
        <v>9</v>
      </c>
      <c r="CK50" s="62">
        <v>69.23</v>
      </c>
      <c r="CL50" s="62">
        <v>10.92</v>
      </c>
      <c r="CM50" s="62">
        <v>68</v>
      </c>
      <c r="CN50" s="62">
        <v>43</v>
      </c>
      <c r="CO50" s="62">
        <v>63.24</v>
      </c>
      <c r="CP50" s="62">
        <v>57.14</v>
      </c>
      <c r="CQ50" s="62">
        <v>0</v>
      </c>
      <c r="CR50" s="62">
        <v>0</v>
      </c>
      <c r="CS50" s="62">
        <v>0</v>
      </c>
      <c r="CT50" s="62">
        <v>0</v>
      </c>
      <c r="CU50" s="62">
        <v>1</v>
      </c>
      <c r="CV50" s="62">
        <v>0</v>
      </c>
      <c r="CW50" s="62">
        <v>0</v>
      </c>
      <c r="CX50" s="62">
        <v>0.84</v>
      </c>
      <c r="CY50" s="62">
        <v>2</v>
      </c>
      <c r="CZ50" s="62">
        <v>0</v>
      </c>
      <c r="DA50" s="62">
        <v>0</v>
      </c>
      <c r="DB50" s="62">
        <v>1.68</v>
      </c>
      <c r="DC50" s="62">
        <v>0</v>
      </c>
      <c r="DD50" s="62">
        <v>0</v>
      </c>
      <c r="DE50" s="62">
        <v>0</v>
      </c>
      <c r="DF50" s="62">
        <v>0</v>
      </c>
      <c r="DG50" s="62" t="s">
        <v>104</v>
      </c>
    </row>
    <row r="51" spans="1:111" ht="15.75" thickBot="1" x14ac:dyDescent="0.3">
      <c r="A51" s="2" t="s">
        <v>96</v>
      </c>
      <c r="B51" s="2" t="s">
        <v>97</v>
      </c>
      <c r="C51" s="62">
        <v>2019</v>
      </c>
      <c r="D51" s="62">
        <v>818</v>
      </c>
      <c r="E51" s="62">
        <v>598</v>
      </c>
      <c r="F51" s="62">
        <v>73.11</v>
      </c>
      <c r="G51" s="62">
        <v>13</v>
      </c>
      <c r="H51" s="62">
        <v>5</v>
      </c>
      <c r="I51" s="62">
        <v>38.46</v>
      </c>
      <c r="J51" s="62">
        <v>1.59</v>
      </c>
      <c r="K51" s="62">
        <v>34</v>
      </c>
      <c r="L51" s="62">
        <v>24</v>
      </c>
      <c r="M51" s="62">
        <v>70.59</v>
      </c>
      <c r="N51" s="62">
        <v>4.16</v>
      </c>
      <c r="O51" s="62">
        <v>126</v>
      </c>
      <c r="P51" s="62">
        <v>89</v>
      </c>
      <c r="Q51" s="62">
        <v>70.63</v>
      </c>
      <c r="R51" s="62">
        <v>15.4</v>
      </c>
      <c r="S51" s="62">
        <v>602</v>
      </c>
      <c r="T51" s="62">
        <v>452</v>
      </c>
      <c r="U51" s="62">
        <v>75.08</v>
      </c>
      <c r="V51" s="62">
        <v>73.59</v>
      </c>
      <c r="W51" s="62">
        <v>1</v>
      </c>
      <c r="X51" s="62">
        <v>0</v>
      </c>
      <c r="Y51" s="62">
        <v>0</v>
      </c>
      <c r="Z51" s="62">
        <v>0.12</v>
      </c>
      <c r="AA51" s="62">
        <v>1</v>
      </c>
      <c r="AB51" s="62">
        <v>0</v>
      </c>
      <c r="AC51" s="62">
        <v>0</v>
      </c>
      <c r="AD51" s="62">
        <v>0.12</v>
      </c>
      <c r="AE51" s="62">
        <v>29</v>
      </c>
      <c r="AF51" s="62">
        <v>22</v>
      </c>
      <c r="AG51" s="62">
        <v>75.86</v>
      </c>
      <c r="AH51" s="62">
        <v>3.55</v>
      </c>
      <c r="AI51" s="62">
        <v>0</v>
      </c>
      <c r="AJ51" s="62">
        <v>0</v>
      </c>
      <c r="AK51" s="62">
        <v>0</v>
      </c>
      <c r="AL51" s="62">
        <v>0</v>
      </c>
      <c r="AM51" s="62">
        <v>155</v>
      </c>
      <c r="AN51" s="62">
        <v>109</v>
      </c>
      <c r="AO51" s="62">
        <v>70.319999999999993</v>
      </c>
      <c r="AP51" s="62">
        <v>18.95</v>
      </c>
      <c r="AQ51" s="62">
        <v>3</v>
      </c>
      <c r="AR51" s="62">
        <v>0</v>
      </c>
      <c r="AS51" s="62">
        <v>0</v>
      </c>
      <c r="AT51" s="62">
        <v>0.37</v>
      </c>
      <c r="AU51" s="62">
        <v>4</v>
      </c>
      <c r="AV51" s="62">
        <v>0</v>
      </c>
      <c r="AW51" s="62">
        <v>0</v>
      </c>
      <c r="AX51" s="62">
        <v>0.49</v>
      </c>
      <c r="AY51" s="62">
        <v>31</v>
      </c>
      <c r="AZ51" s="62">
        <v>20</v>
      </c>
      <c r="BA51" s="62">
        <v>64.52</v>
      </c>
      <c r="BB51" s="62">
        <v>3.79</v>
      </c>
      <c r="BC51" s="62">
        <v>111</v>
      </c>
      <c r="BD51" s="62">
        <v>83</v>
      </c>
      <c r="BE51" s="62">
        <v>74.77</v>
      </c>
      <c r="BF51" s="62">
        <v>13.57</v>
      </c>
      <c r="BG51" s="62">
        <v>0</v>
      </c>
      <c r="BH51" s="62">
        <v>0</v>
      </c>
      <c r="BI51" s="62">
        <v>0</v>
      </c>
      <c r="BJ51" s="62">
        <v>0</v>
      </c>
      <c r="BK51" s="62">
        <v>0</v>
      </c>
      <c r="BL51" s="62">
        <v>0</v>
      </c>
      <c r="BM51" s="62">
        <v>0</v>
      </c>
      <c r="BN51" s="62">
        <v>0</v>
      </c>
      <c r="BO51" s="62">
        <v>5</v>
      </c>
      <c r="BP51" s="62">
        <v>3</v>
      </c>
      <c r="BQ51" s="62">
        <v>60</v>
      </c>
      <c r="BR51" s="62">
        <v>0.61</v>
      </c>
      <c r="BS51" s="62">
        <v>0</v>
      </c>
      <c r="BT51" s="62">
        <v>0</v>
      </c>
      <c r="BU51" s="62">
        <v>0</v>
      </c>
      <c r="BV51" s="62">
        <v>0</v>
      </c>
      <c r="BW51" s="62">
        <v>663</v>
      </c>
      <c r="BX51" s="62">
        <v>489</v>
      </c>
      <c r="BY51" s="62">
        <v>73.760000000000005</v>
      </c>
      <c r="BZ51" s="62">
        <v>81.05</v>
      </c>
      <c r="CA51" s="62">
        <v>10</v>
      </c>
      <c r="CB51" s="62">
        <v>4</v>
      </c>
      <c r="CC51" s="62">
        <v>40</v>
      </c>
      <c r="CD51" s="62">
        <v>1.22</v>
      </c>
      <c r="CE51" s="62">
        <v>30</v>
      </c>
      <c r="CF51" s="62">
        <v>22</v>
      </c>
      <c r="CG51" s="62">
        <v>73.33</v>
      </c>
      <c r="CH51" s="62">
        <v>3.67</v>
      </c>
      <c r="CI51" s="62">
        <v>95</v>
      </c>
      <c r="CJ51" s="62">
        <v>69</v>
      </c>
      <c r="CK51" s="62">
        <v>72.63</v>
      </c>
      <c r="CL51" s="62">
        <v>11.61</v>
      </c>
      <c r="CM51" s="62">
        <v>491</v>
      </c>
      <c r="CN51" s="62">
        <v>369</v>
      </c>
      <c r="CO51" s="62">
        <v>75.150000000000006</v>
      </c>
      <c r="CP51" s="62">
        <v>60.02</v>
      </c>
      <c r="CQ51" s="62">
        <v>1</v>
      </c>
      <c r="CR51" s="62">
        <v>0</v>
      </c>
      <c r="CS51" s="62">
        <v>0</v>
      </c>
      <c r="CT51" s="62">
        <v>0.12</v>
      </c>
      <c r="CU51" s="62">
        <v>1</v>
      </c>
      <c r="CV51" s="62">
        <v>0</v>
      </c>
      <c r="CW51" s="62">
        <v>0</v>
      </c>
      <c r="CX51" s="62">
        <v>0.12</v>
      </c>
      <c r="CY51" s="62">
        <v>24</v>
      </c>
      <c r="CZ51" s="62">
        <v>19</v>
      </c>
      <c r="DA51" s="62">
        <v>79.17</v>
      </c>
      <c r="DB51" s="62">
        <v>2.93</v>
      </c>
      <c r="DC51" s="62">
        <v>0</v>
      </c>
      <c r="DD51" s="62">
        <v>0</v>
      </c>
      <c r="DE51" s="62">
        <v>0</v>
      </c>
      <c r="DF51" s="62">
        <v>0</v>
      </c>
      <c r="DG51" s="62" t="s">
        <v>104</v>
      </c>
    </row>
    <row r="52" spans="1:111" ht="15.75" thickBot="1" x14ac:dyDescent="0.3">
      <c r="A52" s="2" t="s">
        <v>100</v>
      </c>
      <c r="B52" s="2" t="s">
        <v>101</v>
      </c>
      <c r="C52" s="62">
        <v>2020</v>
      </c>
      <c r="D52" s="62">
        <v>22</v>
      </c>
      <c r="E52" s="62">
        <v>19</v>
      </c>
      <c r="F52" s="62">
        <v>86.36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0</v>
      </c>
      <c r="M52" s="62">
        <v>0</v>
      </c>
      <c r="N52" s="62">
        <v>0</v>
      </c>
      <c r="O52" s="62">
        <v>2</v>
      </c>
      <c r="P52" s="62">
        <v>0</v>
      </c>
      <c r="Q52" s="62">
        <v>0</v>
      </c>
      <c r="R52" s="62">
        <v>9.09</v>
      </c>
      <c r="S52" s="62">
        <v>17</v>
      </c>
      <c r="T52" s="62">
        <v>15</v>
      </c>
      <c r="U52" s="62">
        <v>88.24</v>
      </c>
      <c r="V52" s="62">
        <v>77.27</v>
      </c>
      <c r="W52" s="62">
        <v>0</v>
      </c>
      <c r="X52" s="62">
        <v>0</v>
      </c>
      <c r="Y52" s="62">
        <v>0</v>
      </c>
      <c r="Z52" s="62">
        <v>0</v>
      </c>
      <c r="AA52" s="62">
        <v>1</v>
      </c>
      <c r="AB52" s="62">
        <v>0</v>
      </c>
      <c r="AC52" s="62">
        <v>0</v>
      </c>
      <c r="AD52" s="62">
        <v>4.55</v>
      </c>
      <c r="AE52" s="62">
        <v>0</v>
      </c>
      <c r="AF52" s="62">
        <v>0</v>
      </c>
      <c r="AG52" s="62">
        <v>0</v>
      </c>
      <c r="AH52" s="62">
        <v>0</v>
      </c>
      <c r="AI52" s="62">
        <v>0</v>
      </c>
      <c r="AJ52" s="62">
        <v>0</v>
      </c>
      <c r="AK52" s="62">
        <v>0</v>
      </c>
      <c r="AL52" s="62">
        <v>0</v>
      </c>
      <c r="AM52" s="62">
        <v>5</v>
      </c>
      <c r="AN52" s="62">
        <v>5</v>
      </c>
      <c r="AO52" s="62">
        <v>100</v>
      </c>
      <c r="AP52" s="62">
        <v>22.73</v>
      </c>
      <c r="AQ52" s="62">
        <v>0</v>
      </c>
      <c r="AR52" s="62">
        <v>0</v>
      </c>
      <c r="AS52" s="62">
        <v>0</v>
      </c>
      <c r="AT52" s="62">
        <v>0</v>
      </c>
      <c r="AU52" s="62">
        <v>0</v>
      </c>
      <c r="AV52" s="62">
        <v>0</v>
      </c>
      <c r="AW52" s="62">
        <v>0</v>
      </c>
      <c r="AX52" s="62">
        <v>0</v>
      </c>
      <c r="AY52" s="62">
        <v>2</v>
      </c>
      <c r="AZ52" s="62">
        <v>0</v>
      </c>
      <c r="BA52" s="62">
        <v>0</v>
      </c>
      <c r="BB52" s="62">
        <v>9.09</v>
      </c>
      <c r="BC52" s="62">
        <v>2</v>
      </c>
      <c r="BD52" s="62">
        <v>0</v>
      </c>
      <c r="BE52" s="62">
        <v>0</v>
      </c>
      <c r="BF52" s="62">
        <v>9.09</v>
      </c>
      <c r="BG52" s="62">
        <v>0</v>
      </c>
      <c r="BH52" s="62">
        <v>0</v>
      </c>
      <c r="BI52" s="62">
        <v>0</v>
      </c>
      <c r="BJ52" s="62">
        <v>0</v>
      </c>
      <c r="BK52" s="62">
        <v>0</v>
      </c>
      <c r="BL52" s="62">
        <v>0</v>
      </c>
      <c r="BM52" s="62">
        <v>0</v>
      </c>
      <c r="BN52" s="62">
        <v>0</v>
      </c>
      <c r="BO52" s="62">
        <v>0</v>
      </c>
      <c r="BP52" s="62">
        <v>0</v>
      </c>
      <c r="BQ52" s="62">
        <v>0</v>
      </c>
      <c r="BR52" s="62">
        <v>0</v>
      </c>
      <c r="BS52" s="62">
        <v>0</v>
      </c>
      <c r="BT52" s="62">
        <v>0</v>
      </c>
      <c r="BU52" s="62">
        <v>0</v>
      </c>
      <c r="BV52" s="62">
        <v>0</v>
      </c>
      <c r="BW52" s="62">
        <v>17</v>
      </c>
      <c r="BX52" s="62">
        <v>14</v>
      </c>
      <c r="BY52" s="62">
        <v>82.35</v>
      </c>
      <c r="BZ52" s="62">
        <v>77.27</v>
      </c>
      <c r="CA52" s="62">
        <v>0</v>
      </c>
      <c r="CB52" s="62">
        <v>0</v>
      </c>
      <c r="CC52" s="62">
        <v>0</v>
      </c>
      <c r="CD52" s="62">
        <v>0</v>
      </c>
      <c r="CE52" s="62">
        <v>0</v>
      </c>
      <c r="CF52" s="62">
        <v>0</v>
      </c>
      <c r="CG52" s="62">
        <v>0</v>
      </c>
      <c r="CH52" s="62">
        <v>0</v>
      </c>
      <c r="CI52" s="62">
        <v>0</v>
      </c>
      <c r="CJ52" s="62">
        <v>0</v>
      </c>
      <c r="CK52" s="62">
        <v>0</v>
      </c>
      <c r="CL52" s="62">
        <v>0</v>
      </c>
      <c r="CM52" s="62">
        <v>15</v>
      </c>
      <c r="CN52" s="62">
        <v>13</v>
      </c>
      <c r="CO52" s="62">
        <v>86.67</v>
      </c>
      <c r="CP52" s="62">
        <v>68.180000000000007</v>
      </c>
      <c r="CQ52" s="62">
        <v>0</v>
      </c>
      <c r="CR52" s="62">
        <v>0</v>
      </c>
      <c r="CS52" s="62">
        <v>0</v>
      </c>
      <c r="CT52" s="62">
        <v>0</v>
      </c>
      <c r="CU52" s="62">
        <v>1</v>
      </c>
      <c r="CV52" s="62">
        <v>0</v>
      </c>
      <c r="CW52" s="62">
        <v>0</v>
      </c>
      <c r="CX52" s="62">
        <v>4.55</v>
      </c>
      <c r="CY52" s="62">
        <v>0</v>
      </c>
      <c r="CZ52" s="62">
        <v>0</v>
      </c>
      <c r="DA52" s="62">
        <v>0</v>
      </c>
      <c r="DB52" s="62">
        <v>0</v>
      </c>
      <c r="DC52" s="62">
        <v>0</v>
      </c>
      <c r="DD52" s="62">
        <v>0</v>
      </c>
      <c r="DE52" s="62">
        <v>0</v>
      </c>
      <c r="DF52" s="62">
        <v>0</v>
      </c>
      <c r="DG52" s="62" t="s">
        <v>104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C811-5C2A-436D-86E6-B7B072F6DFF1}">
  <dimension ref="A1:R53"/>
  <sheetViews>
    <sheetView workbookViewId="0">
      <selection activeCell="J22" sqref="J22"/>
    </sheetView>
  </sheetViews>
  <sheetFormatPr defaultRowHeight="15" x14ac:dyDescent="0.25"/>
  <cols>
    <col min="2" max="2" width="19.42578125" customWidth="1"/>
  </cols>
  <sheetData>
    <row r="1" spans="1:18" s="62" customFormat="1" ht="30" x14ac:dyDescent="0.25">
      <c r="C1" s="63" t="s">
        <v>228</v>
      </c>
      <c r="D1" s="63" t="s">
        <v>229</v>
      </c>
      <c r="E1" s="63" t="s">
        <v>230</v>
      </c>
      <c r="F1" s="63" t="s">
        <v>231</v>
      </c>
      <c r="G1" s="63" t="s">
        <v>232</v>
      </c>
      <c r="H1" s="63" t="s">
        <v>233</v>
      </c>
      <c r="I1" s="63" t="s">
        <v>234</v>
      </c>
      <c r="J1" s="63" t="s">
        <v>235</v>
      </c>
      <c r="K1" s="63" t="s">
        <v>236</v>
      </c>
      <c r="L1" s="63" t="s">
        <v>237</v>
      </c>
      <c r="M1" s="63" t="s">
        <v>238</v>
      </c>
      <c r="N1" s="63" t="s">
        <v>239</v>
      </c>
      <c r="O1" s="63" t="s">
        <v>240</v>
      </c>
      <c r="P1" s="63" t="s">
        <v>241</v>
      </c>
      <c r="Q1" s="63" t="s">
        <v>242</v>
      </c>
    </row>
    <row r="2" spans="1:18" s="63" customFormat="1" ht="30.75" thickBot="1" x14ac:dyDescent="0.3">
      <c r="A2" s="1" t="s">
        <v>102</v>
      </c>
      <c r="B2" s="1" t="s">
        <v>103</v>
      </c>
      <c r="C2" s="63" t="s">
        <v>105</v>
      </c>
      <c r="D2" s="63" t="s">
        <v>106</v>
      </c>
      <c r="E2" s="63" t="s">
        <v>107</v>
      </c>
      <c r="F2" s="63" t="s">
        <v>109</v>
      </c>
      <c r="G2" s="63" t="s">
        <v>110</v>
      </c>
      <c r="H2" s="63" t="s">
        <v>113</v>
      </c>
      <c r="I2" s="63" t="s">
        <v>114</v>
      </c>
      <c r="J2" s="63" t="s">
        <v>117</v>
      </c>
      <c r="K2" s="63" t="s">
        <v>118</v>
      </c>
      <c r="L2" s="63" t="s">
        <v>121</v>
      </c>
      <c r="M2" s="63" t="s">
        <v>122</v>
      </c>
      <c r="N2" s="63" t="s">
        <v>141</v>
      </c>
      <c r="O2" s="63" t="s">
        <v>142</v>
      </c>
      <c r="P2" s="63" t="s">
        <v>177</v>
      </c>
      <c r="Q2" s="63" t="s">
        <v>178</v>
      </c>
    </row>
    <row r="3" spans="1:18" ht="15.75" thickBot="1" x14ac:dyDescent="0.3">
      <c r="A3" s="2" t="s">
        <v>2</v>
      </c>
      <c r="B3" s="2" t="s">
        <v>3</v>
      </c>
      <c r="C3" s="4">
        <v>2020</v>
      </c>
      <c r="D3" s="4">
        <v>1892</v>
      </c>
      <c r="E3" s="4">
        <v>1047</v>
      </c>
      <c r="F3" s="4">
        <v>311</v>
      </c>
      <c r="G3" s="4">
        <v>144</v>
      </c>
      <c r="H3" s="4">
        <v>142</v>
      </c>
      <c r="I3" s="4">
        <v>75</v>
      </c>
      <c r="J3" s="4">
        <v>143</v>
      </c>
      <c r="K3" s="4">
        <v>104</v>
      </c>
      <c r="L3" s="4">
        <v>1112</v>
      </c>
      <c r="M3" s="4">
        <v>626</v>
      </c>
      <c r="N3" s="4">
        <v>754</v>
      </c>
      <c r="O3" s="4">
        <v>425</v>
      </c>
      <c r="P3" s="4">
        <v>1132</v>
      </c>
      <c r="Q3" s="4">
        <v>618</v>
      </c>
      <c r="R3" s="4" t="s">
        <v>104</v>
      </c>
    </row>
    <row r="4" spans="1:18" ht="15.75" thickBot="1" x14ac:dyDescent="0.3">
      <c r="A4" s="2" t="s">
        <v>0</v>
      </c>
      <c r="B4" s="2" t="s">
        <v>1</v>
      </c>
      <c r="C4" s="5">
        <v>2020</v>
      </c>
      <c r="D4" s="5">
        <v>65</v>
      </c>
      <c r="E4" s="5">
        <v>45</v>
      </c>
      <c r="F4" s="5">
        <v>0</v>
      </c>
      <c r="G4" s="5">
        <v>0</v>
      </c>
      <c r="H4" s="5">
        <v>6</v>
      </c>
      <c r="I4" s="5">
        <v>3</v>
      </c>
      <c r="J4" s="5">
        <v>9</v>
      </c>
      <c r="K4" s="5">
        <v>7</v>
      </c>
      <c r="L4" s="5">
        <v>41</v>
      </c>
      <c r="M4" s="5">
        <v>28</v>
      </c>
      <c r="N4" s="5">
        <v>12</v>
      </c>
      <c r="O4" s="5">
        <v>11</v>
      </c>
      <c r="P4" s="5">
        <v>53</v>
      </c>
      <c r="Q4" s="5">
        <v>34</v>
      </c>
      <c r="R4" s="5" t="s">
        <v>104</v>
      </c>
    </row>
    <row r="5" spans="1:18" ht="15.75" thickBot="1" x14ac:dyDescent="0.3">
      <c r="A5" s="2" t="s">
        <v>6</v>
      </c>
      <c r="B5" s="2" t="s">
        <v>7</v>
      </c>
      <c r="C5" s="6">
        <v>2020</v>
      </c>
      <c r="D5" s="6">
        <v>1129</v>
      </c>
      <c r="E5" s="6">
        <v>702</v>
      </c>
      <c r="F5" s="6">
        <v>40</v>
      </c>
      <c r="G5" s="6">
        <v>17</v>
      </c>
      <c r="H5" s="6">
        <v>285</v>
      </c>
      <c r="I5" s="6">
        <v>146</v>
      </c>
      <c r="J5" s="6">
        <v>206</v>
      </c>
      <c r="K5" s="6">
        <v>166</v>
      </c>
      <c r="L5" s="6">
        <v>456</v>
      </c>
      <c r="M5" s="6">
        <v>282</v>
      </c>
      <c r="N5" s="6">
        <v>289</v>
      </c>
      <c r="O5" s="6">
        <v>198</v>
      </c>
      <c r="P5" s="6">
        <v>840</v>
      </c>
      <c r="Q5" s="6">
        <v>504</v>
      </c>
      <c r="R5" s="6" t="s">
        <v>104</v>
      </c>
    </row>
    <row r="6" spans="1:18" ht="15.75" thickBot="1" x14ac:dyDescent="0.3">
      <c r="A6" s="2" t="s">
        <v>4</v>
      </c>
      <c r="B6" s="2" t="s">
        <v>5</v>
      </c>
      <c r="C6" s="7">
        <v>2020</v>
      </c>
      <c r="D6" s="7">
        <v>939</v>
      </c>
      <c r="E6" s="7">
        <v>494</v>
      </c>
      <c r="F6" s="7">
        <v>103</v>
      </c>
      <c r="G6" s="7">
        <v>33</v>
      </c>
      <c r="H6" s="7">
        <v>93</v>
      </c>
      <c r="I6" s="7">
        <v>47</v>
      </c>
      <c r="J6" s="7">
        <v>83</v>
      </c>
      <c r="K6" s="7">
        <v>59</v>
      </c>
      <c r="L6" s="7">
        <v>567</v>
      </c>
      <c r="M6" s="7">
        <v>309</v>
      </c>
      <c r="N6" s="7">
        <v>363</v>
      </c>
      <c r="O6" s="7">
        <v>194</v>
      </c>
      <c r="P6" s="7">
        <v>572</v>
      </c>
      <c r="Q6" s="7">
        <v>298</v>
      </c>
      <c r="R6" s="7" t="s">
        <v>104</v>
      </c>
    </row>
    <row r="7" spans="1:18" ht="15.75" thickBot="1" x14ac:dyDescent="0.3">
      <c r="A7" s="2" t="s">
        <v>8</v>
      </c>
      <c r="B7" s="2" t="s">
        <v>9</v>
      </c>
      <c r="C7" s="8">
        <v>2020</v>
      </c>
      <c r="D7" s="8">
        <v>20269</v>
      </c>
      <c r="E7" s="8">
        <v>15251</v>
      </c>
      <c r="F7" s="8">
        <v>471</v>
      </c>
      <c r="G7" s="8">
        <v>280</v>
      </c>
      <c r="H7" s="8">
        <v>5741</v>
      </c>
      <c r="I7" s="8">
        <v>3560</v>
      </c>
      <c r="J7" s="8">
        <v>6996</v>
      </c>
      <c r="K7" s="8">
        <v>5868</v>
      </c>
      <c r="L7" s="8">
        <v>4842</v>
      </c>
      <c r="M7" s="8">
        <v>3804</v>
      </c>
      <c r="N7" s="8">
        <v>7039</v>
      </c>
      <c r="O7" s="8">
        <v>5556</v>
      </c>
      <c r="P7" s="8">
        <v>13207</v>
      </c>
      <c r="Q7" s="8">
        <v>9682</v>
      </c>
      <c r="R7" s="8" t="s">
        <v>104</v>
      </c>
    </row>
    <row r="8" spans="1:18" ht="15.75" thickBot="1" x14ac:dyDescent="0.3">
      <c r="A8" s="2" t="s">
        <v>10</v>
      </c>
      <c r="B8" s="2" t="s">
        <v>11</v>
      </c>
      <c r="C8" s="9">
        <v>2020</v>
      </c>
      <c r="D8" s="9">
        <v>1777</v>
      </c>
      <c r="E8" s="9">
        <v>1268</v>
      </c>
      <c r="F8" s="9">
        <v>49</v>
      </c>
      <c r="G8" s="9">
        <v>27</v>
      </c>
      <c r="H8" s="9">
        <v>316</v>
      </c>
      <c r="I8" s="9">
        <v>177</v>
      </c>
      <c r="J8" s="9">
        <v>222</v>
      </c>
      <c r="K8" s="9">
        <v>180</v>
      </c>
      <c r="L8" s="9">
        <v>1088</v>
      </c>
      <c r="M8" s="9">
        <v>807</v>
      </c>
      <c r="N8" s="9">
        <v>520</v>
      </c>
      <c r="O8" s="9">
        <v>390</v>
      </c>
      <c r="P8" s="9">
        <v>1255</v>
      </c>
      <c r="Q8" s="9">
        <v>878</v>
      </c>
      <c r="R8" s="9" t="s">
        <v>104</v>
      </c>
    </row>
    <row r="9" spans="1:18" ht="15.75" thickBot="1" x14ac:dyDescent="0.3">
      <c r="A9" s="2" t="s">
        <v>12</v>
      </c>
      <c r="B9" s="2" t="s">
        <v>13</v>
      </c>
      <c r="C9" s="10">
        <v>2020</v>
      </c>
      <c r="D9" s="10">
        <v>2111</v>
      </c>
      <c r="E9" s="10">
        <v>1679</v>
      </c>
      <c r="F9" s="10">
        <v>97</v>
      </c>
      <c r="G9" s="10">
        <v>57</v>
      </c>
      <c r="H9" s="10">
        <v>223</v>
      </c>
      <c r="I9" s="10">
        <v>146</v>
      </c>
      <c r="J9" s="10">
        <v>406</v>
      </c>
      <c r="K9" s="10">
        <v>350</v>
      </c>
      <c r="L9" s="10">
        <v>1191</v>
      </c>
      <c r="M9" s="10">
        <v>971</v>
      </c>
      <c r="N9" s="10">
        <v>651</v>
      </c>
      <c r="O9" s="10">
        <v>562</v>
      </c>
      <c r="P9" s="10">
        <v>1459</v>
      </c>
      <c r="Q9" s="10">
        <v>1117</v>
      </c>
      <c r="R9" s="10" t="s">
        <v>104</v>
      </c>
    </row>
    <row r="10" spans="1:18" ht="15.75" thickBot="1" x14ac:dyDescent="0.3">
      <c r="A10" s="2" t="s">
        <v>16</v>
      </c>
      <c r="B10" s="2" t="s">
        <v>17</v>
      </c>
      <c r="C10" s="11">
        <v>2020</v>
      </c>
      <c r="D10" s="11">
        <v>290</v>
      </c>
      <c r="E10" s="11">
        <v>176</v>
      </c>
      <c r="F10" s="11">
        <v>171</v>
      </c>
      <c r="G10" s="11">
        <v>93</v>
      </c>
      <c r="H10" s="11">
        <v>33</v>
      </c>
      <c r="I10" s="11">
        <v>22</v>
      </c>
      <c r="J10" s="11">
        <v>7</v>
      </c>
      <c r="K10" s="11">
        <v>2</v>
      </c>
      <c r="L10" s="11">
        <v>50</v>
      </c>
      <c r="M10" s="11">
        <v>40</v>
      </c>
      <c r="N10" s="11">
        <v>136</v>
      </c>
      <c r="O10" s="11">
        <v>82</v>
      </c>
      <c r="P10" s="11">
        <v>153</v>
      </c>
      <c r="Q10" s="11">
        <v>93</v>
      </c>
      <c r="R10" s="11" t="s">
        <v>104</v>
      </c>
    </row>
    <row r="11" spans="1:18" ht="15.75" thickBot="1" x14ac:dyDescent="0.3">
      <c r="A11" s="2" t="s">
        <v>14</v>
      </c>
      <c r="B11" s="3" t="s">
        <v>15</v>
      </c>
      <c r="C11" s="11">
        <v>2019</v>
      </c>
      <c r="D11" s="11">
        <v>196</v>
      </c>
      <c r="E11" s="11">
        <v>76</v>
      </c>
      <c r="F11" s="11">
        <v>105</v>
      </c>
      <c r="G11" s="11">
        <v>22</v>
      </c>
      <c r="H11" s="11">
        <v>27</v>
      </c>
      <c r="I11" s="11">
        <v>10</v>
      </c>
      <c r="J11" s="11">
        <v>6</v>
      </c>
      <c r="K11" s="11">
        <v>4</v>
      </c>
      <c r="L11" s="11">
        <v>31</v>
      </c>
      <c r="M11" s="11">
        <v>28</v>
      </c>
      <c r="N11" s="11">
        <v>104</v>
      </c>
      <c r="O11" s="11">
        <v>40</v>
      </c>
      <c r="P11" s="11">
        <v>92</v>
      </c>
      <c r="Q11" s="11">
        <v>36</v>
      </c>
    </row>
    <row r="12" spans="1:18" ht="15.75" thickBot="1" x14ac:dyDescent="0.3">
      <c r="A12" s="2" t="s">
        <v>18</v>
      </c>
      <c r="B12" s="2" t="s">
        <v>19</v>
      </c>
      <c r="C12" s="11">
        <v>2020</v>
      </c>
      <c r="D12" s="11">
        <v>11443</v>
      </c>
      <c r="E12" s="11">
        <v>7616</v>
      </c>
      <c r="F12" s="11">
        <v>1011</v>
      </c>
      <c r="G12" s="11">
        <v>468</v>
      </c>
      <c r="H12" s="11">
        <v>3687</v>
      </c>
      <c r="I12" s="11">
        <v>2390</v>
      </c>
      <c r="J12" s="11">
        <v>1310</v>
      </c>
      <c r="K12" s="11">
        <v>1031</v>
      </c>
      <c r="L12" s="11">
        <v>4603</v>
      </c>
      <c r="M12" s="11">
        <v>3204</v>
      </c>
      <c r="N12" s="11">
        <v>3793</v>
      </c>
      <c r="O12" s="11">
        <v>2657</v>
      </c>
      <c r="P12" s="11">
        <v>7626</v>
      </c>
      <c r="Q12" s="11">
        <v>4946</v>
      </c>
      <c r="R12" s="11" t="s">
        <v>104</v>
      </c>
    </row>
    <row r="13" spans="1:18" ht="15.75" thickBot="1" x14ac:dyDescent="0.3">
      <c r="A13" s="2" t="s">
        <v>20</v>
      </c>
      <c r="B13" s="2" t="s">
        <v>21</v>
      </c>
      <c r="C13" s="11">
        <v>2020</v>
      </c>
      <c r="D13" s="11">
        <v>4471</v>
      </c>
      <c r="E13" s="11">
        <v>3249</v>
      </c>
      <c r="F13" s="11">
        <v>541</v>
      </c>
      <c r="G13" s="11">
        <v>311</v>
      </c>
      <c r="H13" s="11">
        <v>419</v>
      </c>
      <c r="I13" s="11">
        <v>273</v>
      </c>
      <c r="J13" s="11">
        <v>1245</v>
      </c>
      <c r="K13" s="11">
        <v>1051</v>
      </c>
      <c r="L13" s="11">
        <v>1932</v>
      </c>
      <c r="M13" s="11">
        <v>1379</v>
      </c>
      <c r="N13" s="11">
        <v>1415</v>
      </c>
      <c r="O13" s="11">
        <v>1141</v>
      </c>
      <c r="P13" s="11">
        <v>3051</v>
      </c>
      <c r="Q13" s="11">
        <v>2106</v>
      </c>
      <c r="R13" s="11" t="s">
        <v>104</v>
      </c>
    </row>
    <row r="14" spans="1:18" ht="15.75" thickBot="1" x14ac:dyDescent="0.3">
      <c r="A14" s="2" t="s">
        <v>22</v>
      </c>
      <c r="B14" s="2" t="s">
        <v>23</v>
      </c>
      <c r="C14" s="11">
        <v>2020</v>
      </c>
      <c r="D14" s="11">
        <v>610</v>
      </c>
      <c r="E14" s="11">
        <v>399</v>
      </c>
      <c r="F14" s="11">
        <v>1</v>
      </c>
      <c r="G14" s="11">
        <v>0</v>
      </c>
      <c r="H14" s="11">
        <v>83</v>
      </c>
      <c r="I14" s="11">
        <v>48</v>
      </c>
      <c r="J14" s="11">
        <v>255</v>
      </c>
      <c r="K14" s="11">
        <v>177</v>
      </c>
      <c r="L14" s="11">
        <v>74</v>
      </c>
      <c r="M14" s="11">
        <v>58</v>
      </c>
      <c r="N14" s="11">
        <v>220</v>
      </c>
      <c r="O14" s="11">
        <v>145</v>
      </c>
      <c r="P14" s="11">
        <v>388</v>
      </c>
      <c r="Q14" s="11">
        <v>253</v>
      </c>
      <c r="R14" s="11" t="s">
        <v>104</v>
      </c>
    </row>
    <row r="15" spans="1:18" ht="15.75" thickBot="1" x14ac:dyDescent="0.3">
      <c r="A15" s="2" t="s">
        <v>26</v>
      </c>
      <c r="B15" s="2" t="s">
        <v>27</v>
      </c>
      <c r="C15" s="11">
        <v>2020</v>
      </c>
      <c r="D15" s="11">
        <v>309</v>
      </c>
      <c r="E15" s="11">
        <v>171</v>
      </c>
      <c r="F15" s="11">
        <v>2</v>
      </c>
      <c r="G15" s="11">
        <v>0</v>
      </c>
      <c r="H15" s="11">
        <v>41</v>
      </c>
      <c r="I15" s="11">
        <v>23</v>
      </c>
      <c r="J15" s="11">
        <v>23</v>
      </c>
      <c r="K15" s="11">
        <v>17</v>
      </c>
      <c r="L15" s="11">
        <v>202</v>
      </c>
      <c r="M15" s="11">
        <v>106</v>
      </c>
      <c r="N15" s="11">
        <v>89</v>
      </c>
      <c r="O15" s="11">
        <v>50</v>
      </c>
      <c r="P15" s="11">
        <v>220</v>
      </c>
      <c r="Q15" s="11">
        <v>121</v>
      </c>
      <c r="R15" s="11" t="s">
        <v>104</v>
      </c>
    </row>
    <row r="16" spans="1:18" ht="15.75" thickBot="1" x14ac:dyDescent="0.3">
      <c r="A16" s="2" t="s">
        <v>28</v>
      </c>
      <c r="B16" s="2" t="s">
        <v>29</v>
      </c>
      <c r="C16" s="11">
        <v>2020</v>
      </c>
      <c r="D16" s="11">
        <v>4844</v>
      </c>
      <c r="E16" s="11">
        <v>3666</v>
      </c>
      <c r="F16" s="11">
        <v>291</v>
      </c>
      <c r="G16" s="11">
        <v>152</v>
      </c>
      <c r="H16" s="11">
        <v>1069</v>
      </c>
      <c r="I16" s="11">
        <v>703</v>
      </c>
      <c r="J16" s="11">
        <v>1102</v>
      </c>
      <c r="K16" s="11">
        <v>923</v>
      </c>
      <c r="L16" s="11">
        <v>1979</v>
      </c>
      <c r="M16" s="11">
        <v>1595</v>
      </c>
      <c r="N16" s="11">
        <v>1796</v>
      </c>
      <c r="O16" s="11">
        <v>1450</v>
      </c>
      <c r="P16" s="11">
        <v>3045</v>
      </c>
      <c r="Q16" s="11">
        <v>2214</v>
      </c>
      <c r="R16" s="11" t="s">
        <v>104</v>
      </c>
    </row>
    <row r="17" spans="1:18" ht="15.75" thickBot="1" x14ac:dyDescent="0.3">
      <c r="A17" s="2" t="s">
        <v>30</v>
      </c>
      <c r="B17" s="2" t="s">
        <v>31</v>
      </c>
      <c r="C17" s="11">
        <v>2020</v>
      </c>
      <c r="D17" s="11">
        <v>2096</v>
      </c>
      <c r="E17" s="11">
        <v>1476</v>
      </c>
      <c r="F17" s="11">
        <v>106</v>
      </c>
      <c r="G17" s="11">
        <v>67</v>
      </c>
      <c r="H17" s="11">
        <v>182</v>
      </c>
      <c r="I17" s="11">
        <v>111</v>
      </c>
      <c r="J17" s="11">
        <v>244</v>
      </c>
      <c r="K17" s="11">
        <v>207</v>
      </c>
      <c r="L17" s="11">
        <v>1373</v>
      </c>
      <c r="M17" s="11">
        <v>959</v>
      </c>
      <c r="N17" s="11">
        <v>561</v>
      </c>
      <c r="O17" s="11">
        <v>457</v>
      </c>
      <c r="P17" s="11">
        <v>1525</v>
      </c>
      <c r="Q17" s="11">
        <v>1017</v>
      </c>
      <c r="R17" s="11" t="s">
        <v>104</v>
      </c>
    </row>
    <row r="18" spans="1:18" ht="15.75" thickBot="1" x14ac:dyDescent="0.3">
      <c r="A18" s="2" t="s">
        <v>24</v>
      </c>
      <c r="B18" s="2" t="s">
        <v>25</v>
      </c>
      <c r="C18" s="11">
        <v>2019</v>
      </c>
      <c r="D18" s="11">
        <v>327</v>
      </c>
      <c r="E18" s="11">
        <v>224</v>
      </c>
      <c r="F18" s="11">
        <v>23</v>
      </c>
      <c r="G18" s="11">
        <v>7</v>
      </c>
      <c r="H18" s="11">
        <v>37</v>
      </c>
      <c r="I18" s="11">
        <v>16</v>
      </c>
      <c r="J18" s="11">
        <v>47</v>
      </c>
      <c r="K18" s="11">
        <v>36</v>
      </c>
      <c r="L18" s="11">
        <v>204</v>
      </c>
      <c r="M18" s="11">
        <v>155</v>
      </c>
      <c r="N18" s="11">
        <v>87</v>
      </c>
      <c r="O18" s="11">
        <v>54</v>
      </c>
      <c r="P18" s="11">
        <v>240</v>
      </c>
      <c r="Q18" s="11">
        <v>170</v>
      </c>
      <c r="R18" s="11" t="s">
        <v>104</v>
      </c>
    </row>
    <row r="19" spans="1:18" ht="15.75" thickBot="1" x14ac:dyDescent="0.3">
      <c r="A19" s="2" t="s">
        <v>32</v>
      </c>
      <c r="B19" s="2" t="s">
        <v>33</v>
      </c>
      <c r="C19" s="11">
        <v>2020</v>
      </c>
      <c r="D19" s="11">
        <v>150</v>
      </c>
      <c r="E19" s="11">
        <v>102</v>
      </c>
      <c r="F19" s="11">
        <v>3</v>
      </c>
      <c r="G19" s="11">
        <v>0</v>
      </c>
      <c r="H19" s="11">
        <v>21</v>
      </c>
      <c r="I19" s="11">
        <v>13</v>
      </c>
      <c r="J19" s="11">
        <v>30</v>
      </c>
      <c r="K19" s="11">
        <v>25</v>
      </c>
      <c r="L19" s="11">
        <v>82</v>
      </c>
      <c r="M19" s="11">
        <v>56</v>
      </c>
      <c r="N19" s="11">
        <v>24</v>
      </c>
      <c r="O19" s="11">
        <v>19</v>
      </c>
      <c r="P19" s="11">
        <v>126</v>
      </c>
      <c r="Q19" s="11">
        <v>83</v>
      </c>
      <c r="R19" s="11" t="s">
        <v>104</v>
      </c>
    </row>
    <row r="20" spans="1:18" ht="15.75" thickBot="1" x14ac:dyDescent="0.3">
      <c r="A20" s="2" t="s">
        <v>34</v>
      </c>
      <c r="B20" s="2" t="s">
        <v>35</v>
      </c>
      <c r="C20" s="11">
        <v>2020</v>
      </c>
      <c r="D20" s="11">
        <v>1266</v>
      </c>
      <c r="E20" s="11">
        <v>780</v>
      </c>
      <c r="F20" s="11">
        <v>54</v>
      </c>
      <c r="G20" s="11">
        <v>27</v>
      </c>
      <c r="H20" s="11">
        <v>73</v>
      </c>
      <c r="I20" s="11">
        <v>37</v>
      </c>
      <c r="J20" s="11">
        <v>126</v>
      </c>
      <c r="K20" s="11">
        <v>101</v>
      </c>
      <c r="L20" s="11">
        <v>902</v>
      </c>
      <c r="M20" s="11">
        <v>555</v>
      </c>
      <c r="N20" s="11">
        <v>405</v>
      </c>
      <c r="O20" s="11">
        <v>277</v>
      </c>
      <c r="P20" s="11">
        <v>852</v>
      </c>
      <c r="Q20" s="11">
        <v>500</v>
      </c>
      <c r="R20" s="11" t="s">
        <v>104</v>
      </c>
    </row>
    <row r="21" spans="1:18" ht="15.75" thickBot="1" x14ac:dyDescent="0.3">
      <c r="A21" s="2" t="s">
        <v>36</v>
      </c>
      <c r="B21" s="2" t="s">
        <v>37</v>
      </c>
      <c r="C21" s="11">
        <v>2020</v>
      </c>
      <c r="D21" s="11">
        <v>727</v>
      </c>
      <c r="E21" s="11">
        <v>419</v>
      </c>
      <c r="F21" s="11">
        <v>103</v>
      </c>
      <c r="G21" s="11">
        <v>41</v>
      </c>
      <c r="H21" s="11">
        <v>67</v>
      </c>
      <c r="I21" s="11">
        <v>36</v>
      </c>
      <c r="J21" s="11">
        <v>71</v>
      </c>
      <c r="K21" s="11">
        <v>61</v>
      </c>
      <c r="L21" s="11">
        <v>420</v>
      </c>
      <c r="M21" s="11">
        <v>247</v>
      </c>
      <c r="N21" s="11">
        <v>273</v>
      </c>
      <c r="O21" s="11">
        <v>164</v>
      </c>
      <c r="P21" s="11">
        <v>452</v>
      </c>
      <c r="Q21" s="11">
        <v>254</v>
      </c>
      <c r="R21" s="11" t="s">
        <v>104</v>
      </c>
    </row>
    <row r="22" spans="1:18" ht="15.75" thickBot="1" x14ac:dyDescent="0.3">
      <c r="A22" s="2" t="s">
        <v>42</v>
      </c>
      <c r="B22" s="2" t="s">
        <v>43</v>
      </c>
      <c r="C22" s="11">
        <v>2019</v>
      </c>
      <c r="D22" s="11">
        <v>185</v>
      </c>
      <c r="E22" s="11">
        <v>132</v>
      </c>
      <c r="F22" s="11">
        <v>1</v>
      </c>
      <c r="G22" s="11">
        <v>0</v>
      </c>
      <c r="H22" s="11">
        <v>6</v>
      </c>
      <c r="I22" s="11">
        <v>4</v>
      </c>
      <c r="J22" s="11">
        <v>27</v>
      </c>
      <c r="K22" s="11">
        <v>16</v>
      </c>
      <c r="L22" s="11">
        <v>143</v>
      </c>
      <c r="M22" s="11">
        <v>106</v>
      </c>
      <c r="N22" s="11">
        <v>49</v>
      </c>
      <c r="O22" s="11">
        <v>34</v>
      </c>
      <c r="P22" s="11">
        <v>136</v>
      </c>
      <c r="Q22" s="11">
        <v>98</v>
      </c>
      <c r="R22" s="11" t="s">
        <v>104</v>
      </c>
    </row>
    <row r="23" spans="1:18" ht="15.75" thickBot="1" x14ac:dyDescent="0.3">
      <c r="A23" s="2" t="s">
        <v>40</v>
      </c>
      <c r="B23" s="2" t="s">
        <v>41</v>
      </c>
      <c r="C23" s="11">
        <v>2020</v>
      </c>
      <c r="D23" s="11">
        <v>5474</v>
      </c>
      <c r="E23" s="11">
        <v>4198</v>
      </c>
      <c r="F23" s="11">
        <v>672</v>
      </c>
      <c r="G23" s="11">
        <v>423</v>
      </c>
      <c r="H23" s="11">
        <v>416</v>
      </c>
      <c r="I23" s="11">
        <v>298</v>
      </c>
      <c r="J23" s="11">
        <v>1334</v>
      </c>
      <c r="K23" s="11">
        <v>1148</v>
      </c>
      <c r="L23" s="11">
        <v>2400</v>
      </c>
      <c r="M23" s="11">
        <v>1817</v>
      </c>
      <c r="N23" s="11">
        <v>2213</v>
      </c>
      <c r="O23" s="11">
        <v>1813</v>
      </c>
      <c r="P23" s="11">
        <v>3252</v>
      </c>
      <c r="Q23" s="11">
        <v>2378</v>
      </c>
      <c r="R23" s="11" t="s">
        <v>104</v>
      </c>
    </row>
    <row r="24" spans="1:18" ht="15.75" thickBot="1" x14ac:dyDescent="0.3">
      <c r="A24" s="2" t="s">
        <v>38</v>
      </c>
      <c r="B24" s="2" t="s">
        <v>39</v>
      </c>
      <c r="C24" s="11">
        <v>2020</v>
      </c>
      <c r="D24" s="11">
        <v>3146</v>
      </c>
      <c r="E24" s="11">
        <v>2329</v>
      </c>
      <c r="F24" s="11">
        <v>252</v>
      </c>
      <c r="G24" s="11">
        <v>151</v>
      </c>
      <c r="H24" s="11">
        <v>310</v>
      </c>
      <c r="I24" s="11">
        <v>186</v>
      </c>
      <c r="J24" s="11">
        <v>534</v>
      </c>
      <c r="K24" s="11">
        <v>451</v>
      </c>
      <c r="L24" s="11">
        <v>1757</v>
      </c>
      <c r="M24" s="11">
        <v>1323</v>
      </c>
      <c r="N24" s="11">
        <v>1023</v>
      </c>
      <c r="O24" s="11">
        <v>801</v>
      </c>
      <c r="P24" s="11">
        <v>2117</v>
      </c>
      <c r="Q24" s="11">
        <v>1526</v>
      </c>
      <c r="R24" s="11" t="s">
        <v>104</v>
      </c>
    </row>
    <row r="25" spans="1:18" ht="15.75" thickBot="1" x14ac:dyDescent="0.3">
      <c r="A25" s="2" t="s">
        <v>44</v>
      </c>
      <c r="B25" s="2" t="s">
        <v>45</v>
      </c>
      <c r="C25" s="11">
        <v>2020</v>
      </c>
      <c r="D25" s="11">
        <v>3160</v>
      </c>
      <c r="E25" s="11">
        <v>2339</v>
      </c>
      <c r="F25" s="11">
        <v>144</v>
      </c>
      <c r="G25" s="11">
        <v>70</v>
      </c>
      <c r="H25" s="11">
        <v>177</v>
      </c>
      <c r="I25" s="11">
        <v>117</v>
      </c>
      <c r="J25" s="11">
        <v>410</v>
      </c>
      <c r="K25" s="11">
        <v>349</v>
      </c>
      <c r="L25" s="11">
        <v>2255</v>
      </c>
      <c r="M25" s="11">
        <v>1678</v>
      </c>
      <c r="N25" s="11">
        <v>1003</v>
      </c>
      <c r="O25" s="11">
        <v>798</v>
      </c>
      <c r="P25" s="11">
        <v>2150</v>
      </c>
      <c r="Q25" s="11">
        <v>1537</v>
      </c>
      <c r="R25" s="11" t="s">
        <v>104</v>
      </c>
    </row>
    <row r="26" spans="1:18" ht="15.75" thickBot="1" x14ac:dyDescent="0.3">
      <c r="A26" s="2" t="s">
        <v>46</v>
      </c>
      <c r="B26" s="2" t="s">
        <v>47</v>
      </c>
      <c r="C26" s="11">
        <v>2020</v>
      </c>
      <c r="D26" s="11">
        <v>866</v>
      </c>
      <c r="E26" s="11">
        <v>636</v>
      </c>
      <c r="F26" s="11">
        <v>51</v>
      </c>
      <c r="G26" s="11">
        <v>34</v>
      </c>
      <c r="H26" s="11">
        <v>67</v>
      </c>
      <c r="I26" s="11">
        <v>39</v>
      </c>
      <c r="J26" s="11">
        <v>168</v>
      </c>
      <c r="K26" s="11">
        <v>138</v>
      </c>
      <c r="L26" s="11">
        <v>470</v>
      </c>
      <c r="M26" s="11">
        <v>352</v>
      </c>
      <c r="N26" s="11">
        <v>218</v>
      </c>
      <c r="O26" s="11">
        <v>180</v>
      </c>
      <c r="P26" s="11">
        <v>645</v>
      </c>
      <c r="Q26" s="11">
        <v>455</v>
      </c>
      <c r="R26" s="11" t="s">
        <v>104</v>
      </c>
    </row>
    <row r="27" spans="1:18" ht="15.75" thickBot="1" x14ac:dyDescent="0.3">
      <c r="A27" s="2" t="s">
        <v>50</v>
      </c>
      <c r="B27" s="2" t="s">
        <v>51</v>
      </c>
      <c r="C27" s="11">
        <v>2019</v>
      </c>
      <c r="D27" s="11">
        <v>300</v>
      </c>
      <c r="E27" s="11">
        <v>167</v>
      </c>
      <c r="F27" s="11">
        <v>37</v>
      </c>
      <c r="G27" s="11">
        <v>12</v>
      </c>
      <c r="H27" s="11">
        <v>21</v>
      </c>
      <c r="I27" s="11">
        <v>6</v>
      </c>
      <c r="J27" s="11">
        <v>27</v>
      </c>
      <c r="K27" s="11">
        <v>16</v>
      </c>
      <c r="L27" s="11">
        <v>192</v>
      </c>
      <c r="M27" s="11">
        <v>123</v>
      </c>
      <c r="N27" s="11">
        <v>113</v>
      </c>
      <c r="O27" s="11">
        <v>64</v>
      </c>
      <c r="P27" s="11">
        <v>187</v>
      </c>
      <c r="Q27" s="11">
        <v>103</v>
      </c>
      <c r="R27" s="11" t="s">
        <v>104</v>
      </c>
    </row>
    <row r="28" spans="1:18" ht="15.75" thickBot="1" x14ac:dyDescent="0.3">
      <c r="A28" s="2" t="s">
        <v>48</v>
      </c>
      <c r="B28" s="2" t="s">
        <v>49</v>
      </c>
      <c r="C28" s="11">
        <v>2020</v>
      </c>
      <c r="D28" s="11">
        <v>506</v>
      </c>
      <c r="E28" s="11">
        <v>325</v>
      </c>
      <c r="F28" s="11">
        <v>39</v>
      </c>
      <c r="G28" s="11">
        <v>16</v>
      </c>
      <c r="H28" s="11">
        <v>16</v>
      </c>
      <c r="I28" s="11">
        <v>13</v>
      </c>
      <c r="J28" s="11">
        <v>54</v>
      </c>
      <c r="K28" s="11">
        <v>38</v>
      </c>
      <c r="L28" s="11">
        <v>339</v>
      </c>
      <c r="M28" s="11">
        <v>222</v>
      </c>
      <c r="N28" s="11">
        <v>114</v>
      </c>
      <c r="O28" s="11">
        <v>70</v>
      </c>
      <c r="P28" s="11">
        <v>391</v>
      </c>
      <c r="Q28" s="11">
        <v>255</v>
      </c>
      <c r="R28" s="11" t="s">
        <v>104</v>
      </c>
    </row>
    <row r="29" spans="1:18" ht="15.75" thickBot="1" x14ac:dyDescent="0.3">
      <c r="A29" s="2" t="s">
        <v>52</v>
      </c>
      <c r="B29" s="2" t="s">
        <v>53</v>
      </c>
      <c r="C29" s="11">
        <v>2019</v>
      </c>
      <c r="D29" s="11">
        <v>36</v>
      </c>
      <c r="E29" s="11">
        <v>27</v>
      </c>
      <c r="F29" s="11">
        <v>0</v>
      </c>
      <c r="G29" s="11">
        <v>0</v>
      </c>
      <c r="H29" s="11">
        <v>0</v>
      </c>
      <c r="I29" s="11">
        <v>0</v>
      </c>
      <c r="J29" s="11">
        <v>2</v>
      </c>
      <c r="K29" s="11">
        <v>0</v>
      </c>
      <c r="L29" s="11">
        <v>33</v>
      </c>
      <c r="M29" s="11">
        <v>24</v>
      </c>
      <c r="N29" s="11">
        <v>12</v>
      </c>
      <c r="O29" s="11">
        <v>8</v>
      </c>
      <c r="P29" s="11">
        <v>24</v>
      </c>
      <c r="Q29" s="11">
        <v>19</v>
      </c>
      <c r="R29" s="11" t="s">
        <v>104</v>
      </c>
    </row>
    <row r="30" spans="1:18" ht="15.75" thickBot="1" x14ac:dyDescent="0.3">
      <c r="A30" s="2" t="s">
        <v>58</v>
      </c>
      <c r="B30" s="2" t="s">
        <v>59</v>
      </c>
      <c r="C30" s="11">
        <v>2020</v>
      </c>
      <c r="D30" s="11">
        <v>253</v>
      </c>
      <c r="E30" s="11">
        <v>169</v>
      </c>
      <c r="F30" s="11">
        <v>8</v>
      </c>
      <c r="G30" s="11">
        <v>3</v>
      </c>
      <c r="H30" s="11">
        <v>10</v>
      </c>
      <c r="I30" s="11">
        <v>3</v>
      </c>
      <c r="J30" s="11">
        <v>25</v>
      </c>
      <c r="K30" s="11">
        <v>23</v>
      </c>
      <c r="L30" s="11">
        <v>175</v>
      </c>
      <c r="M30" s="11">
        <v>119</v>
      </c>
      <c r="N30" s="11">
        <v>76</v>
      </c>
      <c r="O30" s="11">
        <v>54</v>
      </c>
      <c r="P30" s="11">
        <v>177</v>
      </c>
      <c r="Q30" s="11">
        <v>115</v>
      </c>
      <c r="R30" s="11" t="s">
        <v>104</v>
      </c>
    </row>
    <row r="31" spans="1:18" ht="15.75" thickBot="1" x14ac:dyDescent="0.3">
      <c r="A31" s="2" t="s">
        <v>66</v>
      </c>
      <c r="B31" s="2" t="s">
        <v>67</v>
      </c>
      <c r="C31" s="11">
        <v>2019</v>
      </c>
      <c r="D31" s="11">
        <v>2041</v>
      </c>
      <c r="E31" s="11">
        <v>1033</v>
      </c>
      <c r="F31" s="11">
        <v>58</v>
      </c>
      <c r="G31" s="11">
        <v>24</v>
      </c>
      <c r="H31" s="11">
        <v>836</v>
      </c>
      <c r="I31" s="11">
        <v>253</v>
      </c>
      <c r="J31" s="11">
        <v>270</v>
      </c>
      <c r="K31" s="11">
        <v>193</v>
      </c>
      <c r="L31" s="11">
        <v>672</v>
      </c>
      <c r="M31" s="11">
        <v>451</v>
      </c>
      <c r="N31" s="11">
        <v>777</v>
      </c>
      <c r="O31" s="11">
        <v>333</v>
      </c>
      <c r="P31" s="11">
        <v>1264</v>
      </c>
      <c r="Q31" s="11">
        <v>700</v>
      </c>
      <c r="R31" s="11" t="s">
        <v>104</v>
      </c>
    </row>
    <row r="32" spans="1:18" ht="15.75" thickBot="1" x14ac:dyDescent="0.3">
      <c r="A32" s="2" t="s">
        <v>60</v>
      </c>
      <c r="B32" s="2" t="s">
        <v>61</v>
      </c>
      <c r="C32" s="11">
        <v>2020</v>
      </c>
      <c r="D32" s="11">
        <v>279</v>
      </c>
      <c r="E32" s="11">
        <v>215</v>
      </c>
      <c r="F32" s="11">
        <v>1</v>
      </c>
      <c r="G32" s="11">
        <v>0</v>
      </c>
      <c r="H32" s="11">
        <v>16</v>
      </c>
      <c r="I32" s="11">
        <v>8</v>
      </c>
      <c r="J32" s="11">
        <v>27</v>
      </c>
      <c r="K32" s="11">
        <v>23</v>
      </c>
      <c r="L32" s="11">
        <v>209</v>
      </c>
      <c r="M32" s="11">
        <v>163</v>
      </c>
      <c r="N32" s="11">
        <v>81</v>
      </c>
      <c r="O32" s="11">
        <v>65</v>
      </c>
      <c r="P32" s="11">
        <v>198</v>
      </c>
      <c r="Q32" s="11">
        <v>150</v>
      </c>
      <c r="R32" s="11" t="s">
        <v>104</v>
      </c>
    </row>
    <row r="33" spans="1:18" ht="15.75" thickBot="1" x14ac:dyDescent="0.3">
      <c r="A33" s="2" t="s">
        <v>62</v>
      </c>
      <c r="B33" s="2" t="s">
        <v>63</v>
      </c>
      <c r="C33" s="11">
        <v>2020</v>
      </c>
      <c r="D33" s="11">
        <v>4606</v>
      </c>
      <c r="E33" s="11">
        <v>3711</v>
      </c>
      <c r="F33" s="11">
        <v>180</v>
      </c>
      <c r="G33" s="11">
        <v>100</v>
      </c>
      <c r="H33" s="11">
        <v>651</v>
      </c>
      <c r="I33" s="11">
        <v>441</v>
      </c>
      <c r="J33" s="11">
        <v>1347</v>
      </c>
      <c r="K33" s="11">
        <v>1184</v>
      </c>
      <c r="L33" s="11">
        <v>1990</v>
      </c>
      <c r="M33" s="11">
        <v>1629</v>
      </c>
      <c r="N33" s="11">
        <v>1510</v>
      </c>
      <c r="O33" s="11">
        <v>1274</v>
      </c>
      <c r="P33" s="11">
        <v>3093</v>
      </c>
      <c r="Q33" s="11">
        <v>2435</v>
      </c>
      <c r="R33" s="11" t="s">
        <v>104</v>
      </c>
    </row>
    <row r="34" spans="1:18" ht="15.75" thickBot="1" x14ac:dyDescent="0.3">
      <c r="A34" s="2" t="s">
        <v>64</v>
      </c>
      <c r="B34" s="2" t="s">
        <v>65</v>
      </c>
      <c r="C34" s="11">
        <v>2020</v>
      </c>
      <c r="D34" s="11">
        <v>259</v>
      </c>
      <c r="E34" s="11">
        <v>182</v>
      </c>
      <c r="F34" s="11">
        <v>4</v>
      </c>
      <c r="G34" s="11">
        <v>0</v>
      </c>
      <c r="H34" s="11">
        <v>54</v>
      </c>
      <c r="I34" s="11">
        <v>32</v>
      </c>
      <c r="J34" s="11">
        <v>41</v>
      </c>
      <c r="K34" s="11">
        <v>39</v>
      </c>
      <c r="L34" s="11">
        <v>94</v>
      </c>
      <c r="M34" s="11">
        <v>64</v>
      </c>
      <c r="N34" s="11">
        <v>71</v>
      </c>
      <c r="O34" s="11">
        <v>48</v>
      </c>
      <c r="P34" s="11">
        <v>187</v>
      </c>
      <c r="Q34" s="11">
        <v>134</v>
      </c>
      <c r="R34" s="11" t="s">
        <v>104</v>
      </c>
    </row>
    <row r="35" spans="1:18" ht="15.75" thickBot="1" x14ac:dyDescent="0.3">
      <c r="A35" s="2" t="s">
        <v>68</v>
      </c>
      <c r="B35" s="2" t="s">
        <v>69</v>
      </c>
      <c r="C35" s="11">
        <v>2019</v>
      </c>
      <c r="D35" s="11">
        <v>7553</v>
      </c>
      <c r="E35" s="11">
        <v>5239</v>
      </c>
      <c r="F35" s="11">
        <v>886</v>
      </c>
      <c r="G35" s="11">
        <v>345</v>
      </c>
      <c r="H35" s="11">
        <v>1416</v>
      </c>
      <c r="I35" s="11">
        <v>714</v>
      </c>
      <c r="J35" s="11">
        <v>2088</v>
      </c>
      <c r="K35" s="11">
        <v>1682</v>
      </c>
      <c r="L35" s="11">
        <v>2647</v>
      </c>
      <c r="M35" s="11">
        <v>2157</v>
      </c>
      <c r="N35" s="11">
        <v>3030</v>
      </c>
      <c r="O35" s="11">
        <v>1984</v>
      </c>
      <c r="P35" s="11">
        <v>4523</v>
      </c>
      <c r="Q35" s="11">
        <v>3255</v>
      </c>
      <c r="R35" s="11" t="s">
        <v>104</v>
      </c>
    </row>
    <row r="36" spans="1:18" ht="15.75" thickBot="1" x14ac:dyDescent="0.3">
      <c r="A36" s="2" t="s">
        <v>54</v>
      </c>
      <c r="B36" s="2" t="s">
        <v>55</v>
      </c>
      <c r="C36" s="11">
        <v>2019</v>
      </c>
      <c r="D36" s="11">
        <v>3138</v>
      </c>
      <c r="E36" s="11">
        <v>2249</v>
      </c>
      <c r="F36" s="11">
        <v>258</v>
      </c>
      <c r="G36" s="11">
        <v>97</v>
      </c>
      <c r="H36" s="11">
        <v>330</v>
      </c>
      <c r="I36" s="11">
        <v>182</v>
      </c>
      <c r="J36" s="11">
        <v>588</v>
      </c>
      <c r="K36" s="11">
        <v>471</v>
      </c>
      <c r="L36" s="11">
        <v>1736</v>
      </c>
      <c r="M36" s="11">
        <v>1340</v>
      </c>
      <c r="N36" s="11">
        <v>930</v>
      </c>
      <c r="O36" s="11">
        <v>643</v>
      </c>
      <c r="P36" s="11">
        <v>2208</v>
      </c>
      <c r="Q36" s="11">
        <v>1606</v>
      </c>
      <c r="R36" s="11" t="s">
        <v>104</v>
      </c>
    </row>
    <row r="37" spans="1:18" ht="15.75" thickBot="1" x14ac:dyDescent="0.3">
      <c r="A37" s="2" t="s">
        <v>56</v>
      </c>
      <c r="B37" s="2" t="s">
        <v>57</v>
      </c>
      <c r="C37" s="11">
        <v>2019</v>
      </c>
      <c r="D37" s="11">
        <v>50</v>
      </c>
      <c r="E37" s="11">
        <v>38</v>
      </c>
      <c r="F37" s="11">
        <v>2</v>
      </c>
      <c r="G37" s="11">
        <v>0</v>
      </c>
      <c r="H37" s="11">
        <v>5</v>
      </c>
      <c r="I37" s="11">
        <v>2</v>
      </c>
      <c r="J37" s="11">
        <v>2</v>
      </c>
      <c r="K37" s="11">
        <v>0</v>
      </c>
      <c r="L37" s="11">
        <v>37</v>
      </c>
      <c r="M37" s="11">
        <v>29</v>
      </c>
      <c r="N37" s="11">
        <v>12</v>
      </c>
      <c r="O37" s="11">
        <v>7</v>
      </c>
      <c r="P37" s="11">
        <v>38</v>
      </c>
      <c r="Q37" s="11">
        <v>31</v>
      </c>
      <c r="R37" s="11" t="s">
        <v>104</v>
      </c>
    </row>
    <row r="38" spans="1:18" ht="15.75" thickBot="1" x14ac:dyDescent="0.3">
      <c r="A38" s="2" t="s">
        <v>70</v>
      </c>
      <c r="B38" s="2" t="s">
        <v>71</v>
      </c>
      <c r="C38" s="11">
        <v>2019</v>
      </c>
      <c r="D38" s="11">
        <v>2191</v>
      </c>
      <c r="E38" s="11">
        <v>1607</v>
      </c>
      <c r="F38" s="11">
        <v>199</v>
      </c>
      <c r="G38" s="11">
        <v>64</v>
      </c>
      <c r="H38" s="11">
        <v>115</v>
      </c>
      <c r="I38" s="11">
        <v>59</v>
      </c>
      <c r="J38" s="11">
        <v>266</v>
      </c>
      <c r="K38" s="11">
        <v>215</v>
      </c>
      <c r="L38" s="11">
        <v>1472</v>
      </c>
      <c r="M38" s="11">
        <v>1167</v>
      </c>
      <c r="N38" s="11">
        <v>627</v>
      </c>
      <c r="O38" s="11">
        <v>434</v>
      </c>
      <c r="P38" s="11">
        <v>1564</v>
      </c>
      <c r="Q38" s="11">
        <v>1173</v>
      </c>
      <c r="R38" s="11" t="s">
        <v>104</v>
      </c>
    </row>
    <row r="39" spans="1:18" ht="15.75" thickBot="1" x14ac:dyDescent="0.3">
      <c r="A39" s="2" t="s">
        <v>72</v>
      </c>
      <c r="B39" s="2" t="s">
        <v>73</v>
      </c>
      <c r="C39" s="11">
        <v>2019</v>
      </c>
      <c r="D39" s="11">
        <v>394</v>
      </c>
      <c r="E39" s="11">
        <v>273</v>
      </c>
      <c r="F39" s="11">
        <v>4</v>
      </c>
      <c r="G39" s="11">
        <v>0</v>
      </c>
      <c r="H39" s="11">
        <v>49</v>
      </c>
      <c r="I39" s="11">
        <v>22</v>
      </c>
      <c r="J39" s="11">
        <v>47</v>
      </c>
      <c r="K39" s="11">
        <v>34</v>
      </c>
      <c r="L39" s="11">
        <v>237</v>
      </c>
      <c r="M39" s="11">
        <v>175</v>
      </c>
      <c r="N39" s="11">
        <v>109</v>
      </c>
      <c r="O39" s="11">
        <v>70</v>
      </c>
      <c r="P39" s="11">
        <v>285</v>
      </c>
      <c r="Q39" s="11">
        <v>203</v>
      </c>
      <c r="R39" s="11" t="s">
        <v>104</v>
      </c>
    </row>
    <row r="40" spans="1:18" ht="15.75" thickBot="1" x14ac:dyDescent="0.3">
      <c r="A40" s="2" t="s">
        <v>74</v>
      </c>
      <c r="B40" s="2" t="s">
        <v>75</v>
      </c>
      <c r="C40" s="11">
        <v>2020</v>
      </c>
      <c r="D40" s="11">
        <v>576</v>
      </c>
      <c r="E40" s="11">
        <v>366</v>
      </c>
      <c r="F40" s="11">
        <v>11</v>
      </c>
      <c r="G40" s="11">
        <v>7</v>
      </c>
      <c r="H40" s="11">
        <v>60</v>
      </c>
      <c r="I40" s="11">
        <v>38</v>
      </c>
      <c r="J40" s="11">
        <v>98</v>
      </c>
      <c r="K40" s="11">
        <v>69</v>
      </c>
      <c r="L40" s="11">
        <v>328</v>
      </c>
      <c r="M40" s="11">
        <v>198</v>
      </c>
      <c r="N40" s="11">
        <v>142</v>
      </c>
      <c r="O40" s="11">
        <v>98</v>
      </c>
      <c r="P40" s="11">
        <v>434</v>
      </c>
      <c r="Q40" s="11">
        <v>268</v>
      </c>
      <c r="R40" s="11" t="s">
        <v>104</v>
      </c>
    </row>
    <row r="41" spans="1:18" ht="15.75" thickBot="1" x14ac:dyDescent="0.3">
      <c r="A41" s="2" t="s">
        <v>76</v>
      </c>
      <c r="B41" s="2" t="s">
        <v>77</v>
      </c>
      <c r="C41" s="11">
        <v>2019</v>
      </c>
      <c r="D41" s="11">
        <v>3050</v>
      </c>
      <c r="E41" s="11">
        <v>2396</v>
      </c>
      <c r="F41" s="11">
        <v>151</v>
      </c>
      <c r="G41" s="11">
        <v>61</v>
      </c>
      <c r="H41" s="11">
        <v>165</v>
      </c>
      <c r="I41" s="11">
        <v>102</v>
      </c>
      <c r="J41" s="11">
        <v>525</v>
      </c>
      <c r="K41" s="11">
        <v>450</v>
      </c>
      <c r="L41" s="11">
        <v>2024</v>
      </c>
      <c r="M41" s="11">
        <v>1639</v>
      </c>
      <c r="N41" s="11">
        <v>905</v>
      </c>
      <c r="O41" s="11">
        <v>696</v>
      </c>
      <c r="P41" s="11">
        <v>2145</v>
      </c>
      <c r="Q41" s="11">
        <v>1700</v>
      </c>
      <c r="R41" s="11" t="s">
        <v>104</v>
      </c>
    </row>
    <row r="42" spans="1:18" ht="15.75" thickBot="1" x14ac:dyDescent="0.3">
      <c r="A42" s="2" t="s">
        <v>78</v>
      </c>
      <c r="B42" s="2" t="s">
        <v>79</v>
      </c>
      <c r="C42" s="11">
        <v>2019</v>
      </c>
      <c r="D42" s="11">
        <v>515</v>
      </c>
      <c r="E42" s="11">
        <v>291</v>
      </c>
      <c r="F42" s="11">
        <v>34</v>
      </c>
      <c r="G42" s="11">
        <v>5</v>
      </c>
      <c r="H42" s="11">
        <v>99</v>
      </c>
      <c r="I42" s="11">
        <v>32</v>
      </c>
      <c r="J42" s="11">
        <v>43</v>
      </c>
      <c r="K42" s="11">
        <v>25</v>
      </c>
      <c r="L42" s="11">
        <v>311</v>
      </c>
      <c r="M42" s="11">
        <v>214</v>
      </c>
      <c r="N42" s="11">
        <v>167</v>
      </c>
      <c r="O42" s="11">
        <v>76</v>
      </c>
      <c r="P42" s="11">
        <v>348</v>
      </c>
      <c r="Q42" s="11">
        <v>215</v>
      </c>
      <c r="R42" s="11" t="s">
        <v>104</v>
      </c>
    </row>
    <row r="43" spans="1:18" ht="15.75" thickBot="1" x14ac:dyDescent="0.3">
      <c r="A43" s="2" t="s">
        <v>80</v>
      </c>
      <c r="B43" s="2" t="s">
        <v>81</v>
      </c>
      <c r="C43" s="11">
        <v>2019</v>
      </c>
      <c r="D43" s="11">
        <v>1050</v>
      </c>
      <c r="E43" s="11">
        <v>725</v>
      </c>
      <c r="F43" s="11">
        <v>112</v>
      </c>
      <c r="G43" s="11">
        <v>47</v>
      </c>
      <c r="H43" s="11">
        <v>101</v>
      </c>
      <c r="I43" s="11">
        <v>48</v>
      </c>
      <c r="J43" s="11">
        <v>79</v>
      </c>
      <c r="K43" s="11">
        <v>66</v>
      </c>
      <c r="L43" s="11">
        <v>685</v>
      </c>
      <c r="M43" s="11">
        <v>516</v>
      </c>
      <c r="N43" s="11">
        <v>356</v>
      </c>
      <c r="O43" s="11">
        <v>233</v>
      </c>
      <c r="P43" s="11">
        <v>694</v>
      </c>
      <c r="Q43" s="11">
        <v>492</v>
      </c>
      <c r="R43" s="11" t="s">
        <v>104</v>
      </c>
    </row>
    <row r="44" spans="1:18" ht="15.75" thickBot="1" x14ac:dyDescent="0.3">
      <c r="A44" s="2" t="s">
        <v>82</v>
      </c>
      <c r="B44" s="2" t="s">
        <v>83</v>
      </c>
      <c r="C44" s="11">
        <v>2019</v>
      </c>
      <c r="D44" s="11">
        <v>32</v>
      </c>
      <c r="E44" s="11">
        <v>28</v>
      </c>
      <c r="F44" s="11">
        <v>1</v>
      </c>
      <c r="G44" s="11">
        <v>0</v>
      </c>
      <c r="H44" s="11">
        <v>2</v>
      </c>
      <c r="I44" s="11">
        <v>0</v>
      </c>
      <c r="J44" s="11">
        <v>2</v>
      </c>
      <c r="K44" s="11">
        <v>0</v>
      </c>
      <c r="L44" s="11">
        <v>26</v>
      </c>
      <c r="M44" s="11">
        <v>24</v>
      </c>
      <c r="N44" s="11">
        <v>6</v>
      </c>
      <c r="O44" s="11">
        <v>6</v>
      </c>
      <c r="P44" s="11">
        <v>26</v>
      </c>
      <c r="Q44" s="11">
        <v>22</v>
      </c>
      <c r="R44" s="11" t="s">
        <v>104</v>
      </c>
    </row>
    <row r="45" spans="1:18" ht="15.75" thickBot="1" x14ac:dyDescent="0.3">
      <c r="A45" s="2" t="s">
        <v>84</v>
      </c>
      <c r="B45" s="2" t="s">
        <v>85</v>
      </c>
      <c r="C45" s="11">
        <v>2020</v>
      </c>
      <c r="D45" s="11">
        <v>1521</v>
      </c>
      <c r="E45" s="11">
        <v>944</v>
      </c>
      <c r="F45" s="11">
        <v>242</v>
      </c>
      <c r="G45" s="11">
        <v>106</v>
      </c>
      <c r="H45" s="11">
        <v>148</v>
      </c>
      <c r="I45" s="11">
        <v>85</v>
      </c>
      <c r="J45" s="11">
        <v>227</v>
      </c>
      <c r="K45" s="11">
        <v>180</v>
      </c>
      <c r="L45" s="11">
        <v>751</v>
      </c>
      <c r="M45" s="11">
        <v>479</v>
      </c>
      <c r="N45" s="11">
        <v>518</v>
      </c>
      <c r="O45" s="11">
        <v>330</v>
      </c>
      <c r="P45" s="11">
        <v>998</v>
      </c>
      <c r="Q45" s="11">
        <v>611</v>
      </c>
      <c r="R45" s="11" t="s">
        <v>104</v>
      </c>
    </row>
    <row r="46" spans="1:18" ht="15.75" thickBot="1" x14ac:dyDescent="0.3">
      <c r="A46" s="2" t="s">
        <v>86</v>
      </c>
      <c r="B46" s="2" t="s">
        <v>87</v>
      </c>
      <c r="C46" s="11">
        <v>2020</v>
      </c>
      <c r="D46" s="11">
        <v>7924</v>
      </c>
      <c r="E46" s="11">
        <v>5532</v>
      </c>
      <c r="F46" s="11">
        <v>362</v>
      </c>
      <c r="G46" s="11">
        <v>200</v>
      </c>
      <c r="H46" s="11">
        <v>2536</v>
      </c>
      <c r="I46" s="11">
        <v>1427</v>
      </c>
      <c r="J46" s="11">
        <v>2064</v>
      </c>
      <c r="K46" s="11">
        <v>1758</v>
      </c>
      <c r="L46" s="11">
        <v>2239</v>
      </c>
      <c r="M46" s="11">
        <v>1619</v>
      </c>
      <c r="N46" s="11">
        <v>2627</v>
      </c>
      <c r="O46" s="11">
        <v>1964</v>
      </c>
      <c r="P46" s="11">
        <v>5279</v>
      </c>
      <c r="Q46" s="11">
        <v>3561</v>
      </c>
      <c r="R46" s="11" t="s">
        <v>104</v>
      </c>
    </row>
    <row r="47" spans="1:18" ht="15.75" thickBot="1" x14ac:dyDescent="0.3">
      <c r="A47" s="2" t="s">
        <v>88</v>
      </c>
      <c r="B47" s="2" t="s">
        <v>89</v>
      </c>
      <c r="C47" s="11">
        <v>2020</v>
      </c>
      <c r="D47" s="11">
        <v>410</v>
      </c>
      <c r="E47" s="11">
        <v>300</v>
      </c>
      <c r="F47" s="11">
        <v>4</v>
      </c>
      <c r="G47" s="11">
        <v>0</v>
      </c>
      <c r="H47" s="11">
        <v>31</v>
      </c>
      <c r="I47" s="11">
        <v>26</v>
      </c>
      <c r="J47" s="11">
        <v>50</v>
      </c>
      <c r="K47" s="11">
        <v>44</v>
      </c>
      <c r="L47" s="11">
        <v>276</v>
      </c>
      <c r="M47" s="11">
        <v>197</v>
      </c>
      <c r="N47" s="11">
        <v>117</v>
      </c>
      <c r="O47" s="11">
        <v>102</v>
      </c>
      <c r="P47" s="11">
        <v>292</v>
      </c>
      <c r="Q47" s="11">
        <v>198</v>
      </c>
      <c r="R47" s="11" t="s">
        <v>104</v>
      </c>
    </row>
    <row r="48" spans="1:18" ht="15.75" thickBot="1" x14ac:dyDescent="0.3">
      <c r="A48" s="2" t="s">
        <v>92</v>
      </c>
      <c r="B48" s="2" t="s">
        <v>93</v>
      </c>
      <c r="C48" s="11">
        <v>2020</v>
      </c>
      <c r="D48" s="11">
        <v>65</v>
      </c>
      <c r="E48" s="11">
        <v>51</v>
      </c>
      <c r="F48" s="11">
        <v>0</v>
      </c>
      <c r="G48" s="11">
        <v>0</v>
      </c>
      <c r="H48" s="11">
        <v>2</v>
      </c>
      <c r="I48" s="11">
        <v>0</v>
      </c>
      <c r="J48" s="11">
        <v>18</v>
      </c>
      <c r="K48" s="11">
        <v>13</v>
      </c>
      <c r="L48" s="11">
        <v>35</v>
      </c>
      <c r="M48" s="11">
        <v>31</v>
      </c>
      <c r="N48" s="11">
        <v>15</v>
      </c>
      <c r="O48" s="11">
        <v>12</v>
      </c>
      <c r="P48" s="11">
        <v>50</v>
      </c>
      <c r="Q48" s="11">
        <v>39</v>
      </c>
      <c r="R48" s="11" t="s">
        <v>104</v>
      </c>
    </row>
    <row r="49" spans="1:18" ht="15.75" thickBot="1" x14ac:dyDescent="0.3">
      <c r="A49" s="2" t="s">
        <v>90</v>
      </c>
      <c r="B49" s="2" t="s">
        <v>91</v>
      </c>
      <c r="C49" s="11">
        <v>2020</v>
      </c>
      <c r="D49" s="11">
        <v>2324</v>
      </c>
      <c r="E49" s="11">
        <v>1729</v>
      </c>
      <c r="F49" s="11">
        <v>180</v>
      </c>
      <c r="G49" s="11">
        <v>94</v>
      </c>
      <c r="H49" s="11">
        <v>205</v>
      </c>
      <c r="I49" s="11">
        <v>135</v>
      </c>
      <c r="J49" s="11">
        <v>558</v>
      </c>
      <c r="K49" s="11">
        <v>469</v>
      </c>
      <c r="L49" s="11">
        <v>1118</v>
      </c>
      <c r="M49" s="11">
        <v>828</v>
      </c>
      <c r="N49" s="11">
        <v>704</v>
      </c>
      <c r="O49" s="11">
        <v>568</v>
      </c>
      <c r="P49" s="11">
        <v>1614</v>
      </c>
      <c r="Q49" s="11">
        <v>1160</v>
      </c>
      <c r="R49" s="11" t="s">
        <v>104</v>
      </c>
    </row>
    <row r="50" spans="1:18" ht="15.75" thickBot="1" x14ac:dyDescent="0.3">
      <c r="A50" s="2" t="s">
        <v>94</v>
      </c>
      <c r="B50" s="2" t="s">
        <v>95</v>
      </c>
      <c r="C50" s="11">
        <v>2019</v>
      </c>
      <c r="D50" s="11">
        <v>1411</v>
      </c>
      <c r="E50" s="11">
        <v>1092</v>
      </c>
      <c r="F50" s="11">
        <v>39</v>
      </c>
      <c r="G50" s="11">
        <v>16</v>
      </c>
      <c r="H50" s="11">
        <v>127</v>
      </c>
      <c r="I50" s="11">
        <v>72</v>
      </c>
      <c r="J50" s="11">
        <v>400</v>
      </c>
      <c r="K50" s="11">
        <v>339</v>
      </c>
      <c r="L50" s="11">
        <v>666</v>
      </c>
      <c r="M50" s="11">
        <v>526</v>
      </c>
      <c r="N50" s="11">
        <v>402</v>
      </c>
      <c r="O50" s="11">
        <v>315</v>
      </c>
      <c r="P50" s="11">
        <v>1009</v>
      </c>
      <c r="Q50" s="11">
        <v>777</v>
      </c>
    </row>
    <row r="51" spans="1:18" ht="15.75" thickBot="1" x14ac:dyDescent="0.3">
      <c r="A51" s="2" t="s">
        <v>98</v>
      </c>
      <c r="B51" s="2" t="s">
        <v>99</v>
      </c>
      <c r="C51" s="11">
        <v>2019</v>
      </c>
      <c r="D51" s="11">
        <v>243</v>
      </c>
      <c r="E51" s="11">
        <v>157</v>
      </c>
      <c r="F51" s="11">
        <v>5</v>
      </c>
      <c r="G51" s="11">
        <v>4</v>
      </c>
      <c r="H51" s="11">
        <v>6</v>
      </c>
      <c r="I51" s="11">
        <v>3</v>
      </c>
      <c r="J51" s="11">
        <v>20</v>
      </c>
      <c r="K51" s="11">
        <v>18</v>
      </c>
      <c r="L51" s="11">
        <v>198</v>
      </c>
      <c r="M51" s="11">
        <v>121</v>
      </c>
      <c r="N51" s="11">
        <v>88</v>
      </c>
      <c r="O51" s="11">
        <v>57</v>
      </c>
      <c r="P51" s="11">
        <v>155</v>
      </c>
      <c r="Q51" s="11">
        <v>100</v>
      </c>
      <c r="R51" s="11" t="s">
        <v>104</v>
      </c>
    </row>
    <row r="52" spans="1:18" ht="15.75" thickBot="1" x14ac:dyDescent="0.3">
      <c r="A52" s="2" t="s">
        <v>96</v>
      </c>
      <c r="B52" s="2" t="s">
        <v>97</v>
      </c>
      <c r="C52" s="11">
        <v>2020</v>
      </c>
      <c r="D52" s="11">
        <v>1275</v>
      </c>
      <c r="E52" s="11">
        <v>972</v>
      </c>
      <c r="F52" s="11">
        <v>21</v>
      </c>
      <c r="G52" s="11">
        <v>11</v>
      </c>
      <c r="H52" s="11">
        <v>77</v>
      </c>
      <c r="I52" s="11">
        <v>50</v>
      </c>
      <c r="J52" s="11">
        <v>136</v>
      </c>
      <c r="K52" s="11">
        <v>114</v>
      </c>
      <c r="L52" s="11">
        <v>927</v>
      </c>
      <c r="M52" s="11">
        <v>710</v>
      </c>
      <c r="N52" s="11">
        <v>296</v>
      </c>
      <c r="O52" s="11">
        <v>254</v>
      </c>
      <c r="P52" s="11">
        <v>973</v>
      </c>
      <c r="Q52" s="11">
        <v>716</v>
      </c>
      <c r="R52" s="11" t="s">
        <v>104</v>
      </c>
    </row>
    <row r="53" spans="1:18" ht="15.75" thickBot="1" x14ac:dyDescent="0.3">
      <c r="A53" s="2" t="s">
        <v>100</v>
      </c>
      <c r="B53" s="2" t="s">
        <v>101</v>
      </c>
      <c r="C53" s="11">
        <v>2020</v>
      </c>
      <c r="D53" s="11">
        <v>76</v>
      </c>
      <c r="E53" s="11">
        <v>55</v>
      </c>
      <c r="F53" s="11">
        <v>0</v>
      </c>
      <c r="G53" s="11">
        <v>0</v>
      </c>
      <c r="H53" s="11">
        <v>4</v>
      </c>
      <c r="I53" s="11">
        <v>0</v>
      </c>
      <c r="J53" s="11">
        <v>5</v>
      </c>
      <c r="K53" s="11">
        <v>5</v>
      </c>
      <c r="L53" s="11">
        <v>57</v>
      </c>
      <c r="M53" s="11">
        <v>44</v>
      </c>
      <c r="N53" s="11">
        <v>30</v>
      </c>
      <c r="O53" s="11">
        <v>25</v>
      </c>
      <c r="P53" s="11">
        <v>45</v>
      </c>
      <c r="Q53" s="11">
        <v>29</v>
      </c>
      <c r="R53" s="11" t="s">
        <v>104</v>
      </c>
    </row>
  </sheetData>
  <sortState xmlns:xlrd2="http://schemas.microsoft.com/office/spreadsheetml/2017/richdata2" ref="A3:B53">
    <sortCondition ref="B2:B53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BB3A-0282-4EEF-8093-9E1C498CDE9B}">
  <dimension ref="A1:Q53"/>
  <sheetViews>
    <sheetView workbookViewId="0">
      <selection activeCell="C1" sqref="C1:Q1"/>
    </sheetView>
  </sheetViews>
  <sheetFormatPr defaultRowHeight="15" x14ac:dyDescent="0.25"/>
  <cols>
    <col min="1" max="1" width="9.140625" style="11"/>
    <col min="2" max="2" width="19.42578125" style="11" customWidth="1"/>
    <col min="3" max="14" width="9.140625" style="11"/>
    <col min="15" max="15" width="11.5703125" style="11" customWidth="1"/>
    <col min="16" max="16" width="12.5703125" style="11" customWidth="1"/>
    <col min="17" max="17" width="14.42578125" style="11" customWidth="1"/>
    <col min="18" max="16384" width="9.140625" style="11"/>
  </cols>
  <sheetData>
    <row r="1" spans="1:17" s="63" customFormat="1" ht="30" x14ac:dyDescent="0.25">
      <c r="C1" s="63" t="s">
        <v>213</v>
      </c>
      <c r="D1" s="63" t="s">
        <v>214</v>
      </c>
      <c r="E1" s="63" t="s">
        <v>218</v>
      </c>
      <c r="F1" s="63" t="s">
        <v>215</v>
      </c>
      <c r="G1" s="63" t="s">
        <v>219</v>
      </c>
      <c r="H1" s="63" t="s">
        <v>216</v>
      </c>
      <c r="I1" s="63" t="s">
        <v>217</v>
      </c>
      <c r="J1" s="63" t="s">
        <v>220</v>
      </c>
      <c r="K1" s="63" t="s">
        <v>221</v>
      </c>
      <c r="L1" s="63" t="s">
        <v>222</v>
      </c>
      <c r="M1" s="63" t="s">
        <v>223</v>
      </c>
      <c r="N1" s="63" t="s">
        <v>224</v>
      </c>
      <c r="O1" s="63" t="s">
        <v>225</v>
      </c>
      <c r="P1" s="63" t="s">
        <v>226</v>
      </c>
      <c r="Q1" s="63" t="s">
        <v>227</v>
      </c>
    </row>
    <row r="2" spans="1:17" s="63" customFormat="1" ht="30.75" thickBot="1" x14ac:dyDescent="0.3">
      <c r="A2" s="1" t="s">
        <v>102</v>
      </c>
      <c r="B2" s="1" t="s">
        <v>103</v>
      </c>
      <c r="C2" s="63" t="s">
        <v>105</v>
      </c>
      <c r="D2" s="63" t="s">
        <v>106</v>
      </c>
      <c r="E2" s="63" t="s">
        <v>107</v>
      </c>
      <c r="F2" s="63" t="s">
        <v>109</v>
      </c>
      <c r="G2" s="63" t="s">
        <v>110</v>
      </c>
      <c r="H2" s="63" t="s">
        <v>113</v>
      </c>
      <c r="I2" s="63" t="s">
        <v>114</v>
      </c>
      <c r="J2" s="63" t="s">
        <v>117</v>
      </c>
      <c r="K2" s="63" t="s">
        <v>118</v>
      </c>
      <c r="L2" s="63" t="s">
        <v>121</v>
      </c>
      <c r="M2" s="63" t="s">
        <v>122</v>
      </c>
      <c r="N2" s="63" t="s">
        <v>141</v>
      </c>
      <c r="O2" s="63" t="s">
        <v>142</v>
      </c>
      <c r="P2" s="63" t="s">
        <v>177</v>
      </c>
      <c r="Q2" s="63" t="s">
        <v>178</v>
      </c>
    </row>
    <row r="3" spans="1:17" ht="15.75" thickBot="1" x14ac:dyDescent="0.3">
      <c r="A3" s="2" t="s">
        <v>2</v>
      </c>
      <c r="B3" s="2" t="s">
        <v>3</v>
      </c>
      <c r="C3" s="12">
        <v>2020</v>
      </c>
      <c r="D3" s="12">
        <v>310</v>
      </c>
      <c r="E3" s="12">
        <v>202</v>
      </c>
      <c r="F3" s="12">
        <v>17</v>
      </c>
      <c r="G3" s="12">
        <v>7</v>
      </c>
      <c r="H3" s="12">
        <v>20</v>
      </c>
      <c r="I3" s="12">
        <v>9</v>
      </c>
      <c r="J3" s="12">
        <v>61</v>
      </c>
      <c r="K3" s="12">
        <v>47</v>
      </c>
      <c r="L3" s="12">
        <v>192</v>
      </c>
      <c r="M3" s="12">
        <v>128</v>
      </c>
      <c r="N3" s="12">
        <v>55</v>
      </c>
      <c r="O3" s="12">
        <v>37</v>
      </c>
      <c r="P3" s="12">
        <v>255</v>
      </c>
      <c r="Q3" s="12">
        <v>165</v>
      </c>
    </row>
    <row r="4" spans="1:17" ht="15.75" thickBot="1" x14ac:dyDescent="0.3">
      <c r="A4" s="2" t="s">
        <v>0</v>
      </c>
      <c r="B4" s="2" t="s">
        <v>1</v>
      </c>
      <c r="C4" s="13">
        <v>2019</v>
      </c>
      <c r="D4" s="13">
        <v>62</v>
      </c>
      <c r="E4" s="13">
        <v>43</v>
      </c>
      <c r="F4" s="13">
        <v>0</v>
      </c>
      <c r="G4" s="13">
        <v>0</v>
      </c>
      <c r="H4" s="13">
        <v>5</v>
      </c>
      <c r="I4" s="13">
        <v>4</v>
      </c>
      <c r="J4" s="13">
        <v>1</v>
      </c>
      <c r="K4" s="13">
        <v>0</v>
      </c>
      <c r="L4" s="13">
        <v>44</v>
      </c>
      <c r="M4" s="13">
        <v>32</v>
      </c>
      <c r="N4" s="13">
        <v>15</v>
      </c>
      <c r="O4" s="13">
        <v>10</v>
      </c>
      <c r="P4" s="13">
        <v>47</v>
      </c>
      <c r="Q4" s="13">
        <v>33</v>
      </c>
    </row>
    <row r="5" spans="1:17" ht="15.75" thickBot="1" x14ac:dyDescent="0.3">
      <c r="A5" s="2" t="s">
        <v>6</v>
      </c>
      <c r="B5" s="2" t="s">
        <v>7</v>
      </c>
      <c r="C5" s="14">
        <v>2020</v>
      </c>
      <c r="D5" s="14">
        <v>659</v>
      </c>
      <c r="E5" s="14">
        <v>421</v>
      </c>
      <c r="F5" s="14">
        <v>12</v>
      </c>
      <c r="G5" s="14">
        <v>6</v>
      </c>
      <c r="H5" s="14">
        <v>106</v>
      </c>
      <c r="I5" s="14">
        <v>47</v>
      </c>
      <c r="J5" s="14">
        <v>193</v>
      </c>
      <c r="K5" s="14">
        <v>154</v>
      </c>
      <c r="L5" s="14">
        <v>283</v>
      </c>
      <c r="M5" s="14">
        <v>175</v>
      </c>
      <c r="N5" s="14">
        <v>191</v>
      </c>
      <c r="O5" s="14">
        <v>119</v>
      </c>
      <c r="P5" s="14">
        <v>468</v>
      </c>
      <c r="Q5" s="14">
        <v>302</v>
      </c>
    </row>
    <row r="6" spans="1:17" ht="15.75" thickBot="1" x14ac:dyDescent="0.3">
      <c r="A6" s="2" t="s">
        <v>4</v>
      </c>
      <c r="B6" s="2" t="s">
        <v>5</v>
      </c>
      <c r="C6" s="15">
        <v>2020</v>
      </c>
      <c r="D6" s="15">
        <v>405</v>
      </c>
      <c r="E6" s="15">
        <v>176</v>
      </c>
      <c r="F6" s="15">
        <v>16</v>
      </c>
      <c r="G6" s="15">
        <v>1</v>
      </c>
      <c r="H6" s="15">
        <v>50</v>
      </c>
      <c r="I6" s="15">
        <v>10</v>
      </c>
      <c r="J6" s="15">
        <v>53</v>
      </c>
      <c r="K6" s="15">
        <v>29</v>
      </c>
      <c r="L6" s="15">
        <v>262</v>
      </c>
      <c r="M6" s="15">
        <v>125</v>
      </c>
      <c r="N6" s="15">
        <v>79</v>
      </c>
      <c r="O6" s="15">
        <v>18</v>
      </c>
      <c r="P6" s="15">
        <v>325</v>
      </c>
      <c r="Q6" s="15">
        <v>158</v>
      </c>
    </row>
    <row r="7" spans="1:17" ht="15.75" thickBot="1" x14ac:dyDescent="0.3">
      <c r="A7" s="2" t="s">
        <v>8</v>
      </c>
      <c r="B7" s="2" t="s">
        <v>9</v>
      </c>
      <c r="C7" s="16">
        <v>2019</v>
      </c>
      <c r="D7" s="16">
        <v>12423</v>
      </c>
      <c r="E7" s="16">
        <v>9050</v>
      </c>
      <c r="F7" s="16">
        <v>169</v>
      </c>
      <c r="G7" s="16">
        <v>73</v>
      </c>
      <c r="H7" s="16">
        <v>1935</v>
      </c>
      <c r="I7" s="16">
        <v>764</v>
      </c>
      <c r="J7" s="16">
        <v>6286</v>
      </c>
      <c r="K7" s="16">
        <v>5045</v>
      </c>
      <c r="L7" s="16">
        <v>2910</v>
      </c>
      <c r="M7" s="16">
        <v>2276</v>
      </c>
      <c r="N7" s="16">
        <v>3320</v>
      </c>
      <c r="O7" s="16">
        <v>2344</v>
      </c>
      <c r="P7" s="16">
        <v>9103</v>
      </c>
      <c r="Q7" s="16">
        <v>6706</v>
      </c>
    </row>
    <row r="8" spans="1:17" ht="15.75" thickBot="1" x14ac:dyDescent="0.3">
      <c r="A8" s="2" t="s">
        <v>10</v>
      </c>
      <c r="B8" s="2" t="s">
        <v>11</v>
      </c>
      <c r="C8" s="17">
        <v>2019</v>
      </c>
      <c r="D8" s="17">
        <v>1046</v>
      </c>
      <c r="E8" s="17">
        <v>727</v>
      </c>
      <c r="F8" s="17">
        <v>23</v>
      </c>
      <c r="G8" s="17">
        <v>7</v>
      </c>
      <c r="H8" s="17">
        <v>123</v>
      </c>
      <c r="I8" s="17">
        <v>60</v>
      </c>
      <c r="J8" s="17">
        <v>168</v>
      </c>
      <c r="K8" s="17">
        <v>127</v>
      </c>
      <c r="L8" s="17">
        <v>664</v>
      </c>
      <c r="M8" s="17">
        <v>482</v>
      </c>
      <c r="N8" s="17">
        <v>228</v>
      </c>
      <c r="O8" s="17">
        <v>146</v>
      </c>
      <c r="P8" s="17">
        <v>818</v>
      </c>
      <c r="Q8" s="17">
        <v>581</v>
      </c>
    </row>
    <row r="9" spans="1:17" ht="15.75" thickBot="1" x14ac:dyDescent="0.3">
      <c r="A9" s="2" t="s">
        <v>12</v>
      </c>
      <c r="B9" s="2" t="s">
        <v>13</v>
      </c>
      <c r="C9" s="18">
        <v>2020</v>
      </c>
      <c r="D9" s="18">
        <v>1337</v>
      </c>
      <c r="E9" s="18">
        <v>986</v>
      </c>
      <c r="F9" s="18">
        <v>41</v>
      </c>
      <c r="G9" s="18">
        <v>21</v>
      </c>
      <c r="H9" s="18">
        <v>102</v>
      </c>
      <c r="I9" s="18">
        <v>63</v>
      </c>
      <c r="J9" s="18">
        <v>353</v>
      </c>
      <c r="K9" s="18">
        <v>283</v>
      </c>
      <c r="L9" s="18">
        <v>717</v>
      </c>
      <c r="M9" s="18">
        <v>520</v>
      </c>
      <c r="N9" s="18">
        <v>309</v>
      </c>
      <c r="O9" s="18">
        <v>237</v>
      </c>
      <c r="P9" s="18">
        <v>1026</v>
      </c>
      <c r="Q9" s="18">
        <v>747</v>
      </c>
    </row>
    <row r="10" spans="1:17" ht="15.75" thickBot="1" x14ac:dyDescent="0.3">
      <c r="A10" s="2" t="s">
        <v>16</v>
      </c>
      <c r="B10" s="2" t="s">
        <v>17</v>
      </c>
      <c r="C10" s="19">
        <v>2019</v>
      </c>
      <c r="D10" s="19">
        <v>239</v>
      </c>
      <c r="E10" s="19">
        <v>108</v>
      </c>
      <c r="F10" s="19">
        <v>17</v>
      </c>
      <c r="G10" s="19">
        <v>5</v>
      </c>
      <c r="H10" s="19">
        <v>19</v>
      </c>
      <c r="I10" s="19">
        <v>4</v>
      </c>
      <c r="J10" s="19">
        <v>57</v>
      </c>
      <c r="K10" s="19">
        <v>38</v>
      </c>
      <c r="L10" s="19">
        <v>121</v>
      </c>
      <c r="M10" s="19">
        <v>53</v>
      </c>
      <c r="N10" s="19">
        <v>52</v>
      </c>
      <c r="O10" s="19">
        <v>21</v>
      </c>
      <c r="P10" s="19">
        <v>187</v>
      </c>
      <c r="Q10" s="19">
        <v>87</v>
      </c>
    </row>
    <row r="11" spans="1:17" ht="15.75" thickBot="1" x14ac:dyDescent="0.3">
      <c r="A11" s="2" t="s">
        <v>14</v>
      </c>
      <c r="B11" s="3" t="s">
        <v>15</v>
      </c>
      <c r="C11" s="20">
        <v>2019</v>
      </c>
      <c r="D11" s="20">
        <v>152</v>
      </c>
      <c r="E11" s="20">
        <v>89</v>
      </c>
      <c r="F11" s="20">
        <v>36</v>
      </c>
      <c r="G11" s="20">
        <v>7</v>
      </c>
      <c r="H11" s="20">
        <v>18</v>
      </c>
      <c r="I11" s="20">
        <v>11</v>
      </c>
      <c r="J11" s="20">
        <v>8</v>
      </c>
      <c r="K11" s="20">
        <v>5</v>
      </c>
      <c r="L11" s="20">
        <v>80</v>
      </c>
      <c r="M11" s="20">
        <v>62</v>
      </c>
      <c r="N11" s="20">
        <v>32</v>
      </c>
      <c r="O11" s="20">
        <v>16</v>
      </c>
      <c r="P11" s="20">
        <v>120</v>
      </c>
      <c r="Q11" s="20">
        <v>73</v>
      </c>
    </row>
    <row r="12" spans="1:17" ht="15.75" thickBot="1" x14ac:dyDescent="0.3">
      <c r="A12" s="2" t="s">
        <v>18</v>
      </c>
      <c r="B12" s="2" t="s">
        <v>19</v>
      </c>
      <c r="C12" s="21">
        <v>2019</v>
      </c>
      <c r="D12" s="21">
        <v>3057</v>
      </c>
      <c r="E12" s="21">
        <v>1628</v>
      </c>
      <c r="F12" s="21">
        <v>182</v>
      </c>
      <c r="G12" s="21">
        <v>56</v>
      </c>
      <c r="H12" s="21">
        <v>893</v>
      </c>
      <c r="I12" s="21">
        <v>425</v>
      </c>
      <c r="J12" s="21">
        <v>547</v>
      </c>
      <c r="K12" s="21">
        <v>352</v>
      </c>
      <c r="L12" s="21">
        <v>1250</v>
      </c>
      <c r="M12" s="21">
        <v>698</v>
      </c>
      <c r="N12" s="21">
        <v>670</v>
      </c>
      <c r="O12" s="21">
        <v>332</v>
      </c>
      <c r="P12" s="21">
        <v>2387</v>
      </c>
      <c r="Q12" s="21">
        <v>1296</v>
      </c>
    </row>
    <row r="13" spans="1:17" ht="15.75" thickBot="1" x14ac:dyDescent="0.3">
      <c r="A13" s="2" t="s">
        <v>20</v>
      </c>
      <c r="B13" s="2" t="s">
        <v>21</v>
      </c>
      <c r="C13" s="22">
        <v>2020</v>
      </c>
      <c r="D13" s="22">
        <v>2295</v>
      </c>
      <c r="E13" s="22">
        <v>1466</v>
      </c>
      <c r="F13" s="22">
        <v>177</v>
      </c>
      <c r="G13" s="22">
        <v>69</v>
      </c>
      <c r="H13" s="22">
        <v>216</v>
      </c>
      <c r="I13" s="22">
        <v>112</v>
      </c>
      <c r="J13" s="22">
        <v>801</v>
      </c>
      <c r="K13" s="22">
        <v>541</v>
      </c>
      <c r="L13" s="22">
        <v>944</v>
      </c>
      <c r="M13" s="22">
        <v>632</v>
      </c>
      <c r="N13" s="22">
        <v>557</v>
      </c>
      <c r="O13" s="22">
        <v>331</v>
      </c>
      <c r="P13" s="22">
        <v>1738</v>
      </c>
      <c r="Q13" s="22">
        <v>1135</v>
      </c>
    </row>
    <row r="14" spans="1:17" ht="15.75" thickBot="1" x14ac:dyDescent="0.3">
      <c r="A14" s="2" t="s">
        <v>22</v>
      </c>
      <c r="B14" s="2" t="s">
        <v>23</v>
      </c>
      <c r="C14" s="23">
        <v>2019</v>
      </c>
      <c r="D14" s="23">
        <v>155</v>
      </c>
      <c r="E14" s="23">
        <v>79</v>
      </c>
      <c r="F14" s="23">
        <v>0</v>
      </c>
      <c r="G14" s="23">
        <v>0</v>
      </c>
      <c r="H14" s="23">
        <v>19</v>
      </c>
      <c r="I14" s="23">
        <v>5</v>
      </c>
      <c r="J14" s="23">
        <v>86</v>
      </c>
      <c r="K14" s="23">
        <v>50</v>
      </c>
      <c r="L14" s="23">
        <v>14</v>
      </c>
      <c r="M14" s="23">
        <v>8</v>
      </c>
      <c r="N14" s="23">
        <v>44</v>
      </c>
      <c r="O14" s="23">
        <v>21</v>
      </c>
      <c r="P14" s="23">
        <v>111</v>
      </c>
      <c r="Q14" s="23">
        <v>58</v>
      </c>
    </row>
    <row r="15" spans="1:17" ht="15.75" thickBot="1" x14ac:dyDescent="0.3">
      <c r="A15" s="2" t="s">
        <v>26</v>
      </c>
      <c r="B15" s="2" t="s">
        <v>27</v>
      </c>
      <c r="C15" s="24">
        <v>2020</v>
      </c>
      <c r="D15" s="24">
        <v>166</v>
      </c>
      <c r="E15" s="24">
        <v>114</v>
      </c>
      <c r="F15" s="24">
        <v>1</v>
      </c>
      <c r="G15" s="24">
        <v>0</v>
      </c>
      <c r="H15" s="24">
        <v>1</v>
      </c>
      <c r="I15" s="24">
        <v>0</v>
      </c>
      <c r="J15" s="24">
        <v>35</v>
      </c>
      <c r="K15" s="24">
        <v>31</v>
      </c>
      <c r="L15" s="24">
        <v>109</v>
      </c>
      <c r="M15" s="24">
        <v>68</v>
      </c>
      <c r="N15" s="24">
        <v>44</v>
      </c>
      <c r="O15" s="24">
        <v>30</v>
      </c>
      <c r="P15" s="24">
        <v>122</v>
      </c>
      <c r="Q15" s="24">
        <v>84</v>
      </c>
    </row>
    <row r="16" spans="1:17" ht="15.75" thickBot="1" x14ac:dyDescent="0.3">
      <c r="A16" s="2" t="s">
        <v>28</v>
      </c>
      <c r="B16" s="2" t="s">
        <v>29</v>
      </c>
      <c r="C16" s="25">
        <v>2019</v>
      </c>
      <c r="D16" s="25">
        <v>3619</v>
      </c>
      <c r="E16" s="25">
        <v>2785</v>
      </c>
      <c r="F16" s="25">
        <v>80</v>
      </c>
      <c r="G16" s="25">
        <v>34</v>
      </c>
      <c r="H16" s="25">
        <v>388</v>
      </c>
      <c r="I16" s="25">
        <v>192</v>
      </c>
      <c r="J16" s="25">
        <v>1049</v>
      </c>
      <c r="K16" s="25">
        <v>854</v>
      </c>
      <c r="L16" s="25">
        <v>1810</v>
      </c>
      <c r="M16" s="25">
        <v>1466</v>
      </c>
      <c r="N16" s="25">
        <v>831</v>
      </c>
      <c r="O16" s="25">
        <v>631</v>
      </c>
      <c r="P16" s="25">
        <v>2788</v>
      </c>
      <c r="Q16" s="25">
        <v>2154</v>
      </c>
    </row>
    <row r="17" spans="1:17" ht="15.75" thickBot="1" x14ac:dyDescent="0.3">
      <c r="A17" s="2" t="s">
        <v>30</v>
      </c>
      <c r="B17" s="2" t="s">
        <v>31</v>
      </c>
      <c r="C17" s="26">
        <v>2019</v>
      </c>
      <c r="D17" s="26">
        <v>824</v>
      </c>
      <c r="E17" s="26">
        <v>476</v>
      </c>
      <c r="F17" s="26">
        <v>30</v>
      </c>
      <c r="G17" s="26">
        <v>7</v>
      </c>
      <c r="H17" s="26">
        <v>73</v>
      </c>
      <c r="I17" s="26">
        <v>36</v>
      </c>
      <c r="J17" s="26">
        <v>143</v>
      </c>
      <c r="K17" s="26">
        <v>105</v>
      </c>
      <c r="L17" s="26">
        <v>518</v>
      </c>
      <c r="M17" s="26">
        <v>292</v>
      </c>
      <c r="N17" s="26">
        <v>170</v>
      </c>
      <c r="O17" s="26">
        <v>86</v>
      </c>
      <c r="P17" s="26">
        <v>654</v>
      </c>
      <c r="Q17" s="26">
        <v>390</v>
      </c>
    </row>
    <row r="18" spans="1:17" ht="15.75" thickBot="1" x14ac:dyDescent="0.3">
      <c r="A18" s="2" t="s">
        <v>24</v>
      </c>
      <c r="B18" s="2" t="s">
        <v>25</v>
      </c>
      <c r="C18" s="27">
        <v>2020</v>
      </c>
      <c r="D18" s="27">
        <v>288</v>
      </c>
      <c r="E18" s="27">
        <v>204</v>
      </c>
      <c r="F18" s="27">
        <v>7</v>
      </c>
      <c r="G18" s="27">
        <v>3</v>
      </c>
      <c r="H18" s="27">
        <v>14</v>
      </c>
      <c r="I18" s="27">
        <v>7</v>
      </c>
      <c r="J18" s="27">
        <v>60</v>
      </c>
      <c r="K18" s="27">
        <v>43</v>
      </c>
      <c r="L18" s="27">
        <v>174</v>
      </c>
      <c r="M18" s="27">
        <v>127</v>
      </c>
      <c r="N18" s="27">
        <v>55</v>
      </c>
      <c r="O18" s="27">
        <v>37</v>
      </c>
      <c r="P18" s="27">
        <v>231</v>
      </c>
      <c r="Q18" s="27">
        <v>165</v>
      </c>
    </row>
    <row r="19" spans="1:17" ht="15.75" thickBot="1" x14ac:dyDescent="0.3">
      <c r="A19" s="2" t="s">
        <v>32</v>
      </c>
      <c r="B19" s="2" t="s">
        <v>33</v>
      </c>
      <c r="C19" s="28">
        <v>2020</v>
      </c>
      <c r="D19" s="28">
        <v>147</v>
      </c>
      <c r="E19" s="28">
        <v>113</v>
      </c>
      <c r="F19" s="28">
        <v>2</v>
      </c>
      <c r="G19" s="28">
        <v>0</v>
      </c>
      <c r="H19" s="28">
        <v>10</v>
      </c>
      <c r="I19" s="28">
        <v>6</v>
      </c>
      <c r="J19" s="28">
        <v>36</v>
      </c>
      <c r="K19" s="28">
        <v>30</v>
      </c>
      <c r="L19" s="28">
        <v>82</v>
      </c>
      <c r="M19" s="28">
        <v>62</v>
      </c>
      <c r="N19" s="28">
        <v>24</v>
      </c>
      <c r="O19" s="28">
        <v>19</v>
      </c>
      <c r="P19" s="28">
        <v>123</v>
      </c>
      <c r="Q19" s="28">
        <v>94</v>
      </c>
    </row>
    <row r="20" spans="1:17" ht="15.75" thickBot="1" x14ac:dyDescent="0.3">
      <c r="A20" s="2" t="s">
        <v>34</v>
      </c>
      <c r="B20" s="2" t="s">
        <v>35</v>
      </c>
      <c r="C20" s="29">
        <v>2020</v>
      </c>
      <c r="D20" s="29">
        <v>522</v>
      </c>
      <c r="E20" s="29">
        <v>299</v>
      </c>
      <c r="F20" s="29">
        <v>5</v>
      </c>
      <c r="G20" s="29">
        <v>4</v>
      </c>
      <c r="H20" s="29">
        <v>19</v>
      </c>
      <c r="I20" s="29">
        <v>8</v>
      </c>
      <c r="J20" s="29">
        <v>87</v>
      </c>
      <c r="K20" s="29">
        <v>63</v>
      </c>
      <c r="L20" s="29">
        <v>372</v>
      </c>
      <c r="M20" s="29">
        <v>201</v>
      </c>
      <c r="N20" s="29">
        <v>135</v>
      </c>
      <c r="O20" s="29">
        <v>86</v>
      </c>
      <c r="P20" s="29">
        <v>386</v>
      </c>
      <c r="Q20" s="29">
        <v>213</v>
      </c>
    </row>
    <row r="21" spans="1:17" ht="15.75" thickBot="1" x14ac:dyDescent="0.3">
      <c r="A21" s="2" t="s">
        <v>36</v>
      </c>
      <c r="B21" s="2" t="s">
        <v>37</v>
      </c>
      <c r="C21" s="30">
        <v>2020</v>
      </c>
      <c r="D21" s="30">
        <v>275</v>
      </c>
      <c r="E21" s="30">
        <v>121</v>
      </c>
      <c r="F21" s="30">
        <v>23</v>
      </c>
      <c r="G21" s="30">
        <v>7</v>
      </c>
      <c r="H21" s="30">
        <v>30</v>
      </c>
      <c r="I21" s="30">
        <v>12</v>
      </c>
      <c r="J21" s="30">
        <v>29</v>
      </c>
      <c r="K21" s="30">
        <v>13</v>
      </c>
      <c r="L21" s="30">
        <v>182</v>
      </c>
      <c r="M21" s="30">
        <v>85</v>
      </c>
      <c r="N21" s="30">
        <v>76</v>
      </c>
      <c r="O21" s="30">
        <v>28</v>
      </c>
      <c r="P21" s="30">
        <v>199</v>
      </c>
      <c r="Q21" s="30">
        <v>93</v>
      </c>
    </row>
    <row r="22" spans="1:17" ht="15.75" thickBot="1" x14ac:dyDescent="0.3">
      <c r="A22" s="2" t="s">
        <v>42</v>
      </c>
      <c r="B22" s="2" t="s">
        <v>43</v>
      </c>
      <c r="C22" s="31">
        <v>2019</v>
      </c>
      <c r="D22" s="31">
        <v>148</v>
      </c>
      <c r="E22" s="31">
        <v>96</v>
      </c>
      <c r="F22" s="31">
        <v>1</v>
      </c>
      <c r="G22" s="31">
        <v>0</v>
      </c>
      <c r="H22" s="31">
        <v>1</v>
      </c>
      <c r="I22" s="31">
        <v>0</v>
      </c>
      <c r="J22" s="31">
        <v>30</v>
      </c>
      <c r="K22" s="31">
        <v>14</v>
      </c>
      <c r="L22" s="31">
        <v>103</v>
      </c>
      <c r="M22" s="31">
        <v>73</v>
      </c>
      <c r="N22" s="31">
        <v>28</v>
      </c>
      <c r="O22" s="31">
        <v>14</v>
      </c>
      <c r="P22" s="31">
        <v>120</v>
      </c>
      <c r="Q22" s="31">
        <v>82</v>
      </c>
    </row>
    <row r="23" spans="1:17" ht="15.75" thickBot="1" x14ac:dyDescent="0.3">
      <c r="A23" s="2" t="s">
        <v>40</v>
      </c>
      <c r="B23" s="2" t="s">
        <v>41</v>
      </c>
      <c r="C23" s="32">
        <v>2020</v>
      </c>
      <c r="D23" s="32">
        <v>2147</v>
      </c>
      <c r="E23" s="32">
        <v>1462</v>
      </c>
      <c r="F23" s="32">
        <v>263</v>
      </c>
      <c r="G23" s="32">
        <v>112</v>
      </c>
      <c r="H23" s="32">
        <v>121</v>
      </c>
      <c r="I23" s="32">
        <v>61</v>
      </c>
      <c r="J23" s="32">
        <v>671</v>
      </c>
      <c r="K23" s="32">
        <v>504</v>
      </c>
      <c r="L23" s="32">
        <v>835</v>
      </c>
      <c r="M23" s="32">
        <v>584</v>
      </c>
      <c r="N23" s="32">
        <v>563</v>
      </c>
      <c r="O23" s="32">
        <v>382</v>
      </c>
      <c r="P23" s="32">
        <v>1582</v>
      </c>
      <c r="Q23" s="32">
        <v>1078</v>
      </c>
    </row>
    <row r="24" spans="1:17" ht="15.75" thickBot="1" x14ac:dyDescent="0.3">
      <c r="A24" s="2" t="s">
        <v>38</v>
      </c>
      <c r="B24" s="2" t="s">
        <v>39</v>
      </c>
      <c r="C24" s="33">
        <v>2019</v>
      </c>
      <c r="D24" s="33">
        <v>2605</v>
      </c>
      <c r="E24" s="33">
        <v>1913</v>
      </c>
      <c r="F24" s="33">
        <v>90</v>
      </c>
      <c r="G24" s="33">
        <v>36</v>
      </c>
      <c r="H24" s="33">
        <v>194</v>
      </c>
      <c r="I24" s="33">
        <v>105</v>
      </c>
      <c r="J24" s="33">
        <v>824</v>
      </c>
      <c r="K24" s="33">
        <v>686</v>
      </c>
      <c r="L24" s="33">
        <v>1294</v>
      </c>
      <c r="M24" s="33">
        <v>931</v>
      </c>
      <c r="N24" s="33">
        <v>622</v>
      </c>
      <c r="O24" s="33">
        <v>446</v>
      </c>
      <c r="P24" s="33">
        <v>1983</v>
      </c>
      <c r="Q24" s="33">
        <v>1467</v>
      </c>
    </row>
    <row r="25" spans="1:17" ht="15.75" thickBot="1" x14ac:dyDescent="0.3">
      <c r="A25" s="2" t="s">
        <v>44</v>
      </c>
      <c r="B25" s="2" t="s">
        <v>45</v>
      </c>
      <c r="C25" s="34">
        <v>2020</v>
      </c>
      <c r="D25" s="34">
        <v>1453</v>
      </c>
      <c r="E25" s="34">
        <v>1060</v>
      </c>
      <c r="F25" s="34">
        <v>19</v>
      </c>
      <c r="G25" s="34">
        <v>9</v>
      </c>
      <c r="H25" s="34">
        <v>57</v>
      </c>
      <c r="I25" s="34">
        <v>36</v>
      </c>
      <c r="J25" s="34">
        <v>429</v>
      </c>
      <c r="K25" s="34">
        <v>338</v>
      </c>
      <c r="L25" s="34">
        <v>850</v>
      </c>
      <c r="M25" s="34">
        <v>611</v>
      </c>
      <c r="N25" s="34">
        <v>343</v>
      </c>
      <c r="O25" s="34">
        <v>256</v>
      </c>
      <c r="P25" s="34">
        <v>1108</v>
      </c>
      <c r="Q25" s="34">
        <v>804</v>
      </c>
    </row>
    <row r="26" spans="1:17" ht="15.75" thickBot="1" x14ac:dyDescent="0.3">
      <c r="A26" s="2" t="s">
        <v>46</v>
      </c>
      <c r="B26" s="2" t="s">
        <v>47</v>
      </c>
      <c r="C26" s="35">
        <v>2020</v>
      </c>
      <c r="D26" s="35">
        <v>943</v>
      </c>
      <c r="E26" s="35">
        <v>614</v>
      </c>
      <c r="F26" s="35">
        <v>31</v>
      </c>
      <c r="G26" s="35">
        <v>12</v>
      </c>
      <c r="H26" s="35">
        <v>45</v>
      </c>
      <c r="I26" s="35">
        <v>18</v>
      </c>
      <c r="J26" s="35">
        <v>208</v>
      </c>
      <c r="K26" s="35">
        <v>145</v>
      </c>
      <c r="L26" s="35">
        <v>556</v>
      </c>
      <c r="M26" s="35">
        <v>365</v>
      </c>
      <c r="N26" s="35">
        <v>200</v>
      </c>
      <c r="O26" s="35">
        <v>129</v>
      </c>
      <c r="P26" s="35">
        <v>743</v>
      </c>
      <c r="Q26" s="35">
        <v>485</v>
      </c>
    </row>
    <row r="27" spans="1:17" ht="15.75" thickBot="1" x14ac:dyDescent="0.3">
      <c r="A27" s="2" t="s">
        <v>50</v>
      </c>
      <c r="B27" s="2" t="s">
        <v>51</v>
      </c>
      <c r="C27" s="36">
        <v>2019</v>
      </c>
      <c r="D27" s="36">
        <v>27</v>
      </c>
      <c r="E27" s="36">
        <v>15</v>
      </c>
      <c r="F27" s="36">
        <v>5</v>
      </c>
      <c r="G27" s="36">
        <v>1</v>
      </c>
      <c r="H27" s="36">
        <v>1</v>
      </c>
      <c r="I27" s="36">
        <v>0</v>
      </c>
      <c r="J27" s="36">
        <v>5</v>
      </c>
      <c r="K27" s="36">
        <v>4</v>
      </c>
      <c r="L27" s="36">
        <v>14</v>
      </c>
      <c r="M27" s="36">
        <v>8</v>
      </c>
      <c r="N27" s="36">
        <v>8</v>
      </c>
      <c r="O27" s="36">
        <v>5</v>
      </c>
      <c r="P27" s="36">
        <v>19</v>
      </c>
      <c r="Q27" s="36">
        <v>10</v>
      </c>
    </row>
    <row r="28" spans="1:17" ht="15.75" thickBot="1" x14ac:dyDescent="0.3">
      <c r="A28" s="2" t="s">
        <v>48</v>
      </c>
      <c r="B28" s="2" t="s">
        <v>49</v>
      </c>
      <c r="C28" s="37">
        <v>2020</v>
      </c>
      <c r="D28" s="37">
        <v>569</v>
      </c>
      <c r="E28" s="37">
        <v>408</v>
      </c>
      <c r="F28" s="37">
        <v>22</v>
      </c>
      <c r="G28" s="37">
        <v>14</v>
      </c>
      <c r="H28" s="37">
        <v>20</v>
      </c>
      <c r="I28" s="37">
        <v>13</v>
      </c>
      <c r="J28" s="37">
        <v>116</v>
      </c>
      <c r="K28" s="37">
        <v>96</v>
      </c>
      <c r="L28" s="37">
        <v>360</v>
      </c>
      <c r="M28" s="37">
        <v>248</v>
      </c>
      <c r="N28" s="37">
        <v>100</v>
      </c>
      <c r="O28" s="37">
        <v>69</v>
      </c>
      <c r="P28" s="37">
        <v>467</v>
      </c>
      <c r="Q28" s="37">
        <v>339</v>
      </c>
    </row>
    <row r="29" spans="1:17" ht="15.75" thickBot="1" x14ac:dyDescent="0.3">
      <c r="A29" s="2" t="s">
        <v>52</v>
      </c>
      <c r="B29" s="2" t="s">
        <v>53</v>
      </c>
      <c r="C29" s="38">
        <v>2019</v>
      </c>
      <c r="D29" s="38">
        <v>16</v>
      </c>
      <c r="E29" s="38">
        <v>14</v>
      </c>
      <c r="F29" s="38">
        <v>0</v>
      </c>
      <c r="G29" s="38">
        <v>0</v>
      </c>
      <c r="H29" s="38">
        <v>1</v>
      </c>
      <c r="I29" s="38">
        <v>0</v>
      </c>
      <c r="J29" s="38">
        <v>0</v>
      </c>
      <c r="K29" s="38">
        <v>0</v>
      </c>
      <c r="L29" s="38">
        <v>13</v>
      </c>
      <c r="M29" s="38">
        <v>11</v>
      </c>
      <c r="N29" s="38">
        <v>2</v>
      </c>
      <c r="O29" s="38">
        <v>0</v>
      </c>
      <c r="P29" s="38">
        <v>14</v>
      </c>
      <c r="Q29" s="38">
        <v>12</v>
      </c>
    </row>
    <row r="30" spans="1:17" ht="15.75" thickBot="1" x14ac:dyDescent="0.3">
      <c r="A30" s="2" t="s">
        <v>58</v>
      </c>
      <c r="B30" s="2" t="s">
        <v>59</v>
      </c>
      <c r="C30" s="39">
        <v>2019</v>
      </c>
      <c r="D30" s="39">
        <v>147</v>
      </c>
      <c r="E30" s="39">
        <v>106</v>
      </c>
      <c r="F30" s="39">
        <v>5</v>
      </c>
      <c r="G30" s="39">
        <v>1</v>
      </c>
      <c r="H30" s="39">
        <v>10</v>
      </c>
      <c r="I30" s="39">
        <v>3</v>
      </c>
      <c r="J30" s="39">
        <v>20</v>
      </c>
      <c r="K30" s="39">
        <v>18</v>
      </c>
      <c r="L30" s="39">
        <v>103</v>
      </c>
      <c r="M30" s="39">
        <v>78</v>
      </c>
      <c r="N30" s="39">
        <v>21</v>
      </c>
      <c r="O30" s="39">
        <v>18</v>
      </c>
      <c r="P30" s="39">
        <v>126</v>
      </c>
      <c r="Q30" s="39">
        <v>88</v>
      </c>
    </row>
    <row r="31" spans="1:17" ht="15.75" thickBot="1" x14ac:dyDescent="0.3">
      <c r="A31" s="2" t="s">
        <v>66</v>
      </c>
      <c r="B31" s="2" t="s">
        <v>67</v>
      </c>
      <c r="C31" s="40">
        <v>2020</v>
      </c>
      <c r="D31" s="40">
        <v>353</v>
      </c>
      <c r="E31" s="40">
        <v>172</v>
      </c>
      <c r="F31" s="40">
        <v>12</v>
      </c>
      <c r="G31" s="40">
        <v>7</v>
      </c>
      <c r="H31" s="40">
        <v>80</v>
      </c>
      <c r="I31" s="40">
        <v>27</v>
      </c>
      <c r="J31" s="40">
        <v>78</v>
      </c>
      <c r="K31" s="40">
        <v>46</v>
      </c>
      <c r="L31" s="40">
        <v>138</v>
      </c>
      <c r="M31" s="40">
        <v>71</v>
      </c>
      <c r="N31" s="40">
        <v>68</v>
      </c>
      <c r="O31" s="40">
        <v>25</v>
      </c>
      <c r="P31" s="40">
        <v>285</v>
      </c>
      <c r="Q31" s="40">
        <v>147</v>
      </c>
    </row>
    <row r="32" spans="1:17" ht="15.75" thickBot="1" x14ac:dyDescent="0.3">
      <c r="A32" s="2" t="s">
        <v>60</v>
      </c>
      <c r="B32" s="2" t="s">
        <v>61</v>
      </c>
      <c r="C32" s="41">
        <v>2019</v>
      </c>
      <c r="D32" s="41">
        <v>230</v>
      </c>
      <c r="E32" s="41">
        <v>163</v>
      </c>
      <c r="F32" s="41">
        <v>4</v>
      </c>
      <c r="G32" s="41">
        <v>0</v>
      </c>
      <c r="H32" s="41">
        <v>7</v>
      </c>
      <c r="I32" s="41">
        <v>5</v>
      </c>
      <c r="J32" s="41">
        <v>70</v>
      </c>
      <c r="K32" s="41">
        <v>55</v>
      </c>
      <c r="L32" s="41">
        <v>137</v>
      </c>
      <c r="M32" s="41">
        <v>93</v>
      </c>
      <c r="N32" s="41">
        <v>52</v>
      </c>
      <c r="O32" s="41">
        <v>29</v>
      </c>
      <c r="P32" s="41">
        <v>178</v>
      </c>
      <c r="Q32" s="41">
        <v>134</v>
      </c>
    </row>
    <row r="33" spans="1:17" ht="15.75" thickBot="1" x14ac:dyDescent="0.3">
      <c r="A33" s="2" t="s">
        <v>62</v>
      </c>
      <c r="B33" s="2" t="s">
        <v>63</v>
      </c>
      <c r="C33" s="42">
        <v>2020</v>
      </c>
      <c r="D33" s="42">
        <v>4639</v>
      </c>
      <c r="E33" s="42">
        <v>3511</v>
      </c>
      <c r="F33" s="42">
        <v>147</v>
      </c>
      <c r="G33" s="42">
        <v>78</v>
      </c>
      <c r="H33" s="42">
        <v>413</v>
      </c>
      <c r="I33" s="42">
        <v>241</v>
      </c>
      <c r="J33" s="42">
        <v>1935</v>
      </c>
      <c r="K33" s="42">
        <v>1592</v>
      </c>
      <c r="L33" s="42">
        <v>1686</v>
      </c>
      <c r="M33" s="42">
        <v>1233</v>
      </c>
      <c r="N33" s="42">
        <v>1295</v>
      </c>
      <c r="O33" s="42">
        <v>977</v>
      </c>
      <c r="P33" s="42">
        <v>3340</v>
      </c>
      <c r="Q33" s="42">
        <v>2531</v>
      </c>
    </row>
    <row r="34" spans="1:17" ht="15.75" thickBot="1" x14ac:dyDescent="0.3">
      <c r="A34" s="2" t="s">
        <v>64</v>
      </c>
      <c r="B34" s="2" t="s">
        <v>65</v>
      </c>
      <c r="C34" s="43">
        <v>2020</v>
      </c>
      <c r="D34" s="43">
        <v>113</v>
      </c>
      <c r="E34" s="43">
        <v>52</v>
      </c>
      <c r="F34" s="43">
        <v>2</v>
      </c>
      <c r="G34" s="43">
        <v>0</v>
      </c>
      <c r="H34" s="43">
        <v>27</v>
      </c>
      <c r="I34" s="43">
        <v>6</v>
      </c>
      <c r="J34" s="43">
        <v>11</v>
      </c>
      <c r="K34" s="43">
        <v>8</v>
      </c>
      <c r="L34" s="43">
        <v>52</v>
      </c>
      <c r="M34" s="43">
        <v>28</v>
      </c>
      <c r="N34" s="43">
        <v>22</v>
      </c>
      <c r="O34" s="43">
        <v>13</v>
      </c>
      <c r="P34" s="43">
        <v>91</v>
      </c>
      <c r="Q34" s="43">
        <v>39</v>
      </c>
    </row>
    <row r="35" spans="1:17" ht="15.75" thickBot="1" x14ac:dyDescent="0.3">
      <c r="A35" s="2" t="s">
        <v>68</v>
      </c>
      <c r="B35" s="2" t="s">
        <v>69</v>
      </c>
      <c r="C35" s="44">
        <v>2020</v>
      </c>
      <c r="D35" s="44">
        <v>4494</v>
      </c>
      <c r="E35" s="44">
        <v>3122</v>
      </c>
      <c r="F35" s="44">
        <v>207</v>
      </c>
      <c r="G35" s="44">
        <v>77</v>
      </c>
      <c r="H35" s="44">
        <v>512</v>
      </c>
      <c r="I35" s="44">
        <v>229</v>
      </c>
      <c r="J35" s="44">
        <v>1531</v>
      </c>
      <c r="K35" s="44">
        <v>1171</v>
      </c>
      <c r="L35" s="44">
        <v>1829</v>
      </c>
      <c r="M35" s="44">
        <v>1324</v>
      </c>
      <c r="N35" s="44">
        <v>1139</v>
      </c>
      <c r="O35" s="44">
        <v>739</v>
      </c>
      <c r="P35" s="44">
        <v>3353</v>
      </c>
      <c r="Q35" s="44">
        <v>2381</v>
      </c>
    </row>
    <row r="36" spans="1:17" ht="15.75" thickBot="1" x14ac:dyDescent="0.3">
      <c r="A36" s="2" t="s">
        <v>54</v>
      </c>
      <c r="B36" s="2" t="s">
        <v>55</v>
      </c>
      <c r="C36" s="45">
        <v>2019</v>
      </c>
      <c r="D36" s="45">
        <v>1387</v>
      </c>
      <c r="E36" s="45">
        <v>745</v>
      </c>
      <c r="F36" s="45">
        <v>112</v>
      </c>
      <c r="G36" s="45">
        <v>22</v>
      </c>
      <c r="H36" s="45">
        <v>129</v>
      </c>
      <c r="I36" s="45">
        <v>40</v>
      </c>
      <c r="J36" s="45">
        <v>313</v>
      </c>
      <c r="K36" s="45">
        <v>207</v>
      </c>
      <c r="L36" s="45">
        <v>733</v>
      </c>
      <c r="M36" s="45">
        <v>425</v>
      </c>
      <c r="N36" s="45">
        <v>318</v>
      </c>
      <c r="O36" s="45">
        <v>171</v>
      </c>
      <c r="P36" s="45">
        <v>1069</v>
      </c>
      <c r="Q36" s="45">
        <v>574</v>
      </c>
    </row>
    <row r="37" spans="1:17" ht="15.75" thickBot="1" x14ac:dyDescent="0.3">
      <c r="A37" s="2" t="s">
        <v>56</v>
      </c>
      <c r="B37" s="2" t="s">
        <v>57</v>
      </c>
      <c r="C37" s="46">
        <v>2020</v>
      </c>
      <c r="D37" s="46">
        <v>38</v>
      </c>
      <c r="E37" s="46">
        <v>22</v>
      </c>
      <c r="F37" s="46">
        <v>1</v>
      </c>
      <c r="G37" s="46">
        <v>0</v>
      </c>
      <c r="H37" s="46">
        <v>1</v>
      </c>
      <c r="I37" s="46">
        <v>0</v>
      </c>
      <c r="J37" s="46">
        <v>1</v>
      </c>
      <c r="K37" s="46">
        <v>0</v>
      </c>
      <c r="L37" s="46">
        <v>31</v>
      </c>
      <c r="M37" s="46">
        <v>18</v>
      </c>
      <c r="N37" s="46">
        <v>7</v>
      </c>
      <c r="O37" s="46">
        <v>2</v>
      </c>
      <c r="P37" s="46">
        <v>31</v>
      </c>
      <c r="Q37" s="46">
        <v>20</v>
      </c>
    </row>
    <row r="38" spans="1:17" ht="15.75" thickBot="1" x14ac:dyDescent="0.3">
      <c r="A38" s="2" t="s">
        <v>70</v>
      </c>
      <c r="B38" s="2" t="s">
        <v>71</v>
      </c>
      <c r="C38" s="47">
        <v>2020</v>
      </c>
      <c r="D38" s="47">
        <v>1453</v>
      </c>
      <c r="E38" s="47">
        <v>1106</v>
      </c>
      <c r="F38" s="47">
        <v>61</v>
      </c>
      <c r="G38" s="47">
        <v>24</v>
      </c>
      <c r="H38" s="47">
        <v>51</v>
      </c>
      <c r="I38" s="47">
        <v>30</v>
      </c>
      <c r="J38" s="47">
        <v>274</v>
      </c>
      <c r="K38" s="47">
        <v>239</v>
      </c>
      <c r="L38" s="47">
        <v>930</v>
      </c>
      <c r="M38" s="47">
        <v>705</v>
      </c>
      <c r="N38" s="47">
        <v>314</v>
      </c>
      <c r="O38" s="47">
        <v>245</v>
      </c>
      <c r="P38" s="47">
        <v>1139</v>
      </c>
      <c r="Q38" s="47">
        <v>861</v>
      </c>
    </row>
    <row r="39" spans="1:17" ht="15.75" thickBot="1" x14ac:dyDescent="0.3">
      <c r="A39" s="2" t="s">
        <v>72</v>
      </c>
      <c r="B39" s="2" t="s">
        <v>73</v>
      </c>
      <c r="C39" s="48">
        <v>2019</v>
      </c>
      <c r="D39" s="48">
        <v>233</v>
      </c>
      <c r="E39" s="48">
        <v>91</v>
      </c>
      <c r="F39" s="48">
        <v>14</v>
      </c>
      <c r="G39" s="48">
        <v>4</v>
      </c>
      <c r="H39" s="48">
        <v>34</v>
      </c>
      <c r="I39" s="48">
        <v>6</v>
      </c>
      <c r="J39" s="48">
        <v>41</v>
      </c>
      <c r="K39" s="48">
        <v>19</v>
      </c>
      <c r="L39" s="48">
        <v>109</v>
      </c>
      <c r="M39" s="48">
        <v>44</v>
      </c>
      <c r="N39" s="48">
        <v>53</v>
      </c>
      <c r="O39" s="48">
        <v>13</v>
      </c>
      <c r="P39" s="48">
        <v>180</v>
      </c>
      <c r="Q39" s="48">
        <v>78</v>
      </c>
    </row>
    <row r="40" spans="1:17" ht="15.75" thickBot="1" x14ac:dyDescent="0.3">
      <c r="A40" s="2" t="s">
        <v>74</v>
      </c>
      <c r="B40" s="2" t="s">
        <v>75</v>
      </c>
      <c r="C40" s="49">
        <v>2019</v>
      </c>
      <c r="D40" s="49">
        <v>369</v>
      </c>
      <c r="E40" s="49">
        <v>281</v>
      </c>
      <c r="F40" s="49">
        <v>0</v>
      </c>
      <c r="G40" s="49">
        <v>0</v>
      </c>
      <c r="H40" s="49">
        <v>33</v>
      </c>
      <c r="I40" s="49">
        <v>26</v>
      </c>
      <c r="J40" s="49">
        <v>79</v>
      </c>
      <c r="K40" s="49">
        <v>65</v>
      </c>
      <c r="L40" s="49">
        <v>222</v>
      </c>
      <c r="M40" s="49">
        <v>159</v>
      </c>
      <c r="N40" s="49">
        <v>63</v>
      </c>
      <c r="O40" s="49">
        <v>46</v>
      </c>
      <c r="P40" s="49">
        <v>306</v>
      </c>
      <c r="Q40" s="49">
        <v>235</v>
      </c>
    </row>
    <row r="41" spans="1:17" ht="15.75" thickBot="1" x14ac:dyDescent="0.3">
      <c r="A41" s="2" t="s">
        <v>76</v>
      </c>
      <c r="B41" s="2" t="s">
        <v>77</v>
      </c>
      <c r="C41" s="50">
        <v>2020</v>
      </c>
      <c r="D41" s="50">
        <v>2362</v>
      </c>
      <c r="E41" s="50">
        <v>1682</v>
      </c>
      <c r="F41" s="50">
        <v>71</v>
      </c>
      <c r="G41" s="50">
        <v>20</v>
      </c>
      <c r="H41" s="50">
        <v>124</v>
      </c>
      <c r="I41" s="50">
        <v>74</v>
      </c>
      <c r="J41" s="50">
        <v>609</v>
      </c>
      <c r="K41" s="50">
        <v>473</v>
      </c>
      <c r="L41" s="50">
        <v>1339</v>
      </c>
      <c r="M41" s="50">
        <v>941</v>
      </c>
      <c r="N41" s="50">
        <v>502</v>
      </c>
      <c r="O41" s="50">
        <v>364</v>
      </c>
      <c r="P41" s="50">
        <v>1859</v>
      </c>
      <c r="Q41" s="50">
        <v>1317</v>
      </c>
    </row>
    <row r="42" spans="1:17" ht="15.75" thickBot="1" x14ac:dyDescent="0.3">
      <c r="A42" s="2" t="s">
        <v>78</v>
      </c>
      <c r="B42" s="2" t="s">
        <v>79</v>
      </c>
      <c r="C42" s="51">
        <v>2019</v>
      </c>
      <c r="D42" s="51">
        <v>182</v>
      </c>
      <c r="E42" s="51">
        <v>108</v>
      </c>
      <c r="F42" s="51">
        <v>2</v>
      </c>
      <c r="G42" s="51">
        <v>0</v>
      </c>
      <c r="H42" s="51">
        <v>12</v>
      </c>
      <c r="I42" s="51">
        <v>8</v>
      </c>
      <c r="J42" s="51">
        <v>28</v>
      </c>
      <c r="K42" s="51">
        <v>20</v>
      </c>
      <c r="L42" s="51">
        <v>126</v>
      </c>
      <c r="M42" s="51">
        <v>69</v>
      </c>
      <c r="N42" s="51">
        <v>47</v>
      </c>
      <c r="O42" s="51">
        <v>24</v>
      </c>
      <c r="P42" s="51">
        <v>135</v>
      </c>
      <c r="Q42" s="51">
        <v>84</v>
      </c>
    </row>
    <row r="43" spans="1:17" ht="15.75" thickBot="1" x14ac:dyDescent="0.3">
      <c r="A43" s="2" t="s">
        <v>80</v>
      </c>
      <c r="B43" s="2" t="s">
        <v>81</v>
      </c>
      <c r="C43" s="52">
        <v>2020</v>
      </c>
      <c r="D43" s="52">
        <v>437</v>
      </c>
      <c r="E43" s="52">
        <v>245</v>
      </c>
      <c r="F43" s="52">
        <v>24</v>
      </c>
      <c r="G43" s="52">
        <v>8</v>
      </c>
      <c r="H43" s="52">
        <v>22</v>
      </c>
      <c r="I43" s="52">
        <v>7</v>
      </c>
      <c r="J43" s="52">
        <v>65</v>
      </c>
      <c r="K43" s="52">
        <v>47</v>
      </c>
      <c r="L43" s="52">
        <v>282</v>
      </c>
      <c r="M43" s="52">
        <v>164</v>
      </c>
      <c r="N43" s="52">
        <v>115</v>
      </c>
      <c r="O43" s="52">
        <v>60</v>
      </c>
      <c r="P43" s="52">
        <v>322</v>
      </c>
      <c r="Q43" s="52">
        <v>185</v>
      </c>
    </row>
    <row r="44" spans="1:17" ht="15.75" thickBot="1" x14ac:dyDescent="0.3">
      <c r="A44" s="2" t="s">
        <v>82</v>
      </c>
      <c r="B44" s="2" t="s">
        <v>83</v>
      </c>
      <c r="C44" s="53">
        <v>2020</v>
      </c>
      <c r="D44" s="53">
        <v>9</v>
      </c>
      <c r="E44" s="53">
        <v>4</v>
      </c>
      <c r="F44" s="53">
        <v>0</v>
      </c>
      <c r="G44" s="53">
        <v>0</v>
      </c>
      <c r="H44" s="53">
        <v>0</v>
      </c>
      <c r="I44" s="53">
        <v>0</v>
      </c>
      <c r="J44" s="53">
        <v>4</v>
      </c>
      <c r="K44" s="53">
        <v>0</v>
      </c>
      <c r="L44" s="53">
        <v>5</v>
      </c>
      <c r="M44" s="53">
        <v>2</v>
      </c>
      <c r="N44" s="53">
        <v>2</v>
      </c>
      <c r="O44" s="53">
        <v>0</v>
      </c>
      <c r="P44" s="53">
        <v>6</v>
      </c>
      <c r="Q44" s="53">
        <v>3</v>
      </c>
    </row>
    <row r="45" spans="1:17" ht="15.75" thickBot="1" x14ac:dyDescent="0.3">
      <c r="A45" s="2" t="s">
        <v>84</v>
      </c>
      <c r="B45" s="2" t="s">
        <v>85</v>
      </c>
      <c r="C45" s="54">
        <v>2019</v>
      </c>
      <c r="D45" s="54">
        <v>431</v>
      </c>
      <c r="E45" s="54">
        <v>291</v>
      </c>
      <c r="F45" s="54">
        <v>21</v>
      </c>
      <c r="G45" s="54">
        <v>7</v>
      </c>
      <c r="H45" s="54">
        <v>28</v>
      </c>
      <c r="I45" s="54">
        <v>19</v>
      </c>
      <c r="J45" s="54">
        <v>73</v>
      </c>
      <c r="K45" s="54">
        <v>54</v>
      </c>
      <c r="L45" s="54">
        <v>288</v>
      </c>
      <c r="M45" s="54">
        <v>197</v>
      </c>
      <c r="N45" s="54">
        <v>128</v>
      </c>
      <c r="O45" s="54">
        <v>81</v>
      </c>
      <c r="P45" s="54">
        <v>303</v>
      </c>
      <c r="Q45" s="54">
        <v>210</v>
      </c>
    </row>
    <row r="46" spans="1:17" ht="15.75" thickBot="1" x14ac:dyDescent="0.3">
      <c r="A46" s="2" t="s">
        <v>86</v>
      </c>
      <c r="B46" s="2" t="s">
        <v>87</v>
      </c>
      <c r="C46" s="55">
        <v>2020</v>
      </c>
      <c r="D46" s="55">
        <v>6581</v>
      </c>
      <c r="E46" s="55">
        <v>4424</v>
      </c>
      <c r="F46" s="55">
        <v>198</v>
      </c>
      <c r="G46" s="55">
        <v>97</v>
      </c>
      <c r="H46" s="55">
        <v>1351</v>
      </c>
      <c r="I46" s="55">
        <v>667</v>
      </c>
      <c r="J46" s="55">
        <v>2287</v>
      </c>
      <c r="K46" s="55">
        <v>1774</v>
      </c>
      <c r="L46" s="55">
        <v>2203</v>
      </c>
      <c r="M46" s="55">
        <v>1515</v>
      </c>
      <c r="N46" s="55">
        <v>1590</v>
      </c>
      <c r="O46" s="55">
        <v>1048</v>
      </c>
      <c r="P46" s="55">
        <v>4987</v>
      </c>
      <c r="Q46" s="55">
        <v>3374</v>
      </c>
    </row>
    <row r="47" spans="1:17" ht="15.75" thickBot="1" x14ac:dyDescent="0.3">
      <c r="A47" s="2" t="s">
        <v>88</v>
      </c>
      <c r="B47" s="2" t="s">
        <v>89</v>
      </c>
      <c r="C47" s="56">
        <v>2020</v>
      </c>
      <c r="D47" s="56">
        <v>232</v>
      </c>
      <c r="E47" s="56">
        <v>146</v>
      </c>
      <c r="F47" s="56">
        <v>3</v>
      </c>
      <c r="G47" s="56">
        <v>0</v>
      </c>
      <c r="H47" s="56">
        <v>19</v>
      </c>
      <c r="I47" s="56">
        <v>6</v>
      </c>
      <c r="J47" s="56">
        <v>24</v>
      </c>
      <c r="K47" s="56">
        <v>17</v>
      </c>
      <c r="L47" s="56">
        <v>158</v>
      </c>
      <c r="M47" s="56">
        <v>100</v>
      </c>
      <c r="N47" s="56">
        <v>39</v>
      </c>
      <c r="O47" s="56">
        <v>22</v>
      </c>
      <c r="P47" s="56">
        <v>193</v>
      </c>
      <c r="Q47" s="56">
        <v>124</v>
      </c>
    </row>
    <row r="48" spans="1:17" ht="15.75" thickBot="1" x14ac:dyDescent="0.3">
      <c r="A48" s="2" t="s">
        <v>92</v>
      </c>
      <c r="B48" s="2" t="s">
        <v>93</v>
      </c>
      <c r="C48" s="57">
        <v>2020</v>
      </c>
      <c r="D48" s="57">
        <v>92</v>
      </c>
      <c r="E48" s="57">
        <v>66</v>
      </c>
      <c r="F48" s="57">
        <v>1</v>
      </c>
      <c r="G48" s="57">
        <v>0</v>
      </c>
      <c r="H48" s="57">
        <v>3</v>
      </c>
      <c r="I48" s="57">
        <v>0</v>
      </c>
      <c r="J48" s="57">
        <v>12</v>
      </c>
      <c r="K48" s="57">
        <v>10</v>
      </c>
      <c r="L48" s="57">
        <v>69</v>
      </c>
      <c r="M48" s="57">
        <v>47</v>
      </c>
      <c r="N48" s="57">
        <v>14</v>
      </c>
      <c r="O48" s="57">
        <v>10</v>
      </c>
      <c r="P48" s="57">
        <v>78</v>
      </c>
      <c r="Q48" s="57">
        <v>56</v>
      </c>
    </row>
    <row r="49" spans="1:17" ht="15.75" thickBot="1" x14ac:dyDescent="0.3">
      <c r="A49" s="2" t="s">
        <v>90</v>
      </c>
      <c r="B49" s="2" t="s">
        <v>91</v>
      </c>
      <c r="C49" s="58">
        <v>2019</v>
      </c>
      <c r="D49" s="58">
        <v>3473</v>
      </c>
      <c r="E49" s="58">
        <v>2502</v>
      </c>
      <c r="F49" s="58">
        <v>207</v>
      </c>
      <c r="G49" s="58">
        <v>88</v>
      </c>
      <c r="H49" s="58">
        <v>246</v>
      </c>
      <c r="I49" s="58">
        <v>149</v>
      </c>
      <c r="J49" s="58">
        <v>1297</v>
      </c>
      <c r="K49" s="58">
        <v>1023</v>
      </c>
      <c r="L49" s="58">
        <v>1455</v>
      </c>
      <c r="M49" s="58">
        <v>1060</v>
      </c>
      <c r="N49" s="58">
        <v>968</v>
      </c>
      <c r="O49" s="58">
        <v>684</v>
      </c>
      <c r="P49" s="58">
        <v>2505</v>
      </c>
      <c r="Q49" s="58">
        <v>1818</v>
      </c>
    </row>
    <row r="50" spans="1:17" ht="15.75" thickBot="1" x14ac:dyDescent="0.3">
      <c r="A50" s="2" t="s">
        <v>94</v>
      </c>
      <c r="B50" s="2" t="s">
        <v>95</v>
      </c>
      <c r="C50" s="59">
        <v>2020</v>
      </c>
      <c r="D50" s="59">
        <v>2442</v>
      </c>
      <c r="E50" s="59">
        <v>1814</v>
      </c>
      <c r="F50" s="59">
        <v>26</v>
      </c>
      <c r="G50" s="59">
        <v>12</v>
      </c>
      <c r="H50" s="59">
        <v>151</v>
      </c>
      <c r="I50" s="59">
        <v>87</v>
      </c>
      <c r="J50" s="59">
        <v>958</v>
      </c>
      <c r="K50" s="59">
        <v>766</v>
      </c>
      <c r="L50" s="59">
        <v>993</v>
      </c>
      <c r="M50" s="59">
        <v>707</v>
      </c>
      <c r="N50" s="59">
        <v>727</v>
      </c>
      <c r="O50" s="59">
        <v>555</v>
      </c>
      <c r="P50" s="59">
        <v>1712</v>
      </c>
      <c r="Q50" s="59">
        <v>1256</v>
      </c>
    </row>
    <row r="51" spans="1:17" ht="15.75" thickBot="1" x14ac:dyDescent="0.3">
      <c r="A51" s="2" t="s">
        <v>98</v>
      </c>
      <c r="B51" s="2" t="s">
        <v>99</v>
      </c>
      <c r="C51" s="60">
        <v>2020</v>
      </c>
      <c r="D51" s="60">
        <v>119</v>
      </c>
      <c r="E51" s="60">
        <v>77</v>
      </c>
      <c r="F51" s="60">
        <v>1</v>
      </c>
      <c r="G51" s="60">
        <v>0</v>
      </c>
      <c r="H51" s="60">
        <v>5</v>
      </c>
      <c r="I51" s="60">
        <v>5</v>
      </c>
      <c r="J51" s="60">
        <v>17</v>
      </c>
      <c r="K51" s="60">
        <v>13</v>
      </c>
      <c r="L51" s="60">
        <v>87</v>
      </c>
      <c r="M51" s="60">
        <v>51</v>
      </c>
      <c r="N51" s="60">
        <v>27</v>
      </c>
      <c r="O51" s="60">
        <v>15</v>
      </c>
      <c r="P51" s="60">
        <v>92</v>
      </c>
      <c r="Q51" s="60">
        <v>62</v>
      </c>
    </row>
    <row r="52" spans="1:17" ht="15.75" thickBot="1" x14ac:dyDescent="0.3">
      <c r="A52" s="2" t="s">
        <v>96</v>
      </c>
      <c r="B52" s="2" t="s">
        <v>97</v>
      </c>
      <c r="C52" s="61">
        <v>2019</v>
      </c>
      <c r="D52" s="61">
        <v>818</v>
      </c>
      <c r="E52" s="61">
        <v>598</v>
      </c>
      <c r="F52" s="61">
        <v>13</v>
      </c>
      <c r="G52" s="61">
        <v>5</v>
      </c>
      <c r="H52" s="61">
        <v>34</v>
      </c>
      <c r="I52" s="61">
        <v>24</v>
      </c>
      <c r="J52" s="61">
        <v>126</v>
      </c>
      <c r="K52" s="61">
        <v>89</v>
      </c>
      <c r="L52" s="61">
        <v>602</v>
      </c>
      <c r="M52" s="61">
        <v>452</v>
      </c>
      <c r="N52" s="61">
        <v>155</v>
      </c>
      <c r="O52" s="61">
        <v>109</v>
      </c>
      <c r="P52" s="61">
        <v>663</v>
      </c>
      <c r="Q52" s="61">
        <v>489</v>
      </c>
    </row>
    <row r="53" spans="1:17" ht="15.75" thickBot="1" x14ac:dyDescent="0.3">
      <c r="A53" s="2" t="s">
        <v>100</v>
      </c>
      <c r="B53" s="2" t="s">
        <v>101</v>
      </c>
      <c r="C53" s="62">
        <v>2020</v>
      </c>
      <c r="D53" s="62">
        <v>22</v>
      </c>
      <c r="E53" s="62">
        <v>19</v>
      </c>
      <c r="F53" s="62">
        <v>0</v>
      </c>
      <c r="G53" s="62">
        <v>0</v>
      </c>
      <c r="H53" s="62">
        <v>0</v>
      </c>
      <c r="I53" s="62">
        <v>0</v>
      </c>
      <c r="J53" s="62">
        <v>2</v>
      </c>
      <c r="K53" s="62">
        <v>0</v>
      </c>
      <c r="L53" s="62">
        <v>17</v>
      </c>
      <c r="M53" s="62">
        <v>15</v>
      </c>
      <c r="N53" s="62">
        <v>5</v>
      </c>
      <c r="O53" s="62">
        <v>5</v>
      </c>
      <c r="P53" s="62">
        <v>17</v>
      </c>
      <c r="Q53" s="62">
        <v>14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2672-8B63-4E84-BE1C-DB30D8DC9F89}">
  <dimension ref="A1:AI52"/>
  <sheetViews>
    <sheetView workbookViewId="0">
      <selection activeCell="A27" sqref="A27"/>
    </sheetView>
  </sheetViews>
  <sheetFormatPr defaultRowHeight="15" x14ac:dyDescent="0.25"/>
  <cols>
    <col min="1" max="1" width="9.140625" style="62"/>
    <col min="2" max="2" width="19.42578125" style="62" customWidth="1"/>
    <col min="3" max="3" width="12.5703125" style="68" customWidth="1"/>
    <col min="4" max="4" width="10" style="68" customWidth="1"/>
    <col min="5" max="5" width="12" style="62" customWidth="1"/>
    <col min="6" max="17" width="9.140625" style="62"/>
    <col min="18" max="18" width="11.5703125" style="62" customWidth="1"/>
    <col min="19" max="19" width="9" style="62" customWidth="1"/>
    <col min="20" max="20" width="14.42578125" style="62" customWidth="1"/>
    <col min="21" max="16384" width="9.140625" style="62"/>
  </cols>
  <sheetData>
    <row r="1" spans="1:35" s="63" customFormat="1" ht="30.75" thickBot="1" x14ac:dyDescent="0.3">
      <c r="A1" s="1" t="s">
        <v>102</v>
      </c>
      <c r="B1" s="65" t="s">
        <v>103</v>
      </c>
      <c r="C1" s="70" t="s">
        <v>243</v>
      </c>
      <c r="D1" s="70" t="s">
        <v>244</v>
      </c>
      <c r="E1" s="71" t="s">
        <v>245</v>
      </c>
      <c r="F1" s="63" t="s">
        <v>213</v>
      </c>
      <c r="G1" s="63" t="s">
        <v>214</v>
      </c>
      <c r="H1" s="63" t="s">
        <v>218</v>
      </c>
      <c r="I1" s="63" t="s">
        <v>215</v>
      </c>
      <c r="J1" s="63" t="s">
        <v>219</v>
      </c>
      <c r="K1" s="63" t="s">
        <v>216</v>
      </c>
      <c r="L1" s="63" t="s">
        <v>217</v>
      </c>
      <c r="M1" s="63" t="s">
        <v>220</v>
      </c>
      <c r="N1" s="63" t="s">
        <v>221</v>
      </c>
      <c r="O1" s="63" t="s">
        <v>222</v>
      </c>
      <c r="P1" s="63" t="s">
        <v>223</v>
      </c>
      <c r="Q1" s="63" t="s">
        <v>224</v>
      </c>
      <c r="R1" s="63" t="s">
        <v>225</v>
      </c>
      <c r="S1" s="63" t="s">
        <v>226</v>
      </c>
      <c r="T1" s="63" t="s">
        <v>227</v>
      </c>
      <c r="U1" s="63" t="s">
        <v>228</v>
      </c>
      <c r="V1" s="63" t="s">
        <v>229</v>
      </c>
      <c r="W1" s="63" t="s">
        <v>230</v>
      </c>
      <c r="X1" s="63" t="s">
        <v>231</v>
      </c>
      <c r="Y1" s="63" t="s">
        <v>232</v>
      </c>
      <c r="Z1" s="63" t="s">
        <v>233</v>
      </c>
      <c r="AA1" s="63" t="s">
        <v>234</v>
      </c>
      <c r="AB1" s="63" t="s">
        <v>235</v>
      </c>
      <c r="AC1" s="63" t="s">
        <v>236</v>
      </c>
      <c r="AD1" s="63" t="s">
        <v>237</v>
      </c>
      <c r="AE1" s="63" t="s">
        <v>238</v>
      </c>
      <c r="AF1" s="63" t="s">
        <v>239</v>
      </c>
      <c r="AG1" s="63" t="s">
        <v>240</v>
      </c>
      <c r="AH1" s="63" t="s">
        <v>241</v>
      </c>
      <c r="AI1" s="63" t="s">
        <v>242</v>
      </c>
    </row>
    <row r="2" spans="1:35" ht="15.75" thickBot="1" x14ac:dyDescent="0.3">
      <c r="A2" s="2" t="s">
        <v>0</v>
      </c>
      <c r="B2" s="66" t="s">
        <v>1</v>
      </c>
      <c r="C2" s="68">
        <v>21</v>
      </c>
      <c r="D2" s="69">
        <v>61187</v>
      </c>
      <c r="E2" s="64"/>
      <c r="F2" s="62">
        <v>2019</v>
      </c>
      <c r="G2" s="62">
        <v>62</v>
      </c>
      <c r="H2" s="62">
        <v>43</v>
      </c>
      <c r="I2" s="62">
        <v>0</v>
      </c>
      <c r="J2" s="62">
        <v>0</v>
      </c>
      <c r="K2" s="62">
        <v>5</v>
      </c>
      <c r="L2" s="62">
        <v>4</v>
      </c>
      <c r="M2" s="62">
        <v>1</v>
      </c>
      <c r="N2" s="62">
        <v>0</v>
      </c>
      <c r="O2" s="62">
        <v>44</v>
      </c>
      <c r="P2" s="62">
        <v>32</v>
      </c>
      <c r="Q2" s="62">
        <v>15</v>
      </c>
      <c r="R2" s="62">
        <v>10</v>
      </c>
      <c r="S2" s="62">
        <v>47</v>
      </c>
      <c r="T2" s="62">
        <v>33</v>
      </c>
      <c r="U2" s="62">
        <v>2020</v>
      </c>
      <c r="V2" s="62">
        <v>65</v>
      </c>
      <c r="W2" s="62">
        <v>45</v>
      </c>
      <c r="X2" s="62">
        <v>0</v>
      </c>
      <c r="Y2" s="62">
        <v>0</v>
      </c>
      <c r="Z2" s="62">
        <v>6</v>
      </c>
      <c r="AA2" s="62">
        <v>3</v>
      </c>
      <c r="AB2" s="62">
        <v>9</v>
      </c>
      <c r="AC2" s="62">
        <v>7</v>
      </c>
      <c r="AD2" s="62">
        <v>41</v>
      </c>
      <c r="AE2" s="62">
        <v>28</v>
      </c>
      <c r="AF2" s="62">
        <v>12</v>
      </c>
      <c r="AG2" s="62">
        <v>11</v>
      </c>
      <c r="AH2" s="62">
        <v>53</v>
      </c>
      <c r="AI2" s="62">
        <v>34</v>
      </c>
    </row>
    <row r="3" spans="1:35" ht="15.75" thickBot="1" x14ac:dyDescent="0.3">
      <c r="A3" s="2" t="s">
        <v>2</v>
      </c>
      <c r="B3" s="66" t="s">
        <v>3</v>
      </c>
      <c r="C3" s="68">
        <v>21</v>
      </c>
      <c r="D3" s="69">
        <v>262216</v>
      </c>
      <c r="E3" s="64">
        <v>12267</v>
      </c>
      <c r="F3" s="62">
        <v>2020</v>
      </c>
      <c r="G3" s="62">
        <v>310</v>
      </c>
      <c r="H3" s="62">
        <v>202</v>
      </c>
      <c r="I3" s="62">
        <v>17</v>
      </c>
      <c r="J3" s="62">
        <v>7</v>
      </c>
      <c r="K3" s="62">
        <v>20</v>
      </c>
      <c r="L3" s="62">
        <v>9</v>
      </c>
      <c r="M3" s="62">
        <v>61</v>
      </c>
      <c r="N3" s="62">
        <v>47</v>
      </c>
      <c r="O3" s="62">
        <v>192</v>
      </c>
      <c r="P3" s="62">
        <v>128</v>
      </c>
      <c r="Q3" s="62">
        <v>55</v>
      </c>
      <c r="R3" s="62">
        <v>37</v>
      </c>
      <c r="S3" s="62">
        <v>255</v>
      </c>
      <c r="T3" s="62">
        <v>165</v>
      </c>
      <c r="U3" s="62">
        <v>2020</v>
      </c>
      <c r="V3" s="62">
        <v>1892</v>
      </c>
      <c r="W3" s="62">
        <v>1047</v>
      </c>
      <c r="X3" s="62">
        <v>311</v>
      </c>
      <c r="Y3" s="62">
        <v>144</v>
      </c>
      <c r="Z3" s="62">
        <v>142</v>
      </c>
      <c r="AA3" s="62">
        <v>75</v>
      </c>
      <c r="AB3" s="62">
        <v>143</v>
      </c>
      <c r="AC3" s="62">
        <v>104</v>
      </c>
      <c r="AD3" s="62">
        <v>1112</v>
      </c>
      <c r="AE3" s="62">
        <v>626</v>
      </c>
      <c r="AF3" s="62">
        <v>754</v>
      </c>
      <c r="AG3" s="62">
        <v>425</v>
      </c>
      <c r="AH3" s="62">
        <v>1132</v>
      </c>
      <c r="AI3" s="62">
        <v>618</v>
      </c>
    </row>
    <row r="4" spans="1:35" ht="15.75" thickBot="1" x14ac:dyDescent="0.3">
      <c r="A4" s="2" t="s">
        <v>4</v>
      </c>
      <c r="B4" s="66" t="s">
        <v>5</v>
      </c>
      <c r="C4" s="68">
        <v>21</v>
      </c>
      <c r="D4" s="69">
        <v>159278</v>
      </c>
      <c r="E4" s="64">
        <v>10300</v>
      </c>
      <c r="F4" s="62">
        <v>2020</v>
      </c>
      <c r="G4" s="62">
        <v>405</v>
      </c>
      <c r="H4" s="62">
        <v>176</v>
      </c>
      <c r="I4" s="62">
        <v>16</v>
      </c>
      <c r="J4" s="62">
        <v>1</v>
      </c>
      <c r="K4" s="62">
        <v>50</v>
      </c>
      <c r="L4" s="62">
        <v>10</v>
      </c>
      <c r="M4" s="62">
        <v>53</v>
      </c>
      <c r="N4" s="62">
        <v>29</v>
      </c>
      <c r="O4" s="62">
        <v>262</v>
      </c>
      <c r="P4" s="62">
        <v>125</v>
      </c>
      <c r="Q4" s="62">
        <v>79</v>
      </c>
      <c r="R4" s="62">
        <v>18</v>
      </c>
      <c r="S4" s="62">
        <v>325</v>
      </c>
      <c r="T4" s="62">
        <v>158</v>
      </c>
      <c r="U4" s="62">
        <v>2020</v>
      </c>
      <c r="V4" s="62">
        <v>939</v>
      </c>
      <c r="W4" s="62">
        <v>494</v>
      </c>
      <c r="X4" s="62">
        <v>103</v>
      </c>
      <c r="Y4" s="62">
        <v>33</v>
      </c>
      <c r="Z4" s="62">
        <v>93</v>
      </c>
      <c r="AA4" s="62">
        <v>47</v>
      </c>
      <c r="AB4" s="62">
        <v>83</v>
      </c>
      <c r="AC4" s="62">
        <v>59</v>
      </c>
      <c r="AD4" s="62">
        <v>567</v>
      </c>
      <c r="AE4" s="62">
        <v>309</v>
      </c>
      <c r="AF4" s="62">
        <v>363</v>
      </c>
      <c r="AG4" s="62">
        <v>194</v>
      </c>
      <c r="AH4" s="62">
        <v>572</v>
      </c>
      <c r="AI4" s="62">
        <v>298</v>
      </c>
    </row>
    <row r="5" spans="1:35" ht="15.75" thickBot="1" x14ac:dyDescent="0.3">
      <c r="A5" s="2" t="s">
        <v>6</v>
      </c>
      <c r="B5" s="66" t="s">
        <v>7</v>
      </c>
      <c r="C5" s="68">
        <v>20</v>
      </c>
      <c r="D5" s="69">
        <v>407289</v>
      </c>
      <c r="E5" s="64">
        <v>11857</v>
      </c>
      <c r="F5" s="62">
        <v>2020</v>
      </c>
      <c r="G5" s="62">
        <v>659</v>
      </c>
      <c r="H5" s="62">
        <v>421</v>
      </c>
      <c r="I5" s="62">
        <v>12</v>
      </c>
      <c r="J5" s="62">
        <v>6</v>
      </c>
      <c r="K5" s="62">
        <v>106</v>
      </c>
      <c r="L5" s="62">
        <v>47</v>
      </c>
      <c r="M5" s="62">
        <v>193</v>
      </c>
      <c r="N5" s="62">
        <v>154</v>
      </c>
      <c r="O5" s="62">
        <v>283</v>
      </c>
      <c r="P5" s="62">
        <v>175</v>
      </c>
      <c r="Q5" s="62">
        <v>191</v>
      </c>
      <c r="R5" s="62">
        <v>119</v>
      </c>
      <c r="S5" s="62">
        <v>468</v>
      </c>
      <c r="T5" s="62">
        <v>302</v>
      </c>
      <c r="U5" s="62">
        <v>2020</v>
      </c>
      <c r="V5" s="62">
        <v>1129</v>
      </c>
      <c r="W5" s="62">
        <v>702</v>
      </c>
      <c r="X5" s="62">
        <v>40</v>
      </c>
      <c r="Y5" s="62">
        <v>17</v>
      </c>
      <c r="Z5" s="62">
        <v>285</v>
      </c>
      <c r="AA5" s="62">
        <v>146</v>
      </c>
      <c r="AB5" s="62">
        <v>206</v>
      </c>
      <c r="AC5" s="62">
        <v>166</v>
      </c>
      <c r="AD5" s="62">
        <v>456</v>
      </c>
      <c r="AE5" s="62">
        <v>282</v>
      </c>
      <c r="AF5" s="62">
        <v>289</v>
      </c>
      <c r="AG5" s="62">
        <v>198</v>
      </c>
      <c r="AH5" s="62">
        <v>840</v>
      </c>
      <c r="AI5" s="62">
        <v>504</v>
      </c>
    </row>
    <row r="6" spans="1:35" ht="15.75" thickBot="1" x14ac:dyDescent="0.3">
      <c r="A6" s="2" t="s">
        <v>8</v>
      </c>
      <c r="B6" s="66" t="s">
        <v>9</v>
      </c>
      <c r="C6" s="68">
        <v>19</v>
      </c>
      <c r="D6" s="69">
        <v>2013095</v>
      </c>
      <c r="E6" s="64"/>
      <c r="F6" s="62">
        <v>2019</v>
      </c>
      <c r="G6" s="62">
        <v>12423</v>
      </c>
      <c r="H6" s="62">
        <v>9050</v>
      </c>
      <c r="I6" s="62">
        <v>169</v>
      </c>
      <c r="J6" s="62">
        <v>73</v>
      </c>
      <c r="K6" s="62">
        <v>1935</v>
      </c>
      <c r="L6" s="62">
        <v>764</v>
      </c>
      <c r="M6" s="62">
        <v>6286</v>
      </c>
      <c r="N6" s="62">
        <v>5045</v>
      </c>
      <c r="O6" s="62">
        <v>2910</v>
      </c>
      <c r="P6" s="62">
        <v>2276</v>
      </c>
      <c r="Q6" s="62">
        <v>3320</v>
      </c>
      <c r="R6" s="62">
        <v>2344</v>
      </c>
      <c r="S6" s="62">
        <v>9103</v>
      </c>
      <c r="T6" s="62">
        <v>6706</v>
      </c>
      <c r="U6" s="62">
        <v>2020</v>
      </c>
      <c r="V6" s="62">
        <v>20269</v>
      </c>
      <c r="W6" s="62">
        <v>15251</v>
      </c>
      <c r="X6" s="62">
        <v>471</v>
      </c>
      <c r="Y6" s="62">
        <v>280</v>
      </c>
      <c r="Z6" s="62">
        <v>5741</v>
      </c>
      <c r="AA6" s="62">
        <v>3560</v>
      </c>
      <c r="AB6" s="62">
        <v>6996</v>
      </c>
      <c r="AC6" s="62">
        <v>5868</v>
      </c>
      <c r="AD6" s="62">
        <v>4842</v>
      </c>
      <c r="AE6" s="62">
        <v>3804</v>
      </c>
      <c r="AF6" s="62">
        <v>7039</v>
      </c>
      <c r="AG6" s="62">
        <v>5556</v>
      </c>
      <c r="AH6" s="62">
        <v>13207</v>
      </c>
      <c r="AI6" s="62">
        <v>9682</v>
      </c>
    </row>
    <row r="7" spans="1:35" ht="15.75" thickBot="1" x14ac:dyDescent="0.3">
      <c r="A7" s="2" t="s">
        <v>10</v>
      </c>
      <c r="B7" s="66" t="s">
        <v>11</v>
      </c>
      <c r="C7" s="68">
        <v>21</v>
      </c>
      <c r="D7" s="69">
        <v>323033</v>
      </c>
      <c r="E7" s="64"/>
      <c r="F7" s="62">
        <v>2019</v>
      </c>
      <c r="G7" s="62">
        <v>1046</v>
      </c>
      <c r="H7" s="62">
        <v>727</v>
      </c>
      <c r="I7" s="62">
        <v>23</v>
      </c>
      <c r="J7" s="62">
        <v>7</v>
      </c>
      <c r="K7" s="62">
        <v>123</v>
      </c>
      <c r="L7" s="62">
        <v>60</v>
      </c>
      <c r="M7" s="62">
        <v>168</v>
      </c>
      <c r="N7" s="62">
        <v>127</v>
      </c>
      <c r="O7" s="62">
        <v>664</v>
      </c>
      <c r="P7" s="62">
        <v>482</v>
      </c>
      <c r="Q7" s="62">
        <v>228</v>
      </c>
      <c r="R7" s="62">
        <v>146</v>
      </c>
      <c r="S7" s="62">
        <v>818</v>
      </c>
      <c r="T7" s="62">
        <v>581</v>
      </c>
      <c r="U7" s="62">
        <v>2020</v>
      </c>
      <c r="V7" s="62">
        <v>1777</v>
      </c>
      <c r="W7" s="62">
        <v>1268</v>
      </c>
      <c r="X7" s="62">
        <v>49</v>
      </c>
      <c r="Y7" s="62">
        <v>27</v>
      </c>
      <c r="Z7" s="62">
        <v>316</v>
      </c>
      <c r="AA7" s="62">
        <v>177</v>
      </c>
      <c r="AB7" s="62">
        <v>222</v>
      </c>
      <c r="AC7" s="62">
        <v>180</v>
      </c>
      <c r="AD7" s="62">
        <v>1088</v>
      </c>
      <c r="AE7" s="62">
        <v>807</v>
      </c>
      <c r="AF7" s="62">
        <v>520</v>
      </c>
      <c r="AG7" s="62">
        <v>390</v>
      </c>
      <c r="AH7" s="62">
        <v>1255</v>
      </c>
      <c r="AI7" s="62">
        <v>878</v>
      </c>
    </row>
    <row r="8" spans="1:35" ht="15.75" thickBot="1" x14ac:dyDescent="0.3">
      <c r="A8" s="2" t="s">
        <v>12</v>
      </c>
      <c r="B8" s="66" t="s">
        <v>13</v>
      </c>
      <c r="C8" s="68">
        <v>20</v>
      </c>
      <c r="D8" s="69">
        <v>169150</v>
      </c>
      <c r="E8" s="64">
        <v>8960</v>
      </c>
      <c r="F8" s="62">
        <v>2020</v>
      </c>
      <c r="G8" s="62">
        <v>1337</v>
      </c>
      <c r="H8" s="62">
        <v>986</v>
      </c>
      <c r="I8" s="62">
        <v>41</v>
      </c>
      <c r="J8" s="62">
        <v>21</v>
      </c>
      <c r="K8" s="62">
        <v>102</v>
      </c>
      <c r="L8" s="62">
        <v>63</v>
      </c>
      <c r="M8" s="62">
        <v>353</v>
      </c>
      <c r="N8" s="62">
        <v>283</v>
      </c>
      <c r="O8" s="62">
        <v>717</v>
      </c>
      <c r="P8" s="62">
        <v>520</v>
      </c>
      <c r="Q8" s="62">
        <v>309</v>
      </c>
      <c r="R8" s="62">
        <v>237</v>
      </c>
      <c r="S8" s="62">
        <v>1026</v>
      </c>
      <c r="T8" s="62">
        <v>747</v>
      </c>
      <c r="U8" s="62">
        <v>2020</v>
      </c>
      <c r="V8" s="62">
        <v>2111</v>
      </c>
      <c r="W8" s="62">
        <v>1679</v>
      </c>
      <c r="X8" s="62">
        <v>97</v>
      </c>
      <c r="Y8" s="62">
        <v>57</v>
      </c>
      <c r="Z8" s="62">
        <v>223</v>
      </c>
      <c r="AA8" s="62">
        <v>146</v>
      </c>
      <c r="AB8" s="62">
        <v>406</v>
      </c>
      <c r="AC8" s="62">
        <v>350</v>
      </c>
      <c r="AD8" s="62">
        <v>1191</v>
      </c>
      <c r="AE8" s="62">
        <v>971</v>
      </c>
      <c r="AF8" s="62">
        <v>651</v>
      </c>
      <c r="AG8" s="62">
        <v>562</v>
      </c>
      <c r="AH8" s="62">
        <v>1459</v>
      </c>
      <c r="AI8" s="62">
        <v>1117</v>
      </c>
    </row>
    <row r="9" spans="1:35" ht="15.75" thickBot="1" x14ac:dyDescent="0.3">
      <c r="A9" s="2" t="s">
        <v>16</v>
      </c>
      <c r="B9" s="66" t="s">
        <v>17</v>
      </c>
      <c r="C9" s="68">
        <v>21</v>
      </c>
      <c r="D9" s="69">
        <v>20826</v>
      </c>
      <c r="E9" s="64"/>
      <c r="F9" s="62">
        <v>2019</v>
      </c>
      <c r="G9" s="62">
        <v>239</v>
      </c>
      <c r="H9" s="62">
        <v>108</v>
      </c>
      <c r="I9" s="62">
        <v>17</v>
      </c>
      <c r="J9" s="62">
        <v>5</v>
      </c>
      <c r="K9" s="62">
        <v>19</v>
      </c>
      <c r="L9" s="62">
        <v>4</v>
      </c>
      <c r="M9" s="62">
        <v>57</v>
      </c>
      <c r="N9" s="62">
        <v>38</v>
      </c>
      <c r="O9" s="62">
        <v>121</v>
      </c>
      <c r="P9" s="62">
        <v>53</v>
      </c>
      <c r="Q9" s="62">
        <v>52</v>
      </c>
      <c r="R9" s="62">
        <v>21</v>
      </c>
      <c r="S9" s="62">
        <v>187</v>
      </c>
      <c r="T9" s="62">
        <v>87</v>
      </c>
      <c r="U9" s="62">
        <v>2020</v>
      </c>
      <c r="V9" s="62">
        <v>290</v>
      </c>
      <c r="W9" s="62">
        <v>176</v>
      </c>
      <c r="X9" s="62">
        <v>171</v>
      </c>
      <c r="Y9" s="62">
        <v>93</v>
      </c>
      <c r="Z9" s="62">
        <v>33</v>
      </c>
      <c r="AA9" s="62">
        <v>22</v>
      </c>
      <c r="AB9" s="62">
        <v>7</v>
      </c>
      <c r="AC9" s="62">
        <v>2</v>
      </c>
      <c r="AD9" s="62">
        <v>50</v>
      </c>
      <c r="AE9" s="62">
        <v>40</v>
      </c>
      <c r="AF9" s="62">
        <v>136</v>
      </c>
      <c r="AG9" s="62">
        <v>82</v>
      </c>
      <c r="AH9" s="62">
        <v>153</v>
      </c>
      <c r="AI9" s="62">
        <v>93</v>
      </c>
    </row>
    <row r="10" spans="1:35" ht="15.75" thickBot="1" x14ac:dyDescent="0.3">
      <c r="A10" s="2" t="s">
        <v>14</v>
      </c>
      <c r="B10" s="67" t="s">
        <v>15</v>
      </c>
      <c r="C10" s="68">
        <v>21</v>
      </c>
      <c r="D10" s="69">
        <v>49864</v>
      </c>
      <c r="E10" s="64">
        <v>1701</v>
      </c>
      <c r="F10" s="62">
        <v>2019</v>
      </c>
      <c r="G10" s="62">
        <v>152</v>
      </c>
      <c r="H10" s="62">
        <v>89</v>
      </c>
      <c r="I10" s="62">
        <v>36</v>
      </c>
      <c r="J10" s="62">
        <v>7</v>
      </c>
      <c r="K10" s="62">
        <v>18</v>
      </c>
      <c r="L10" s="62">
        <v>11</v>
      </c>
      <c r="M10" s="62">
        <v>8</v>
      </c>
      <c r="N10" s="62">
        <v>5</v>
      </c>
      <c r="O10" s="62">
        <v>80</v>
      </c>
      <c r="P10" s="62">
        <v>62</v>
      </c>
      <c r="Q10" s="62">
        <v>32</v>
      </c>
      <c r="R10" s="62">
        <v>16</v>
      </c>
      <c r="S10" s="62">
        <v>120</v>
      </c>
      <c r="T10" s="62">
        <v>73</v>
      </c>
      <c r="U10" s="62">
        <v>2019</v>
      </c>
      <c r="V10" s="62">
        <v>196</v>
      </c>
      <c r="W10" s="62">
        <v>76</v>
      </c>
      <c r="X10" s="62">
        <v>105</v>
      </c>
      <c r="Y10" s="62">
        <v>22</v>
      </c>
      <c r="Z10" s="62">
        <v>27</v>
      </c>
      <c r="AA10" s="62">
        <v>10</v>
      </c>
      <c r="AB10" s="62">
        <v>6</v>
      </c>
      <c r="AC10" s="62">
        <v>4</v>
      </c>
      <c r="AD10" s="62">
        <v>31</v>
      </c>
      <c r="AE10" s="62">
        <v>28</v>
      </c>
      <c r="AF10" s="62">
        <v>104</v>
      </c>
      <c r="AG10" s="62">
        <v>40</v>
      </c>
      <c r="AH10" s="62">
        <v>92</v>
      </c>
      <c r="AI10" s="62">
        <v>36</v>
      </c>
    </row>
    <row r="11" spans="1:35" ht="15.75" thickBot="1" x14ac:dyDescent="0.3">
      <c r="A11" s="2" t="s">
        <v>18</v>
      </c>
      <c r="B11" s="66" t="s">
        <v>19</v>
      </c>
      <c r="C11" s="68">
        <v>21</v>
      </c>
      <c r="D11" s="69">
        <v>932983</v>
      </c>
      <c r="E11" s="64">
        <v>23299</v>
      </c>
      <c r="F11" s="62">
        <v>2019</v>
      </c>
      <c r="G11" s="62">
        <v>3057</v>
      </c>
      <c r="H11" s="62">
        <v>1628</v>
      </c>
      <c r="I11" s="62">
        <v>182</v>
      </c>
      <c r="J11" s="62">
        <v>56</v>
      </c>
      <c r="K11" s="62">
        <v>893</v>
      </c>
      <c r="L11" s="62">
        <v>425</v>
      </c>
      <c r="M11" s="62">
        <v>547</v>
      </c>
      <c r="N11" s="62">
        <v>352</v>
      </c>
      <c r="O11" s="62">
        <v>1250</v>
      </c>
      <c r="P11" s="62">
        <v>698</v>
      </c>
      <c r="Q11" s="62">
        <v>670</v>
      </c>
      <c r="R11" s="62">
        <v>332</v>
      </c>
      <c r="S11" s="62">
        <v>2387</v>
      </c>
      <c r="T11" s="62">
        <v>1296</v>
      </c>
      <c r="U11" s="62">
        <v>2020</v>
      </c>
      <c r="V11" s="62">
        <v>11443</v>
      </c>
      <c r="W11" s="62">
        <v>7616</v>
      </c>
      <c r="X11" s="62">
        <v>1011</v>
      </c>
      <c r="Y11" s="62">
        <v>468</v>
      </c>
      <c r="Z11" s="62">
        <v>3687</v>
      </c>
      <c r="AA11" s="62">
        <v>2390</v>
      </c>
      <c r="AB11" s="62">
        <v>1310</v>
      </c>
      <c r="AC11" s="62">
        <v>1031</v>
      </c>
      <c r="AD11" s="62">
        <v>4603</v>
      </c>
      <c r="AE11" s="62">
        <v>3204</v>
      </c>
      <c r="AF11" s="62">
        <v>3793</v>
      </c>
      <c r="AG11" s="62">
        <v>2657</v>
      </c>
      <c r="AH11" s="62">
        <v>7626</v>
      </c>
      <c r="AI11" s="62">
        <v>4946</v>
      </c>
    </row>
    <row r="12" spans="1:35" ht="15.75" thickBot="1" x14ac:dyDescent="0.3">
      <c r="A12" s="2" t="s">
        <v>20</v>
      </c>
      <c r="B12" s="66" t="s">
        <v>21</v>
      </c>
      <c r="C12" s="68">
        <v>21</v>
      </c>
      <c r="D12" s="69">
        <v>544289</v>
      </c>
      <c r="E12" s="64">
        <v>18041</v>
      </c>
      <c r="F12" s="62">
        <v>2020</v>
      </c>
      <c r="G12" s="62">
        <v>2295</v>
      </c>
      <c r="H12" s="62">
        <v>1466</v>
      </c>
      <c r="I12" s="62">
        <v>177</v>
      </c>
      <c r="J12" s="62">
        <v>69</v>
      </c>
      <c r="K12" s="62">
        <v>216</v>
      </c>
      <c r="L12" s="62">
        <v>112</v>
      </c>
      <c r="M12" s="62">
        <v>801</v>
      </c>
      <c r="N12" s="62">
        <v>541</v>
      </c>
      <c r="O12" s="62">
        <v>944</v>
      </c>
      <c r="P12" s="62">
        <v>632</v>
      </c>
      <c r="Q12" s="62">
        <v>557</v>
      </c>
      <c r="R12" s="62">
        <v>331</v>
      </c>
      <c r="S12" s="62">
        <v>1738</v>
      </c>
      <c r="T12" s="62">
        <v>1135</v>
      </c>
      <c r="U12" s="62">
        <v>2020</v>
      </c>
      <c r="V12" s="62">
        <v>4471</v>
      </c>
      <c r="W12" s="62">
        <v>3249</v>
      </c>
      <c r="X12" s="62">
        <v>541</v>
      </c>
      <c r="Y12" s="62">
        <v>311</v>
      </c>
      <c r="Z12" s="62">
        <v>419</v>
      </c>
      <c r="AA12" s="62">
        <v>273</v>
      </c>
      <c r="AB12" s="62">
        <v>1245</v>
      </c>
      <c r="AC12" s="62">
        <v>1051</v>
      </c>
      <c r="AD12" s="62">
        <v>1932</v>
      </c>
      <c r="AE12" s="62">
        <v>1379</v>
      </c>
      <c r="AF12" s="62">
        <v>1415</v>
      </c>
      <c r="AG12" s="62">
        <v>1141</v>
      </c>
      <c r="AH12" s="62">
        <v>3051</v>
      </c>
      <c r="AI12" s="62">
        <v>2106</v>
      </c>
    </row>
    <row r="13" spans="1:35" ht="15.75" thickBot="1" x14ac:dyDescent="0.3">
      <c r="A13" s="2" t="s">
        <v>22</v>
      </c>
      <c r="B13" s="66" t="s">
        <v>23</v>
      </c>
      <c r="C13" s="68">
        <v>21</v>
      </c>
      <c r="D13" s="69">
        <v>59099</v>
      </c>
      <c r="E13" s="64">
        <v>2294</v>
      </c>
      <c r="F13" s="62">
        <v>2019</v>
      </c>
      <c r="G13" s="62">
        <v>155</v>
      </c>
      <c r="H13" s="62">
        <v>79</v>
      </c>
      <c r="I13" s="62">
        <v>0</v>
      </c>
      <c r="J13" s="62">
        <v>0</v>
      </c>
      <c r="K13" s="62">
        <v>19</v>
      </c>
      <c r="L13" s="62">
        <v>5</v>
      </c>
      <c r="M13" s="62">
        <v>86</v>
      </c>
      <c r="N13" s="62">
        <v>50</v>
      </c>
      <c r="O13" s="62">
        <v>14</v>
      </c>
      <c r="P13" s="62">
        <v>8</v>
      </c>
      <c r="Q13" s="62">
        <v>44</v>
      </c>
      <c r="R13" s="62">
        <v>21</v>
      </c>
      <c r="S13" s="62">
        <v>111</v>
      </c>
      <c r="T13" s="62">
        <v>58</v>
      </c>
      <c r="U13" s="62">
        <v>2020</v>
      </c>
      <c r="V13" s="62">
        <v>610</v>
      </c>
      <c r="W13" s="62">
        <v>399</v>
      </c>
      <c r="X13" s="62">
        <v>1</v>
      </c>
      <c r="Y13" s="62">
        <v>0</v>
      </c>
      <c r="Z13" s="62">
        <v>83</v>
      </c>
      <c r="AA13" s="62">
        <v>48</v>
      </c>
      <c r="AB13" s="62">
        <v>255</v>
      </c>
      <c r="AC13" s="62">
        <v>177</v>
      </c>
      <c r="AD13" s="62">
        <v>74</v>
      </c>
      <c r="AE13" s="62">
        <v>58</v>
      </c>
      <c r="AF13" s="62">
        <v>220</v>
      </c>
      <c r="AG13" s="62">
        <v>145</v>
      </c>
      <c r="AH13" s="62">
        <v>388</v>
      </c>
      <c r="AI13" s="62">
        <v>253</v>
      </c>
    </row>
    <row r="14" spans="1:35" ht="15.75" thickBot="1" x14ac:dyDescent="0.3">
      <c r="A14" s="2" t="s">
        <v>26</v>
      </c>
      <c r="B14" s="66" t="s">
        <v>27</v>
      </c>
      <c r="C14" s="68">
        <v>21</v>
      </c>
      <c r="D14" s="69">
        <v>164316</v>
      </c>
      <c r="E14" s="64">
        <v>5799</v>
      </c>
      <c r="F14" s="62">
        <v>2020</v>
      </c>
      <c r="G14" s="62">
        <v>166</v>
      </c>
      <c r="H14" s="62">
        <v>114</v>
      </c>
      <c r="I14" s="62">
        <v>1</v>
      </c>
      <c r="J14" s="62">
        <v>0</v>
      </c>
      <c r="K14" s="62">
        <v>1</v>
      </c>
      <c r="L14" s="62">
        <v>0</v>
      </c>
      <c r="M14" s="62">
        <v>35</v>
      </c>
      <c r="N14" s="62">
        <v>31</v>
      </c>
      <c r="O14" s="62">
        <v>109</v>
      </c>
      <c r="P14" s="62">
        <v>68</v>
      </c>
      <c r="Q14" s="62">
        <v>44</v>
      </c>
      <c r="R14" s="62">
        <v>30</v>
      </c>
      <c r="S14" s="62">
        <v>122</v>
      </c>
      <c r="T14" s="62">
        <v>84</v>
      </c>
      <c r="U14" s="62">
        <v>2020</v>
      </c>
      <c r="V14" s="62">
        <v>309</v>
      </c>
      <c r="W14" s="62">
        <v>171</v>
      </c>
      <c r="X14" s="62">
        <v>2</v>
      </c>
      <c r="Y14" s="62">
        <v>0</v>
      </c>
      <c r="Z14" s="62">
        <v>41</v>
      </c>
      <c r="AA14" s="62">
        <v>23</v>
      </c>
      <c r="AB14" s="62">
        <v>23</v>
      </c>
      <c r="AC14" s="62">
        <v>17</v>
      </c>
      <c r="AD14" s="62">
        <v>202</v>
      </c>
      <c r="AE14" s="62">
        <v>106</v>
      </c>
      <c r="AF14" s="62">
        <v>89</v>
      </c>
      <c r="AG14" s="62">
        <v>50</v>
      </c>
      <c r="AH14" s="62">
        <v>220</v>
      </c>
      <c r="AI14" s="62">
        <v>121</v>
      </c>
    </row>
    <row r="15" spans="1:35" ht="15.75" thickBot="1" x14ac:dyDescent="0.3">
      <c r="A15" s="2" t="s">
        <v>28</v>
      </c>
      <c r="B15" s="66" t="s">
        <v>29</v>
      </c>
      <c r="C15" s="68">
        <v>21</v>
      </c>
      <c r="D15" s="69">
        <v>114591</v>
      </c>
      <c r="E15" s="64">
        <v>2184</v>
      </c>
      <c r="F15" s="62">
        <v>2019</v>
      </c>
      <c r="G15" s="62">
        <v>3619</v>
      </c>
      <c r="H15" s="62">
        <v>2785</v>
      </c>
      <c r="I15" s="62">
        <v>80</v>
      </c>
      <c r="J15" s="62">
        <v>34</v>
      </c>
      <c r="K15" s="62">
        <v>388</v>
      </c>
      <c r="L15" s="62">
        <v>192</v>
      </c>
      <c r="M15" s="62">
        <v>1049</v>
      </c>
      <c r="N15" s="62">
        <v>854</v>
      </c>
      <c r="O15" s="62">
        <v>1810</v>
      </c>
      <c r="P15" s="62">
        <v>1466</v>
      </c>
      <c r="Q15" s="62">
        <v>831</v>
      </c>
      <c r="R15" s="62">
        <v>631</v>
      </c>
      <c r="S15" s="62">
        <v>2788</v>
      </c>
      <c r="T15" s="62">
        <v>2154</v>
      </c>
      <c r="U15" s="62">
        <v>2020</v>
      </c>
      <c r="V15" s="62">
        <v>4844</v>
      </c>
      <c r="W15" s="62">
        <v>3666</v>
      </c>
      <c r="X15" s="62">
        <v>291</v>
      </c>
      <c r="Y15" s="62">
        <v>152</v>
      </c>
      <c r="Z15" s="62">
        <v>1069</v>
      </c>
      <c r="AA15" s="62">
        <v>703</v>
      </c>
      <c r="AB15" s="62">
        <v>1102</v>
      </c>
      <c r="AC15" s="62">
        <v>923</v>
      </c>
      <c r="AD15" s="62">
        <v>1979</v>
      </c>
      <c r="AE15" s="62">
        <v>1595</v>
      </c>
      <c r="AF15" s="62">
        <v>1796</v>
      </c>
      <c r="AG15" s="62">
        <v>1450</v>
      </c>
      <c r="AH15" s="62">
        <v>3045</v>
      </c>
      <c r="AI15" s="62">
        <v>2214</v>
      </c>
    </row>
    <row r="16" spans="1:35" ht="15.75" thickBot="1" x14ac:dyDescent="0.3">
      <c r="A16" s="2" t="s">
        <v>30</v>
      </c>
      <c r="B16" s="66" t="s">
        <v>31</v>
      </c>
      <c r="C16" s="68">
        <v>20</v>
      </c>
      <c r="D16" s="69">
        <v>616175</v>
      </c>
      <c r="E16" s="64">
        <v>25078</v>
      </c>
      <c r="F16" s="62">
        <v>2019</v>
      </c>
      <c r="G16" s="62">
        <v>824</v>
      </c>
      <c r="H16" s="62">
        <v>476</v>
      </c>
      <c r="I16" s="62">
        <v>30</v>
      </c>
      <c r="J16" s="62">
        <v>7</v>
      </c>
      <c r="K16" s="62">
        <v>73</v>
      </c>
      <c r="L16" s="62">
        <v>36</v>
      </c>
      <c r="M16" s="62">
        <v>143</v>
      </c>
      <c r="N16" s="62">
        <v>105</v>
      </c>
      <c r="O16" s="62">
        <v>518</v>
      </c>
      <c r="P16" s="62">
        <v>292</v>
      </c>
      <c r="Q16" s="62">
        <v>170</v>
      </c>
      <c r="R16" s="62">
        <v>86</v>
      </c>
      <c r="S16" s="62">
        <v>654</v>
      </c>
      <c r="T16" s="62">
        <v>390</v>
      </c>
      <c r="U16" s="62">
        <v>2020</v>
      </c>
      <c r="V16" s="62">
        <v>2096</v>
      </c>
      <c r="W16" s="62">
        <v>1476</v>
      </c>
      <c r="X16" s="62">
        <v>106</v>
      </c>
      <c r="Y16" s="62">
        <v>67</v>
      </c>
      <c r="Z16" s="62">
        <v>182</v>
      </c>
      <c r="AA16" s="62">
        <v>111</v>
      </c>
      <c r="AB16" s="62">
        <v>244</v>
      </c>
      <c r="AC16" s="62">
        <v>207</v>
      </c>
      <c r="AD16" s="62">
        <v>1373</v>
      </c>
      <c r="AE16" s="62">
        <v>959</v>
      </c>
      <c r="AF16" s="62">
        <v>561</v>
      </c>
      <c r="AG16" s="62">
        <v>457</v>
      </c>
      <c r="AH16" s="62">
        <v>1525</v>
      </c>
      <c r="AI16" s="62">
        <v>1017</v>
      </c>
    </row>
    <row r="17" spans="1:35" ht="15.75" thickBot="1" x14ac:dyDescent="0.3">
      <c r="A17" s="2" t="s">
        <v>24</v>
      </c>
      <c r="B17" s="66" t="s">
        <v>25</v>
      </c>
      <c r="C17" s="68">
        <v>21</v>
      </c>
      <c r="D17" s="69">
        <v>342616</v>
      </c>
      <c r="E17" s="64">
        <v>16093</v>
      </c>
      <c r="F17" s="62">
        <v>2020</v>
      </c>
      <c r="G17" s="62">
        <v>288</v>
      </c>
      <c r="H17" s="62">
        <v>204</v>
      </c>
      <c r="I17" s="62">
        <v>7</v>
      </c>
      <c r="J17" s="62">
        <v>3</v>
      </c>
      <c r="K17" s="62">
        <v>14</v>
      </c>
      <c r="L17" s="62">
        <v>7</v>
      </c>
      <c r="M17" s="62">
        <v>60</v>
      </c>
      <c r="N17" s="62">
        <v>43</v>
      </c>
      <c r="O17" s="62">
        <v>174</v>
      </c>
      <c r="P17" s="62">
        <v>127</v>
      </c>
      <c r="Q17" s="62">
        <v>55</v>
      </c>
      <c r="R17" s="62">
        <v>37</v>
      </c>
      <c r="S17" s="62">
        <v>231</v>
      </c>
      <c r="T17" s="62">
        <v>165</v>
      </c>
      <c r="U17" s="62">
        <v>2019</v>
      </c>
      <c r="V17" s="62">
        <v>327</v>
      </c>
      <c r="W17" s="62">
        <v>224</v>
      </c>
      <c r="X17" s="62">
        <v>23</v>
      </c>
      <c r="Y17" s="62">
        <v>7</v>
      </c>
      <c r="Z17" s="62">
        <v>37</v>
      </c>
      <c r="AA17" s="62">
        <v>16</v>
      </c>
      <c r="AB17" s="62">
        <v>47</v>
      </c>
      <c r="AC17" s="62">
        <v>36</v>
      </c>
      <c r="AD17" s="62">
        <v>204</v>
      </c>
      <c r="AE17" s="62">
        <v>155</v>
      </c>
      <c r="AF17" s="62">
        <v>87</v>
      </c>
      <c r="AG17" s="62">
        <v>54</v>
      </c>
      <c r="AH17" s="62">
        <v>240</v>
      </c>
      <c r="AI17" s="62">
        <v>170</v>
      </c>
    </row>
    <row r="18" spans="1:35" ht="15.75" thickBot="1" x14ac:dyDescent="0.3">
      <c r="A18" s="2" t="s">
        <v>32</v>
      </c>
      <c r="B18" s="66" t="s">
        <v>33</v>
      </c>
      <c r="C18" s="68">
        <v>20</v>
      </c>
      <c r="D18" s="69">
        <v>159224</v>
      </c>
      <c r="E18" s="64">
        <v>4650</v>
      </c>
      <c r="F18" s="62">
        <v>2020</v>
      </c>
      <c r="G18" s="62">
        <v>147</v>
      </c>
      <c r="H18" s="62">
        <v>113</v>
      </c>
      <c r="I18" s="62">
        <v>2</v>
      </c>
      <c r="J18" s="62">
        <v>0</v>
      </c>
      <c r="K18" s="62">
        <v>10</v>
      </c>
      <c r="L18" s="62">
        <v>6</v>
      </c>
      <c r="M18" s="62">
        <v>36</v>
      </c>
      <c r="N18" s="62">
        <v>30</v>
      </c>
      <c r="O18" s="62">
        <v>82</v>
      </c>
      <c r="P18" s="62">
        <v>62</v>
      </c>
      <c r="Q18" s="62">
        <v>24</v>
      </c>
      <c r="R18" s="62">
        <v>19</v>
      </c>
      <c r="S18" s="62">
        <v>123</v>
      </c>
      <c r="T18" s="62">
        <v>94</v>
      </c>
      <c r="U18" s="62">
        <v>2020</v>
      </c>
      <c r="V18" s="62">
        <v>150</v>
      </c>
      <c r="W18" s="62">
        <v>102</v>
      </c>
      <c r="X18" s="62">
        <v>3</v>
      </c>
      <c r="Y18" s="62">
        <v>0</v>
      </c>
      <c r="Z18" s="62">
        <v>21</v>
      </c>
      <c r="AA18" s="62">
        <v>13</v>
      </c>
      <c r="AB18" s="62">
        <v>30</v>
      </c>
      <c r="AC18" s="62">
        <v>25</v>
      </c>
      <c r="AD18" s="62">
        <v>82</v>
      </c>
      <c r="AE18" s="62">
        <v>56</v>
      </c>
      <c r="AF18" s="62">
        <v>24</v>
      </c>
      <c r="AG18" s="62">
        <v>19</v>
      </c>
      <c r="AH18" s="62">
        <v>126</v>
      </c>
      <c r="AI18" s="62">
        <v>83</v>
      </c>
    </row>
    <row r="19" spans="1:35" ht="15.75" thickBot="1" x14ac:dyDescent="0.3">
      <c r="A19" s="2" t="s">
        <v>34</v>
      </c>
      <c r="B19" s="66" t="s">
        <v>35</v>
      </c>
      <c r="C19" s="68">
        <v>21</v>
      </c>
      <c r="D19" s="69">
        <v>214207</v>
      </c>
      <c r="E19" s="64">
        <v>7626</v>
      </c>
      <c r="F19" s="62">
        <v>2020</v>
      </c>
      <c r="G19" s="62">
        <v>522</v>
      </c>
      <c r="H19" s="62">
        <v>299</v>
      </c>
      <c r="I19" s="62">
        <v>5</v>
      </c>
      <c r="J19" s="62">
        <v>4</v>
      </c>
      <c r="K19" s="62">
        <v>19</v>
      </c>
      <c r="L19" s="62">
        <v>8</v>
      </c>
      <c r="M19" s="62">
        <v>87</v>
      </c>
      <c r="N19" s="62">
        <v>63</v>
      </c>
      <c r="O19" s="62">
        <v>372</v>
      </c>
      <c r="P19" s="62">
        <v>201</v>
      </c>
      <c r="Q19" s="62">
        <v>135</v>
      </c>
      <c r="R19" s="62">
        <v>86</v>
      </c>
      <c r="S19" s="62">
        <v>386</v>
      </c>
      <c r="T19" s="62">
        <v>213</v>
      </c>
      <c r="U19" s="62">
        <v>2020</v>
      </c>
      <c r="V19" s="62">
        <v>1266</v>
      </c>
      <c r="W19" s="62">
        <v>780</v>
      </c>
      <c r="X19" s="62">
        <v>54</v>
      </c>
      <c r="Y19" s="62">
        <v>27</v>
      </c>
      <c r="Z19" s="62">
        <v>73</v>
      </c>
      <c r="AA19" s="62">
        <v>37</v>
      </c>
      <c r="AB19" s="62">
        <v>126</v>
      </c>
      <c r="AC19" s="62">
        <v>101</v>
      </c>
      <c r="AD19" s="62">
        <v>902</v>
      </c>
      <c r="AE19" s="62">
        <v>555</v>
      </c>
      <c r="AF19" s="62">
        <v>405</v>
      </c>
      <c r="AG19" s="62">
        <v>277</v>
      </c>
      <c r="AH19" s="62">
        <v>852</v>
      </c>
      <c r="AI19" s="62">
        <v>500</v>
      </c>
    </row>
    <row r="20" spans="1:35" ht="15.75" thickBot="1" x14ac:dyDescent="0.3">
      <c r="A20" s="2" t="s">
        <v>36</v>
      </c>
      <c r="B20" s="66" t="s">
        <v>37</v>
      </c>
      <c r="C20" s="68">
        <v>21</v>
      </c>
      <c r="D20" s="69">
        <v>244519</v>
      </c>
      <c r="E20" s="64">
        <v>4564</v>
      </c>
      <c r="F20" s="62">
        <v>2020</v>
      </c>
      <c r="G20" s="62">
        <v>275</v>
      </c>
      <c r="H20" s="62">
        <v>121</v>
      </c>
      <c r="I20" s="62">
        <v>23</v>
      </c>
      <c r="J20" s="62">
        <v>7</v>
      </c>
      <c r="K20" s="62">
        <v>30</v>
      </c>
      <c r="L20" s="62">
        <v>12</v>
      </c>
      <c r="M20" s="62">
        <v>29</v>
      </c>
      <c r="N20" s="62">
        <v>13</v>
      </c>
      <c r="O20" s="62">
        <v>182</v>
      </c>
      <c r="P20" s="62">
        <v>85</v>
      </c>
      <c r="Q20" s="62">
        <v>76</v>
      </c>
      <c r="R20" s="62">
        <v>28</v>
      </c>
      <c r="S20" s="62">
        <v>199</v>
      </c>
      <c r="T20" s="62">
        <v>93</v>
      </c>
      <c r="U20" s="62">
        <v>2020</v>
      </c>
      <c r="V20" s="62">
        <v>727</v>
      </c>
      <c r="W20" s="62">
        <v>419</v>
      </c>
      <c r="X20" s="62">
        <v>103</v>
      </c>
      <c r="Y20" s="62">
        <v>41</v>
      </c>
      <c r="Z20" s="62">
        <v>67</v>
      </c>
      <c r="AA20" s="62">
        <v>36</v>
      </c>
      <c r="AB20" s="62">
        <v>71</v>
      </c>
      <c r="AC20" s="62">
        <v>61</v>
      </c>
      <c r="AD20" s="62">
        <v>420</v>
      </c>
      <c r="AE20" s="62">
        <v>247</v>
      </c>
      <c r="AF20" s="62">
        <v>273</v>
      </c>
      <c r="AG20" s="62">
        <v>164</v>
      </c>
      <c r="AH20" s="62">
        <v>452</v>
      </c>
      <c r="AI20" s="62">
        <v>254</v>
      </c>
    </row>
    <row r="21" spans="1:35" ht="15.75" thickBot="1" x14ac:dyDescent="0.3">
      <c r="A21" s="2" t="s">
        <v>42</v>
      </c>
      <c r="B21" s="66" t="s">
        <v>43</v>
      </c>
      <c r="C21" s="68">
        <v>20</v>
      </c>
      <c r="D21" s="69">
        <v>327368</v>
      </c>
      <c r="E21" s="64">
        <v>19267</v>
      </c>
      <c r="F21" s="62">
        <v>2019</v>
      </c>
      <c r="G21" s="62">
        <v>148</v>
      </c>
      <c r="H21" s="62">
        <v>96</v>
      </c>
      <c r="I21" s="62">
        <v>1</v>
      </c>
      <c r="J21" s="62">
        <v>0</v>
      </c>
      <c r="K21" s="62">
        <v>1</v>
      </c>
      <c r="L21" s="62">
        <v>0</v>
      </c>
      <c r="M21" s="62">
        <v>30</v>
      </c>
      <c r="N21" s="62">
        <v>14</v>
      </c>
      <c r="O21" s="62">
        <v>103</v>
      </c>
      <c r="P21" s="62">
        <v>73</v>
      </c>
      <c r="Q21" s="62">
        <v>28</v>
      </c>
      <c r="R21" s="62">
        <v>14</v>
      </c>
      <c r="S21" s="62">
        <v>120</v>
      </c>
      <c r="T21" s="62">
        <v>82</v>
      </c>
      <c r="U21" s="62">
        <v>2019</v>
      </c>
      <c r="V21" s="62">
        <v>185</v>
      </c>
      <c r="W21" s="62">
        <v>132</v>
      </c>
      <c r="X21" s="62">
        <v>1</v>
      </c>
      <c r="Y21" s="62">
        <v>0</v>
      </c>
      <c r="Z21" s="62">
        <v>6</v>
      </c>
      <c r="AA21" s="62">
        <v>4</v>
      </c>
      <c r="AB21" s="62">
        <v>27</v>
      </c>
      <c r="AC21" s="62">
        <v>16</v>
      </c>
      <c r="AD21" s="62">
        <v>143</v>
      </c>
      <c r="AE21" s="62">
        <v>106</v>
      </c>
      <c r="AF21" s="62">
        <v>49</v>
      </c>
      <c r="AG21" s="62">
        <v>34</v>
      </c>
      <c r="AH21" s="62">
        <v>136</v>
      </c>
      <c r="AI21" s="62">
        <v>98</v>
      </c>
    </row>
    <row r="22" spans="1:35" ht="15.75" thickBot="1" x14ac:dyDescent="0.3">
      <c r="A22" s="2" t="s">
        <v>40</v>
      </c>
      <c r="B22" s="66" t="s">
        <v>41</v>
      </c>
      <c r="C22" s="68">
        <v>20</v>
      </c>
      <c r="D22" s="69">
        <v>270650</v>
      </c>
      <c r="E22" s="64">
        <v>33929</v>
      </c>
      <c r="F22" s="62">
        <v>2020</v>
      </c>
      <c r="G22" s="62">
        <v>2147</v>
      </c>
      <c r="H22" s="62">
        <v>1462</v>
      </c>
      <c r="I22" s="62">
        <v>263</v>
      </c>
      <c r="J22" s="62">
        <v>112</v>
      </c>
      <c r="K22" s="62">
        <v>121</v>
      </c>
      <c r="L22" s="62">
        <v>61</v>
      </c>
      <c r="M22" s="62">
        <v>671</v>
      </c>
      <c r="N22" s="62">
        <v>504</v>
      </c>
      <c r="O22" s="62">
        <v>835</v>
      </c>
      <c r="P22" s="62">
        <v>584</v>
      </c>
      <c r="Q22" s="62">
        <v>563</v>
      </c>
      <c r="R22" s="62">
        <v>382</v>
      </c>
      <c r="S22" s="62">
        <v>1582</v>
      </c>
      <c r="T22" s="62">
        <v>1078</v>
      </c>
      <c r="U22" s="62">
        <v>2020</v>
      </c>
      <c r="V22" s="62">
        <v>5474</v>
      </c>
      <c r="W22" s="62">
        <v>4198</v>
      </c>
      <c r="X22" s="62">
        <v>672</v>
      </c>
      <c r="Y22" s="62">
        <v>423</v>
      </c>
      <c r="Z22" s="62">
        <v>416</v>
      </c>
      <c r="AA22" s="62">
        <v>298</v>
      </c>
      <c r="AB22" s="62">
        <v>1334</v>
      </c>
      <c r="AC22" s="62">
        <v>1148</v>
      </c>
      <c r="AD22" s="62">
        <v>2400</v>
      </c>
      <c r="AE22" s="62">
        <v>1817</v>
      </c>
      <c r="AF22" s="62">
        <v>2213</v>
      </c>
      <c r="AG22" s="62">
        <v>1813</v>
      </c>
      <c r="AH22" s="62">
        <v>3252</v>
      </c>
      <c r="AI22" s="62">
        <v>2378</v>
      </c>
    </row>
    <row r="23" spans="1:35" ht="15.75" thickBot="1" x14ac:dyDescent="0.3">
      <c r="A23" s="2" t="s">
        <v>38</v>
      </c>
      <c r="B23" s="66" t="s">
        <v>39</v>
      </c>
      <c r="C23" s="68">
        <v>21</v>
      </c>
      <c r="D23" s="69">
        <v>54378</v>
      </c>
      <c r="E23" s="64"/>
      <c r="F23" s="62">
        <v>2019</v>
      </c>
      <c r="G23" s="62">
        <v>2605</v>
      </c>
      <c r="H23" s="62">
        <v>1913</v>
      </c>
      <c r="I23" s="62">
        <v>90</v>
      </c>
      <c r="J23" s="62">
        <v>36</v>
      </c>
      <c r="K23" s="62">
        <v>194</v>
      </c>
      <c r="L23" s="62">
        <v>105</v>
      </c>
      <c r="M23" s="62">
        <v>824</v>
      </c>
      <c r="N23" s="62">
        <v>686</v>
      </c>
      <c r="O23" s="62">
        <v>1294</v>
      </c>
      <c r="P23" s="62">
        <v>931</v>
      </c>
      <c r="Q23" s="62">
        <v>622</v>
      </c>
      <c r="R23" s="62">
        <v>446</v>
      </c>
      <c r="S23" s="62">
        <v>1983</v>
      </c>
      <c r="T23" s="62">
        <v>1467</v>
      </c>
      <c r="U23" s="62">
        <v>2020</v>
      </c>
      <c r="V23" s="62">
        <v>3146</v>
      </c>
      <c r="W23" s="62">
        <v>2329</v>
      </c>
      <c r="X23" s="62">
        <v>252</v>
      </c>
      <c r="Y23" s="62">
        <v>151</v>
      </c>
      <c r="Z23" s="62">
        <v>310</v>
      </c>
      <c r="AA23" s="62">
        <v>186</v>
      </c>
      <c r="AB23" s="62">
        <v>534</v>
      </c>
      <c r="AC23" s="62">
        <v>451</v>
      </c>
      <c r="AD23" s="62">
        <v>1757</v>
      </c>
      <c r="AE23" s="62">
        <v>1323</v>
      </c>
      <c r="AF23" s="62">
        <v>1023</v>
      </c>
      <c r="AG23" s="62">
        <v>801</v>
      </c>
      <c r="AH23" s="62">
        <v>2117</v>
      </c>
      <c r="AI23" s="62">
        <v>1526</v>
      </c>
    </row>
    <row r="24" spans="1:35" ht="15.75" thickBot="1" x14ac:dyDescent="0.3">
      <c r="A24" s="2" t="s">
        <v>44</v>
      </c>
      <c r="B24" s="66" t="s">
        <v>45</v>
      </c>
      <c r="C24" s="68">
        <v>21</v>
      </c>
      <c r="D24" s="69">
        <v>542475</v>
      </c>
      <c r="E24" s="64"/>
      <c r="F24" s="62">
        <v>2020</v>
      </c>
      <c r="G24" s="62">
        <v>1453</v>
      </c>
      <c r="H24" s="62">
        <v>1060</v>
      </c>
      <c r="I24" s="62">
        <v>19</v>
      </c>
      <c r="J24" s="62">
        <v>9</v>
      </c>
      <c r="K24" s="62">
        <v>57</v>
      </c>
      <c r="L24" s="62">
        <v>36</v>
      </c>
      <c r="M24" s="62">
        <v>429</v>
      </c>
      <c r="N24" s="62">
        <v>338</v>
      </c>
      <c r="O24" s="62">
        <v>850</v>
      </c>
      <c r="P24" s="62">
        <v>611</v>
      </c>
      <c r="Q24" s="62">
        <v>343</v>
      </c>
      <c r="R24" s="62">
        <v>256</v>
      </c>
      <c r="S24" s="62">
        <v>1108</v>
      </c>
      <c r="T24" s="62">
        <v>804</v>
      </c>
      <c r="U24" s="62">
        <v>2020</v>
      </c>
      <c r="V24" s="62">
        <v>3160</v>
      </c>
      <c r="W24" s="62">
        <v>2339</v>
      </c>
      <c r="X24" s="62">
        <v>144</v>
      </c>
      <c r="Y24" s="62">
        <v>70</v>
      </c>
      <c r="Z24" s="62">
        <v>177</v>
      </c>
      <c r="AA24" s="62">
        <v>117</v>
      </c>
      <c r="AB24" s="62">
        <v>410</v>
      </c>
      <c r="AC24" s="62">
        <v>349</v>
      </c>
      <c r="AD24" s="62">
        <v>2255</v>
      </c>
      <c r="AE24" s="62">
        <v>1678</v>
      </c>
      <c r="AF24" s="62">
        <v>1003</v>
      </c>
      <c r="AG24" s="62">
        <v>798</v>
      </c>
      <c r="AH24" s="62">
        <v>2150</v>
      </c>
      <c r="AI24" s="62">
        <v>1537</v>
      </c>
    </row>
    <row r="25" spans="1:35" ht="15.75" thickBot="1" x14ac:dyDescent="0.3">
      <c r="A25" s="2" t="s">
        <v>46</v>
      </c>
      <c r="B25" s="66" t="s">
        <v>47</v>
      </c>
      <c r="C25" s="68">
        <v>20</v>
      </c>
      <c r="D25" s="69">
        <v>309507</v>
      </c>
      <c r="E25" s="64"/>
      <c r="F25" s="62">
        <v>2020</v>
      </c>
      <c r="G25" s="62">
        <v>943</v>
      </c>
      <c r="H25" s="62">
        <v>614</v>
      </c>
      <c r="I25" s="62">
        <v>31</v>
      </c>
      <c r="J25" s="62">
        <v>12</v>
      </c>
      <c r="K25" s="62">
        <v>45</v>
      </c>
      <c r="L25" s="62">
        <v>18</v>
      </c>
      <c r="M25" s="62">
        <v>208</v>
      </c>
      <c r="N25" s="62">
        <v>145</v>
      </c>
      <c r="O25" s="62">
        <v>556</v>
      </c>
      <c r="P25" s="62">
        <v>365</v>
      </c>
      <c r="Q25" s="62">
        <v>200</v>
      </c>
      <c r="R25" s="62">
        <v>129</v>
      </c>
      <c r="S25" s="62">
        <v>743</v>
      </c>
      <c r="T25" s="62">
        <v>485</v>
      </c>
      <c r="U25" s="62">
        <v>2020</v>
      </c>
      <c r="V25" s="62">
        <v>866</v>
      </c>
      <c r="W25" s="62">
        <v>636</v>
      </c>
      <c r="X25" s="62">
        <v>51</v>
      </c>
      <c r="Y25" s="62">
        <v>34</v>
      </c>
      <c r="Z25" s="62">
        <v>67</v>
      </c>
      <c r="AA25" s="62">
        <v>39</v>
      </c>
      <c r="AB25" s="62">
        <v>168</v>
      </c>
      <c r="AC25" s="62">
        <v>138</v>
      </c>
      <c r="AD25" s="62">
        <v>470</v>
      </c>
      <c r="AE25" s="62">
        <v>352</v>
      </c>
      <c r="AF25" s="62">
        <v>218</v>
      </c>
      <c r="AG25" s="62">
        <v>180</v>
      </c>
      <c r="AH25" s="62">
        <v>645</v>
      </c>
      <c r="AI25" s="62">
        <v>455</v>
      </c>
    </row>
    <row r="26" spans="1:35" ht="15.75" thickBot="1" x14ac:dyDescent="0.3">
      <c r="A26" s="2" t="s">
        <v>50</v>
      </c>
      <c r="B26" s="66" t="s">
        <v>51</v>
      </c>
      <c r="C26" s="68">
        <v>20</v>
      </c>
      <c r="D26" s="69">
        <v>278007</v>
      </c>
      <c r="E26" s="64">
        <v>9121</v>
      </c>
      <c r="F26" s="62">
        <v>2019</v>
      </c>
      <c r="G26" s="62">
        <v>27</v>
      </c>
      <c r="H26" s="62">
        <v>15</v>
      </c>
      <c r="I26" s="62">
        <v>5</v>
      </c>
      <c r="J26" s="62">
        <v>1</v>
      </c>
      <c r="K26" s="62">
        <v>1</v>
      </c>
      <c r="L26" s="62">
        <v>0</v>
      </c>
      <c r="M26" s="62">
        <v>5</v>
      </c>
      <c r="N26" s="62">
        <v>4</v>
      </c>
      <c r="O26" s="62">
        <v>14</v>
      </c>
      <c r="P26" s="62">
        <v>8</v>
      </c>
      <c r="Q26" s="62">
        <v>8</v>
      </c>
      <c r="R26" s="62">
        <v>5</v>
      </c>
      <c r="S26" s="62">
        <v>19</v>
      </c>
      <c r="T26" s="62">
        <v>10</v>
      </c>
      <c r="U26" s="62">
        <v>2019</v>
      </c>
      <c r="V26" s="62">
        <v>300</v>
      </c>
      <c r="W26" s="62">
        <v>167</v>
      </c>
      <c r="X26" s="62">
        <v>37</v>
      </c>
      <c r="Y26" s="62">
        <v>12</v>
      </c>
      <c r="Z26" s="62">
        <v>21</v>
      </c>
      <c r="AA26" s="62">
        <v>6</v>
      </c>
      <c r="AB26" s="62">
        <v>27</v>
      </c>
      <c r="AC26" s="62">
        <v>16</v>
      </c>
      <c r="AD26" s="62">
        <v>192</v>
      </c>
      <c r="AE26" s="62">
        <v>123</v>
      </c>
      <c r="AF26" s="62">
        <v>113</v>
      </c>
      <c r="AG26" s="62">
        <v>64</v>
      </c>
      <c r="AH26" s="62">
        <v>187</v>
      </c>
      <c r="AI26" s="62">
        <v>103</v>
      </c>
    </row>
    <row r="27" spans="1:35" ht="15.75" thickBot="1" x14ac:dyDescent="0.3">
      <c r="A27" s="2" t="s">
        <v>48</v>
      </c>
      <c r="B27" s="66" t="s">
        <v>49</v>
      </c>
      <c r="C27" s="68">
        <v>21</v>
      </c>
      <c r="D27" s="69">
        <v>155429</v>
      </c>
      <c r="E27" s="64">
        <v>8144</v>
      </c>
      <c r="F27" s="62">
        <v>2020</v>
      </c>
      <c r="G27" s="62">
        <v>569</v>
      </c>
      <c r="H27" s="62">
        <v>408</v>
      </c>
      <c r="I27" s="62">
        <v>22</v>
      </c>
      <c r="J27" s="62">
        <v>14</v>
      </c>
      <c r="K27" s="62">
        <v>20</v>
      </c>
      <c r="L27" s="62">
        <v>13</v>
      </c>
      <c r="M27" s="62">
        <v>116</v>
      </c>
      <c r="N27" s="62">
        <v>96</v>
      </c>
      <c r="O27" s="62">
        <v>360</v>
      </c>
      <c r="P27" s="62">
        <v>248</v>
      </c>
      <c r="Q27" s="62">
        <v>100</v>
      </c>
      <c r="R27" s="62">
        <v>69</v>
      </c>
      <c r="S27" s="62">
        <v>467</v>
      </c>
      <c r="T27" s="62">
        <v>339</v>
      </c>
      <c r="U27" s="62">
        <v>2020</v>
      </c>
      <c r="V27" s="62">
        <v>506</v>
      </c>
      <c r="W27" s="62">
        <v>325</v>
      </c>
      <c r="X27" s="62">
        <v>39</v>
      </c>
      <c r="Y27" s="62">
        <v>16</v>
      </c>
      <c r="Z27" s="62">
        <v>16</v>
      </c>
      <c r="AA27" s="62">
        <v>13</v>
      </c>
      <c r="AB27" s="62">
        <v>54</v>
      </c>
      <c r="AC27" s="62">
        <v>38</v>
      </c>
      <c r="AD27" s="62">
        <v>339</v>
      </c>
      <c r="AE27" s="62">
        <v>222</v>
      </c>
      <c r="AF27" s="62">
        <v>114</v>
      </c>
      <c r="AG27" s="62">
        <v>70</v>
      </c>
      <c r="AH27" s="62">
        <v>391</v>
      </c>
      <c r="AI27" s="62">
        <v>255</v>
      </c>
    </row>
    <row r="28" spans="1:35" ht="15.75" thickBot="1" x14ac:dyDescent="0.3">
      <c r="A28" s="2" t="s">
        <v>52</v>
      </c>
      <c r="B28" s="66" t="s">
        <v>53</v>
      </c>
      <c r="C28" s="68">
        <v>21</v>
      </c>
      <c r="D28" s="69">
        <v>42916</v>
      </c>
      <c r="E28" s="64"/>
      <c r="F28" s="62">
        <v>2019</v>
      </c>
      <c r="G28" s="62">
        <v>16</v>
      </c>
      <c r="H28" s="62">
        <v>14</v>
      </c>
      <c r="I28" s="62">
        <v>0</v>
      </c>
      <c r="J28" s="62">
        <v>0</v>
      </c>
      <c r="K28" s="62">
        <v>1</v>
      </c>
      <c r="L28" s="62">
        <v>0</v>
      </c>
      <c r="M28" s="62">
        <v>0</v>
      </c>
      <c r="N28" s="62">
        <v>0</v>
      </c>
      <c r="O28" s="62">
        <v>13</v>
      </c>
      <c r="P28" s="62">
        <v>11</v>
      </c>
      <c r="Q28" s="62">
        <v>2</v>
      </c>
      <c r="R28" s="62">
        <v>0</v>
      </c>
      <c r="S28" s="62">
        <v>14</v>
      </c>
      <c r="T28" s="62">
        <v>12</v>
      </c>
      <c r="U28" s="62">
        <v>2019</v>
      </c>
      <c r="V28" s="62">
        <v>36</v>
      </c>
      <c r="W28" s="62">
        <v>27</v>
      </c>
      <c r="X28" s="62">
        <v>0</v>
      </c>
      <c r="Y28" s="62">
        <v>0</v>
      </c>
      <c r="Z28" s="62">
        <v>0</v>
      </c>
      <c r="AA28" s="62">
        <v>0</v>
      </c>
      <c r="AB28" s="62">
        <v>2</v>
      </c>
      <c r="AC28" s="62">
        <v>0</v>
      </c>
      <c r="AD28" s="62">
        <v>33</v>
      </c>
      <c r="AE28" s="62">
        <v>24</v>
      </c>
      <c r="AF28" s="62">
        <v>12</v>
      </c>
      <c r="AG28" s="62">
        <v>8</v>
      </c>
      <c r="AH28" s="62">
        <v>24</v>
      </c>
      <c r="AI28" s="62">
        <v>19</v>
      </c>
    </row>
    <row r="29" spans="1:35" ht="15.75" thickBot="1" x14ac:dyDescent="0.3">
      <c r="A29" s="2" t="s">
        <v>58</v>
      </c>
      <c r="B29" s="66" t="s">
        <v>59</v>
      </c>
      <c r="C29" s="68">
        <v>21</v>
      </c>
      <c r="D29" s="69">
        <v>519747</v>
      </c>
      <c r="E29" s="64"/>
      <c r="F29" s="62">
        <v>2019</v>
      </c>
      <c r="G29" s="62">
        <v>147</v>
      </c>
      <c r="H29" s="62">
        <v>106</v>
      </c>
      <c r="I29" s="62">
        <v>5</v>
      </c>
      <c r="J29" s="62">
        <v>1</v>
      </c>
      <c r="K29" s="62">
        <v>10</v>
      </c>
      <c r="L29" s="62">
        <v>3</v>
      </c>
      <c r="M29" s="62">
        <v>20</v>
      </c>
      <c r="N29" s="62">
        <v>18</v>
      </c>
      <c r="O29" s="62">
        <v>103</v>
      </c>
      <c r="P29" s="62">
        <v>78</v>
      </c>
      <c r="Q29" s="62">
        <v>21</v>
      </c>
      <c r="R29" s="62">
        <v>18</v>
      </c>
      <c r="S29" s="62">
        <v>126</v>
      </c>
      <c r="T29" s="62">
        <v>88</v>
      </c>
      <c r="U29" s="62">
        <v>2020</v>
      </c>
      <c r="V29" s="62">
        <v>253</v>
      </c>
      <c r="W29" s="62">
        <v>169</v>
      </c>
      <c r="X29" s="62">
        <v>8</v>
      </c>
      <c r="Y29" s="62">
        <v>3</v>
      </c>
      <c r="Z29" s="62">
        <v>10</v>
      </c>
      <c r="AA29" s="62">
        <v>3</v>
      </c>
      <c r="AB29" s="62">
        <v>25</v>
      </c>
      <c r="AC29" s="62">
        <v>23</v>
      </c>
      <c r="AD29" s="62">
        <v>175</v>
      </c>
      <c r="AE29" s="62">
        <v>119</v>
      </c>
      <c r="AF29" s="62">
        <v>76</v>
      </c>
      <c r="AG29" s="62">
        <v>54</v>
      </c>
      <c r="AH29" s="62">
        <v>177</v>
      </c>
      <c r="AI29" s="62">
        <v>115</v>
      </c>
    </row>
    <row r="30" spans="1:35" ht="15.75" thickBot="1" x14ac:dyDescent="0.3">
      <c r="A30" s="2" t="s">
        <v>66</v>
      </c>
      <c r="B30" s="66" t="s">
        <v>67</v>
      </c>
      <c r="C30" s="68">
        <v>21</v>
      </c>
      <c r="D30" s="69">
        <v>36944</v>
      </c>
      <c r="E30" s="64"/>
      <c r="F30" s="62">
        <v>2020</v>
      </c>
      <c r="G30" s="62">
        <v>353</v>
      </c>
      <c r="H30" s="62">
        <v>172</v>
      </c>
      <c r="I30" s="62">
        <v>12</v>
      </c>
      <c r="J30" s="62">
        <v>7</v>
      </c>
      <c r="K30" s="62">
        <v>80</v>
      </c>
      <c r="L30" s="62">
        <v>27</v>
      </c>
      <c r="M30" s="62">
        <v>78</v>
      </c>
      <c r="N30" s="62">
        <v>46</v>
      </c>
      <c r="O30" s="62">
        <v>138</v>
      </c>
      <c r="P30" s="62">
        <v>71</v>
      </c>
      <c r="Q30" s="62">
        <v>68</v>
      </c>
      <c r="R30" s="62">
        <v>25</v>
      </c>
      <c r="S30" s="62">
        <v>285</v>
      </c>
      <c r="T30" s="62">
        <v>147</v>
      </c>
      <c r="U30" s="62">
        <v>2019</v>
      </c>
      <c r="V30" s="62">
        <v>2041</v>
      </c>
      <c r="W30" s="62">
        <v>1033</v>
      </c>
      <c r="X30" s="62">
        <v>58</v>
      </c>
      <c r="Y30" s="62">
        <v>24</v>
      </c>
      <c r="Z30" s="62">
        <v>836</v>
      </c>
      <c r="AA30" s="62">
        <v>253</v>
      </c>
      <c r="AB30" s="62">
        <v>270</v>
      </c>
      <c r="AC30" s="62">
        <v>193</v>
      </c>
      <c r="AD30" s="62">
        <v>672</v>
      </c>
      <c r="AE30" s="62">
        <v>451</v>
      </c>
      <c r="AF30" s="62">
        <v>777</v>
      </c>
      <c r="AG30" s="62">
        <v>333</v>
      </c>
      <c r="AH30" s="62">
        <v>1264</v>
      </c>
      <c r="AI30" s="62">
        <v>700</v>
      </c>
    </row>
    <row r="31" spans="1:35" ht="15.75" thickBot="1" x14ac:dyDescent="0.3">
      <c r="A31" s="2" t="s">
        <v>60</v>
      </c>
      <c r="B31" s="66" t="s">
        <v>61</v>
      </c>
      <c r="C31" s="68">
        <v>20</v>
      </c>
      <c r="D31" s="69">
        <v>105506</v>
      </c>
      <c r="E31" s="64">
        <v>2697</v>
      </c>
      <c r="F31" s="62">
        <v>2019</v>
      </c>
      <c r="G31" s="62">
        <v>230</v>
      </c>
      <c r="H31" s="62">
        <v>163</v>
      </c>
      <c r="I31" s="62">
        <v>4</v>
      </c>
      <c r="J31" s="62">
        <v>0</v>
      </c>
      <c r="K31" s="62">
        <v>7</v>
      </c>
      <c r="L31" s="62">
        <v>5</v>
      </c>
      <c r="M31" s="62">
        <v>70</v>
      </c>
      <c r="N31" s="62">
        <v>55</v>
      </c>
      <c r="O31" s="62">
        <v>137</v>
      </c>
      <c r="P31" s="62">
        <v>93</v>
      </c>
      <c r="Q31" s="62">
        <v>52</v>
      </c>
      <c r="R31" s="62">
        <v>29</v>
      </c>
      <c r="S31" s="62">
        <v>178</v>
      </c>
      <c r="T31" s="62">
        <v>134</v>
      </c>
      <c r="U31" s="62">
        <v>2020</v>
      </c>
      <c r="V31" s="62">
        <v>279</v>
      </c>
      <c r="W31" s="62">
        <v>215</v>
      </c>
      <c r="X31" s="62">
        <v>1</v>
      </c>
      <c r="Y31" s="62">
        <v>0</v>
      </c>
      <c r="Z31" s="62">
        <v>16</v>
      </c>
      <c r="AA31" s="62">
        <v>8</v>
      </c>
      <c r="AB31" s="62">
        <v>27</v>
      </c>
      <c r="AC31" s="62">
        <v>23</v>
      </c>
      <c r="AD31" s="62">
        <v>209</v>
      </c>
      <c r="AE31" s="62">
        <v>163</v>
      </c>
      <c r="AF31" s="62">
        <v>81</v>
      </c>
      <c r="AG31" s="62">
        <v>65</v>
      </c>
      <c r="AH31" s="62">
        <v>198</v>
      </c>
      <c r="AI31" s="62">
        <v>150</v>
      </c>
    </row>
    <row r="32" spans="1:35" ht="15.75" thickBot="1" x14ac:dyDescent="0.3">
      <c r="A32" s="2" t="s">
        <v>62</v>
      </c>
      <c r="B32" s="66" t="s">
        <v>63</v>
      </c>
      <c r="C32" s="68">
        <v>21</v>
      </c>
      <c r="D32" s="69">
        <v>55167</v>
      </c>
      <c r="E32" s="64"/>
      <c r="F32" s="62">
        <v>2020</v>
      </c>
      <c r="G32" s="62">
        <v>4639</v>
      </c>
      <c r="H32" s="62">
        <v>3511</v>
      </c>
      <c r="I32" s="62">
        <v>147</v>
      </c>
      <c r="J32" s="62">
        <v>78</v>
      </c>
      <c r="K32" s="62">
        <v>413</v>
      </c>
      <c r="L32" s="62">
        <v>241</v>
      </c>
      <c r="M32" s="62">
        <v>1935</v>
      </c>
      <c r="N32" s="62">
        <v>1592</v>
      </c>
      <c r="O32" s="62">
        <v>1686</v>
      </c>
      <c r="P32" s="62">
        <v>1233</v>
      </c>
      <c r="Q32" s="62">
        <v>1295</v>
      </c>
      <c r="R32" s="62">
        <v>977</v>
      </c>
      <c r="S32" s="62">
        <v>3340</v>
      </c>
      <c r="T32" s="62">
        <v>2531</v>
      </c>
      <c r="U32" s="62">
        <v>2020</v>
      </c>
      <c r="V32" s="62">
        <v>4606</v>
      </c>
      <c r="W32" s="62">
        <v>3711</v>
      </c>
      <c r="X32" s="62">
        <v>180</v>
      </c>
      <c r="Y32" s="62">
        <v>100</v>
      </c>
      <c r="Z32" s="62">
        <v>651</v>
      </c>
      <c r="AA32" s="62">
        <v>441</v>
      </c>
      <c r="AB32" s="62">
        <v>1347</v>
      </c>
      <c r="AC32" s="62">
        <v>1184</v>
      </c>
      <c r="AD32" s="62">
        <v>1990</v>
      </c>
      <c r="AE32" s="62">
        <v>1629</v>
      </c>
      <c r="AF32" s="62">
        <v>1510</v>
      </c>
      <c r="AG32" s="62">
        <v>1274</v>
      </c>
      <c r="AH32" s="62">
        <v>3093</v>
      </c>
      <c r="AI32" s="62">
        <v>2435</v>
      </c>
    </row>
    <row r="33" spans="1:35" ht="15.75" thickBot="1" x14ac:dyDescent="0.3">
      <c r="A33" s="2" t="s">
        <v>64</v>
      </c>
      <c r="B33" s="66" t="s">
        <v>65</v>
      </c>
      <c r="C33" s="68">
        <v>20</v>
      </c>
      <c r="D33" s="69">
        <v>449520</v>
      </c>
      <c r="E33" s="64">
        <v>31553</v>
      </c>
      <c r="F33" s="62">
        <v>2020</v>
      </c>
      <c r="G33" s="62">
        <v>113</v>
      </c>
      <c r="H33" s="62">
        <v>52</v>
      </c>
      <c r="I33" s="62">
        <v>2</v>
      </c>
      <c r="J33" s="62">
        <v>0</v>
      </c>
      <c r="K33" s="62">
        <v>27</v>
      </c>
      <c r="L33" s="62">
        <v>6</v>
      </c>
      <c r="M33" s="62">
        <v>11</v>
      </c>
      <c r="N33" s="62">
        <v>8</v>
      </c>
      <c r="O33" s="62">
        <v>52</v>
      </c>
      <c r="P33" s="62">
        <v>28</v>
      </c>
      <c r="Q33" s="62">
        <v>22</v>
      </c>
      <c r="R33" s="62">
        <v>13</v>
      </c>
      <c r="S33" s="62">
        <v>91</v>
      </c>
      <c r="T33" s="62">
        <v>39</v>
      </c>
      <c r="U33" s="62">
        <v>2020</v>
      </c>
      <c r="V33" s="62">
        <v>259</v>
      </c>
      <c r="W33" s="62">
        <v>182</v>
      </c>
      <c r="X33" s="62">
        <v>4</v>
      </c>
      <c r="Y33" s="62">
        <v>0</v>
      </c>
      <c r="Z33" s="62">
        <v>54</v>
      </c>
      <c r="AA33" s="62">
        <v>32</v>
      </c>
      <c r="AB33" s="62">
        <v>41</v>
      </c>
      <c r="AC33" s="62">
        <v>39</v>
      </c>
      <c r="AD33" s="62">
        <v>94</v>
      </c>
      <c r="AE33" s="62">
        <v>64</v>
      </c>
      <c r="AF33" s="62">
        <v>71</v>
      </c>
      <c r="AG33" s="62">
        <v>48</v>
      </c>
      <c r="AH33" s="62">
        <v>187</v>
      </c>
      <c r="AI33" s="62">
        <v>134</v>
      </c>
    </row>
    <row r="34" spans="1:35" ht="15.75" thickBot="1" x14ac:dyDescent="0.3">
      <c r="A34" s="2" t="s">
        <v>68</v>
      </c>
      <c r="B34" s="66" t="s">
        <v>69</v>
      </c>
      <c r="C34" s="68">
        <v>21</v>
      </c>
      <c r="D34" s="69">
        <v>110610</v>
      </c>
      <c r="E34" s="64">
        <v>2437</v>
      </c>
      <c r="F34" s="62">
        <v>2020</v>
      </c>
      <c r="G34" s="62">
        <v>4494</v>
      </c>
      <c r="H34" s="62">
        <v>3122</v>
      </c>
      <c r="I34" s="62">
        <v>207</v>
      </c>
      <c r="J34" s="62">
        <v>77</v>
      </c>
      <c r="K34" s="62">
        <v>512</v>
      </c>
      <c r="L34" s="62">
        <v>229</v>
      </c>
      <c r="M34" s="62">
        <v>1531</v>
      </c>
      <c r="N34" s="62">
        <v>1171</v>
      </c>
      <c r="O34" s="62">
        <v>1829</v>
      </c>
      <c r="P34" s="62">
        <v>1324</v>
      </c>
      <c r="Q34" s="62">
        <v>1139</v>
      </c>
      <c r="R34" s="62">
        <v>739</v>
      </c>
      <c r="S34" s="62">
        <v>3353</v>
      </c>
      <c r="T34" s="62">
        <v>2381</v>
      </c>
      <c r="U34" s="62">
        <v>2019</v>
      </c>
      <c r="V34" s="62">
        <v>7553</v>
      </c>
      <c r="W34" s="62">
        <v>5239</v>
      </c>
      <c r="X34" s="62">
        <v>886</v>
      </c>
      <c r="Y34" s="62">
        <v>345</v>
      </c>
      <c r="Z34" s="62">
        <v>1416</v>
      </c>
      <c r="AA34" s="62">
        <v>714</v>
      </c>
      <c r="AB34" s="62">
        <v>2088</v>
      </c>
      <c r="AC34" s="62">
        <v>1682</v>
      </c>
      <c r="AD34" s="62">
        <v>2647</v>
      </c>
      <c r="AE34" s="62">
        <v>2157</v>
      </c>
      <c r="AF34" s="62">
        <v>3030</v>
      </c>
      <c r="AG34" s="62">
        <v>1984</v>
      </c>
      <c r="AH34" s="62">
        <v>4523</v>
      </c>
      <c r="AI34" s="62">
        <v>3255</v>
      </c>
    </row>
    <row r="35" spans="1:35" ht="15.75" thickBot="1" x14ac:dyDescent="0.3">
      <c r="A35" s="2" t="s">
        <v>54</v>
      </c>
      <c r="B35" s="66" t="s">
        <v>55</v>
      </c>
      <c r="C35" s="68">
        <v>21</v>
      </c>
      <c r="D35" s="69">
        <v>161249</v>
      </c>
      <c r="E35" s="64">
        <v>7652</v>
      </c>
      <c r="F35" s="62">
        <v>2019</v>
      </c>
      <c r="G35" s="62">
        <v>1387</v>
      </c>
      <c r="H35" s="62">
        <v>745</v>
      </c>
      <c r="I35" s="62">
        <v>112</v>
      </c>
      <c r="J35" s="62">
        <v>22</v>
      </c>
      <c r="K35" s="62">
        <v>129</v>
      </c>
      <c r="L35" s="62">
        <v>40</v>
      </c>
      <c r="M35" s="62">
        <v>313</v>
      </c>
      <c r="N35" s="62">
        <v>207</v>
      </c>
      <c r="O35" s="62">
        <v>733</v>
      </c>
      <c r="P35" s="62">
        <v>425</v>
      </c>
      <c r="Q35" s="62">
        <v>318</v>
      </c>
      <c r="R35" s="62">
        <v>171</v>
      </c>
      <c r="S35" s="62">
        <v>1069</v>
      </c>
      <c r="T35" s="62">
        <v>574</v>
      </c>
      <c r="U35" s="62">
        <v>2019</v>
      </c>
      <c r="V35" s="62">
        <v>3138</v>
      </c>
      <c r="W35" s="62">
        <v>2249</v>
      </c>
      <c r="X35" s="62">
        <v>258</v>
      </c>
      <c r="Y35" s="62">
        <v>97</v>
      </c>
      <c r="Z35" s="62">
        <v>330</v>
      </c>
      <c r="AA35" s="62">
        <v>182</v>
      </c>
      <c r="AB35" s="62">
        <v>588</v>
      </c>
      <c r="AC35" s="62">
        <v>471</v>
      </c>
      <c r="AD35" s="62">
        <v>1736</v>
      </c>
      <c r="AE35" s="62">
        <v>1340</v>
      </c>
      <c r="AF35" s="62">
        <v>930</v>
      </c>
      <c r="AG35" s="62">
        <v>643</v>
      </c>
      <c r="AH35" s="62">
        <v>2208</v>
      </c>
      <c r="AI35" s="62">
        <v>1606</v>
      </c>
    </row>
    <row r="36" spans="1:35" ht="15.75" thickBot="1" x14ac:dyDescent="0.3">
      <c r="A36" s="2" t="s">
        <v>56</v>
      </c>
      <c r="B36" s="66" t="s">
        <v>57</v>
      </c>
      <c r="C36" s="68">
        <v>20</v>
      </c>
      <c r="D36" s="69">
        <v>952239</v>
      </c>
      <c r="E36" s="64">
        <v>41026</v>
      </c>
      <c r="F36" s="62">
        <v>2020</v>
      </c>
      <c r="G36" s="62">
        <v>38</v>
      </c>
      <c r="H36" s="62">
        <v>22</v>
      </c>
      <c r="I36" s="62">
        <v>1</v>
      </c>
      <c r="J36" s="62">
        <v>0</v>
      </c>
      <c r="K36" s="62">
        <v>1</v>
      </c>
      <c r="L36" s="62">
        <v>0</v>
      </c>
      <c r="M36" s="62">
        <v>1</v>
      </c>
      <c r="N36" s="62">
        <v>0</v>
      </c>
      <c r="O36" s="62">
        <v>31</v>
      </c>
      <c r="P36" s="62">
        <v>18</v>
      </c>
      <c r="Q36" s="62">
        <v>7</v>
      </c>
      <c r="R36" s="62">
        <v>2</v>
      </c>
      <c r="S36" s="62">
        <v>31</v>
      </c>
      <c r="T36" s="62">
        <v>20</v>
      </c>
      <c r="U36" s="62">
        <v>2019</v>
      </c>
      <c r="V36" s="62">
        <v>50</v>
      </c>
      <c r="W36" s="62">
        <v>38</v>
      </c>
      <c r="X36" s="62">
        <v>2</v>
      </c>
      <c r="Y36" s="62">
        <v>0</v>
      </c>
      <c r="Z36" s="62">
        <v>5</v>
      </c>
      <c r="AA36" s="62">
        <v>2</v>
      </c>
      <c r="AB36" s="62">
        <v>2</v>
      </c>
      <c r="AC36" s="62">
        <v>0</v>
      </c>
      <c r="AD36" s="62">
        <v>37</v>
      </c>
      <c r="AE36" s="62">
        <v>29</v>
      </c>
      <c r="AF36" s="62">
        <v>12</v>
      </c>
      <c r="AG36" s="62">
        <v>7</v>
      </c>
      <c r="AH36" s="62">
        <v>38</v>
      </c>
      <c r="AI36" s="62">
        <v>31</v>
      </c>
    </row>
    <row r="37" spans="1:35" ht="15.75" thickBot="1" x14ac:dyDescent="0.3">
      <c r="A37" s="2" t="s">
        <v>70</v>
      </c>
      <c r="B37" s="66" t="s">
        <v>71</v>
      </c>
      <c r="C37" s="68">
        <v>20</v>
      </c>
      <c r="D37" s="69">
        <v>565557</v>
      </c>
      <c r="E37" s="64"/>
      <c r="F37" s="62">
        <v>2020</v>
      </c>
      <c r="G37" s="62">
        <v>1453</v>
      </c>
      <c r="H37" s="62">
        <v>1106</v>
      </c>
      <c r="I37" s="62">
        <v>61</v>
      </c>
      <c r="J37" s="62">
        <v>24</v>
      </c>
      <c r="K37" s="62">
        <v>51</v>
      </c>
      <c r="L37" s="62">
        <v>30</v>
      </c>
      <c r="M37" s="62">
        <v>274</v>
      </c>
      <c r="N37" s="62">
        <v>239</v>
      </c>
      <c r="O37" s="62">
        <v>930</v>
      </c>
      <c r="P37" s="62">
        <v>705</v>
      </c>
      <c r="Q37" s="62">
        <v>314</v>
      </c>
      <c r="R37" s="62">
        <v>245</v>
      </c>
      <c r="S37" s="62">
        <v>1139</v>
      </c>
      <c r="T37" s="62">
        <v>861</v>
      </c>
      <c r="U37" s="62">
        <v>2019</v>
      </c>
      <c r="V37" s="62">
        <v>2191</v>
      </c>
      <c r="W37" s="62">
        <v>1607</v>
      </c>
      <c r="X37" s="62">
        <v>199</v>
      </c>
      <c r="Y37" s="62">
        <v>64</v>
      </c>
      <c r="Z37" s="62">
        <v>115</v>
      </c>
      <c r="AA37" s="62">
        <v>59</v>
      </c>
      <c r="AB37" s="62">
        <v>266</v>
      </c>
      <c r="AC37" s="62">
        <v>215</v>
      </c>
      <c r="AD37" s="62">
        <v>1472</v>
      </c>
      <c r="AE37" s="62">
        <v>1167</v>
      </c>
      <c r="AF37" s="62">
        <v>627</v>
      </c>
      <c r="AG37" s="62">
        <v>434</v>
      </c>
      <c r="AH37" s="62">
        <v>1564</v>
      </c>
      <c r="AI37" s="62">
        <v>1173</v>
      </c>
    </row>
    <row r="38" spans="1:35" ht="15.75" thickBot="1" x14ac:dyDescent="0.3">
      <c r="A38" s="2" t="s">
        <v>72</v>
      </c>
      <c r="B38" s="66" t="s">
        <v>73</v>
      </c>
      <c r="C38" s="68">
        <v>21</v>
      </c>
      <c r="D38" s="69">
        <v>197146</v>
      </c>
      <c r="E38" s="64">
        <v>13952</v>
      </c>
      <c r="F38" s="62">
        <v>2019</v>
      </c>
      <c r="G38" s="62">
        <v>233</v>
      </c>
      <c r="H38" s="62">
        <v>91</v>
      </c>
      <c r="I38" s="62">
        <v>14</v>
      </c>
      <c r="J38" s="62">
        <v>4</v>
      </c>
      <c r="K38" s="62">
        <v>34</v>
      </c>
      <c r="L38" s="62">
        <v>6</v>
      </c>
      <c r="M38" s="62">
        <v>41</v>
      </c>
      <c r="N38" s="62">
        <v>19</v>
      </c>
      <c r="O38" s="62">
        <v>109</v>
      </c>
      <c r="P38" s="62">
        <v>44</v>
      </c>
      <c r="Q38" s="62">
        <v>53</v>
      </c>
      <c r="R38" s="62">
        <v>13</v>
      </c>
      <c r="S38" s="62">
        <v>180</v>
      </c>
      <c r="T38" s="62">
        <v>78</v>
      </c>
      <c r="U38" s="62">
        <v>2019</v>
      </c>
      <c r="V38" s="62">
        <v>394</v>
      </c>
      <c r="W38" s="62">
        <v>273</v>
      </c>
      <c r="X38" s="62">
        <v>4</v>
      </c>
      <c r="Y38" s="62">
        <v>0</v>
      </c>
      <c r="Z38" s="62">
        <v>49</v>
      </c>
      <c r="AA38" s="62">
        <v>22</v>
      </c>
      <c r="AB38" s="62">
        <v>47</v>
      </c>
      <c r="AC38" s="62">
        <v>34</v>
      </c>
      <c r="AD38" s="62">
        <v>237</v>
      </c>
      <c r="AE38" s="62">
        <v>175</v>
      </c>
      <c r="AF38" s="62">
        <v>109</v>
      </c>
      <c r="AG38" s="62">
        <v>70</v>
      </c>
      <c r="AH38" s="62">
        <v>285</v>
      </c>
      <c r="AI38" s="62">
        <v>203</v>
      </c>
    </row>
    <row r="39" spans="1:35" ht="15.75" thickBot="1" x14ac:dyDescent="0.3">
      <c r="A39" s="2" t="s">
        <v>74</v>
      </c>
      <c r="B39" s="66" t="s">
        <v>75</v>
      </c>
      <c r="C39" s="68">
        <v>21</v>
      </c>
      <c r="D39" s="69">
        <v>196708</v>
      </c>
      <c r="E39" s="64">
        <v>5303</v>
      </c>
      <c r="F39" s="62">
        <v>2019</v>
      </c>
      <c r="G39" s="62">
        <v>369</v>
      </c>
      <c r="H39" s="62">
        <v>281</v>
      </c>
      <c r="I39" s="62">
        <v>0</v>
      </c>
      <c r="J39" s="62">
        <v>0</v>
      </c>
      <c r="K39" s="62">
        <v>33</v>
      </c>
      <c r="L39" s="62">
        <v>26</v>
      </c>
      <c r="M39" s="62">
        <v>79</v>
      </c>
      <c r="N39" s="62">
        <v>65</v>
      </c>
      <c r="O39" s="62">
        <v>222</v>
      </c>
      <c r="P39" s="62">
        <v>159</v>
      </c>
      <c r="Q39" s="62">
        <v>63</v>
      </c>
      <c r="R39" s="62">
        <v>46</v>
      </c>
      <c r="S39" s="62">
        <v>306</v>
      </c>
      <c r="T39" s="62">
        <v>235</v>
      </c>
      <c r="U39" s="62">
        <v>2020</v>
      </c>
      <c r="V39" s="62">
        <v>576</v>
      </c>
      <c r="W39" s="62">
        <v>366</v>
      </c>
      <c r="X39" s="62">
        <v>11</v>
      </c>
      <c r="Y39" s="62">
        <v>7</v>
      </c>
      <c r="Z39" s="62">
        <v>60</v>
      </c>
      <c r="AA39" s="62">
        <v>38</v>
      </c>
      <c r="AB39" s="62">
        <v>98</v>
      </c>
      <c r="AC39" s="62">
        <v>69</v>
      </c>
      <c r="AD39" s="62">
        <v>328</v>
      </c>
      <c r="AE39" s="62">
        <v>198</v>
      </c>
      <c r="AF39" s="62">
        <v>142</v>
      </c>
      <c r="AG39" s="62">
        <v>98</v>
      </c>
      <c r="AH39" s="62">
        <v>434</v>
      </c>
      <c r="AI39" s="62">
        <v>268</v>
      </c>
    </row>
    <row r="40" spans="1:35" ht="15.75" thickBot="1" x14ac:dyDescent="0.3">
      <c r="A40" s="2" t="s">
        <v>76</v>
      </c>
      <c r="B40" s="66" t="s">
        <v>77</v>
      </c>
      <c r="C40" s="68">
        <v>20</v>
      </c>
      <c r="D40" s="69">
        <v>624014</v>
      </c>
      <c r="E40" s="64"/>
      <c r="F40" s="62">
        <v>2020</v>
      </c>
      <c r="G40" s="62">
        <v>2362</v>
      </c>
      <c r="H40" s="62">
        <v>1682</v>
      </c>
      <c r="I40" s="62">
        <v>71</v>
      </c>
      <c r="J40" s="62">
        <v>20</v>
      </c>
      <c r="K40" s="62">
        <v>124</v>
      </c>
      <c r="L40" s="62">
        <v>74</v>
      </c>
      <c r="M40" s="62">
        <v>609</v>
      </c>
      <c r="N40" s="62">
        <v>473</v>
      </c>
      <c r="O40" s="62">
        <v>1339</v>
      </c>
      <c r="P40" s="62">
        <v>941</v>
      </c>
      <c r="Q40" s="62">
        <v>502</v>
      </c>
      <c r="R40" s="62">
        <v>364</v>
      </c>
      <c r="S40" s="62">
        <v>1859</v>
      </c>
      <c r="T40" s="62">
        <v>1317</v>
      </c>
      <c r="U40" s="62">
        <v>2019</v>
      </c>
      <c r="V40" s="62">
        <v>3050</v>
      </c>
      <c r="W40" s="62">
        <v>2396</v>
      </c>
      <c r="X40" s="62">
        <v>151</v>
      </c>
      <c r="Y40" s="62">
        <v>61</v>
      </c>
      <c r="Z40" s="62">
        <v>165</v>
      </c>
      <c r="AA40" s="62">
        <v>102</v>
      </c>
      <c r="AB40" s="62">
        <v>525</v>
      </c>
      <c r="AC40" s="62">
        <v>450</v>
      </c>
      <c r="AD40" s="62">
        <v>2024</v>
      </c>
      <c r="AE40" s="62">
        <v>1639</v>
      </c>
      <c r="AF40" s="62">
        <v>905</v>
      </c>
      <c r="AG40" s="62">
        <v>696</v>
      </c>
      <c r="AH40" s="62">
        <v>2145</v>
      </c>
      <c r="AI40" s="62">
        <v>1700</v>
      </c>
    </row>
    <row r="41" spans="1:35" ht="15.75" thickBot="1" x14ac:dyDescent="0.3">
      <c r="A41" s="2" t="s">
        <v>78</v>
      </c>
      <c r="B41" s="66" t="s">
        <v>79</v>
      </c>
      <c r="C41" s="68">
        <v>21</v>
      </c>
      <c r="D41" s="69">
        <v>44343</v>
      </c>
      <c r="E41" s="64"/>
      <c r="F41" s="62">
        <v>2019</v>
      </c>
      <c r="G41" s="62">
        <v>182</v>
      </c>
      <c r="H41" s="62">
        <v>108</v>
      </c>
      <c r="I41" s="62">
        <v>2</v>
      </c>
      <c r="J41" s="62">
        <v>0</v>
      </c>
      <c r="K41" s="62">
        <v>12</v>
      </c>
      <c r="L41" s="62">
        <v>8</v>
      </c>
      <c r="M41" s="62">
        <v>28</v>
      </c>
      <c r="N41" s="62">
        <v>20</v>
      </c>
      <c r="O41" s="62">
        <v>126</v>
      </c>
      <c r="P41" s="62">
        <v>69</v>
      </c>
      <c r="Q41" s="62">
        <v>47</v>
      </c>
      <c r="R41" s="62">
        <v>24</v>
      </c>
      <c r="S41" s="62">
        <v>135</v>
      </c>
      <c r="T41" s="62">
        <v>84</v>
      </c>
      <c r="U41" s="62">
        <v>2019</v>
      </c>
      <c r="V41" s="62">
        <v>515</v>
      </c>
      <c r="W41" s="62">
        <v>291</v>
      </c>
      <c r="X41" s="62">
        <v>34</v>
      </c>
      <c r="Y41" s="62">
        <v>5</v>
      </c>
      <c r="Z41" s="62">
        <v>99</v>
      </c>
      <c r="AA41" s="62">
        <v>32</v>
      </c>
      <c r="AB41" s="62">
        <v>43</v>
      </c>
      <c r="AC41" s="62">
        <v>25</v>
      </c>
      <c r="AD41" s="62">
        <v>311</v>
      </c>
      <c r="AE41" s="62">
        <v>214</v>
      </c>
      <c r="AF41" s="62">
        <v>167</v>
      </c>
      <c r="AG41" s="62">
        <v>76</v>
      </c>
      <c r="AH41" s="62">
        <v>348</v>
      </c>
      <c r="AI41" s="62">
        <v>215</v>
      </c>
    </row>
    <row r="42" spans="1:35" ht="15.75" thickBot="1" x14ac:dyDescent="0.3">
      <c r="A42" s="2" t="s">
        <v>80</v>
      </c>
      <c r="B42" s="66" t="s">
        <v>81</v>
      </c>
      <c r="C42" s="68">
        <v>21</v>
      </c>
      <c r="D42" s="69">
        <v>241394</v>
      </c>
      <c r="E42" s="64">
        <v>57897</v>
      </c>
      <c r="F42" s="62">
        <v>2020</v>
      </c>
      <c r="G42" s="62">
        <v>437</v>
      </c>
      <c r="H42" s="62">
        <v>245</v>
      </c>
      <c r="I42" s="62">
        <v>24</v>
      </c>
      <c r="J42" s="62">
        <v>8</v>
      </c>
      <c r="K42" s="62">
        <v>22</v>
      </c>
      <c r="L42" s="62">
        <v>7</v>
      </c>
      <c r="M42" s="62">
        <v>65</v>
      </c>
      <c r="N42" s="62">
        <v>47</v>
      </c>
      <c r="O42" s="62">
        <v>282</v>
      </c>
      <c r="P42" s="62">
        <v>164</v>
      </c>
      <c r="Q42" s="62">
        <v>115</v>
      </c>
      <c r="R42" s="62">
        <v>60</v>
      </c>
      <c r="S42" s="62">
        <v>322</v>
      </c>
      <c r="T42" s="62">
        <v>185</v>
      </c>
      <c r="U42" s="62">
        <v>2019</v>
      </c>
      <c r="V42" s="62">
        <v>1050</v>
      </c>
      <c r="W42" s="62">
        <v>725</v>
      </c>
      <c r="X42" s="62">
        <v>112</v>
      </c>
      <c r="Y42" s="62">
        <v>47</v>
      </c>
      <c r="Z42" s="62">
        <v>101</v>
      </c>
      <c r="AA42" s="62">
        <v>48</v>
      </c>
      <c r="AB42" s="62">
        <v>79</v>
      </c>
      <c r="AC42" s="62">
        <v>66</v>
      </c>
      <c r="AD42" s="62">
        <v>685</v>
      </c>
      <c r="AE42" s="62">
        <v>516</v>
      </c>
      <c r="AF42" s="62">
        <v>356</v>
      </c>
      <c r="AG42" s="62">
        <v>233</v>
      </c>
      <c r="AH42" s="62">
        <v>694</v>
      </c>
      <c r="AI42" s="62">
        <v>492</v>
      </c>
    </row>
    <row r="43" spans="1:35" ht="15.75" thickBot="1" x14ac:dyDescent="0.3">
      <c r="A43" s="2" t="s">
        <v>82</v>
      </c>
      <c r="B43" s="66" t="s">
        <v>83</v>
      </c>
      <c r="C43" s="68">
        <v>21</v>
      </c>
      <c r="D43" s="69">
        <v>43793</v>
      </c>
      <c r="E43" s="64"/>
      <c r="F43" s="62">
        <v>2020</v>
      </c>
      <c r="G43" s="62">
        <v>9</v>
      </c>
      <c r="H43" s="62">
        <v>4</v>
      </c>
      <c r="I43" s="62">
        <v>0</v>
      </c>
      <c r="J43" s="62">
        <v>0</v>
      </c>
      <c r="K43" s="62">
        <v>0</v>
      </c>
      <c r="L43" s="62">
        <v>0</v>
      </c>
      <c r="M43" s="62">
        <v>4</v>
      </c>
      <c r="N43" s="62">
        <v>0</v>
      </c>
      <c r="O43" s="62">
        <v>5</v>
      </c>
      <c r="P43" s="62">
        <v>2</v>
      </c>
      <c r="Q43" s="62">
        <v>2</v>
      </c>
      <c r="R43" s="62">
        <v>0</v>
      </c>
      <c r="S43" s="62">
        <v>6</v>
      </c>
      <c r="T43" s="62">
        <v>3</v>
      </c>
      <c r="U43" s="62">
        <v>2019</v>
      </c>
      <c r="V43" s="62">
        <v>32</v>
      </c>
      <c r="W43" s="62">
        <v>28</v>
      </c>
      <c r="X43" s="62">
        <v>1</v>
      </c>
      <c r="Y43" s="62">
        <v>0</v>
      </c>
      <c r="Z43" s="62">
        <v>2</v>
      </c>
      <c r="AA43" s="62">
        <v>0</v>
      </c>
      <c r="AB43" s="62">
        <v>2</v>
      </c>
      <c r="AC43" s="62">
        <v>0</v>
      </c>
      <c r="AD43" s="62">
        <v>26</v>
      </c>
      <c r="AE43" s="62">
        <v>24</v>
      </c>
      <c r="AF43" s="62">
        <v>6</v>
      </c>
      <c r="AG43" s="62">
        <v>6</v>
      </c>
      <c r="AH43" s="62">
        <v>26</v>
      </c>
      <c r="AI43" s="62">
        <v>22</v>
      </c>
    </row>
    <row r="44" spans="1:35" ht="15.75" thickBot="1" x14ac:dyDescent="0.3">
      <c r="A44" s="2" t="s">
        <v>84</v>
      </c>
      <c r="B44" s="66" t="s">
        <v>85</v>
      </c>
      <c r="C44" s="68">
        <v>21</v>
      </c>
      <c r="D44" s="69">
        <v>312860</v>
      </c>
      <c r="E44" s="64">
        <v>19920</v>
      </c>
      <c r="F44" s="62">
        <v>2019</v>
      </c>
      <c r="G44" s="62">
        <v>431</v>
      </c>
      <c r="H44" s="62">
        <v>291</v>
      </c>
      <c r="I44" s="62">
        <v>21</v>
      </c>
      <c r="J44" s="62">
        <v>7</v>
      </c>
      <c r="K44" s="62">
        <v>28</v>
      </c>
      <c r="L44" s="62">
        <v>19</v>
      </c>
      <c r="M44" s="62">
        <v>73</v>
      </c>
      <c r="N44" s="62">
        <v>54</v>
      </c>
      <c r="O44" s="62">
        <v>288</v>
      </c>
      <c r="P44" s="62">
        <v>197</v>
      </c>
      <c r="Q44" s="62">
        <v>128</v>
      </c>
      <c r="R44" s="62">
        <v>81</v>
      </c>
      <c r="S44" s="62">
        <v>303</v>
      </c>
      <c r="T44" s="62">
        <v>210</v>
      </c>
      <c r="U44" s="62">
        <v>2020</v>
      </c>
      <c r="V44" s="62">
        <v>1521</v>
      </c>
      <c r="W44" s="62">
        <v>944</v>
      </c>
      <c r="X44" s="62">
        <v>242</v>
      </c>
      <c r="Y44" s="62">
        <v>106</v>
      </c>
      <c r="Z44" s="62">
        <v>148</v>
      </c>
      <c r="AA44" s="62">
        <v>85</v>
      </c>
      <c r="AB44" s="62">
        <v>227</v>
      </c>
      <c r="AC44" s="62">
        <v>180</v>
      </c>
      <c r="AD44" s="62">
        <v>751</v>
      </c>
      <c r="AE44" s="62">
        <v>479</v>
      </c>
      <c r="AF44" s="62">
        <v>518</v>
      </c>
      <c r="AG44" s="62">
        <v>330</v>
      </c>
      <c r="AH44" s="62">
        <v>998</v>
      </c>
      <c r="AI44" s="62">
        <v>611</v>
      </c>
    </row>
    <row r="45" spans="1:35" ht="15.75" thickBot="1" x14ac:dyDescent="0.3">
      <c r="A45" s="2" t="s">
        <v>86</v>
      </c>
      <c r="B45" s="66" t="s">
        <v>87</v>
      </c>
      <c r="C45" s="68">
        <v>20</v>
      </c>
      <c r="D45" s="69">
        <v>1714001</v>
      </c>
      <c r="E45" s="64">
        <v>64987</v>
      </c>
      <c r="F45" s="62">
        <v>2020</v>
      </c>
      <c r="G45" s="62">
        <v>6581</v>
      </c>
      <c r="H45" s="62">
        <v>4424</v>
      </c>
      <c r="I45" s="62">
        <v>198</v>
      </c>
      <c r="J45" s="62">
        <v>97</v>
      </c>
      <c r="K45" s="62">
        <v>1351</v>
      </c>
      <c r="L45" s="62">
        <v>667</v>
      </c>
      <c r="M45" s="62">
        <v>2287</v>
      </c>
      <c r="N45" s="62">
        <v>1774</v>
      </c>
      <c r="O45" s="62">
        <v>2203</v>
      </c>
      <c r="P45" s="62">
        <v>1515</v>
      </c>
      <c r="Q45" s="62">
        <v>1590</v>
      </c>
      <c r="R45" s="62">
        <v>1048</v>
      </c>
      <c r="S45" s="62">
        <v>4987</v>
      </c>
      <c r="T45" s="62">
        <v>3374</v>
      </c>
      <c r="U45" s="62">
        <v>2020</v>
      </c>
      <c r="V45" s="62">
        <v>7924</v>
      </c>
      <c r="W45" s="62">
        <v>5532</v>
      </c>
      <c r="X45" s="62">
        <v>362</v>
      </c>
      <c r="Y45" s="62">
        <v>200</v>
      </c>
      <c r="Z45" s="62">
        <v>2536</v>
      </c>
      <c r="AA45" s="62">
        <v>1427</v>
      </c>
      <c r="AB45" s="62">
        <v>2064</v>
      </c>
      <c r="AC45" s="62">
        <v>1758</v>
      </c>
      <c r="AD45" s="62">
        <v>2239</v>
      </c>
      <c r="AE45" s="62">
        <v>1619</v>
      </c>
      <c r="AF45" s="62">
        <v>2627</v>
      </c>
      <c r="AG45" s="62">
        <v>1964</v>
      </c>
      <c r="AH45" s="62">
        <v>5279</v>
      </c>
      <c r="AI45" s="62">
        <v>3561</v>
      </c>
    </row>
    <row r="46" spans="1:35" ht="15.75" thickBot="1" x14ac:dyDescent="0.3">
      <c r="A46" s="2" t="s">
        <v>88</v>
      </c>
      <c r="B46" s="66" t="s">
        <v>89</v>
      </c>
      <c r="C46" s="68">
        <v>21</v>
      </c>
      <c r="D46" s="69">
        <v>287198</v>
      </c>
      <c r="E46" s="64">
        <v>26867</v>
      </c>
      <c r="F46" s="62">
        <v>2020</v>
      </c>
      <c r="G46" s="62">
        <v>232</v>
      </c>
      <c r="H46" s="62">
        <v>146</v>
      </c>
      <c r="I46" s="62">
        <v>3</v>
      </c>
      <c r="J46" s="62">
        <v>0</v>
      </c>
      <c r="K46" s="62">
        <v>19</v>
      </c>
      <c r="L46" s="62">
        <v>6</v>
      </c>
      <c r="M46" s="62">
        <v>24</v>
      </c>
      <c r="N46" s="62">
        <v>17</v>
      </c>
      <c r="O46" s="62">
        <v>158</v>
      </c>
      <c r="P46" s="62">
        <v>100</v>
      </c>
      <c r="Q46" s="62">
        <v>39</v>
      </c>
      <c r="R46" s="62">
        <v>22</v>
      </c>
      <c r="S46" s="62">
        <v>193</v>
      </c>
      <c r="T46" s="62">
        <v>124</v>
      </c>
      <c r="U46" s="62">
        <v>2020</v>
      </c>
      <c r="V46" s="62">
        <v>410</v>
      </c>
      <c r="W46" s="62">
        <v>300</v>
      </c>
      <c r="X46" s="62">
        <v>4</v>
      </c>
      <c r="Y46" s="62">
        <v>0</v>
      </c>
      <c r="Z46" s="62">
        <v>31</v>
      </c>
      <c r="AA46" s="62">
        <v>26</v>
      </c>
      <c r="AB46" s="62">
        <v>50</v>
      </c>
      <c r="AC46" s="62">
        <v>44</v>
      </c>
      <c r="AD46" s="62">
        <v>276</v>
      </c>
      <c r="AE46" s="62">
        <v>197</v>
      </c>
      <c r="AF46" s="62">
        <v>117</v>
      </c>
      <c r="AG46" s="62">
        <v>102</v>
      </c>
      <c r="AH46" s="62">
        <v>292</v>
      </c>
      <c r="AI46" s="62">
        <v>198</v>
      </c>
    </row>
    <row r="47" spans="1:35" ht="15.75" thickBot="1" x14ac:dyDescent="0.3">
      <c r="A47" s="2" t="s">
        <v>92</v>
      </c>
      <c r="B47" s="66" t="s">
        <v>93</v>
      </c>
      <c r="C47" s="68">
        <v>20</v>
      </c>
      <c r="D47" s="69">
        <v>403527</v>
      </c>
      <c r="E47" s="64">
        <v>15491</v>
      </c>
      <c r="F47" s="62">
        <v>2020</v>
      </c>
      <c r="G47" s="62">
        <v>92</v>
      </c>
      <c r="H47" s="62">
        <v>66</v>
      </c>
      <c r="I47" s="62">
        <v>1</v>
      </c>
      <c r="J47" s="62">
        <v>0</v>
      </c>
      <c r="K47" s="62">
        <v>3</v>
      </c>
      <c r="L47" s="62">
        <v>0</v>
      </c>
      <c r="M47" s="62">
        <v>12</v>
      </c>
      <c r="N47" s="62">
        <v>10</v>
      </c>
      <c r="O47" s="62">
        <v>69</v>
      </c>
      <c r="P47" s="62">
        <v>47</v>
      </c>
      <c r="Q47" s="62">
        <v>14</v>
      </c>
      <c r="R47" s="62">
        <v>10</v>
      </c>
      <c r="S47" s="62">
        <v>78</v>
      </c>
      <c r="T47" s="62">
        <v>56</v>
      </c>
      <c r="U47" s="62">
        <v>2020</v>
      </c>
      <c r="V47" s="62">
        <v>65</v>
      </c>
      <c r="W47" s="62">
        <v>51</v>
      </c>
      <c r="X47" s="62">
        <v>0</v>
      </c>
      <c r="Y47" s="62">
        <v>0</v>
      </c>
      <c r="Z47" s="62">
        <v>2</v>
      </c>
      <c r="AA47" s="62">
        <v>0</v>
      </c>
      <c r="AB47" s="62">
        <v>18</v>
      </c>
      <c r="AC47" s="62">
        <v>13</v>
      </c>
      <c r="AD47" s="62">
        <v>35</v>
      </c>
      <c r="AE47" s="62">
        <v>31</v>
      </c>
      <c r="AF47" s="62">
        <v>15</v>
      </c>
      <c r="AG47" s="62">
        <v>12</v>
      </c>
      <c r="AH47" s="62">
        <v>50</v>
      </c>
      <c r="AI47" s="62">
        <v>39</v>
      </c>
    </row>
    <row r="48" spans="1:35" ht="15.75" thickBot="1" x14ac:dyDescent="0.3">
      <c r="A48" s="2" t="s">
        <v>90</v>
      </c>
      <c r="B48" s="66" t="s">
        <v>91</v>
      </c>
      <c r="C48" s="68">
        <v>21</v>
      </c>
      <c r="D48" s="69">
        <v>26554</v>
      </c>
      <c r="E48" s="64"/>
      <c r="F48" s="62">
        <v>2019</v>
      </c>
      <c r="G48" s="62">
        <v>3473</v>
      </c>
      <c r="H48" s="62">
        <v>2502</v>
      </c>
      <c r="I48" s="62">
        <v>207</v>
      </c>
      <c r="J48" s="62">
        <v>88</v>
      </c>
      <c r="K48" s="62">
        <v>246</v>
      </c>
      <c r="L48" s="62">
        <v>149</v>
      </c>
      <c r="M48" s="62">
        <v>1297</v>
      </c>
      <c r="N48" s="62">
        <v>1023</v>
      </c>
      <c r="O48" s="62">
        <v>1455</v>
      </c>
      <c r="P48" s="62">
        <v>1060</v>
      </c>
      <c r="Q48" s="62">
        <v>968</v>
      </c>
      <c r="R48" s="62">
        <v>684</v>
      </c>
      <c r="S48" s="62">
        <v>2505</v>
      </c>
      <c r="T48" s="62">
        <v>1818</v>
      </c>
      <c r="U48" s="62">
        <v>2020</v>
      </c>
      <c r="V48" s="62">
        <v>2324</v>
      </c>
      <c r="W48" s="62">
        <v>1729</v>
      </c>
      <c r="X48" s="62">
        <v>180</v>
      </c>
      <c r="Y48" s="62">
        <v>94</v>
      </c>
      <c r="Z48" s="62">
        <v>205</v>
      </c>
      <c r="AA48" s="62">
        <v>135</v>
      </c>
      <c r="AB48" s="62">
        <v>558</v>
      </c>
      <c r="AC48" s="62">
        <v>469</v>
      </c>
      <c r="AD48" s="62">
        <v>1118</v>
      </c>
      <c r="AE48" s="62">
        <v>828</v>
      </c>
      <c r="AF48" s="62">
        <v>704</v>
      </c>
      <c r="AG48" s="62">
        <v>568</v>
      </c>
      <c r="AH48" s="62">
        <v>1614</v>
      </c>
      <c r="AI48" s="62">
        <v>1160</v>
      </c>
    </row>
    <row r="49" spans="1:35" ht="15.75" thickBot="1" x14ac:dyDescent="0.3">
      <c r="A49" s="2" t="s">
        <v>94</v>
      </c>
      <c r="B49" s="66" t="s">
        <v>95</v>
      </c>
      <c r="C49" s="68">
        <v>20</v>
      </c>
      <c r="D49" s="69">
        <v>372859</v>
      </c>
      <c r="E49" s="64">
        <v>14988</v>
      </c>
      <c r="F49" s="62">
        <v>2020</v>
      </c>
      <c r="G49" s="62">
        <v>2442</v>
      </c>
      <c r="H49" s="62">
        <v>1814</v>
      </c>
      <c r="I49" s="62">
        <v>26</v>
      </c>
      <c r="J49" s="62">
        <v>12</v>
      </c>
      <c r="K49" s="62">
        <v>151</v>
      </c>
      <c r="L49" s="62">
        <v>87</v>
      </c>
      <c r="M49" s="62">
        <v>958</v>
      </c>
      <c r="N49" s="62">
        <v>766</v>
      </c>
      <c r="O49" s="62">
        <v>993</v>
      </c>
      <c r="P49" s="62">
        <v>707</v>
      </c>
      <c r="Q49" s="62">
        <v>727</v>
      </c>
      <c r="R49" s="62">
        <v>555</v>
      </c>
      <c r="S49" s="62">
        <v>1712</v>
      </c>
      <c r="T49" s="62">
        <v>1256</v>
      </c>
      <c r="U49" s="62">
        <v>2019</v>
      </c>
      <c r="V49" s="62">
        <v>1411</v>
      </c>
      <c r="W49" s="62">
        <v>1092</v>
      </c>
      <c r="X49" s="62">
        <v>39</v>
      </c>
      <c r="Y49" s="62">
        <v>16</v>
      </c>
      <c r="Z49" s="62">
        <v>127</v>
      </c>
      <c r="AA49" s="62">
        <v>72</v>
      </c>
      <c r="AB49" s="62">
        <v>400</v>
      </c>
      <c r="AC49" s="62">
        <v>339</v>
      </c>
      <c r="AD49" s="62">
        <v>666</v>
      </c>
      <c r="AE49" s="62">
        <v>526</v>
      </c>
      <c r="AF49" s="62">
        <v>402</v>
      </c>
      <c r="AG49" s="62">
        <v>315</v>
      </c>
      <c r="AH49" s="62">
        <v>1009</v>
      </c>
      <c r="AI49" s="62">
        <v>777</v>
      </c>
    </row>
    <row r="50" spans="1:35" ht="15.75" thickBot="1" x14ac:dyDescent="0.3">
      <c r="A50" s="2" t="s">
        <v>98</v>
      </c>
      <c r="B50" s="66" t="s">
        <v>99</v>
      </c>
      <c r="C50" s="68">
        <v>21</v>
      </c>
      <c r="D50" s="69">
        <v>279601</v>
      </c>
      <c r="E50" s="64">
        <v>12911</v>
      </c>
      <c r="F50" s="62">
        <v>2020</v>
      </c>
      <c r="G50" s="62">
        <v>119</v>
      </c>
      <c r="H50" s="62">
        <v>77</v>
      </c>
      <c r="I50" s="62">
        <v>1</v>
      </c>
      <c r="J50" s="62">
        <v>0</v>
      </c>
      <c r="K50" s="62">
        <v>5</v>
      </c>
      <c r="L50" s="62">
        <v>5</v>
      </c>
      <c r="M50" s="62">
        <v>17</v>
      </c>
      <c r="N50" s="62">
        <v>13</v>
      </c>
      <c r="O50" s="62">
        <v>87</v>
      </c>
      <c r="P50" s="62">
        <v>51</v>
      </c>
      <c r="Q50" s="62">
        <v>27</v>
      </c>
      <c r="R50" s="62">
        <v>15</v>
      </c>
      <c r="S50" s="62">
        <v>92</v>
      </c>
      <c r="T50" s="62">
        <v>62</v>
      </c>
      <c r="U50" s="62">
        <v>2019</v>
      </c>
      <c r="V50" s="62">
        <v>243</v>
      </c>
      <c r="W50" s="62">
        <v>157</v>
      </c>
      <c r="X50" s="62">
        <v>5</v>
      </c>
      <c r="Y50" s="62">
        <v>4</v>
      </c>
      <c r="Z50" s="62">
        <v>6</v>
      </c>
      <c r="AA50" s="62">
        <v>3</v>
      </c>
      <c r="AB50" s="62">
        <v>20</v>
      </c>
      <c r="AC50" s="62">
        <v>18</v>
      </c>
      <c r="AD50" s="62">
        <v>198</v>
      </c>
      <c r="AE50" s="62">
        <v>121</v>
      </c>
      <c r="AF50" s="62">
        <v>88</v>
      </c>
      <c r="AG50" s="62">
        <v>57</v>
      </c>
      <c r="AH50" s="62">
        <v>155</v>
      </c>
      <c r="AI50" s="62">
        <v>100</v>
      </c>
    </row>
    <row r="51" spans="1:35" ht="15.75" thickBot="1" x14ac:dyDescent="0.3">
      <c r="A51" s="2" t="s">
        <v>96</v>
      </c>
      <c r="B51" s="66" t="s">
        <v>97</v>
      </c>
      <c r="C51" s="68">
        <v>21</v>
      </c>
      <c r="D51" s="69">
        <v>79972</v>
      </c>
      <c r="E51" s="64">
        <v>2790</v>
      </c>
      <c r="F51" s="62">
        <v>2019</v>
      </c>
      <c r="G51" s="62">
        <v>818</v>
      </c>
      <c r="H51" s="62">
        <v>598</v>
      </c>
      <c r="I51" s="62">
        <v>13</v>
      </c>
      <c r="J51" s="62">
        <v>5</v>
      </c>
      <c r="K51" s="62">
        <v>34</v>
      </c>
      <c r="L51" s="62">
        <v>24</v>
      </c>
      <c r="M51" s="62">
        <v>126</v>
      </c>
      <c r="N51" s="62">
        <v>89</v>
      </c>
      <c r="O51" s="62">
        <v>602</v>
      </c>
      <c r="P51" s="62">
        <v>452</v>
      </c>
      <c r="Q51" s="62">
        <v>155</v>
      </c>
      <c r="R51" s="62">
        <v>109</v>
      </c>
      <c r="S51" s="62">
        <v>663</v>
      </c>
      <c r="T51" s="62">
        <v>489</v>
      </c>
      <c r="U51" s="62">
        <v>2020</v>
      </c>
      <c r="V51" s="62">
        <v>1275</v>
      </c>
      <c r="W51" s="62">
        <v>972</v>
      </c>
      <c r="X51" s="62">
        <v>21</v>
      </c>
      <c r="Y51" s="62">
        <v>11</v>
      </c>
      <c r="Z51" s="62">
        <v>77</v>
      </c>
      <c r="AA51" s="62">
        <v>50</v>
      </c>
      <c r="AB51" s="62">
        <v>136</v>
      </c>
      <c r="AC51" s="62">
        <v>114</v>
      </c>
      <c r="AD51" s="62">
        <v>927</v>
      </c>
      <c r="AE51" s="62">
        <v>710</v>
      </c>
      <c r="AF51" s="62">
        <v>296</v>
      </c>
      <c r="AG51" s="62">
        <v>254</v>
      </c>
      <c r="AH51" s="62">
        <v>973</v>
      </c>
      <c r="AI51" s="62">
        <v>716</v>
      </c>
    </row>
    <row r="52" spans="1:35" ht="15.75" thickBot="1" x14ac:dyDescent="0.3">
      <c r="A52" s="2" t="s">
        <v>100</v>
      </c>
      <c r="B52" s="66" t="s">
        <v>101</v>
      </c>
      <c r="C52" s="68">
        <v>21</v>
      </c>
      <c r="D52" s="69">
        <v>30254</v>
      </c>
      <c r="E52" s="64">
        <v>1838</v>
      </c>
      <c r="F52" s="62">
        <v>2020</v>
      </c>
      <c r="G52" s="62">
        <v>22</v>
      </c>
      <c r="H52" s="62">
        <v>19</v>
      </c>
      <c r="I52" s="62">
        <v>0</v>
      </c>
      <c r="J52" s="62">
        <v>0</v>
      </c>
      <c r="K52" s="62">
        <v>0</v>
      </c>
      <c r="L52" s="62">
        <v>0</v>
      </c>
      <c r="M52" s="62">
        <v>2</v>
      </c>
      <c r="N52" s="62">
        <v>0</v>
      </c>
      <c r="O52" s="62">
        <v>17</v>
      </c>
      <c r="P52" s="62">
        <v>15</v>
      </c>
      <c r="Q52" s="62">
        <v>5</v>
      </c>
      <c r="R52" s="62">
        <v>5</v>
      </c>
      <c r="S52" s="62">
        <v>17</v>
      </c>
      <c r="T52" s="62">
        <v>14</v>
      </c>
      <c r="U52" s="62">
        <v>2020</v>
      </c>
      <c r="V52" s="62">
        <v>76</v>
      </c>
      <c r="W52" s="62">
        <v>55</v>
      </c>
      <c r="X52" s="62">
        <v>0</v>
      </c>
      <c r="Y52" s="62">
        <v>0</v>
      </c>
      <c r="Z52" s="62">
        <v>4</v>
      </c>
      <c r="AA52" s="62">
        <v>0</v>
      </c>
      <c r="AB52" s="62">
        <v>5</v>
      </c>
      <c r="AC52" s="62">
        <v>5</v>
      </c>
      <c r="AD52" s="62">
        <v>57</v>
      </c>
      <c r="AE52" s="62">
        <v>44</v>
      </c>
      <c r="AF52" s="62">
        <v>30</v>
      </c>
      <c r="AG52" s="62">
        <v>25</v>
      </c>
      <c r="AH52" s="62">
        <v>45</v>
      </c>
      <c r="AI52" s="62">
        <v>29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DE95-D0EB-44D0-88C9-4C9BEAEFFD6C}">
  <dimension ref="A1:CK59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E22" sqref="E22"/>
    </sheetView>
  </sheetViews>
  <sheetFormatPr defaultRowHeight="15" x14ac:dyDescent="0.25"/>
  <cols>
    <col min="1" max="1" width="6.28515625" style="105" customWidth="1"/>
    <col min="2" max="2" width="15" style="105" customWidth="1"/>
    <col min="3" max="3" width="12.5703125" style="105" hidden="1" customWidth="1"/>
    <col min="4" max="4" width="12.140625" style="105" customWidth="1"/>
    <col min="5" max="5" width="12" style="105" customWidth="1"/>
    <col min="6" max="6" width="11.5703125" style="105" customWidth="1"/>
    <col min="7" max="8" width="10.5703125" style="105" customWidth="1"/>
    <col min="9" max="9" width="9.5703125" style="105" customWidth="1"/>
    <col min="10" max="10" width="9.28515625" style="105" customWidth="1"/>
    <col min="11" max="12" width="9.5703125" style="105" customWidth="1"/>
    <col min="13" max="17" width="10.5703125" style="105" customWidth="1"/>
    <col min="18" max="18" width="11.5703125" style="105" customWidth="1"/>
    <col min="19" max="19" width="9" style="105" customWidth="1"/>
    <col min="20" max="20" width="14.42578125" style="105" customWidth="1"/>
    <col min="21" max="22" width="11.5703125" style="105" customWidth="1"/>
    <col min="23" max="23" width="10.5703125" style="105" customWidth="1"/>
    <col min="24" max="25" width="9.5703125" style="105" customWidth="1"/>
    <col min="26" max="55" width="10.5703125" style="105" customWidth="1"/>
    <col min="56" max="78" width="9.140625" style="105"/>
    <col min="79" max="79" width="9.85546875" style="105" customWidth="1"/>
    <col min="80" max="82" width="9.140625" style="105"/>
    <col min="83" max="83" width="9.85546875" style="105" customWidth="1"/>
    <col min="84" max="84" width="8.85546875" style="105" customWidth="1"/>
    <col min="85" max="16384" width="9.140625" style="105"/>
  </cols>
  <sheetData>
    <row r="1" spans="1:89" s="109" customFormat="1" ht="75" x14ac:dyDescent="0.25">
      <c r="A1" s="106" t="s">
        <v>102</v>
      </c>
      <c r="B1" s="106" t="s">
        <v>103</v>
      </c>
      <c r="C1" s="106" t="s">
        <v>243</v>
      </c>
      <c r="D1" s="106" t="s">
        <v>281</v>
      </c>
      <c r="E1" s="107" t="s">
        <v>245</v>
      </c>
      <c r="F1" s="108" t="s">
        <v>213</v>
      </c>
      <c r="G1" s="108" t="s">
        <v>214</v>
      </c>
      <c r="H1" s="108" t="s">
        <v>218</v>
      </c>
      <c r="I1" s="108" t="s">
        <v>215</v>
      </c>
      <c r="J1" s="108" t="s">
        <v>219</v>
      </c>
      <c r="K1" s="108" t="s">
        <v>216</v>
      </c>
      <c r="L1" s="108" t="s">
        <v>217</v>
      </c>
      <c r="M1" s="108" t="s">
        <v>220</v>
      </c>
      <c r="N1" s="108" t="s">
        <v>221</v>
      </c>
      <c r="O1" s="108" t="s">
        <v>222</v>
      </c>
      <c r="P1" s="108" t="s">
        <v>223</v>
      </c>
      <c r="Q1" s="108" t="s">
        <v>224</v>
      </c>
      <c r="R1" s="108" t="s">
        <v>225</v>
      </c>
      <c r="S1" s="108" t="s">
        <v>226</v>
      </c>
      <c r="T1" s="108" t="s">
        <v>227</v>
      </c>
      <c r="U1" s="108" t="s">
        <v>228</v>
      </c>
      <c r="V1" s="108" t="s">
        <v>229</v>
      </c>
      <c r="W1" s="108" t="s">
        <v>230</v>
      </c>
      <c r="X1" s="108" t="s">
        <v>231</v>
      </c>
      <c r="Y1" s="108" t="s">
        <v>232</v>
      </c>
      <c r="Z1" s="108" t="s">
        <v>233</v>
      </c>
      <c r="AA1" s="108" t="s">
        <v>234</v>
      </c>
      <c r="AB1" s="108" t="s">
        <v>235</v>
      </c>
      <c r="AC1" s="108" t="s">
        <v>236</v>
      </c>
      <c r="AD1" s="108" t="s">
        <v>237</v>
      </c>
      <c r="AE1" s="108" t="s">
        <v>238</v>
      </c>
      <c r="AF1" s="108" t="s">
        <v>239</v>
      </c>
      <c r="AG1" s="108" t="s">
        <v>240</v>
      </c>
      <c r="AH1" s="108" t="s">
        <v>241</v>
      </c>
      <c r="AI1" s="108" t="s">
        <v>242</v>
      </c>
      <c r="AJ1" s="108" t="s">
        <v>288</v>
      </c>
      <c r="AK1" s="108" t="s">
        <v>289</v>
      </c>
      <c r="AL1" s="108" t="s">
        <v>290</v>
      </c>
      <c r="AM1" s="108" t="s">
        <v>291</v>
      </c>
      <c r="AN1" s="108" t="s">
        <v>292</v>
      </c>
      <c r="AO1" s="108" t="s">
        <v>293</v>
      </c>
      <c r="AP1" s="108" t="s">
        <v>294</v>
      </c>
      <c r="AQ1" s="108" t="s">
        <v>295</v>
      </c>
      <c r="AR1" s="108" t="s">
        <v>296</v>
      </c>
      <c r="AS1" s="108" t="s">
        <v>297</v>
      </c>
      <c r="AT1" s="108" t="s">
        <v>298</v>
      </c>
      <c r="AU1" s="108" t="s">
        <v>299</v>
      </c>
      <c r="AV1" s="108" t="s">
        <v>300</v>
      </c>
      <c r="AW1" s="108" t="s">
        <v>301</v>
      </c>
      <c r="AX1" s="108" t="s">
        <v>311</v>
      </c>
      <c r="AY1" s="108" t="s">
        <v>287</v>
      </c>
      <c r="AZ1" s="108" t="s">
        <v>286</v>
      </c>
      <c r="BA1" s="108" t="s">
        <v>285</v>
      </c>
      <c r="BB1" s="108" t="s">
        <v>283</v>
      </c>
      <c r="BC1" s="108" t="s">
        <v>284</v>
      </c>
      <c r="BD1" s="108" t="s">
        <v>250</v>
      </c>
      <c r="BE1" s="108" t="s">
        <v>251</v>
      </c>
      <c r="BF1" s="108" t="s">
        <v>252</v>
      </c>
      <c r="BG1" s="108" t="s">
        <v>253</v>
      </c>
      <c r="BH1" s="108" t="s">
        <v>254</v>
      </c>
      <c r="BI1" s="108" t="s">
        <v>255</v>
      </c>
      <c r="BJ1" s="108" t="s">
        <v>256</v>
      </c>
      <c r="BK1" s="108" t="s">
        <v>257</v>
      </c>
      <c r="BL1" s="108" t="s">
        <v>258</v>
      </c>
      <c r="BM1" s="108" t="s">
        <v>259</v>
      </c>
      <c r="BN1" s="108" t="s">
        <v>260</v>
      </c>
      <c r="BO1" s="108" t="s">
        <v>261</v>
      </c>
      <c r="BP1" s="108" t="s">
        <v>302</v>
      </c>
      <c r="BQ1" s="108" t="s">
        <v>303</v>
      </c>
      <c r="BR1" s="108" t="s">
        <v>304</v>
      </c>
      <c r="BS1" s="108" t="s">
        <v>305</v>
      </c>
      <c r="BT1" s="108" t="s">
        <v>306</v>
      </c>
      <c r="BU1" s="108" t="s">
        <v>307</v>
      </c>
      <c r="BV1" s="108" t="s">
        <v>272</v>
      </c>
      <c r="BW1" s="108" t="s">
        <v>273</v>
      </c>
      <c r="BX1" s="108" t="s">
        <v>274</v>
      </c>
      <c r="BY1" s="108" t="s">
        <v>275</v>
      </c>
      <c r="BZ1" s="108" t="s">
        <v>276</v>
      </c>
      <c r="CA1" s="108" t="s">
        <v>277</v>
      </c>
      <c r="CB1" s="108" t="s">
        <v>308</v>
      </c>
      <c r="CC1" s="108" t="s">
        <v>309</v>
      </c>
      <c r="CD1" s="108" t="s">
        <v>310</v>
      </c>
      <c r="CE1" s="108" t="s">
        <v>321</v>
      </c>
      <c r="CF1" s="108" t="s">
        <v>312</v>
      </c>
      <c r="CG1" s="108" t="s">
        <v>313</v>
      </c>
      <c r="CH1" s="108" t="s">
        <v>314</v>
      </c>
      <c r="CI1" s="108" t="s">
        <v>315</v>
      </c>
      <c r="CJ1" s="108" t="s">
        <v>316</v>
      </c>
      <c r="CK1" s="108" t="s">
        <v>317</v>
      </c>
    </row>
    <row r="2" spans="1:89" x14ac:dyDescent="0.25">
      <c r="A2" s="110" t="s">
        <v>0</v>
      </c>
      <c r="B2" s="110" t="s">
        <v>1</v>
      </c>
      <c r="C2" s="105">
        <v>21</v>
      </c>
      <c r="D2" s="111">
        <v>61187</v>
      </c>
      <c r="E2" s="112"/>
      <c r="F2" s="105">
        <v>2019</v>
      </c>
      <c r="G2" s="105">
        <v>62</v>
      </c>
      <c r="H2" s="105">
        <v>43</v>
      </c>
      <c r="I2" s="105">
        <v>0</v>
      </c>
      <c r="J2" s="105">
        <v>0</v>
      </c>
      <c r="K2" s="105">
        <v>5</v>
      </c>
      <c r="L2" s="105">
        <v>4</v>
      </c>
      <c r="M2" s="105">
        <v>1</v>
      </c>
      <c r="N2" s="105">
        <v>0</v>
      </c>
      <c r="O2" s="105">
        <v>44</v>
      </c>
      <c r="P2" s="105">
        <v>32</v>
      </c>
      <c r="Q2" s="105">
        <v>15</v>
      </c>
      <c r="R2" s="105">
        <v>10</v>
      </c>
      <c r="S2" s="105">
        <v>47</v>
      </c>
      <c r="T2" s="105">
        <v>33</v>
      </c>
      <c r="U2" s="105">
        <v>2020</v>
      </c>
      <c r="V2" s="105">
        <v>65</v>
      </c>
      <c r="W2" s="105">
        <v>45</v>
      </c>
      <c r="X2" s="105">
        <v>0</v>
      </c>
      <c r="Y2" s="105">
        <v>0</v>
      </c>
      <c r="Z2" s="105">
        <v>6</v>
      </c>
      <c r="AA2" s="105">
        <v>3</v>
      </c>
      <c r="AB2" s="105">
        <v>9</v>
      </c>
      <c r="AC2" s="105">
        <v>7</v>
      </c>
      <c r="AD2" s="105">
        <v>41</v>
      </c>
      <c r="AE2" s="105">
        <v>28</v>
      </c>
      <c r="AF2" s="105">
        <v>12</v>
      </c>
      <c r="AG2" s="105">
        <v>11</v>
      </c>
      <c r="AH2" s="105">
        <v>53</v>
      </c>
      <c r="AI2" s="105">
        <v>34</v>
      </c>
      <c r="AJ2" s="113">
        <v>127</v>
      </c>
      <c r="AK2" s="113">
        <v>88</v>
      </c>
      <c r="AL2" s="113">
        <v>0</v>
      </c>
      <c r="AM2" s="113">
        <v>0</v>
      </c>
      <c r="AN2" s="113">
        <v>11</v>
      </c>
      <c r="AO2" s="113">
        <v>7</v>
      </c>
      <c r="AP2" s="113">
        <v>10</v>
      </c>
      <c r="AQ2" s="113">
        <v>7</v>
      </c>
      <c r="AR2" s="113">
        <v>85</v>
      </c>
      <c r="AS2" s="113">
        <v>60</v>
      </c>
      <c r="AT2" s="113">
        <v>27</v>
      </c>
      <c r="AU2" s="113">
        <v>21</v>
      </c>
      <c r="AV2" s="113">
        <v>100</v>
      </c>
      <c r="AW2" s="113">
        <v>67</v>
      </c>
      <c r="AX2" s="105">
        <v>0.51181102362204722</v>
      </c>
      <c r="AY2" s="105" t="s">
        <v>322</v>
      </c>
      <c r="AZ2" s="105">
        <v>0.86486486486486491</v>
      </c>
      <c r="BA2" s="105">
        <v>0.4823529411764706</v>
      </c>
      <c r="BB2" s="105">
        <v>0.44444444444444442</v>
      </c>
      <c r="BC2" s="105">
        <v>0.53</v>
      </c>
      <c r="BD2" s="105">
        <v>0.69354838709677424</v>
      </c>
      <c r="BE2" s="114" t="s">
        <v>322</v>
      </c>
      <c r="BF2" s="105">
        <v>0.5</v>
      </c>
      <c r="BG2" s="105">
        <v>0.72727272727272729</v>
      </c>
      <c r="BH2" s="105">
        <v>0.66666666666666663</v>
      </c>
      <c r="BI2" s="105">
        <v>0.7021276595744681</v>
      </c>
      <c r="BJ2" s="114">
        <v>0.69230769230769229</v>
      </c>
      <c r="BK2" s="114" t="s">
        <v>322</v>
      </c>
      <c r="BL2" s="114">
        <v>0.5</v>
      </c>
      <c r="BM2" s="114">
        <v>0.68292682926829273</v>
      </c>
      <c r="BN2" s="114">
        <v>0.91666666666666663</v>
      </c>
      <c r="BO2" s="114">
        <v>0.64150943396226412</v>
      </c>
      <c r="BP2" s="114">
        <v>0.69291338582677164</v>
      </c>
      <c r="BQ2" s="114" t="s">
        <v>322</v>
      </c>
      <c r="BR2" s="114">
        <v>0.63636363636363635</v>
      </c>
      <c r="BS2" s="114">
        <v>0.70588235294117652</v>
      </c>
      <c r="BT2" s="114">
        <v>0.77777777777777779</v>
      </c>
      <c r="BU2" s="114">
        <v>0.67</v>
      </c>
      <c r="BV2" s="105" t="s">
        <v>322</v>
      </c>
      <c r="BW2" s="105">
        <v>0.6875</v>
      </c>
      <c r="BX2" s="105">
        <v>0.94949494949494939</v>
      </c>
      <c r="BY2" s="105" t="s">
        <v>322</v>
      </c>
      <c r="BZ2" s="105">
        <v>0.74501108647450121</v>
      </c>
      <c r="CA2" s="105">
        <v>1.428921568627451</v>
      </c>
      <c r="CB2" s="105" t="s">
        <v>322</v>
      </c>
      <c r="CC2" s="105">
        <v>0.90151515151515149</v>
      </c>
      <c r="CD2" s="105">
        <v>1.1608623548922057</v>
      </c>
      <c r="CE2" s="105">
        <v>-1.0450258386058111</v>
      </c>
      <c r="CF2" s="105">
        <v>0.24666552445172915</v>
      </c>
      <c r="CG2" s="105">
        <v>6.8192470766193752E-2</v>
      </c>
      <c r="CH2" s="105">
        <v>0.42111940329347214</v>
      </c>
      <c r="CI2" s="105" t="s">
        <v>322</v>
      </c>
      <c r="CJ2" s="105">
        <v>0.70221382303105251</v>
      </c>
      <c r="CK2" s="105">
        <v>1.3016594177240446</v>
      </c>
    </row>
    <row r="3" spans="1:89" x14ac:dyDescent="0.25">
      <c r="A3" s="110" t="s">
        <v>2</v>
      </c>
      <c r="B3" s="110" t="s">
        <v>3</v>
      </c>
      <c r="C3" s="105">
        <v>21</v>
      </c>
      <c r="D3" s="111">
        <v>262216</v>
      </c>
      <c r="E3" s="112">
        <v>12267</v>
      </c>
      <c r="F3" s="105">
        <v>2020</v>
      </c>
      <c r="G3" s="105">
        <v>310</v>
      </c>
      <c r="H3" s="105">
        <v>202</v>
      </c>
      <c r="I3" s="105">
        <v>17</v>
      </c>
      <c r="J3" s="105">
        <v>7</v>
      </c>
      <c r="K3" s="105">
        <v>20</v>
      </c>
      <c r="L3" s="105">
        <v>9</v>
      </c>
      <c r="M3" s="105">
        <v>61</v>
      </c>
      <c r="N3" s="105">
        <v>47</v>
      </c>
      <c r="O3" s="105">
        <v>192</v>
      </c>
      <c r="P3" s="105">
        <v>128</v>
      </c>
      <c r="Q3" s="105">
        <v>55</v>
      </c>
      <c r="R3" s="105">
        <v>37</v>
      </c>
      <c r="S3" s="105">
        <v>255</v>
      </c>
      <c r="T3" s="105">
        <v>165</v>
      </c>
      <c r="U3" s="105">
        <v>2020</v>
      </c>
      <c r="V3" s="105">
        <v>1892</v>
      </c>
      <c r="W3" s="105">
        <v>1047</v>
      </c>
      <c r="X3" s="105">
        <v>311</v>
      </c>
      <c r="Y3" s="105">
        <v>144</v>
      </c>
      <c r="Z3" s="105">
        <v>142</v>
      </c>
      <c r="AA3" s="105">
        <v>75</v>
      </c>
      <c r="AB3" s="105">
        <v>143</v>
      </c>
      <c r="AC3" s="105">
        <v>104</v>
      </c>
      <c r="AD3" s="105">
        <v>1112</v>
      </c>
      <c r="AE3" s="105">
        <v>626</v>
      </c>
      <c r="AF3" s="105">
        <v>754</v>
      </c>
      <c r="AG3" s="105">
        <v>425</v>
      </c>
      <c r="AH3" s="105">
        <v>1132</v>
      </c>
      <c r="AI3" s="105">
        <v>618</v>
      </c>
      <c r="AJ3" s="113">
        <v>2202</v>
      </c>
      <c r="AK3" s="113">
        <v>1249</v>
      </c>
      <c r="AL3" s="113">
        <v>328</v>
      </c>
      <c r="AM3" s="113">
        <v>151</v>
      </c>
      <c r="AN3" s="113">
        <v>162</v>
      </c>
      <c r="AO3" s="113">
        <v>84</v>
      </c>
      <c r="AP3" s="113">
        <v>204</v>
      </c>
      <c r="AQ3" s="113">
        <v>151</v>
      </c>
      <c r="AR3" s="113">
        <v>1304</v>
      </c>
      <c r="AS3" s="113">
        <v>754</v>
      </c>
      <c r="AT3" s="113">
        <v>809</v>
      </c>
      <c r="AU3" s="113">
        <v>462</v>
      </c>
      <c r="AV3" s="113">
        <v>1387</v>
      </c>
      <c r="AW3" s="113">
        <v>783</v>
      </c>
      <c r="AX3" s="105">
        <v>0.85921889191643963</v>
      </c>
      <c r="AY3" s="105">
        <v>0.94817073170731703</v>
      </c>
      <c r="AZ3" s="105">
        <v>0.86486486486486491</v>
      </c>
      <c r="BA3" s="105">
        <v>0.85276073619631898</v>
      </c>
      <c r="BB3" s="105">
        <v>0.9320148331273177</v>
      </c>
      <c r="BC3" s="105">
        <v>0.81614996395097328</v>
      </c>
      <c r="BD3" s="105">
        <v>0.65161290322580645</v>
      </c>
      <c r="BE3" s="114">
        <v>0.41176470588235292</v>
      </c>
      <c r="BF3" s="105">
        <v>0.528169014084507</v>
      </c>
      <c r="BG3" s="105">
        <v>0.66666666666666663</v>
      </c>
      <c r="BH3" s="105">
        <v>0.67272727272727273</v>
      </c>
      <c r="BI3" s="105">
        <v>0.6470588235294118</v>
      </c>
      <c r="BJ3" s="114">
        <v>0.55338266384778012</v>
      </c>
      <c r="BK3" s="114">
        <v>0.46302250803858519</v>
      </c>
      <c r="BL3" s="114">
        <v>0.528169014084507</v>
      </c>
      <c r="BM3" s="114">
        <v>0.56294964028776984</v>
      </c>
      <c r="BN3" s="114">
        <v>0.56366047745358094</v>
      </c>
      <c r="BO3" s="114">
        <v>0.54593639575971731</v>
      </c>
      <c r="BP3" s="114">
        <v>0.56721162579473206</v>
      </c>
      <c r="BQ3" s="114">
        <v>0.46036585365853661</v>
      </c>
      <c r="BR3" s="114">
        <v>0.51851851851851849</v>
      </c>
      <c r="BS3" s="114">
        <v>0.57822085889570551</v>
      </c>
      <c r="BT3" s="114">
        <v>0.57107540173053151</v>
      </c>
      <c r="BU3" s="114">
        <v>0.56452775775054076</v>
      </c>
      <c r="BV3" s="105">
        <v>0.61764705882352944</v>
      </c>
      <c r="BW3" s="105">
        <v>0.79225352112676051</v>
      </c>
      <c r="BX3" s="105">
        <v>1.0396694214876032</v>
      </c>
      <c r="BY3" s="105">
        <v>0.82249365645192762</v>
      </c>
      <c r="BZ3" s="105">
        <v>0.99873889123994919</v>
      </c>
      <c r="CA3" s="105">
        <v>1.0324654700282421</v>
      </c>
      <c r="CB3" s="105">
        <v>0.79617648961635512</v>
      </c>
      <c r="CC3" s="105">
        <v>0.8967482070930346</v>
      </c>
      <c r="CD3" s="105">
        <v>1.011598444700188</v>
      </c>
      <c r="CE3" s="105">
        <v>1.9217133590104121</v>
      </c>
      <c r="CF3" s="105">
        <v>-1.3320468643099017</v>
      </c>
      <c r="CG3" s="105">
        <v>-1.4944177135529628</v>
      </c>
      <c r="CH3" s="105">
        <v>4.4148117247692832E-2</v>
      </c>
      <c r="CI3" s="105">
        <v>0.91563760618241841</v>
      </c>
      <c r="CJ3" s="105">
        <v>0.6840370047587917</v>
      </c>
      <c r="CK3" s="105">
        <v>5.4070884694537955E-2</v>
      </c>
    </row>
    <row r="4" spans="1:89" x14ac:dyDescent="0.25">
      <c r="A4" s="110" t="s">
        <v>4</v>
      </c>
      <c r="B4" s="110" t="s">
        <v>5</v>
      </c>
      <c r="C4" s="105">
        <v>21</v>
      </c>
      <c r="D4" s="111">
        <v>159278</v>
      </c>
      <c r="E4" s="112">
        <v>10300</v>
      </c>
      <c r="F4" s="105">
        <v>2020</v>
      </c>
      <c r="G4" s="105">
        <v>405</v>
      </c>
      <c r="H4" s="105">
        <v>176</v>
      </c>
      <c r="I4" s="105">
        <v>16</v>
      </c>
      <c r="J4" s="105">
        <v>1</v>
      </c>
      <c r="K4" s="105">
        <v>50</v>
      </c>
      <c r="L4" s="105">
        <v>10</v>
      </c>
      <c r="M4" s="105">
        <v>53</v>
      </c>
      <c r="N4" s="105">
        <v>29</v>
      </c>
      <c r="O4" s="105">
        <v>262</v>
      </c>
      <c r="P4" s="105">
        <v>125</v>
      </c>
      <c r="Q4" s="105">
        <v>79</v>
      </c>
      <c r="R4" s="105">
        <v>18</v>
      </c>
      <c r="S4" s="105">
        <v>325</v>
      </c>
      <c r="T4" s="105">
        <v>158</v>
      </c>
      <c r="U4" s="105">
        <v>2020</v>
      </c>
      <c r="V4" s="105">
        <v>939</v>
      </c>
      <c r="W4" s="105">
        <v>494</v>
      </c>
      <c r="X4" s="105">
        <v>103</v>
      </c>
      <c r="Y4" s="105">
        <v>33</v>
      </c>
      <c r="Z4" s="105">
        <v>93</v>
      </c>
      <c r="AA4" s="105">
        <v>47</v>
      </c>
      <c r="AB4" s="105">
        <v>83</v>
      </c>
      <c r="AC4" s="105">
        <v>59</v>
      </c>
      <c r="AD4" s="105">
        <v>567</v>
      </c>
      <c r="AE4" s="105">
        <v>309</v>
      </c>
      <c r="AF4" s="105">
        <v>363</v>
      </c>
      <c r="AG4" s="105">
        <v>194</v>
      </c>
      <c r="AH4" s="105">
        <v>572</v>
      </c>
      <c r="AI4" s="105">
        <v>298</v>
      </c>
      <c r="AJ4" s="113">
        <v>1344</v>
      </c>
      <c r="AK4" s="113">
        <v>670</v>
      </c>
      <c r="AL4" s="113">
        <v>119</v>
      </c>
      <c r="AM4" s="113">
        <v>34</v>
      </c>
      <c r="AN4" s="113">
        <v>143</v>
      </c>
      <c r="AO4" s="113">
        <v>57</v>
      </c>
      <c r="AP4" s="113">
        <v>136</v>
      </c>
      <c r="AQ4" s="113">
        <v>88</v>
      </c>
      <c r="AR4" s="113">
        <v>829</v>
      </c>
      <c r="AS4" s="113">
        <v>434</v>
      </c>
      <c r="AT4" s="113">
        <v>442</v>
      </c>
      <c r="AU4" s="113">
        <v>212</v>
      </c>
      <c r="AV4" s="113">
        <v>897</v>
      </c>
      <c r="AW4" s="113">
        <v>456</v>
      </c>
      <c r="AX4" s="105">
        <v>0.6986607142857143</v>
      </c>
      <c r="AY4" s="105">
        <v>0.86554621848739499</v>
      </c>
      <c r="AZ4" s="105">
        <v>0.7142857142857143</v>
      </c>
      <c r="BA4" s="105">
        <v>0.68395657418576594</v>
      </c>
      <c r="BB4" s="105">
        <v>0.82126696832579182</v>
      </c>
      <c r="BC4" s="105">
        <v>0.6376811594202898</v>
      </c>
      <c r="BD4" s="105">
        <v>0.4345679012345679</v>
      </c>
      <c r="BE4" s="114">
        <v>6.25E-2</v>
      </c>
      <c r="BF4" s="105">
        <v>0.5053763440860215</v>
      </c>
      <c r="BG4" s="105">
        <v>0.47709923664122139</v>
      </c>
      <c r="BH4" s="105">
        <v>0.22784810126582278</v>
      </c>
      <c r="BI4" s="105">
        <v>0.48615384615384616</v>
      </c>
      <c r="BJ4" s="114">
        <v>0.52609158679446222</v>
      </c>
      <c r="BK4" s="114">
        <v>0.32038834951456313</v>
      </c>
      <c r="BL4" s="114">
        <v>0.5053763440860215</v>
      </c>
      <c r="BM4" s="114">
        <v>0.544973544973545</v>
      </c>
      <c r="BN4" s="114">
        <v>0.53443526170798894</v>
      </c>
      <c r="BO4" s="114">
        <v>0.52097902097902093</v>
      </c>
      <c r="BP4" s="114">
        <v>0.49851190476190477</v>
      </c>
      <c r="BQ4" s="114">
        <v>0.2857142857142857</v>
      </c>
      <c r="BR4" s="114">
        <v>0.39860139860139859</v>
      </c>
      <c r="BS4" s="114">
        <v>0.52352231604342581</v>
      </c>
      <c r="BT4" s="114">
        <v>0.47963800904977377</v>
      </c>
      <c r="BU4" s="114">
        <v>0.50836120401337792</v>
      </c>
      <c r="BV4" s="105">
        <v>0.13100000000000001</v>
      </c>
      <c r="BW4" s="105">
        <v>1.059268817204301</v>
      </c>
      <c r="BX4" s="105">
        <v>0.4686748918442557</v>
      </c>
      <c r="BY4" s="105">
        <v>0.58789706852672263</v>
      </c>
      <c r="BZ4" s="105">
        <v>1.0197185403370972</v>
      </c>
      <c r="CA4" s="105">
        <v>1.0258287573723814</v>
      </c>
      <c r="CB4" s="105">
        <v>0.54575378538512176</v>
      </c>
      <c r="CC4" s="105">
        <v>0.76138377751280972</v>
      </c>
      <c r="CD4" s="105">
        <v>0.94349845201238391</v>
      </c>
      <c r="CE4" s="105">
        <v>0.5506038288392161</v>
      </c>
      <c r="CF4" s="105">
        <v>-2.1948597690086764</v>
      </c>
      <c r="CG4" s="105">
        <v>-1.8013841069905501</v>
      </c>
      <c r="CH4" s="105">
        <v>-1.9069378361706308</v>
      </c>
      <c r="CI4" s="105">
        <v>0.1095124797830624</v>
      </c>
      <c r="CJ4" s="105">
        <v>0.16787939537022817</v>
      </c>
      <c r="CK4" s="105">
        <v>-0.51512745579782548</v>
      </c>
    </row>
    <row r="5" spans="1:89" x14ac:dyDescent="0.25">
      <c r="A5" s="110" t="s">
        <v>6</v>
      </c>
      <c r="B5" s="110" t="s">
        <v>7</v>
      </c>
      <c r="C5" s="105">
        <v>20</v>
      </c>
      <c r="D5" s="111">
        <v>407289</v>
      </c>
      <c r="E5" s="112">
        <v>11857</v>
      </c>
      <c r="F5" s="105">
        <v>2020</v>
      </c>
      <c r="G5" s="105">
        <v>659</v>
      </c>
      <c r="H5" s="105">
        <v>421</v>
      </c>
      <c r="I5" s="105">
        <v>12</v>
      </c>
      <c r="J5" s="105">
        <v>6</v>
      </c>
      <c r="K5" s="105">
        <v>106</v>
      </c>
      <c r="L5" s="105">
        <v>47</v>
      </c>
      <c r="M5" s="105">
        <v>193</v>
      </c>
      <c r="N5" s="105">
        <v>154</v>
      </c>
      <c r="O5" s="105">
        <v>283</v>
      </c>
      <c r="P5" s="105">
        <v>175</v>
      </c>
      <c r="Q5" s="105">
        <v>191</v>
      </c>
      <c r="R5" s="105">
        <v>119</v>
      </c>
      <c r="S5" s="105">
        <v>468</v>
      </c>
      <c r="T5" s="105">
        <v>302</v>
      </c>
      <c r="U5" s="105">
        <v>2020</v>
      </c>
      <c r="V5" s="105">
        <v>1129</v>
      </c>
      <c r="W5" s="105">
        <v>702</v>
      </c>
      <c r="X5" s="105">
        <v>40</v>
      </c>
      <c r="Y5" s="105">
        <v>17</v>
      </c>
      <c r="Z5" s="105">
        <v>285</v>
      </c>
      <c r="AA5" s="105">
        <v>146</v>
      </c>
      <c r="AB5" s="105">
        <v>206</v>
      </c>
      <c r="AC5" s="105">
        <v>166</v>
      </c>
      <c r="AD5" s="105">
        <v>456</v>
      </c>
      <c r="AE5" s="105">
        <v>282</v>
      </c>
      <c r="AF5" s="105">
        <v>289</v>
      </c>
      <c r="AG5" s="105">
        <v>198</v>
      </c>
      <c r="AH5" s="105">
        <v>840</v>
      </c>
      <c r="AI5" s="105">
        <v>504</v>
      </c>
      <c r="AJ5" s="113">
        <v>1788</v>
      </c>
      <c r="AK5" s="113">
        <v>1123</v>
      </c>
      <c r="AL5" s="113">
        <v>52</v>
      </c>
      <c r="AM5" s="113">
        <v>23</v>
      </c>
      <c r="AN5" s="113">
        <v>391</v>
      </c>
      <c r="AO5" s="113">
        <v>193</v>
      </c>
      <c r="AP5" s="113">
        <v>399</v>
      </c>
      <c r="AQ5" s="113">
        <v>320</v>
      </c>
      <c r="AR5" s="113">
        <v>739</v>
      </c>
      <c r="AS5" s="113">
        <v>457</v>
      </c>
      <c r="AT5" s="113">
        <v>480</v>
      </c>
      <c r="AU5" s="113">
        <v>317</v>
      </c>
      <c r="AV5" s="113">
        <v>1308</v>
      </c>
      <c r="AW5" s="113">
        <v>806</v>
      </c>
      <c r="AX5" s="105">
        <v>0.63143176733780759</v>
      </c>
      <c r="AY5" s="105">
        <v>0.76923076923076927</v>
      </c>
      <c r="AZ5" s="105">
        <v>0.62277580071174377</v>
      </c>
      <c r="BA5" s="105">
        <v>0.61705006765899861</v>
      </c>
      <c r="BB5" s="105">
        <v>0.6020833333333333</v>
      </c>
      <c r="BC5" s="105">
        <v>0.64220183486238536</v>
      </c>
      <c r="BD5" s="105">
        <v>0.63884673748103182</v>
      </c>
      <c r="BE5" s="114">
        <v>0.5</v>
      </c>
      <c r="BF5" s="105">
        <v>0.512280701754386</v>
      </c>
      <c r="BG5" s="105">
        <v>0.61837455830388688</v>
      </c>
      <c r="BH5" s="105">
        <v>0.62303664921465973</v>
      </c>
      <c r="BI5" s="105">
        <v>0.64529914529914534</v>
      </c>
      <c r="BJ5" s="114">
        <v>0.62178919397697074</v>
      </c>
      <c r="BK5" s="114">
        <v>0.42499999999999999</v>
      </c>
      <c r="BL5" s="114">
        <v>0.512280701754386</v>
      </c>
      <c r="BM5" s="114">
        <v>0.61842105263157898</v>
      </c>
      <c r="BN5" s="114">
        <v>0.68512110726643594</v>
      </c>
      <c r="BO5" s="114">
        <v>0.6</v>
      </c>
      <c r="BP5" s="114">
        <v>0.62807606263982108</v>
      </c>
      <c r="BQ5" s="114">
        <v>0.44230769230769229</v>
      </c>
      <c r="BR5" s="114">
        <v>0.49360613810741688</v>
      </c>
      <c r="BS5" s="114">
        <v>0.61840324763193499</v>
      </c>
      <c r="BT5" s="114">
        <v>0.66041666666666665</v>
      </c>
      <c r="BU5" s="114">
        <v>0.61620795107033643</v>
      </c>
      <c r="BV5" s="105">
        <v>0.80857142857142861</v>
      </c>
      <c r="BW5" s="105">
        <v>0.82843107769423574</v>
      </c>
      <c r="BX5" s="105">
        <v>0.96550050275649246</v>
      </c>
      <c r="BY5" s="105">
        <v>0.68723404255319143</v>
      </c>
      <c r="BZ5" s="105">
        <v>0.90264486975013303</v>
      </c>
      <c r="CA5" s="105">
        <v>1.1418685121107266</v>
      </c>
      <c r="CB5" s="105">
        <v>0.71524154182797517</v>
      </c>
      <c r="CC5" s="105">
        <v>0.79819460844941159</v>
      </c>
      <c r="CD5" s="105">
        <v>1.07174317617866</v>
      </c>
      <c r="CE5" s="105">
        <v>-2.3507382585052486E-2</v>
      </c>
      <c r="CF5" s="105">
        <v>-0.56763878873601481</v>
      </c>
      <c r="CG5" s="105">
        <v>-0.72499018966619844</v>
      </c>
      <c r="CH5" s="105">
        <v>-7.0610971582398735E-2</v>
      </c>
      <c r="CI5" s="105">
        <v>0.65510334186192432</v>
      </c>
      <c r="CJ5" s="105">
        <v>0.30824263964912768</v>
      </c>
      <c r="CK5" s="105">
        <v>0.55677697900864243</v>
      </c>
    </row>
    <row r="6" spans="1:89" x14ac:dyDescent="0.25">
      <c r="A6" s="110" t="s">
        <v>8</v>
      </c>
      <c r="B6" s="110" t="s">
        <v>9</v>
      </c>
      <c r="C6" s="105">
        <v>19</v>
      </c>
      <c r="D6" s="111">
        <v>2013095</v>
      </c>
      <c r="E6" s="112"/>
      <c r="F6" s="105">
        <v>2019</v>
      </c>
      <c r="G6" s="105">
        <v>12423</v>
      </c>
      <c r="H6" s="105">
        <v>9050</v>
      </c>
      <c r="I6" s="105">
        <v>169</v>
      </c>
      <c r="J6" s="105">
        <v>73</v>
      </c>
      <c r="K6" s="105">
        <v>1935</v>
      </c>
      <c r="L6" s="105">
        <v>764</v>
      </c>
      <c r="M6" s="105">
        <v>6286</v>
      </c>
      <c r="N6" s="105">
        <v>5045</v>
      </c>
      <c r="O6" s="105">
        <v>2910</v>
      </c>
      <c r="P6" s="105">
        <v>2276</v>
      </c>
      <c r="Q6" s="105">
        <v>3320</v>
      </c>
      <c r="R6" s="105">
        <v>2344</v>
      </c>
      <c r="S6" s="105">
        <v>9103</v>
      </c>
      <c r="T6" s="105">
        <v>6706</v>
      </c>
      <c r="U6" s="105">
        <v>2020</v>
      </c>
      <c r="V6" s="105">
        <v>20269</v>
      </c>
      <c r="W6" s="105">
        <v>15251</v>
      </c>
      <c r="X6" s="105">
        <v>471</v>
      </c>
      <c r="Y6" s="105">
        <v>280</v>
      </c>
      <c r="Z6" s="105">
        <v>5741</v>
      </c>
      <c r="AA6" s="105">
        <v>3560</v>
      </c>
      <c r="AB6" s="105">
        <v>6996</v>
      </c>
      <c r="AC6" s="105">
        <v>5868</v>
      </c>
      <c r="AD6" s="105">
        <v>4842</v>
      </c>
      <c r="AE6" s="105">
        <v>3804</v>
      </c>
      <c r="AF6" s="105">
        <v>7039</v>
      </c>
      <c r="AG6" s="105">
        <v>5556</v>
      </c>
      <c r="AH6" s="105">
        <v>13207</v>
      </c>
      <c r="AI6" s="105">
        <v>9682</v>
      </c>
      <c r="AJ6" s="113">
        <v>32692</v>
      </c>
      <c r="AK6" s="113">
        <v>24301</v>
      </c>
      <c r="AL6" s="113">
        <v>640</v>
      </c>
      <c r="AM6" s="113">
        <v>353</v>
      </c>
      <c r="AN6" s="113">
        <v>7676</v>
      </c>
      <c r="AO6" s="113">
        <v>4324</v>
      </c>
      <c r="AP6" s="113">
        <v>13282</v>
      </c>
      <c r="AQ6" s="113">
        <v>10913</v>
      </c>
      <c r="AR6" s="113">
        <v>7752</v>
      </c>
      <c r="AS6" s="113">
        <v>6080</v>
      </c>
      <c r="AT6" s="113">
        <v>10359</v>
      </c>
      <c r="AU6" s="113">
        <v>7900</v>
      </c>
      <c r="AV6" s="113">
        <v>22310</v>
      </c>
      <c r="AW6" s="113">
        <v>16388</v>
      </c>
      <c r="AX6" s="105">
        <v>0.61999877645907253</v>
      </c>
      <c r="AY6" s="105">
        <v>0.73593750000000002</v>
      </c>
      <c r="AZ6" s="105">
        <v>0.54048919496556636</v>
      </c>
      <c r="BA6" s="105">
        <v>0.62461300309597523</v>
      </c>
      <c r="BB6" s="105">
        <v>0.67950574379766382</v>
      </c>
      <c r="BC6" s="105">
        <v>0.59197669206633796</v>
      </c>
      <c r="BD6" s="105">
        <v>0.72848748289463094</v>
      </c>
      <c r="BE6" s="114">
        <v>0.43195266272189348</v>
      </c>
      <c r="BF6" s="105">
        <v>0.62010102769552344</v>
      </c>
      <c r="BG6" s="105">
        <v>0.78213058419243986</v>
      </c>
      <c r="BH6" s="105">
        <v>0.7060240963855422</v>
      </c>
      <c r="BI6" s="105">
        <v>0.73668021531363281</v>
      </c>
      <c r="BJ6" s="114">
        <v>0.75242981893531991</v>
      </c>
      <c r="BK6" s="114">
        <v>0.59447983014861994</v>
      </c>
      <c r="BL6" s="114">
        <v>0.62010102769552344</v>
      </c>
      <c r="BM6" s="114">
        <v>0.78562577447335813</v>
      </c>
      <c r="BN6" s="114">
        <v>0.78931666429890612</v>
      </c>
      <c r="BO6" s="114">
        <v>0.73309608540925264</v>
      </c>
      <c r="BP6" s="114">
        <v>0.74333170194543008</v>
      </c>
      <c r="BQ6" s="114">
        <v>0.55156249999999996</v>
      </c>
      <c r="BR6" s="114">
        <v>0.56331422615945803</v>
      </c>
      <c r="BS6" s="114">
        <v>0.78431372549019607</v>
      </c>
      <c r="BT6" s="114">
        <v>0.76262187469832998</v>
      </c>
      <c r="BU6" s="114">
        <v>0.73455849394890183</v>
      </c>
      <c r="BV6" s="105">
        <v>0.55227691059785156</v>
      </c>
      <c r="BW6" s="105">
        <v>0.79283567249295839</v>
      </c>
      <c r="BX6" s="105">
        <v>0.9583861242764079</v>
      </c>
      <c r="BY6" s="105">
        <v>0.75669593522071965</v>
      </c>
      <c r="BZ6" s="105">
        <v>0.99532394285780557</v>
      </c>
      <c r="CA6" s="105">
        <v>1.0766892362523914</v>
      </c>
      <c r="CB6" s="105">
        <v>0.7032421875</v>
      </c>
      <c r="CC6" s="105">
        <v>0.71822563835330899</v>
      </c>
      <c r="CD6" s="105">
        <v>1.0382044193629327</v>
      </c>
      <c r="CE6" s="105">
        <v>-0.12114104399996736</v>
      </c>
      <c r="CF6" s="105">
        <v>0.879878776650731</v>
      </c>
      <c r="CG6" s="105">
        <v>0.74443812939757625</v>
      </c>
      <c r="CH6" s="105">
        <v>0.73519795111042285</v>
      </c>
      <c r="CI6" s="105">
        <v>0.61647672829649502</v>
      </c>
      <c r="CJ6" s="105">
        <v>3.3132534132338872E-3</v>
      </c>
      <c r="CK6" s="105">
        <v>0.27645088838473353</v>
      </c>
    </row>
    <row r="7" spans="1:89" x14ac:dyDescent="0.25">
      <c r="A7" s="110" t="s">
        <v>10</v>
      </c>
      <c r="B7" s="110" t="s">
        <v>11</v>
      </c>
      <c r="C7" s="105">
        <v>21</v>
      </c>
      <c r="D7" s="111">
        <v>323033</v>
      </c>
      <c r="E7" s="112"/>
      <c r="F7" s="105">
        <v>2019</v>
      </c>
      <c r="G7" s="105">
        <v>1046</v>
      </c>
      <c r="H7" s="105">
        <v>727</v>
      </c>
      <c r="I7" s="105">
        <v>23</v>
      </c>
      <c r="J7" s="105">
        <v>7</v>
      </c>
      <c r="K7" s="105">
        <v>123</v>
      </c>
      <c r="L7" s="105">
        <v>60</v>
      </c>
      <c r="M7" s="105">
        <v>168</v>
      </c>
      <c r="N7" s="105">
        <v>127</v>
      </c>
      <c r="O7" s="105">
        <v>664</v>
      </c>
      <c r="P7" s="105">
        <v>482</v>
      </c>
      <c r="Q7" s="105">
        <v>228</v>
      </c>
      <c r="R7" s="105">
        <v>146</v>
      </c>
      <c r="S7" s="105">
        <v>818</v>
      </c>
      <c r="T7" s="105">
        <v>581</v>
      </c>
      <c r="U7" s="105">
        <v>2020</v>
      </c>
      <c r="V7" s="105">
        <v>1777</v>
      </c>
      <c r="W7" s="105">
        <v>1268</v>
      </c>
      <c r="X7" s="105">
        <v>49</v>
      </c>
      <c r="Y7" s="105">
        <v>27</v>
      </c>
      <c r="Z7" s="105">
        <v>316</v>
      </c>
      <c r="AA7" s="105">
        <v>177</v>
      </c>
      <c r="AB7" s="105">
        <v>222</v>
      </c>
      <c r="AC7" s="105">
        <v>180</v>
      </c>
      <c r="AD7" s="105">
        <v>1088</v>
      </c>
      <c r="AE7" s="105">
        <v>807</v>
      </c>
      <c r="AF7" s="105">
        <v>520</v>
      </c>
      <c r="AG7" s="105">
        <v>390</v>
      </c>
      <c r="AH7" s="105">
        <v>1255</v>
      </c>
      <c r="AI7" s="105">
        <v>878</v>
      </c>
      <c r="AJ7" s="113">
        <v>2823</v>
      </c>
      <c r="AK7" s="113">
        <v>1995</v>
      </c>
      <c r="AL7" s="113">
        <v>72</v>
      </c>
      <c r="AM7" s="113">
        <v>34</v>
      </c>
      <c r="AN7" s="113">
        <v>439</v>
      </c>
      <c r="AO7" s="113">
        <v>237</v>
      </c>
      <c r="AP7" s="113">
        <v>390</v>
      </c>
      <c r="AQ7" s="113">
        <v>307</v>
      </c>
      <c r="AR7" s="113">
        <v>1752</v>
      </c>
      <c r="AS7" s="113">
        <v>1289</v>
      </c>
      <c r="AT7" s="113">
        <v>748</v>
      </c>
      <c r="AU7" s="113">
        <v>536</v>
      </c>
      <c r="AV7" s="113">
        <v>2073</v>
      </c>
      <c r="AW7" s="113">
        <v>1459</v>
      </c>
      <c r="AX7" s="105">
        <v>0.62947219270279842</v>
      </c>
      <c r="AY7" s="105">
        <v>0.68055555555555558</v>
      </c>
      <c r="AZ7" s="105">
        <v>0.79669421487603309</v>
      </c>
      <c r="BA7" s="105">
        <v>0.62100456621004563</v>
      </c>
      <c r="BB7" s="105">
        <v>0.69518716577540107</v>
      </c>
      <c r="BC7" s="105">
        <v>0.60540279787747231</v>
      </c>
      <c r="BD7" s="105">
        <v>0.69502868068833656</v>
      </c>
      <c r="BE7" s="114">
        <v>0.30434782608695654</v>
      </c>
      <c r="BF7" s="105">
        <v>0.560126582278481</v>
      </c>
      <c r="BG7" s="105">
        <v>0.72590361445783136</v>
      </c>
      <c r="BH7" s="105">
        <v>0.64035087719298245</v>
      </c>
      <c r="BI7" s="105">
        <v>0.71026894865525669</v>
      </c>
      <c r="BJ7" s="114">
        <v>0.71356218345526168</v>
      </c>
      <c r="BK7" s="114">
        <v>0.55102040816326525</v>
      </c>
      <c r="BL7" s="114">
        <v>0.560126582278481</v>
      </c>
      <c r="BM7" s="114">
        <v>0.74172794117647056</v>
      </c>
      <c r="BN7" s="114">
        <v>0.75</v>
      </c>
      <c r="BO7" s="114">
        <v>0.69960159362549801</v>
      </c>
      <c r="BP7" s="114">
        <v>0.70669500531349627</v>
      </c>
      <c r="BQ7" s="114">
        <v>0.47222222222222221</v>
      </c>
      <c r="BR7" s="114">
        <v>0.53986332574031892</v>
      </c>
      <c r="BS7" s="114">
        <v>0.73573059360730597</v>
      </c>
      <c r="BT7" s="114">
        <v>0.71657754010695185</v>
      </c>
      <c r="BU7" s="114">
        <v>0.70381090207428842</v>
      </c>
      <c r="BV7" s="105">
        <v>0.41926754465091104</v>
      </c>
      <c r="BW7" s="105">
        <v>0.77162666106413147</v>
      </c>
      <c r="BX7" s="105">
        <v>0.90156113174502528</v>
      </c>
      <c r="BY7" s="105">
        <v>0.74288748956831796</v>
      </c>
      <c r="BZ7" s="105">
        <v>0.98897058823529405</v>
      </c>
      <c r="CA7" s="105">
        <v>1.0720387243735763</v>
      </c>
      <c r="CB7" s="105">
        <v>0.64184122058443238</v>
      </c>
      <c r="CC7" s="105">
        <v>0.73377854670057308</v>
      </c>
      <c r="CD7" s="105">
        <v>1.0181393013308508</v>
      </c>
      <c r="CE7" s="105">
        <v>-4.0241450552131006E-2</v>
      </c>
      <c r="CF7" s="105">
        <v>0.41975151318685328</v>
      </c>
      <c r="CG7" s="105">
        <v>0.30726015135549078</v>
      </c>
      <c r="CH7" s="105">
        <v>0.43442622909888273</v>
      </c>
      <c r="CI7" s="105">
        <v>0.41882347489918886</v>
      </c>
      <c r="CJ7" s="105">
        <v>6.2617991123560868E-2</v>
      </c>
      <c r="CK7" s="105">
        <v>0.1087411510577018</v>
      </c>
    </row>
    <row r="8" spans="1:89" x14ac:dyDescent="0.25">
      <c r="A8" s="110" t="s">
        <v>12</v>
      </c>
      <c r="B8" s="110" t="s">
        <v>13</v>
      </c>
      <c r="C8" s="105">
        <v>20</v>
      </c>
      <c r="D8" s="111">
        <v>169150</v>
      </c>
      <c r="E8" s="112">
        <v>8960</v>
      </c>
      <c r="F8" s="105">
        <v>2020</v>
      </c>
      <c r="G8" s="105">
        <v>1337</v>
      </c>
      <c r="H8" s="105">
        <v>986</v>
      </c>
      <c r="I8" s="105">
        <v>41</v>
      </c>
      <c r="J8" s="105">
        <v>21</v>
      </c>
      <c r="K8" s="105">
        <v>102</v>
      </c>
      <c r="L8" s="105">
        <v>63</v>
      </c>
      <c r="M8" s="105">
        <v>353</v>
      </c>
      <c r="N8" s="105">
        <v>283</v>
      </c>
      <c r="O8" s="105">
        <v>717</v>
      </c>
      <c r="P8" s="105">
        <v>520</v>
      </c>
      <c r="Q8" s="105">
        <v>309</v>
      </c>
      <c r="R8" s="105">
        <v>237</v>
      </c>
      <c r="S8" s="105">
        <v>1026</v>
      </c>
      <c r="T8" s="105">
        <v>747</v>
      </c>
      <c r="U8" s="105">
        <v>2020</v>
      </c>
      <c r="V8" s="105">
        <v>2111</v>
      </c>
      <c r="W8" s="105">
        <v>1679</v>
      </c>
      <c r="X8" s="105">
        <v>97</v>
      </c>
      <c r="Y8" s="105">
        <v>57</v>
      </c>
      <c r="Z8" s="105">
        <v>223</v>
      </c>
      <c r="AA8" s="105">
        <v>146</v>
      </c>
      <c r="AB8" s="105">
        <v>406</v>
      </c>
      <c r="AC8" s="105">
        <v>350</v>
      </c>
      <c r="AD8" s="105">
        <v>1191</v>
      </c>
      <c r="AE8" s="105">
        <v>971</v>
      </c>
      <c r="AF8" s="105">
        <v>651</v>
      </c>
      <c r="AG8" s="105">
        <v>562</v>
      </c>
      <c r="AH8" s="105">
        <v>1459</v>
      </c>
      <c r="AI8" s="105">
        <v>1117</v>
      </c>
      <c r="AJ8" s="113">
        <v>3448</v>
      </c>
      <c r="AK8" s="113">
        <v>2665</v>
      </c>
      <c r="AL8" s="113">
        <v>138</v>
      </c>
      <c r="AM8" s="113">
        <v>78</v>
      </c>
      <c r="AN8" s="113">
        <v>325</v>
      </c>
      <c r="AO8" s="113">
        <v>209</v>
      </c>
      <c r="AP8" s="113">
        <v>759</v>
      </c>
      <c r="AQ8" s="113">
        <v>633</v>
      </c>
      <c r="AR8" s="113">
        <v>1908</v>
      </c>
      <c r="AS8" s="113">
        <v>1491</v>
      </c>
      <c r="AT8" s="113">
        <v>960</v>
      </c>
      <c r="AU8" s="113">
        <v>799</v>
      </c>
      <c r="AV8" s="113">
        <v>2485</v>
      </c>
      <c r="AW8" s="113">
        <v>1864</v>
      </c>
      <c r="AX8" s="105">
        <v>0.61223897911832947</v>
      </c>
      <c r="AY8" s="105">
        <v>0.70289855072463769</v>
      </c>
      <c r="AZ8" s="105">
        <v>0.83601286173633438</v>
      </c>
      <c r="BA8" s="105">
        <v>0.62421383647798745</v>
      </c>
      <c r="BB8" s="105">
        <v>0.67812499999999998</v>
      </c>
      <c r="BC8" s="105">
        <v>0.58712273641851109</v>
      </c>
      <c r="BD8" s="105">
        <v>0.73747195213163796</v>
      </c>
      <c r="BE8" s="114">
        <v>0.51219512195121952</v>
      </c>
      <c r="BF8" s="105">
        <v>0.6547085201793722</v>
      </c>
      <c r="BG8" s="105">
        <v>0.72524407252440726</v>
      </c>
      <c r="BH8" s="105">
        <v>0.76699029126213591</v>
      </c>
      <c r="BI8" s="105">
        <v>0.72807017543859653</v>
      </c>
      <c r="BJ8" s="114">
        <v>0.79535765040265272</v>
      </c>
      <c r="BK8" s="114">
        <v>0.58762886597938147</v>
      </c>
      <c r="BL8" s="114">
        <v>0.6547085201793722</v>
      </c>
      <c r="BM8" s="114">
        <v>0.81528127623845503</v>
      </c>
      <c r="BN8" s="114">
        <v>0.86328725038402454</v>
      </c>
      <c r="BO8" s="114">
        <v>0.76559287183002056</v>
      </c>
      <c r="BP8" s="114">
        <v>0.77291183294663568</v>
      </c>
      <c r="BQ8" s="114">
        <v>0.56521739130434778</v>
      </c>
      <c r="BR8" s="114">
        <v>0.6430769230769231</v>
      </c>
      <c r="BS8" s="114">
        <v>0.78144654088050314</v>
      </c>
      <c r="BT8" s="114">
        <v>0.83229166666666665</v>
      </c>
      <c r="BU8" s="114">
        <v>0.75010060362173037</v>
      </c>
      <c r="BV8" s="105">
        <v>0.70623827392120075</v>
      </c>
      <c r="BW8" s="105">
        <v>0.90274232493963436</v>
      </c>
      <c r="BX8" s="105">
        <v>1.0534565446251023</v>
      </c>
      <c r="BY8" s="105">
        <v>0.72076825888923102</v>
      </c>
      <c r="BZ8" s="105">
        <v>0.94439165628333499</v>
      </c>
      <c r="CA8" s="105">
        <v>1.1276061757477993</v>
      </c>
      <c r="CB8" s="105">
        <v>0.72329629953634844</v>
      </c>
      <c r="CC8" s="105">
        <v>0.8229314347624207</v>
      </c>
      <c r="CD8" s="105">
        <v>1.1095733860872676</v>
      </c>
      <c r="CE8" s="105">
        <v>-0.18740694364514288</v>
      </c>
      <c r="CF8" s="105">
        <v>1.2513812859305731</v>
      </c>
      <c r="CG8" s="105">
        <v>1.2272846501808841</v>
      </c>
      <c r="CH8" s="105">
        <v>0.81596217772897017</v>
      </c>
      <c r="CI8" s="105">
        <v>0.68103207143024258</v>
      </c>
      <c r="CJ8" s="105">
        <v>0.40256654123226682</v>
      </c>
      <c r="CK8" s="105">
        <v>0.87297220679922516</v>
      </c>
    </row>
    <row r="9" spans="1:89" x14ac:dyDescent="0.25">
      <c r="A9" s="110" t="s">
        <v>16</v>
      </c>
      <c r="B9" s="110" t="s">
        <v>17</v>
      </c>
      <c r="C9" s="105">
        <v>21</v>
      </c>
      <c r="D9" s="111">
        <v>20826</v>
      </c>
      <c r="E9" s="112"/>
      <c r="F9" s="105">
        <v>2019</v>
      </c>
      <c r="G9" s="105">
        <v>239</v>
      </c>
      <c r="H9" s="105">
        <v>108</v>
      </c>
      <c r="I9" s="105">
        <v>17</v>
      </c>
      <c r="J9" s="105">
        <v>5</v>
      </c>
      <c r="K9" s="105">
        <v>19</v>
      </c>
      <c r="L9" s="105">
        <v>4</v>
      </c>
      <c r="M9" s="105">
        <v>57</v>
      </c>
      <c r="N9" s="105">
        <v>38</v>
      </c>
      <c r="O9" s="105">
        <v>121</v>
      </c>
      <c r="P9" s="105">
        <v>53</v>
      </c>
      <c r="Q9" s="105">
        <v>52</v>
      </c>
      <c r="R9" s="105">
        <v>21</v>
      </c>
      <c r="S9" s="105">
        <v>187</v>
      </c>
      <c r="T9" s="105">
        <v>87</v>
      </c>
      <c r="U9" s="105">
        <v>2020</v>
      </c>
      <c r="V9" s="105">
        <v>290</v>
      </c>
      <c r="W9" s="105">
        <v>176</v>
      </c>
      <c r="X9" s="105">
        <v>171</v>
      </c>
      <c r="Y9" s="105">
        <v>93</v>
      </c>
      <c r="Z9" s="105">
        <v>33</v>
      </c>
      <c r="AA9" s="105">
        <v>22</v>
      </c>
      <c r="AB9" s="105">
        <v>7</v>
      </c>
      <c r="AC9" s="105">
        <v>2</v>
      </c>
      <c r="AD9" s="105">
        <v>50</v>
      </c>
      <c r="AE9" s="105">
        <v>40</v>
      </c>
      <c r="AF9" s="105">
        <v>136</v>
      </c>
      <c r="AG9" s="105">
        <v>82</v>
      </c>
      <c r="AH9" s="105">
        <v>153</v>
      </c>
      <c r="AI9" s="105">
        <v>93</v>
      </c>
      <c r="AJ9" s="113">
        <v>529</v>
      </c>
      <c r="AK9" s="113">
        <v>284</v>
      </c>
      <c r="AL9" s="113">
        <v>188</v>
      </c>
      <c r="AM9" s="113">
        <v>98</v>
      </c>
      <c r="AN9" s="113">
        <v>52</v>
      </c>
      <c r="AO9" s="113">
        <v>26</v>
      </c>
      <c r="AP9" s="113">
        <v>64</v>
      </c>
      <c r="AQ9" s="113">
        <v>40</v>
      </c>
      <c r="AR9" s="113">
        <v>171</v>
      </c>
      <c r="AS9" s="113">
        <v>93</v>
      </c>
      <c r="AT9" s="113">
        <v>188</v>
      </c>
      <c r="AU9" s="113">
        <v>103</v>
      </c>
      <c r="AV9" s="113">
        <v>340</v>
      </c>
      <c r="AW9" s="113">
        <v>180</v>
      </c>
      <c r="AX9" s="105">
        <v>0.54820415879017015</v>
      </c>
      <c r="AY9" s="105">
        <v>0.90957446808510634</v>
      </c>
      <c r="AZ9" s="105">
        <v>0.73611111111111116</v>
      </c>
      <c r="BA9" s="105">
        <v>0.29239766081871343</v>
      </c>
      <c r="BB9" s="105">
        <v>0.72340425531914898</v>
      </c>
      <c r="BC9" s="105">
        <v>0.45</v>
      </c>
      <c r="BD9" s="105">
        <v>0.45188284518828453</v>
      </c>
      <c r="BE9" s="114">
        <v>0.29411764705882354</v>
      </c>
      <c r="BF9" s="105">
        <v>0.66666666666666663</v>
      </c>
      <c r="BG9" s="105">
        <v>0.43801652892561982</v>
      </c>
      <c r="BH9" s="105">
        <v>0.40384615384615385</v>
      </c>
      <c r="BI9" s="105">
        <v>0.46524064171122997</v>
      </c>
      <c r="BJ9" s="114">
        <v>0.60689655172413792</v>
      </c>
      <c r="BK9" s="114">
        <v>0.54385964912280704</v>
      </c>
      <c r="BL9" s="114">
        <v>0.66666666666666663</v>
      </c>
      <c r="BM9" s="114">
        <v>0.8</v>
      </c>
      <c r="BN9" s="114">
        <v>0.6029411764705882</v>
      </c>
      <c r="BO9" s="114">
        <v>0.60784313725490191</v>
      </c>
      <c r="BP9" s="114">
        <v>0.53686200378071836</v>
      </c>
      <c r="BQ9" s="114">
        <v>0.52127659574468088</v>
      </c>
      <c r="BR9" s="114">
        <v>0.5</v>
      </c>
      <c r="BS9" s="114">
        <v>0.54385964912280704</v>
      </c>
      <c r="BT9" s="114">
        <v>0.5478723404255319</v>
      </c>
      <c r="BU9" s="114">
        <v>0.52941176470588236</v>
      </c>
      <c r="BV9" s="105">
        <v>0.67147613762486136</v>
      </c>
      <c r="BW9" s="105">
        <v>1.5220125786163521</v>
      </c>
      <c r="BX9" s="105">
        <v>0.86803713527851456</v>
      </c>
      <c r="BY9" s="105">
        <v>0.67982456140350878</v>
      </c>
      <c r="BZ9" s="105">
        <v>1.326829268292683</v>
      </c>
      <c r="CA9" s="105">
        <v>0.99193548387096775</v>
      </c>
      <c r="CB9" s="105">
        <v>0.95847632120796156</v>
      </c>
      <c r="CC9" s="105">
        <v>0.91935483870967738</v>
      </c>
      <c r="CD9" s="105">
        <v>1.0348699763593381</v>
      </c>
      <c r="CE9" s="105">
        <v>-0.73424145379181138</v>
      </c>
      <c r="CF9" s="105">
        <v>-1.7132135580423022</v>
      </c>
      <c r="CG9" s="105">
        <v>-0.89250064270464058</v>
      </c>
      <c r="CH9" s="105">
        <v>-1.751288345869602</v>
      </c>
      <c r="CI9" s="105">
        <v>1.4380901236489236</v>
      </c>
      <c r="CJ9" s="105">
        <v>0.77023826876706469</v>
      </c>
      <c r="CK9" s="105">
        <v>0.24858070295294646</v>
      </c>
    </row>
    <row r="10" spans="1:89" x14ac:dyDescent="0.25">
      <c r="A10" s="110" t="s">
        <v>14</v>
      </c>
      <c r="B10" s="115" t="s">
        <v>15</v>
      </c>
      <c r="C10" s="105">
        <v>21</v>
      </c>
      <c r="D10" s="111">
        <v>49864</v>
      </c>
      <c r="E10" s="112">
        <v>1701</v>
      </c>
      <c r="F10" s="105">
        <v>2019</v>
      </c>
      <c r="G10" s="105">
        <v>152</v>
      </c>
      <c r="H10" s="105">
        <v>89</v>
      </c>
      <c r="I10" s="105">
        <v>36</v>
      </c>
      <c r="J10" s="105">
        <v>7</v>
      </c>
      <c r="K10" s="105">
        <v>18</v>
      </c>
      <c r="L10" s="105">
        <v>11</v>
      </c>
      <c r="M10" s="105">
        <v>8</v>
      </c>
      <c r="N10" s="105">
        <v>5</v>
      </c>
      <c r="O10" s="105">
        <v>80</v>
      </c>
      <c r="P10" s="105">
        <v>62</v>
      </c>
      <c r="Q10" s="105">
        <v>32</v>
      </c>
      <c r="R10" s="105">
        <v>16</v>
      </c>
      <c r="S10" s="105">
        <v>120</v>
      </c>
      <c r="T10" s="105">
        <v>73</v>
      </c>
      <c r="U10" s="105">
        <v>2019</v>
      </c>
      <c r="V10" s="105">
        <v>196</v>
      </c>
      <c r="W10" s="105">
        <v>76</v>
      </c>
      <c r="X10" s="105">
        <v>105</v>
      </c>
      <c r="Y10" s="105">
        <v>22</v>
      </c>
      <c r="Z10" s="105">
        <v>27</v>
      </c>
      <c r="AA10" s="105">
        <v>10</v>
      </c>
      <c r="AB10" s="105">
        <v>6</v>
      </c>
      <c r="AC10" s="105">
        <v>4</v>
      </c>
      <c r="AD10" s="105">
        <v>31</v>
      </c>
      <c r="AE10" s="105">
        <v>28</v>
      </c>
      <c r="AF10" s="105">
        <v>104</v>
      </c>
      <c r="AG10" s="105">
        <v>40</v>
      </c>
      <c r="AH10" s="105">
        <v>92</v>
      </c>
      <c r="AI10" s="105">
        <v>36</v>
      </c>
      <c r="AJ10" s="113">
        <v>348</v>
      </c>
      <c r="AK10" s="113">
        <v>165</v>
      </c>
      <c r="AL10" s="113">
        <v>141</v>
      </c>
      <c r="AM10" s="113">
        <v>29</v>
      </c>
      <c r="AN10" s="113">
        <v>45</v>
      </c>
      <c r="AO10" s="113">
        <v>21</v>
      </c>
      <c r="AP10" s="113">
        <v>14</v>
      </c>
      <c r="AQ10" s="113">
        <v>9</v>
      </c>
      <c r="AR10" s="113">
        <v>111</v>
      </c>
      <c r="AS10" s="113">
        <v>90</v>
      </c>
      <c r="AT10" s="113">
        <v>136</v>
      </c>
      <c r="AU10" s="113">
        <v>56</v>
      </c>
      <c r="AV10" s="113">
        <v>212</v>
      </c>
      <c r="AW10" s="113">
        <v>109</v>
      </c>
      <c r="AX10" s="105">
        <v>0.56321839080459768</v>
      </c>
      <c r="AY10" s="105">
        <v>0.74468085106382975</v>
      </c>
      <c r="AZ10" s="105">
        <v>0.77500000000000002</v>
      </c>
      <c r="BA10" s="105">
        <v>0.27927927927927926</v>
      </c>
      <c r="BB10" s="105">
        <v>0.76470588235294112</v>
      </c>
      <c r="BC10" s="105">
        <v>0.43396226415094341</v>
      </c>
      <c r="BD10" s="105">
        <v>0.58552631578947367</v>
      </c>
      <c r="BE10" s="114">
        <v>0.19444444444444445</v>
      </c>
      <c r="BF10" s="105">
        <v>0.37037037037037035</v>
      </c>
      <c r="BG10" s="105">
        <v>0.77500000000000002</v>
      </c>
      <c r="BH10" s="105">
        <v>0.5</v>
      </c>
      <c r="BI10" s="105">
        <v>0.60833333333333328</v>
      </c>
      <c r="BJ10" s="114">
        <v>0.38775510204081631</v>
      </c>
      <c r="BK10" s="114">
        <v>0.20952380952380953</v>
      </c>
      <c r="BL10" s="114">
        <v>0.37037037037037035</v>
      </c>
      <c r="BM10" s="114">
        <v>0.90322580645161288</v>
      </c>
      <c r="BN10" s="114">
        <v>0.38461538461538464</v>
      </c>
      <c r="BO10" s="114">
        <v>0.39130434782608697</v>
      </c>
      <c r="BP10" s="114">
        <v>0.47413793103448276</v>
      </c>
      <c r="BQ10" s="114">
        <v>0.20567375886524822</v>
      </c>
      <c r="BR10" s="114">
        <v>0.46666666666666667</v>
      </c>
      <c r="BS10" s="114">
        <v>0.81081081081081086</v>
      </c>
      <c r="BT10" s="114">
        <v>0.41176470588235292</v>
      </c>
      <c r="BU10" s="114">
        <v>0.51415094339622647</v>
      </c>
      <c r="BV10" s="105">
        <v>0.25089605734767023</v>
      </c>
      <c r="BW10" s="105">
        <v>0.47789725209080042</v>
      </c>
      <c r="BX10" s="105">
        <v>0.82191780821917815</v>
      </c>
      <c r="BY10" s="105">
        <v>0.23197278911564628</v>
      </c>
      <c r="BZ10" s="105">
        <v>2.3483870967741933</v>
      </c>
      <c r="CA10" s="105">
        <v>0.98290598290598297</v>
      </c>
      <c r="CB10" s="105">
        <v>0.25366430260047279</v>
      </c>
      <c r="CC10" s="105">
        <v>0.57555555555555549</v>
      </c>
      <c r="CD10" s="105">
        <v>0.80086346465191571</v>
      </c>
      <c r="CE10" s="105">
        <v>-0.6060252713029316</v>
      </c>
      <c r="CF10" s="105">
        <v>-2.5009771557264417</v>
      </c>
      <c r="CG10" s="105">
        <v>-3.3573744302269071</v>
      </c>
      <c r="CH10" s="105">
        <v>-0.54992505317060447</v>
      </c>
      <c r="CI10" s="105">
        <v>-0.83074040963658002</v>
      </c>
      <c r="CJ10" s="105">
        <v>-0.5407015154335062</v>
      </c>
      <c r="CK10" s="105">
        <v>-1.7073096411017525</v>
      </c>
    </row>
    <row r="11" spans="1:89" x14ac:dyDescent="0.25">
      <c r="A11" s="110" t="s">
        <v>18</v>
      </c>
      <c r="B11" s="110" t="s">
        <v>19</v>
      </c>
      <c r="C11" s="105">
        <v>21</v>
      </c>
      <c r="D11" s="111">
        <v>932983</v>
      </c>
      <c r="E11" s="112">
        <v>23299</v>
      </c>
      <c r="F11" s="105">
        <v>2019</v>
      </c>
      <c r="G11" s="105">
        <v>3057</v>
      </c>
      <c r="H11" s="105">
        <v>1628</v>
      </c>
      <c r="I11" s="105">
        <v>182</v>
      </c>
      <c r="J11" s="105">
        <v>56</v>
      </c>
      <c r="K11" s="105">
        <v>893</v>
      </c>
      <c r="L11" s="105">
        <v>425</v>
      </c>
      <c r="M11" s="105">
        <v>547</v>
      </c>
      <c r="N11" s="105">
        <v>352</v>
      </c>
      <c r="O11" s="105">
        <v>1250</v>
      </c>
      <c r="P11" s="105">
        <v>698</v>
      </c>
      <c r="Q11" s="105">
        <v>670</v>
      </c>
      <c r="R11" s="105">
        <v>332</v>
      </c>
      <c r="S11" s="105">
        <v>2387</v>
      </c>
      <c r="T11" s="105">
        <v>1296</v>
      </c>
      <c r="U11" s="105">
        <v>2020</v>
      </c>
      <c r="V11" s="105">
        <v>11443</v>
      </c>
      <c r="W11" s="105">
        <v>7616</v>
      </c>
      <c r="X11" s="105">
        <v>1011</v>
      </c>
      <c r="Y11" s="105">
        <v>468</v>
      </c>
      <c r="Z11" s="105">
        <v>3687</v>
      </c>
      <c r="AA11" s="105">
        <v>2390</v>
      </c>
      <c r="AB11" s="105">
        <v>1310</v>
      </c>
      <c r="AC11" s="105">
        <v>1031</v>
      </c>
      <c r="AD11" s="105">
        <v>4603</v>
      </c>
      <c r="AE11" s="105">
        <v>3204</v>
      </c>
      <c r="AF11" s="105">
        <v>3793</v>
      </c>
      <c r="AG11" s="105">
        <v>2657</v>
      </c>
      <c r="AH11" s="105">
        <v>7626</v>
      </c>
      <c r="AI11" s="105">
        <v>4946</v>
      </c>
      <c r="AJ11" s="113">
        <v>14500</v>
      </c>
      <c r="AK11" s="113">
        <v>9244</v>
      </c>
      <c r="AL11" s="113">
        <v>1193</v>
      </c>
      <c r="AM11" s="113">
        <v>524</v>
      </c>
      <c r="AN11" s="113">
        <v>4580</v>
      </c>
      <c r="AO11" s="113">
        <v>2815</v>
      </c>
      <c r="AP11" s="113">
        <v>1857</v>
      </c>
      <c r="AQ11" s="113">
        <v>1383</v>
      </c>
      <c r="AR11" s="113">
        <v>5853</v>
      </c>
      <c r="AS11" s="113">
        <v>3902</v>
      </c>
      <c r="AT11" s="113">
        <v>4463</v>
      </c>
      <c r="AU11" s="113">
        <v>2989</v>
      </c>
      <c r="AV11" s="113">
        <v>10013</v>
      </c>
      <c r="AW11" s="113">
        <v>6242</v>
      </c>
      <c r="AX11" s="105">
        <v>0.78917241379310343</v>
      </c>
      <c r="AY11" s="105">
        <v>0.84744341994970662</v>
      </c>
      <c r="AZ11" s="105">
        <v>0.43871778755499685</v>
      </c>
      <c r="BA11" s="105">
        <v>0.78643430719289253</v>
      </c>
      <c r="BB11" s="105">
        <v>0.8498767645081784</v>
      </c>
      <c r="BC11" s="105">
        <v>0.76160990712074306</v>
      </c>
      <c r="BD11" s="105">
        <v>0.53254824991822047</v>
      </c>
      <c r="BE11" s="114">
        <v>0.30769230769230771</v>
      </c>
      <c r="BF11" s="105">
        <v>0.64822348793056683</v>
      </c>
      <c r="BG11" s="105">
        <v>0.55840000000000001</v>
      </c>
      <c r="BH11" s="105">
        <v>0.4955223880597015</v>
      </c>
      <c r="BI11" s="105">
        <v>0.54294093003770427</v>
      </c>
      <c r="BJ11" s="114">
        <v>0.66555973083981479</v>
      </c>
      <c r="BK11" s="114">
        <v>0.4629080118694362</v>
      </c>
      <c r="BL11" s="114">
        <v>0.64822348793056683</v>
      </c>
      <c r="BM11" s="114">
        <v>0.69606778188138174</v>
      </c>
      <c r="BN11" s="114">
        <v>0.70050092275243869</v>
      </c>
      <c r="BO11" s="114">
        <v>0.64857067925517964</v>
      </c>
      <c r="BP11" s="114">
        <v>0.63751724137931032</v>
      </c>
      <c r="BQ11" s="114">
        <v>0.43922883487007541</v>
      </c>
      <c r="BR11" s="114">
        <v>0.61462882096069871</v>
      </c>
      <c r="BS11" s="114">
        <v>0.66666666666666663</v>
      </c>
      <c r="BT11" s="114">
        <v>0.6697288819179924</v>
      </c>
      <c r="BU11" s="114">
        <v>0.62338959352841306</v>
      </c>
      <c r="BV11" s="105">
        <v>0.55102490632576595</v>
      </c>
      <c r="BW11" s="105">
        <v>1.1608586818240809</v>
      </c>
      <c r="BX11" s="105">
        <v>0.91266353418094703</v>
      </c>
      <c r="BY11" s="105">
        <v>0.66503295213327551</v>
      </c>
      <c r="BZ11" s="105">
        <v>0.99367147033348924</v>
      </c>
      <c r="CA11" s="105">
        <v>1.0800687498807313</v>
      </c>
      <c r="CB11" s="105">
        <v>0.6588432523051132</v>
      </c>
      <c r="CC11" s="105">
        <v>0.92194323144104806</v>
      </c>
      <c r="CD11" s="105">
        <v>1.0743343951689936</v>
      </c>
      <c r="CE11" s="105">
        <v>1.3235414369877032</v>
      </c>
      <c r="CF11" s="105">
        <v>-0.4490652235230414</v>
      </c>
      <c r="CG11" s="105">
        <v>-0.23266503103048564</v>
      </c>
      <c r="CH11" s="105">
        <v>-1.0261615903512455</v>
      </c>
      <c r="CI11" s="105">
        <v>0.47355399548818533</v>
      </c>
      <c r="CJ11" s="105">
        <v>0.78010805958675145</v>
      </c>
      <c r="CK11" s="105">
        <v>0.57843509512492142</v>
      </c>
    </row>
    <row r="12" spans="1:89" x14ac:dyDescent="0.25">
      <c r="A12" s="110" t="s">
        <v>20</v>
      </c>
      <c r="B12" s="110" t="s">
        <v>21</v>
      </c>
      <c r="C12" s="105">
        <v>21</v>
      </c>
      <c r="D12" s="111">
        <v>544289</v>
      </c>
      <c r="E12" s="112">
        <v>18041</v>
      </c>
      <c r="F12" s="105">
        <v>2020</v>
      </c>
      <c r="G12" s="105">
        <v>2295</v>
      </c>
      <c r="H12" s="105">
        <v>1466</v>
      </c>
      <c r="I12" s="105">
        <v>177</v>
      </c>
      <c r="J12" s="105">
        <v>69</v>
      </c>
      <c r="K12" s="105">
        <v>216</v>
      </c>
      <c r="L12" s="105">
        <v>112</v>
      </c>
      <c r="M12" s="105">
        <v>801</v>
      </c>
      <c r="N12" s="105">
        <v>541</v>
      </c>
      <c r="O12" s="105">
        <v>944</v>
      </c>
      <c r="P12" s="105">
        <v>632</v>
      </c>
      <c r="Q12" s="105">
        <v>557</v>
      </c>
      <c r="R12" s="105">
        <v>331</v>
      </c>
      <c r="S12" s="105">
        <v>1738</v>
      </c>
      <c r="T12" s="105">
        <v>1135</v>
      </c>
      <c r="U12" s="105">
        <v>2020</v>
      </c>
      <c r="V12" s="105">
        <v>4471</v>
      </c>
      <c r="W12" s="105">
        <v>3249</v>
      </c>
      <c r="X12" s="105">
        <v>541</v>
      </c>
      <c r="Y12" s="105">
        <v>311</v>
      </c>
      <c r="Z12" s="105">
        <v>419</v>
      </c>
      <c r="AA12" s="105">
        <v>273</v>
      </c>
      <c r="AB12" s="105">
        <v>1245</v>
      </c>
      <c r="AC12" s="105">
        <v>1051</v>
      </c>
      <c r="AD12" s="105">
        <v>1932</v>
      </c>
      <c r="AE12" s="105">
        <v>1379</v>
      </c>
      <c r="AF12" s="105">
        <v>1415</v>
      </c>
      <c r="AG12" s="105">
        <v>1141</v>
      </c>
      <c r="AH12" s="105">
        <v>3051</v>
      </c>
      <c r="AI12" s="105">
        <v>2106</v>
      </c>
      <c r="AJ12" s="113">
        <v>6766</v>
      </c>
      <c r="AK12" s="113">
        <v>4715</v>
      </c>
      <c r="AL12" s="113">
        <v>718</v>
      </c>
      <c r="AM12" s="113">
        <v>380</v>
      </c>
      <c r="AN12" s="113">
        <v>635</v>
      </c>
      <c r="AO12" s="113">
        <v>385</v>
      </c>
      <c r="AP12" s="113">
        <v>2046</v>
      </c>
      <c r="AQ12" s="113">
        <v>1592</v>
      </c>
      <c r="AR12" s="113">
        <v>2876</v>
      </c>
      <c r="AS12" s="113">
        <v>2011</v>
      </c>
      <c r="AT12" s="113">
        <v>1972</v>
      </c>
      <c r="AU12" s="113">
        <v>1472</v>
      </c>
      <c r="AV12" s="113">
        <v>4789</v>
      </c>
      <c r="AW12" s="113">
        <v>3241</v>
      </c>
      <c r="AX12" s="105">
        <v>0.66080402010050254</v>
      </c>
      <c r="AY12" s="105">
        <v>0.75348189415041777</v>
      </c>
      <c r="AZ12" s="105">
        <v>0.74528301886792447</v>
      </c>
      <c r="BA12" s="105">
        <v>0.6717663421418637</v>
      </c>
      <c r="BB12" s="105">
        <v>0.71754563894523327</v>
      </c>
      <c r="BC12" s="105">
        <v>0.63708498642722911</v>
      </c>
      <c r="BD12" s="105">
        <v>0.63877995642701524</v>
      </c>
      <c r="BE12" s="114">
        <v>0.38983050847457629</v>
      </c>
      <c r="BF12" s="105">
        <v>0.65155131264916466</v>
      </c>
      <c r="BG12" s="105">
        <v>0.66949152542372881</v>
      </c>
      <c r="BH12" s="105">
        <v>0.59425493716337519</v>
      </c>
      <c r="BI12" s="105">
        <v>0.65304948216340619</v>
      </c>
      <c r="BJ12" s="114">
        <v>0.7266830686647282</v>
      </c>
      <c r="BK12" s="114">
        <v>0.57486136783733821</v>
      </c>
      <c r="BL12" s="114">
        <v>0.65155131264916466</v>
      </c>
      <c r="BM12" s="114">
        <v>0.71376811594202894</v>
      </c>
      <c r="BN12" s="114">
        <v>0.80636042402826857</v>
      </c>
      <c r="BO12" s="114">
        <v>0.69026548672566368</v>
      </c>
      <c r="BP12" s="114">
        <v>0.69686668637304172</v>
      </c>
      <c r="BQ12" s="114">
        <v>0.52924791086350975</v>
      </c>
      <c r="BR12" s="114">
        <v>0.60629921259842523</v>
      </c>
      <c r="BS12" s="114">
        <v>0.69923504867872044</v>
      </c>
      <c r="BT12" s="114">
        <v>0.74645030425963488</v>
      </c>
      <c r="BU12" s="114">
        <v>0.67675923992482778</v>
      </c>
      <c r="BV12" s="105">
        <v>0.58227848101265822</v>
      </c>
      <c r="BW12" s="105">
        <v>0.97320322648862567</v>
      </c>
      <c r="BX12" s="105">
        <v>0.90996923417616393</v>
      </c>
      <c r="BY12" s="105">
        <v>0.80538953057413887</v>
      </c>
      <c r="BZ12" s="105">
        <v>0.88517255395089478</v>
      </c>
      <c r="CA12" s="105">
        <v>1.1681888194255687</v>
      </c>
      <c r="CB12" s="105">
        <v>0.75689557018570564</v>
      </c>
      <c r="CC12" s="105">
        <v>0.86708927669471458</v>
      </c>
      <c r="CD12" s="105">
        <v>1.1029776325514937</v>
      </c>
      <c r="CE12" s="105">
        <v>0.22732117239613892</v>
      </c>
      <c r="CF12" s="105">
        <v>0.2963157803216861</v>
      </c>
      <c r="CG12" s="105">
        <v>0.45484211756333809</v>
      </c>
      <c r="CH12" s="105">
        <v>-7.1211287531860165E-2</v>
      </c>
      <c r="CI12" s="105">
        <v>0.78919006126701674</v>
      </c>
      <c r="CJ12" s="105">
        <v>0.5709446461613964</v>
      </c>
      <c r="CK12" s="105">
        <v>0.81784309710797698</v>
      </c>
    </row>
    <row r="13" spans="1:89" x14ac:dyDescent="0.25">
      <c r="A13" s="110" t="s">
        <v>22</v>
      </c>
      <c r="B13" s="110" t="s">
        <v>23</v>
      </c>
      <c r="C13" s="105">
        <v>21</v>
      </c>
      <c r="D13" s="111">
        <v>59099</v>
      </c>
      <c r="E13" s="112">
        <v>2294</v>
      </c>
      <c r="F13" s="105">
        <v>2019</v>
      </c>
      <c r="G13" s="105">
        <v>155</v>
      </c>
      <c r="H13" s="105">
        <v>79</v>
      </c>
      <c r="I13" s="105">
        <v>0</v>
      </c>
      <c r="J13" s="105">
        <v>0</v>
      </c>
      <c r="K13" s="105">
        <v>19</v>
      </c>
      <c r="L13" s="105">
        <v>5</v>
      </c>
      <c r="M13" s="105">
        <v>86</v>
      </c>
      <c r="N13" s="105">
        <v>50</v>
      </c>
      <c r="O13" s="105">
        <v>14</v>
      </c>
      <c r="P13" s="105">
        <v>8</v>
      </c>
      <c r="Q13" s="105">
        <v>44</v>
      </c>
      <c r="R13" s="105">
        <v>21</v>
      </c>
      <c r="S13" s="105">
        <v>111</v>
      </c>
      <c r="T13" s="105">
        <v>58</v>
      </c>
      <c r="U13" s="105">
        <v>2020</v>
      </c>
      <c r="V13" s="105">
        <v>610</v>
      </c>
      <c r="W13" s="105">
        <v>399</v>
      </c>
      <c r="X13" s="105">
        <v>1</v>
      </c>
      <c r="Y13" s="105">
        <v>0</v>
      </c>
      <c r="Z13" s="105">
        <v>83</v>
      </c>
      <c r="AA13" s="105">
        <v>48</v>
      </c>
      <c r="AB13" s="105">
        <v>255</v>
      </c>
      <c r="AC13" s="105">
        <v>177</v>
      </c>
      <c r="AD13" s="105">
        <v>74</v>
      </c>
      <c r="AE13" s="105">
        <v>58</v>
      </c>
      <c r="AF13" s="105">
        <v>220</v>
      </c>
      <c r="AG13" s="105">
        <v>145</v>
      </c>
      <c r="AH13" s="105">
        <v>388</v>
      </c>
      <c r="AI13" s="105">
        <v>253</v>
      </c>
      <c r="AJ13" s="113">
        <v>765</v>
      </c>
      <c r="AK13" s="113">
        <v>478</v>
      </c>
      <c r="AL13" s="113">
        <v>1</v>
      </c>
      <c r="AM13" s="113">
        <v>0</v>
      </c>
      <c r="AN13" s="113">
        <v>102</v>
      </c>
      <c r="AO13" s="113">
        <v>53</v>
      </c>
      <c r="AP13" s="113">
        <v>341</v>
      </c>
      <c r="AQ13" s="113">
        <v>227</v>
      </c>
      <c r="AR13" s="113">
        <v>88</v>
      </c>
      <c r="AS13" s="113">
        <v>66</v>
      </c>
      <c r="AT13" s="113">
        <v>264</v>
      </c>
      <c r="AU13" s="113">
        <v>166</v>
      </c>
      <c r="AV13" s="113">
        <v>499</v>
      </c>
      <c r="AW13" s="113">
        <v>311</v>
      </c>
      <c r="AX13" s="105">
        <v>0.79738562091503273</v>
      </c>
      <c r="AY13" s="105">
        <v>1</v>
      </c>
      <c r="AZ13" s="105">
        <v>0.29629629629629628</v>
      </c>
      <c r="BA13" s="105">
        <v>0.84090909090909094</v>
      </c>
      <c r="BB13" s="105">
        <v>0.83333333333333337</v>
      </c>
      <c r="BC13" s="105">
        <v>0.77755511022044088</v>
      </c>
      <c r="BD13" s="105">
        <v>0.50967741935483868</v>
      </c>
      <c r="BE13" s="114" t="s">
        <v>322</v>
      </c>
      <c r="BF13" s="105">
        <v>0.57831325301204817</v>
      </c>
      <c r="BG13" s="105">
        <v>0.5714285714285714</v>
      </c>
      <c r="BH13" s="105">
        <v>0.47727272727272729</v>
      </c>
      <c r="BI13" s="105">
        <v>0.52252252252252251</v>
      </c>
      <c r="BJ13" s="114">
        <v>0.65409836065573768</v>
      </c>
      <c r="BK13" s="114">
        <v>0</v>
      </c>
      <c r="BL13" s="114">
        <v>0.57831325301204817</v>
      </c>
      <c r="BM13" s="114">
        <v>0.78378378378378377</v>
      </c>
      <c r="BN13" s="114">
        <v>0.65909090909090906</v>
      </c>
      <c r="BO13" s="114">
        <v>0.65206185567010311</v>
      </c>
      <c r="BP13" s="114">
        <v>0.62483660130718954</v>
      </c>
      <c r="BQ13" s="114">
        <v>0</v>
      </c>
      <c r="BR13" s="114">
        <v>0.51960784313725494</v>
      </c>
      <c r="BS13" s="114">
        <v>0.75</v>
      </c>
      <c r="BT13" s="114">
        <v>0.62878787878787878</v>
      </c>
      <c r="BU13" s="114">
        <v>0.6232464929859719</v>
      </c>
      <c r="BV13" s="105" t="s">
        <v>322</v>
      </c>
      <c r="BW13" s="105">
        <v>1.0120481927710843</v>
      </c>
      <c r="BX13" s="105">
        <v>0.91340125391849536</v>
      </c>
      <c r="BY13" s="105">
        <v>0</v>
      </c>
      <c r="BZ13" s="105">
        <v>1.1891891891891893</v>
      </c>
      <c r="CA13" s="105">
        <v>1.0107797340998921</v>
      </c>
      <c r="CB13" s="105">
        <v>0</v>
      </c>
      <c r="CC13" s="105">
        <v>0.69281045751633996</v>
      </c>
      <c r="CD13" s="105">
        <v>1.00889116242814</v>
      </c>
      <c r="CE13" s="105">
        <v>1.3936792943321441</v>
      </c>
      <c r="CF13" s="105">
        <v>-0.60832380171782297</v>
      </c>
      <c r="CG13" s="105">
        <v>-0.36158099365027219</v>
      </c>
      <c r="CH13" s="105">
        <v>-1.2317546970610975</v>
      </c>
      <c r="CI13" s="105">
        <v>-1.6473004281243393</v>
      </c>
      <c r="CJ13" s="105">
        <v>-9.3597279314371118E-2</v>
      </c>
      <c r="CK13" s="105">
        <v>3.1442679966843863E-2</v>
      </c>
    </row>
    <row r="14" spans="1:89" x14ac:dyDescent="0.25">
      <c r="A14" s="110" t="s">
        <v>26</v>
      </c>
      <c r="B14" s="110" t="s">
        <v>27</v>
      </c>
      <c r="C14" s="105">
        <v>21</v>
      </c>
      <c r="D14" s="111">
        <v>164316</v>
      </c>
      <c r="E14" s="112">
        <v>5799</v>
      </c>
      <c r="F14" s="105">
        <v>2020</v>
      </c>
      <c r="G14" s="105">
        <v>166</v>
      </c>
      <c r="H14" s="105">
        <v>114</v>
      </c>
      <c r="I14" s="105">
        <v>1</v>
      </c>
      <c r="J14" s="105">
        <v>0</v>
      </c>
      <c r="K14" s="105">
        <v>1</v>
      </c>
      <c r="L14" s="105">
        <v>0</v>
      </c>
      <c r="M14" s="105">
        <v>35</v>
      </c>
      <c r="N14" s="105">
        <v>31</v>
      </c>
      <c r="O14" s="105">
        <v>109</v>
      </c>
      <c r="P14" s="105">
        <v>68</v>
      </c>
      <c r="Q14" s="105">
        <v>44</v>
      </c>
      <c r="R14" s="105">
        <v>30</v>
      </c>
      <c r="S14" s="105">
        <v>122</v>
      </c>
      <c r="T14" s="105">
        <v>84</v>
      </c>
      <c r="U14" s="105">
        <v>2020</v>
      </c>
      <c r="V14" s="105">
        <v>309</v>
      </c>
      <c r="W14" s="105">
        <v>171</v>
      </c>
      <c r="X14" s="105">
        <v>2</v>
      </c>
      <c r="Y14" s="105">
        <v>0</v>
      </c>
      <c r="Z14" s="105">
        <v>41</v>
      </c>
      <c r="AA14" s="105">
        <v>23</v>
      </c>
      <c r="AB14" s="105">
        <v>23</v>
      </c>
      <c r="AC14" s="105">
        <v>17</v>
      </c>
      <c r="AD14" s="105">
        <v>202</v>
      </c>
      <c r="AE14" s="105">
        <v>106</v>
      </c>
      <c r="AF14" s="105">
        <v>89</v>
      </c>
      <c r="AG14" s="105">
        <v>50</v>
      </c>
      <c r="AH14" s="105">
        <v>220</v>
      </c>
      <c r="AI14" s="105">
        <v>121</v>
      </c>
      <c r="AJ14" s="113">
        <v>475</v>
      </c>
      <c r="AK14" s="113">
        <v>285</v>
      </c>
      <c r="AL14" s="113">
        <v>3</v>
      </c>
      <c r="AM14" s="113">
        <v>0</v>
      </c>
      <c r="AN14" s="113">
        <v>42</v>
      </c>
      <c r="AO14" s="113">
        <v>23</v>
      </c>
      <c r="AP14" s="113">
        <v>58</v>
      </c>
      <c r="AQ14" s="113">
        <v>48</v>
      </c>
      <c r="AR14" s="113">
        <v>311</v>
      </c>
      <c r="AS14" s="113">
        <v>174</v>
      </c>
      <c r="AT14" s="113">
        <v>133</v>
      </c>
      <c r="AU14" s="113">
        <v>80</v>
      </c>
      <c r="AV14" s="113">
        <v>342</v>
      </c>
      <c r="AW14" s="113">
        <v>205</v>
      </c>
      <c r="AX14" s="105">
        <v>0.65052631578947373</v>
      </c>
      <c r="AY14" s="105">
        <v>0.66666666666666663</v>
      </c>
      <c r="AZ14" s="105">
        <v>0.98550724637681164</v>
      </c>
      <c r="BA14" s="105">
        <v>0.64951768488745976</v>
      </c>
      <c r="BB14" s="105">
        <v>0.66917293233082709</v>
      </c>
      <c r="BC14" s="105">
        <v>0.64327485380116955</v>
      </c>
      <c r="BD14" s="105">
        <v>0.68674698795180722</v>
      </c>
      <c r="BE14" s="114">
        <v>0</v>
      </c>
      <c r="BF14" s="105">
        <v>0.56097560975609762</v>
      </c>
      <c r="BG14" s="105">
        <v>0.62385321100917435</v>
      </c>
      <c r="BH14" s="105">
        <v>0.68181818181818177</v>
      </c>
      <c r="BI14" s="105">
        <v>0.68852459016393441</v>
      </c>
      <c r="BJ14" s="114">
        <v>0.55339805825242716</v>
      </c>
      <c r="BK14" s="114">
        <v>0</v>
      </c>
      <c r="BL14" s="114">
        <v>0.56097560975609762</v>
      </c>
      <c r="BM14" s="114">
        <v>0.52475247524752477</v>
      </c>
      <c r="BN14" s="114">
        <v>0.5617977528089888</v>
      </c>
      <c r="BO14" s="114">
        <v>0.55000000000000004</v>
      </c>
      <c r="BP14" s="114">
        <v>0.6</v>
      </c>
      <c r="BQ14" s="114">
        <v>0</v>
      </c>
      <c r="BR14" s="114">
        <v>0.54761904761904767</v>
      </c>
      <c r="BS14" s="114">
        <v>0.55948553054662375</v>
      </c>
      <c r="BT14" s="114">
        <v>0.60150375939849621</v>
      </c>
      <c r="BU14" s="114">
        <v>0.59941520467836262</v>
      </c>
      <c r="BV14" s="105">
        <v>0</v>
      </c>
      <c r="BW14" s="105">
        <v>0.89921090387374469</v>
      </c>
      <c r="BX14" s="105">
        <v>0.99025974025974017</v>
      </c>
      <c r="BY14" s="105">
        <v>0</v>
      </c>
      <c r="BZ14" s="105">
        <v>0.934059405940594</v>
      </c>
      <c r="CA14" s="105">
        <v>1.0214504596527068</v>
      </c>
      <c r="CB14" s="105">
        <v>0</v>
      </c>
      <c r="CC14" s="105">
        <v>0.97879036672140141</v>
      </c>
      <c r="CD14" s="105">
        <v>1.0034843205574913</v>
      </c>
      <c r="CE14" s="105">
        <v>0.13955324592188817</v>
      </c>
      <c r="CF14" s="105">
        <v>-0.92025141648152597</v>
      </c>
      <c r="CG14" s="105">
        <v>-1.494244559343461</v>
      </c>
      <c r="CH14" s="105">
        <v>0.35997948201635271</v>
      </c>
      <c r="CI14" s="105">
        <v>-1.6473004281243393</v>
      </c>
      <c r="CJ14" s="105">
        <v>0.99687166238763059</v>
      </c>
      <c r="CK14" s="105">
        <v>-1.3749181274413833E-2</v>
      </c>
    </row>
    <row r="15" spans="1:89" x14ac:dyDescent="0.25">
      <c r="A15" s="110" t="s">
        <v>28</v>
      </c>
      <c r="B15" s="110" t="s">
        <v>29</v>
      </c>
      <c r="C15" s="105">
        <v>21</v>
      </c>
      <c r="D15" s="111">
        <v>114591</v>
      </c>
      <c r="E15" s="112">
        <v>2184</v>
      </c>
      <c r="F15" s="105">
        <v>2019</v>
      </c>
      <c r="G15" s="105">
        <v>3619</v>
      </c>
      <c r="H15" s="105">
        <v>2785</v>
      </c>
      <c r="I15" s="105">
        <v>80</v>
      </c>
      <c r="J15" s="105">
        <v>34</v>
      </c>
      <c r="K15" s="105">
        <v>388</v>
      </c>
      <c r="L15" s="105">
        <v>192</v>
      </c>
      <c r="M15" s="105">
        <v>1049</v>
      </c>
      <c r="N15" s="105">
        <v>854</v>
      </c>
      <c r="O15" s="105">
        <v>1810</v>
      </c>
      <c r="P15" s="105">
        <v>1466</v>
      </c>
      <c r="Q15" s="105">
        <v>831</v>
      </c>
      <c r="R15" s="105">
        <v>631</v>
      </c>
      <c r="S15" s="105">
        <v>2788</v>
      </c>
      <c r="T15" s="105">
        <v>2154</v>
      </c>
      <c r="U15" s="105">
        <v>2020</v>
      </c>
      <c r="V15" s="105">
        <v>4844</v>
      </c>
      <c r="W15" s="105">
        <v>3666</v>
      </c>
      <c r="X15" s="105">
        <v>291</v>
      </c>
      <c r="Y15" s="105">
        <v>152</v>
      </c>
      <c r="Z15" s="105">
        <v>1069</v>
      </c>
      <c r="AA15" s="105">
        <v>703</v>
      </c>
      <c r="AB15" s="105">
        <v>1102</v>
      </c>
      <c r="AC15" s="105">
        <v>923</v>
      </c>
      <c r="AD15" s="105">
        <v>1979</v>
      </c>
      <c r="AE15" s="105">
        <v>1595</v>
      </c>
      <c r="AF15" s="105">
        <v>1796</v>
      </c>
      <c r="AG15" s="105">
        <v>1450</v>
      </c>
      <c r="AH15" s="105">
        <v>3045</v>
      </c>
      <c r="AI15" s="105">
        <v>2214</v>
      </c>
      <c r="AJ15" s="113">
        <v>8463</v>
      </c>
      <c r="AK15" s="113">
        <v>6451</v>
      </c>
      <c r="AL15" s="113">
        <v>371</v>
      </c>
      <c r="AM15" s="113">
        <v>186</v>
      </c>
      <c r="AN15" s="113">
        <v>1457</v>
      </c>
      <c r="AO15" s="113">
        <v>895</v>
      </c>
      <c r="AP15" s="113">
        <v>2151</v>
      </c>
      <c r="AQ15" s="113">
        <v>1777</v>
      </c>
      <c r="AR15" s="113">
        <v>3789</v>
      </c>
      <c r="AS15" s="113">
        <v>3061</v>
      </c>
      <c r="AT15" s="113">
        <v>2627</v>
      </c>
      <c r="AU15" s="113">
        <v>2081</v>
      </c>
      <c r="AV15" s="113">
        <v>5833</v>
      </c>
      <c r="AW15" s="113">
        <v>4368</v>
      </c>
      <c r="AX15" s="105">
        <v>0.5723738626964433</v>
      </c>
      <c r="AY15" s="105">
        <v>0.78436657681940702</v>
      </c>
      <c r="AZ15" s="105">
        <v>0.79072276159654797</v>
      </c>
      <c r="BA15" s="105">
        <v>0.52230139878595938</v>
      </c>
      <c r="BB15" s="105">
        <v>0.68366958507803577</v>
      </c>
      <c r="BC15" s="105">
        <v>0.52202983027601579</v>
      </c>
      <c r="BD15" s="105">
        <v>0.76954959933683342</v>
      </c>
      <c r="BE15" s="114">
        <v>0.42499999999999999</v>
      </c>
      <c r="BF15" s="105">
        <v>0.65762394761459309</v>
      </c>
      <c r="BG15" s="105">
        <v>0.80994475138121547</v>
      </c>
      <c r="BH15" s="105">
        <v>0.75932611311672682</v>
      </c>
      <c r="BI15" s="105">
        <v>0.77259684361549497</v>
      </c>
      <c r="BJ15" s="114">
        <v>0.75681255161023953</v>
      </c>
      <c r="BK15" s="114">
        <v>0.5223367697594502</v>
      </c>
      <c r="BL15" s="114">
        <v>0.65762394761459309</v>
      </c>
      <c r="BM15" s="114">
        <v>0.80596260737746339</v>
      </c>
      <c r="BN15" s="114">
        <v>0.80734966592427615</v>
      </c>
      <c r="BO15" s="114">
        <v>0.72709359605911328</v>
      </c>
      <c r="BP15" s="114">
        <v>0.7622592461302139</v>
      </c>
      <c r="BQ15" s="114">
        <v>0.50134770889487867</v>
      </c>
      <c r="BR15" s="114">
        <v>0.61427590940288268</v>
      </c>
      <c r="BS15" s="114">
        <v>0.80786487199788859</v>
      </c>
      <c r="BT15" s="114">
        <v>0.79215835553863723</v>
      </c>
      <c r="BU15" s="114">
        <v>0.74884279101662954</v>
      </c>
      <c r="BV15" s="105">
        <v>0.52472714870395631</v>
      </c>
      <c r="BW15" s="105">
        <v>0.81193679753234205</v>
      </c>
      <c r="BX15" s="105">
        <v>0.98282321419193797</v>
      </c>
      <c r="BY15" s="105">
        <v>0.64809057514354351</v>
      </c>
      <c r="BZ15" s="105">
        <v>0.9982819605861547</v>
      </c>
      <c r="CA15" s="105">
        <v>1.110379283080136</v>
      </c>
      <c r="CB15" s="105">
        <v>0.62058362267320988</v>
      </c>
      <c r="CC15" s="105">
        <v>0.76036962454345725</v>
      </c>
      <c r="CD15" s="105">
        <v>1.0578433351320675</v>
      </c>
      <c r="CE15" s="105">
        <v>-0.527840809138721</v>
      </c>
      <c r="CF15" s="105">
        <v>1.1175934155367346</v>
      </c>
      <c r="CG15" s="105">
        <v>0.7937345217676085</v>
      </c>
      <c r="CH15" s="105">
        <v>1.1043182619814509</v>
      </c>
      <c r="CI15" s="105">
        <v>0.35039404133110569</v>
      </c>
      <c r="CJ15" s="105">
        <v>0.16401233240665211</v>
      </c>
      <c r="CK15" s="105">
        <v>0.4405983107803127</v>
      </c>
    </row>
    <row r="16" spans="1:89" x14ac:dyDescent="0.25">
      <c r="A16" s="110" t="s">
        <v>30</v>
      </c>
      <c r="B16" s="110" t="s">
        <v>31</v>
      </c>
      <c r="C16" s="105">
        <v>20</v>
      </c>
      <c r="D16" s="111">
        <v>616175</v>
      </c>
      <c r="E16" s="112">
        <v>25078</v>
      </c>
      <c r="F16" s="105">
        <v>2019</v>
      </c>
      <c r="G16" s="105">
        <v>824</v>
      </c>
      <c r="H16" s="105">
        <v>476</v>
      </c>
      <c r="I16" s="105">
        <v>30</v>
      </c>
      <c r="J16" s="105">
        <v>7</v>
      </c>
      <c r="K16" s="105">
        <v>73</v>
      </c>
      <c r="L16" s="105">
        <v>36</v>
      </c>
      <c r="M16" s="105">
        <v>143</v>
      </c>
      <c r="N16" s="105">
        <v>105</v>
      </c>
      <c r="O16" s="105">
        <v>518</v>
      </c>
      <c r="P16" s="105">
        <v>292</v>
      </c>
      <c r="Q16" s="105">
        <v>170</v>
      </c>
      <c r="R16" s="105">
        <v>86</v>
      </c>
      <c r="S16" s="105">
        <v>654</v>
      </c>
      <c r="T16" s="105">
        <v>390</v>
      </c>
      <c r="U16" s="105">
        <v>2020</v>
      </c>
      <c r="V16" s="105">
        <v>2096</v>
      </c>
      <c r="W16" s="105">
        <v>1476</v>
      </c>
      <c r="X16" s="105">
        <v>106</v>
      </c>
      <c r="Y16" s="105">
        <v>67</v>
      </c>
      <c r="Z16" s="105">
        <v>182</v>
      </c>
      <c r="AA16" s="105">
        <v>111</v>
      </c>
      <c r="AB16" s="105">
        <v>244</v>
      </c>
      <c r="AC16" s="105">
        <v>207</v>
      </c>
      <c r="AD16" s="105">
        <v>1373</v>
      </c>
      <c r="AE16" s="105">
        <v>959</v>
      </c>
      <c r="AF16" s="105">
        <v>561</v>
      </c>
      <c r="AG16" s="105">
        <v>457</v>
      </c>
      <c r="AH16" s="105">
        <v>1525</v>
      </c>
      <c r="AI16" s="105">
        <v>1017</v>
      </c>
      <c r="AJ16" s="113">
        <v>2920</v>
      </c>
      <c r="AK16" s="113">
        <v>1952</v>
      </c>
      <c r="AL16" s="113">
        <v>136</v>
      </c>
      <c r="AM16" s="113">
        <v>74</v>
      </c>
      <c r="AN16" s="113">
        <v>255</v>
      </c>
      <c r="AO16" s="113">
        <v>147</v>
      </c>
      <c r="AP16" s="113">
        <v>387</v>
      </c>
      <c r="AQ16" s="113">
        <v>312</v>
      </c>
      <c r="AR16" s="113">
        <v>1891</v>
      </c>
      <c r="AS16" s="113">
        <v>1251</v>
      </c>
      <c r="AT16" s="113">
        <v>731</v>
      </c>
      <c r="AU16" s="113">
        <v>543</v>
      </c>
      <c r="AV16" s="113">
        <v>2179</v>
      </c>
      <c r="AW16" s="113">
        <v>1407</v>
      </c>
      <c r="AX16" s="105">
        <v>0.71780821917808224</v>
      </c>
      <c r="AY16" s="105">
        <v>0.77941176470588236</v>
      </c>
      <c r="AZ16" s="105">
        <v>0.8</v>
      </c>
      <c r="BA16" s="105">
        <v>0.72607086197778958</v>
      </c>
      <c r="BB16" s="105">
        <v>0.76744186046511631</v>
      </c>
      <c r="BC16" s="105">
        <v>0.6998623221661312</v>
      </c>
      <c r="BD16" s="105">
        <v>0.57766990291262132</v>
      </c>
      <c r="BE16" s="114">
        <v>0.23333333333333334</v>
      </c>
      <c r="BF16" s="105">
        <v>0.60989010989010994</v>
      </c>
      <c r="BG16" s="105">
        <v>0.56370656370656369</v>
      </c>
      <c r="BH16" s="105">
        <v>0.50588235294117645</v>
      </c>
      <c r="BI16" s="105">
        <v>0.59633027522935778</v>
      </c>
      <c r="BJ16" s="114">
        <v>0.70419847328244278</v>
      </c>
      <c r="BK16" s="114">
        <v>0.63207547169811318</v>
      </c>
      <c r="BL16" s="114">
        <v>0.60989010989010994</v>
      </c>
      <c r="BM16" s="114">
        <v>0.69847050254916243</v>
      </c>
      <c r="BN16" s="114">
        <v>0.81461675579322634</v>
      </c>
      <c r="BO16" s="114">
        <v>0.66688524590163933</v>
      </c>
      <c r="BP16" s="114">
        <v>0.66849315068493154</v>
      </c>
      <c r="BQ16" s="114">
        <v>0.54411764705882348</v>
      </c>
      <c r="BR16" s="114">
        <v>0.57647058823529407</v>
      </c>
      <c r="BS16" s="114">
        <v>0.66155473294553147</v>
      </c>
      <c r="BT16" s="114">
        <v>0.7428180574555403</v>
      </c>
      <c r="BU16" s="114">
        <v>0.64570904084442404</v>
      </c>
      <c r="BV16" s="105">
        <v>0.41392694063926944</v>
      </c>
      <c r="BW16" s="105">
        <v>1.0819283456269759</v>
      </c>
      <c r="BX16" s="105">
        <v>0.84832579185520363</v>
      </c>
      <c r="BY16" s="105">
        <v>0.90494225510063542</v>
      </c>
      <c r="BZ16" s="105">
        <v>0.85742221428901566</v>
      </c>
      <c r="CA16" s="105">
        <v>1.2215246338099019</v>
      </c>
      <c r="CB16" s="105">
        <v>0.82248318991865321</v>
      </c>
      <c r="CC16" s="105">
        <v>0.87138759580570835</v>
      </c>
      <c r="CD16" s="105">
        <v>1.1503912915391772</v>
      </c>
      <c r="CE16" s="105">
        <v>0.71411668644841519</v>
      </c>
      <c r="CF16" s="105">
        <v>-6.0032868196620619E-2</v>
      </c>
      <c r="CG16" s="105">
        <v>0.20193838866618663</v>
      </c>
      <c r="CH16" s="105">
        <v>-0.62054882551114532</v>
      </c>
      <c r="CI16" s="105">
        <v>1.0003203915210774</v>
      </c>
      <c r="CJ16" s="105">
        <v>0.58733455098055598</v>
      </c>
      <c r="CK16" s="105">
        <v>1.2141394100339173</v>
      </c>
    </row>
    <row r="17" spans="1:89" x14ac:dyDescent="0.25">
      <c r="A17" s="110" t="s">
        <v>24</v>
      </c>
      <c r="B17" s="110" t="s">
        <v>25</v>
      </c>
      <c r="C17" s="105">
        <v>21</v>
      </c>
      <c r="D17" s="111">
        <v>342616</v>
      </c>
      <c r="E17" s="112">
        <v>16093</v>
      </c>
      <c r="F17" s="105">
        <v>2020</v>
      </c>
      <c r="G17" s="105">
        <v>288</v>
      </c>
      <c r="H17" s="105">
        <v>204</v>
      </c>
      <c r="I17" s="105">
        <v>7</v>
      </c>
      <c r="J17" s="105">
        <v>3</v>
      </c>
      <c r="K17" s="105">
        <v>14</v>
      </c>
      <c r="L17" s="105">
        <v>7</v>
      </c>
      <c r="M17" s="105">
        <v>60</v>
      </c>
      <c r="N17" s="105">
        <v>43</v>
      </c>
      <c r="O17" s="105">
        <v>174</v>
      </c>
      <c r="P17" s="105">
        <v>127</v>
      </c>
      <c r="Q17" s="105">
        <v>55</v>
      </c>
      <c r="R17" s="105">
        <v>37</v>
      </c>
      <c r="S17" s="105">
        <v>231</v>
      </c>
      <c r="T17" s="105">
        <v>165</v>
      </c>
      <c r="U17" s="105">
        <v>2019</v>
      </c>
      <c r="V17" s="105">
        <v>327</v>
      </c>
      <c r="W17" s="105">
        <v>224</v>
      </c>
      <c r="X17" s="105">
        <v>23</v>
      </c>
      <c r="Y17" s="105">
        <v>7</v>
      </c>
      <c r="Z17" s="105">
        <v>37</v>
      </c>
      <c r="AA17" s="105">
        <v>16</v>
      </c>
      <c r="AB17" s="105">
        <v>47</v>
      </c>
      <c r="AC17" s="105">
        <v>36</v>
      </c>
      <c r="AD17" s="105">
        <v>204</v>
      </c>
      <c r="AE17" s="105">
        <v>155</v>
      </c>
      <c r="AF17" s="105">
        <v>87</v>
      </c>
      <c r="AG17" s="105">
        <v>54</v>
      </c>
      <c r="AH17" s="105">
        <v>240</v>
      </c>
      <c r="AI17" s="105">
        <v>170</v>
      </c>
      <c r="AJ17" s="113">
        <v>615</v>
      </c>
      <c r="AK17" s="113">
        <v>428</v>
      </c>
      <c r="AL17" s="113">
        <v>30</v>
      </c>
      <c r="AM17" s="113">
        <v>10</v>
      </c>
      <c r="AN17" s="113">
        <v>51</v>
      </c>
      <c r="AO17" s="113">
        <v>23</v>
      </c>
      <c r="AP17" s="113">
        <v>107</v>
      </c>
      <c r="AQ17" s="113">
        <v>79</v>
      </c>
      <c r="AR17" s="113">
        <v>378</v>
      </c>
      <c r="AS17" s="113">
        <v>282</v>
      </c>
      <c r="AT17" s="113">
        <v>142</v>
      </c>
      <c r="AU17" s="113">
        <v>91</v>
      </c>
      <c r="AV17" s="113">
        <v>471</v>
      </c>
      <c r="AW17" s="113">
        <v>335</v>
      </c>
      <c r="AX17" s="105">
        <v>0.53170731707317076</v>
      </c>
      <c r="AY17" s="105">
        <v>0.76666666666666672</v>
      </c>
      <c r="AZ17" s="105">
        <v>0.900709219858156</v>
      </c>
      <c r="BA17" s="105">
        <v>0.53968253968253965</v>
      </c>
      <c r="BB17" s="105">
        <v>0.61267605633802813</v>
      </c>
      <c r="BC17" s="105">
        <v>0.50955414012738853</v>
      </c>
      <c r="BD17" s="105">
        <v>0.70833333333333337</v>
      </c>
      <c r="BE17" s="114">
        <v>0.42857142857142855</v>
      </c>
      <c r="BF17" s="105">
        <v>0.43243243243243246</v>
      </c>
      <c r="BG17" s="105">
        <v>0.72988505747126442</v>
      </c>
      <c r="BH17" s="105">
        <v>0.67272727272727273</v>
      </c>
      <c r="BI17" s="105">
        <v>0.7142857142857143</v>
      </c>
      <c r="BJ17" s="114">
        <v>0.68501529051987764</v>
      </c>
      <c r="BK17" s="114">
        <v>0.30434782608695654</v>
      </c>
      <c r="BL17" s="114">
        <v>0.43243243243243246</v>
      </c>
      <c r="BM17" s="114">
        <v>0.75980392156862742</v>
      </c>
      <c r="BN17" s="114">
        <v>0.62068965517241381</v>
      </c>
      <c r="BO17" s="114">
        <v>0.70833333333333337</v>
      </c>
      <c r="BP17" s="114">
        <v>0.69593495934959348</v>
      </c>
      <c r="BQ17" s="114">
        <v>0.33333333333333331</v>
      </c>
      <c r="BR17" s="114">
        <v>0.45098039215686275</v>
      </c>
      <c r="BS17" s="114">
        <v>0.74603174603174605</v>
      </c>
      <c r="BT17" s="114">
        <v>0.64084507042253525</v>
      </c>
      <c r="BU17" s="114">
        <v>0.71125265392781312</v>
      </c>
      <c r="BV17" s="105">
        <v>0.58717660292463436</v>
      </c>
      <c r="BW17" s="105">
        <v>0.59246648223026177</v>
      </c>
      <c r="BX17" s="105">
        <v>0.94181818181818178</v>
      </c>
      <c r="BY17" s="105">
        <v>0.40056100981767184</v>
      </c>
      <c r="BZ17" s="105">
        <v>1.2241285403050108</v>
      </c>
      <c r="CA17" s="105">
        <v>0.87626774847870181</v>
      </c>
      <c r="CB17" s="105">
        <v>0.44680851063829785</v>
      </c>
      <c r="CC17" s="105">
        <v>0.60450563204005003</v>
      </c>
      <c r="CD17" s="105">
        <v>0.90100903931048992</v>
      </c>
      <c r="CE17" s="105">
        <v>-0.87511859396417913</v>
      </c>
      <c r="CF17" s="105">
        <v>0.28461404285606262</v>
      </c>
      <c r="CG17" s="105">
        <v>-1.3831491568818917E-2</v>
      </c>
      <c r="CH17" s="105">
        <v>0.55402594645063763</v>
      </c>
      <c r="CI17" s="105">
        <v>-0.20899806564357018</v>
      </c>
      <c r="CJ17" s="105">
        <v>-0.43031208509208263</v>
      </c>
      <c r="CK17" s="105">
        <v>-0.87026557320241715</v>
      </c>
    </row>
    <row r="18" spans="1:89" x14ac:dyDescent="0.25">
      <c r="A18" s="110" t="s">
        <v>32</v>
      </c>
      <c r="B18" s="110" t="s">
        <v>33</v>
      </c>
      <c r="C18" s="105">
        <v>20</v>
      </c>
      <c r="D18" s="111">
        <v>159224</v>
      </c>
      <c r="E18" s="112">
        <v>4650</v>
      </c>
      <c r="F18" s="105">
        <v>2020</v>
      </c>
      <c r="G18" s="105">
        <v>147</v>
      </c>
      <c r="H18" s="105">
        <v>113</v>
      </c>
      <c r="I18" s="105">
        <v>2</v>
      </c>
      <c r="J18" s="105">
        <v>0</v>
      </c>
      <c r="K18" s="105">
        <v>10</v>
      </c>
      <c r="L18" s="105">
        <v>6</v>
      </c>
      <c r="M18" s="105">
        <v>36</v>
      </c>
      <c r="N18" s="105">
        <v>30</v>
      </c>
      <c r="O18" s="105">
        <v>82</v>
      </c>
      <c r="P18" s="105">
        <v>62</v>
      </c>
      <c r="Q18" s="105">
        <v>24</v>
      </c>
      <c r="R18" s="105">
        <v>19</v>
      </c>
      <c r="S18" s="105">
        <v>123</v>
      </c>
      <c r="T18" s="105">
        <v>94</v>
      </c>
      <c r="U18" s="105">
        <v>2020</v>
      </c>
      <c r="V18" s="105">
        <v>150</v>
      </c>
      <c r="W18" s="105">
        <v>102</v>
      </c>
      <c r="X18" s="105">
        <v>3</v>
      </c>
      <c r="Y18" s="105">
        <v>0</v>
      </c>
      <c r="Z18" s="105">
        <v>21</v>
      </c>
      <c r="AA18" s="105">
        <v>13</v>
      </c>
      <c r="AB18" s="105">
        <v>30</v>
      </c>
      <c r="AC18" s="105">
        <v>25</v>
      </c>
      <c r="AD18" s="105">
        <v>82</v>
      </c>
      <c r="AE18" s="105">
        <v>56</v>
      </c>
      <c r="AF18" s="105">
        <v>24</v>
      </c>
      <c r="AG18" s="105">
        <v>19</v>
      </c>
      <c r="AH18" s="105">
        <v>126</v>
      </c>
      <c r="AI18" s="105">
        <v>83</v>
      </c>
      <c r="AJ18" s="113">
        <v>297</v>
      </c>
      <c r="AK18" s="113">
        <v>215</v>
      </c>
      <c r="AL18" s="113">
        <v>5</v>
      </c>
      <c r="AM18" s="113">
        <v>0</v>
      </c>
      <c r="AN18" s="113">
        <v>31</v>
      </c>
      <c r="AO18" s="113">
        <v>19</v>
      </c>
      <c r="AP18" s="113">
        <v>66</v>
      </c>
      <c r="AQ18" s="113">
        <v>55</v>
      </c>
      <c r="AR18" s="113">
        <v>164</v>
      </c>
      <c r="AS18" s="113">
        <v>118</v>
      </c>
      <c r="AT18" s="113">
        <v>48</v>
      </c>
      <c r="AU18" s="113">
        <v>38</v>
      </c>
      <c r="AV18" s="113">
        <v>249</v>
      </c>
      <c r="AW18" s="113">
        <v>177</v>
      </c>
      <c r="AX18" s="105">
        <v>0.50505050505050508</v>
      </c>
      <c r="AY18" s="105">
        <v>0.6</v>
      </c>
      <c r="AZ18" s="105">
        <v>0.86111111111111116</v>
      </c>
      <c r="BA18" s="105">
        <v>0.5</v>
      </c>
      <c r="BB18" s="105">
        <v>0.5</v>
      </c>
      <c r="BC18" s="105">
        <v>0.50602409638554213</v>
      </c>
      <c r="BD18" s="105">
        <v>0.76870748299319724</v>
      </c>
      <c r="BE18" s="114">
        <v>0</v>
      </c>
      <c r="BF18" s="105">
        <v>0.61904761904761907</v>
      </c>
      <c r="BG18" s="105">
        <v>0.75609756097560976</v>
      </c>
      <c r="BH18" s="105">
        <v>0.79166666666666663</v>
      </c>
      <c r="BI18" s="105">
        <v>0.76422764227642281</v>
      </c>
      <c r="BJ18" s="114">
        <v>0.68</v>
      </c>
      <c r="BK18" s="114">
        <v>0</v>
      </c>
      <c r="BL18" s="114">
        <v>0.61904761904761907</v>
      </c>
      <c r="BM18" s="114">
        <v>0.68292682926829273</v>
      </c>
      <c r="BN18" s="114">
        <v>0.79166666666666663</v>
      </c>
      <c r="BO18" s="114">
        <v>0.65873015873015872</v>
      </c>
      <c r="BP18" s="114">
        <v>0.72390572390572394</v>
      </c>
      <c r="BQ18" s="114">
        <v>0</v>
      </c>
      <c r="BR18" s="114">
        <v>0.61290322580645162</v>
      </c>
      <c r="BS18" s="114">
        <v>0.71951219512195119</v>
      </c>
      <c r="BT18" s="114">
        <v>0.79166666666666663</v>
      </c>
      <c r="BU18" s="114">
        <v>0.71084337349397586</v>
      </c>
      <c r="BV18" s="105">
        <v>0</v>
      </c>
      <c r="BW18" s="105">
        <v>0.81874039938556065</v>
      </c>
      <c r="BX18" s="105">
        <v>1.0359042553191489</v>
      </c>
      <c r="BY18" s="105">
        <v>0</v>
      </c>
      <c r="BZ18" s="105">
        <v>0.86264441591784347</v>
      </c>
      <c r="CA18" s="105">
        <v>1.2018072289156627</v>
      </c>
      <c r="CB18" s="105">
        <v>0</v>
      </c>
      <c r="CC18" s="105">
        <v>0.85183160196828878</v>
      </c>
      <c r="CD18" s="105">
        <v>1.1137005649717515</v>
      </c>
      <c r="CE18" s="105">
        <v>-1.1027582542268946</v>
      </c>
      <c r="CF18" s="105">
        <v>0.63590421187710633</v>
      </c>
      <c r="CG18" s="105">
        <v>-7.0242810181155566E-2</v>
      </c>
      <c r="CH18" s="105">
        <v>1.0967482126638495</v>
      </c>
      <c r="CI18" s="105">
        <v>-1.6473004281243393</v>
      </c>
      <c r="CJ18" s="105">
        <v>0.51276566268662138</v>
      </c>
      <c r="CK18" s="105">
        <v>0.90746829526039263</v>
      </c>
    </row>
    <row r="19" spans="1:89" x14ac:dyDescent="0.25">
      <c r="A19" s="110" t="s">
        <v>34</v>
      </c>
      <c r="B19" s="110" t="s">
        <v>35</v>
      </c>
      <c r="C19" s="105">
        <v>21</v>
      </c>
      <c r="D19" s="111">
        <v>214207</v>
      </c>
      <c r="E19" s="112">
        <v>7626</v>
      </c>
      <c r="F19" s="105">
        <v>2020</v>
      </c>
      <c r="G19" s="105">
        <v>522</v>
      </c>
      <c r="H19" s="105">
        <v>299</v>
      </c>
      <c r="I19" s="105">
        <v>5</v>
      </c>
      <c r="J19" s="105">
        <v>4</v>
      </c>
      <c r="K19" s="105">
        <v>19</v>
      </c>
      <c r="L19" s="105">
        <v>8</v>
      </c>
      <c r="M19" s="105">
        <v>87</v>
      </c>
      <c r="N19" s="105">
        <v>63</v>
      </c>
      <c r="O19" s="105">
        <v>372</v>
      </c>
      <c r="P19" s="105">
        <v>201</v>
      </c>
      <c r="Q19" s="105">
        <v>135</v>
      </c>
      <c r="R19" s="105">
        <v>86</v>
      </c>
      <c r="S19" s="105">
        <v>386</v>
      </c>
      <c r="T19" s="105">
        <v>213</v>
      </c>
      <c r="U19" s="105">
        <v>2020</v>
      </c>
      <c r="V19" s="105">
        <v>1266</v>
      </c>
      <c r="W19" s="105">
        <v>780</v>
      </c>
      <c r="X19" s="105">
        <v>54</v>
      </c>
      <c r="Y19" s="105">
        <v>27</v>
      </c>
      <c r="Z19" s="105">
        <v>73</v>
      </c>
      <c r="AA19" s="105">
        <v>37</v>
      </c>
      <c r="AB19" s="105">
        <v>126</v>
      </c>
      <c r="AC19" s="105">
        <v>101</v>
      </c>
      <c r="AD19" s="105">
        <v>902</v>
      </c>
      <c r="AE19" s="105">
        <v>555</v>
      </c>
      <c r="AF19" s="105">
        <v>405</v>
      </c>
      <c r="AG19" s="105">
        <v>277</v>
      </c>
      <c r="AH19" s="105">
        <v>852</v>
      </c>
      <c r="AI19" s="105">
        <v>500</v>
      </c>
      <c r="AJ19" s="113">
        <v>1788</v>
      </c>
      <c r="AK19" s="113">
        <v>1079</v>
      </c>
      <c r="AL19" s="113">
        <v>59</v>
      </c>
      <c r="AM19" s="113">
        <v>31</v>
      </c>
      <c r="AN19" s="113">
        <v>92</v>
      </c>
      <c r="AO19" s="113">
        <v>45</v>
      </c>
      <c r="AP19" s="113">
        <v>213</v>
      </c>
      <c r="AQ19" s="113">
        <v>164</v>
      </c>
      <c r="AR19" s="113">
        <v>1274</v>
      </c>
      <c r="AS19" s="113">
        <v>756</v>
      </c>
      <c r="AT19" s="113">
        <v>540</v>
      </c>
      <c r="AU19" s="113">
        <v>363</v>
      </c>
      <c r="AV19" s="113">
        <v>1238</v>
      </c>
      <c r="AW19" s="113">
        <v>713</v>
      </c>
      <c r="AX19" s="105">
        <v>0.70805369127516782</v>
      </c>
      <c r="AY19" s="105">
        <v>0.9152542372881356</v>
      </c>
      <c r="AZ19" s="105">
        <v>0.91363636363636369</v>
      </c>
      <c r="BA19" s="105">
        <v>0.70800627943485084</v>
      </c>
      <c r="BB19" s="105">
        <v>0.75</v>
      </c>
      <c r="BC19" s="105">
        <v>0.68820678513731826</v>
      </c>
      <c r="BD19" s="105">
        <v>0.57279693486590033</v>
      </c>
      <c r="BE19" s="114">
        <v>0.8</v>
      </c>
      <c r="BF19" s="105">
        <v>0.50684931506849318</v>
      </c>
      <c r="BG19" s="105">
        <v>0.54032258064516125</v>
      </c>
      <c r="BH19" s="105">
        <v>0.63703703703703707</v>
      </c>
      <c r="BI19" s="105">
        <v>0.55181347150259064</v>
      </c>
      <c r="BJ19" s="114">
        <v>0.61611374407582942</v>
      </c>
      <c r="BK19" s="114">
        <v>0.5</v>
      </c>
      <c r="BL19" s="114">
        <v>0.50684931506849318</v>
      </c>
      <c r="BM19" s="114">
        <v>0.61529933481152999</v>
      </c>
      <c r="BN19" s="114">
        <v>0.68395061728395057</v>
      </c>
      <c r="BO19" s="114">
        <v>0.58685446009389675</v>
      </c>
      <c r="BP19" s="114">
        <v>0.6034675615212528</v>
      </c>
      <c r="BQ19" s="114">
        <v>0.52542372881355937</v>
      </c>
      <c r="BR19" s="114">
        <v>0.4891304347826087</v>
      </c>
      <c r="BS19" s="114">
        <v>0.59340659340659341</v>
      </c>
      <c r="BT19" s="114">
        <v>0.67222222222222228</v>
      </c>
      <c r="BU19" s="114">
        <v>0.57592891760904685</v>
      </c>
      <c r="BV19" s="105">
        <v>1.4805970149253733</v>
      </c>
      <c r="BW19" s="105">
        <v>0.93804947863422627</v>
      </c>
      <c r="BX19" s="105">
        <v>1.1544427056164146</v>
      </c>
      <c r="BY19" s="105">
        <v>0.81261261261261253</v>
      </c>
      <c r="BZ19" s="105">
        <v>0.89962538122263414</v>
      </c>
      <c r="CA19" s="105">
        <v>1.1654518518518517</v>
      </c>
      <c r="CB19" s="105">
        <v>0.88543628374136851</v>
      </c>
      <c r="CC19" s="105">
        <v>0.82427536231884058</v>
      </c>
      <c r="CD19" s="105">
        <v>1.1671965092722456</v>
      </c>
      <c r="CE19" s="105">
        <v>0.63081649976613063</v>
      </c>
      <c r="CF19" s="105">
        <v>-0.87670164970817566</v>
      </c>
      <c r="CG19" s="105">
        <v>-0.78882689291852603</v>
      </c>
      <c r="CH19" s="105">
        <v>-0.66435347164530256</v>
      </c>
      <c r="CI19" s="105">
        <v>1.2029700309411817</v>
      </c>
      <c r="CJ19" s="105">
        <v>0.40769106646289233</v>
      </c>
      <c r="CK19" s="105">
        <v>1.354602010215495</v>
      </c>
    </row>
    <row r="20" spans="1:89" x14ac:dyDescent="0.25">
      <c r="A20" s="110" t="s">
        <v>36</v>
      </c>
      <c r="B20" s="110" t="s">
        <v>37</v>
      </c>
      <c r="C20" s="105">
        <v>21</v>
      </c>
      <c r="D20" s="111">
        <v>244519</v>
      </c>
      <c r="E20" s="112">
        <v>4564</v>
      </c>
      <c r="F20" s="105">
        <v>2020</v>
      </c>
      <c r="G20" s="105">
        <v>275</v>
      </c>
      <c r="H20" s="105">
        <v>121</v>
      </c>
      <c r="I20" s="105">
        <v>23</v>
      </c>
      <c r="J20" s="105">
        <v>7</v>
      </c>
      <c r="K20" s="105">
        <v>30</v>
      </c>
      <c r="L20" s="105">
        <v>12</v>
      </c>
      <c r="M20" s="105">
        <v>29</v>
      </c>
      <c r="N20" s="105">
        <v>13</v>
      </c>
      <c r="O20" s="105">
        <v>182</v>
      </c>
      <c r="P20" s="105">
        <v>85</v>
      </c>
      <c r="Q20" s="105">
        <v>76</v>
      </c>
      <c r="R20" s="105">
        <v>28</v>
      </c>
      <c r="S20" s="105">
        <v>199</v>
      </c>
      <c r="T20" s="105">
        <v>93</v>
      </c>
      <c r="U20" s="105">
        <v>2020</v>
      </c>
      <c r="V20" s="105">
        <v>727</v>
      </c>
      <c r="W20" s="105">
        <v>419</v>
      </c>
      <c r="X20" s="105">
        <v>103</v>
      </c>
      <c r="Y20" s="105">
        <v>41</v>
      </c>
      <c r="Z20" s="105">
        <v>67</v>
      </c>
      <c r="AA20" s="105">
        <v>36</v>
      </c>
      <c r="AB20" s="105">
        <v>71</v>
      </c>
      <c r="AC20" s="105">
        <v>61</v>
      </c>
      <c r="AD20" s="105">
        <v>420</v>
      </c>
      <c r="AE20" s="105">
        <v>247</v>
      </c>
      <c r="AF20" s="105">
        <v>273</v>
      </c>
      <c r="AG20" s="105">
        <v>164</v>
      </c>
      <c r="AH20" s="105">
        <v>452</v>
      </c>
      <c r="AI20" s="105">
        <v>254</v>
      </c>
      <c r="AJ20" s="113">
        <v>1002</v>
      </c>
      <c r="AK20" s="113">
        <v>540</v>
      </c>
      <c r="AL20" s="113">
        <v>126</v>
      </c>
      <c r="AM20" s="113">
        <v>48</v>
      </c>
      <c r="AN20" s="113">
        <v>97</v>
      </c>
      <c r="AO20" s="113">
        <v>48</v>
      </c>
      <c r="AP20" s="113">
        <v>100</v>
      </c>
      <c r="AQ20" s="113">
        <v>74</v>
      </c>
      <c r="AR20" s="113">
        <v>602</v>
      </c>
      <c r="AS20" s="113">
        <v>332</v>
      </c>
      <c r="AT20" s="113">
        <v>349</v>
      </c>
      <c r="AU20" s="113">
        <v>192</v>
      </c>
      <c r="AV20" s="113">
        <v>651</v>
      </c>
      <c r="AW20" s="113">
        <v>347</v>
      </c>
      <c r="AX20" s="105">
        <v>0.72554890219560875</v>
      </c>
      <c r="AY20" s="105">
        <v>0.81746031746031744</v>
      </c>
      <c r="AZ20" s="105">
        <v>0.73913043478260865</v>
      </c>
      <c r="BA20" s="105">
        <v>0.69767441860465118</v>
      </c>
      <c r="BB20" s="105">
        <v>0.7822349570200573</v>
      </c>
      <c r="BC20" s="105">
        <v>0.69431643625192008</v>
      </c>
      <c r="BD20" s="105">
        <v>0.44</v>
      </c>
      <c r="BE20" s="114">
        <v>0.30434782608695654</v>
      </c>
      <c r="BF20" s="105">
        <v>0.53731343283582089</v>
      </c>
      <c r="BG20" s="105">
        <v>0.46703296703296704</v>
      </c>
      <c r="BH20" s="105">
        <v>0.36842105263157893</v>
      </c>
      <c r="BI20" s="105">
        <v>0.46733668341708545</v>
      </c>
      <c r="BJ20" s="114">
        <v>0.5763411279229711</v>
      </c>
      <c r="BK20" s="114">
        <v>0.39805825242718446</v>
      </c>
      <c r="BL20" s="114">
        <v>0.53731343283582089</v>
      </c>
      <c r="BM20" s="114">
        <v>0.58809523809523812</v>
      </c>
      <c r="BN20" s="114">
        <v>0.60073260073260071</v>
      </c>
      <c r="BO20" s="114">
        <v>0.56194690265486724</v>
      </c>
      <c r="BP20" s="114">
        <v>0.53892215568862278</v>
      </c>
      <c r="BQ20" s="114">
        <v>0.38095238095238093</v>
      </c>
      <c r="BR20" s="114">
        <v>0.49484536082474229</v>
      </c>
      <c r="BS20" s="114">
        <v>0.55149501661129563</v>
      </c>
      <c r="BT20" s="114">
        <v>0.55014326647564471</v>
      </c>
      <c r="BU20" s="114">
        <v>0.53302611367127495</v>
      </c>
      <c r="BV20" s="105">
        <v>0.65166240409207166</v>
      </c>
      <c r="BW20" s="105">
        <v>1.1504828797190518</v>
      </c>
      <c r="BX20" s="105">
        <v>0.78834182229767957</v>
      </c>
      <c r="BY20" s="105">
        <v>0.67686018631343103</v>
      </c>
      <c r="BZ20" s="105">
        <v>0.97896341463414638</v>
      </c>
      <c r="CA20" s="105">
        <v>1.0690202186265179</v>
      </c>
      <c r="CB20" s="105">
        <v>0.69076305220883538</v>
      </c>
      <c r="CC20" s="105">
        <v>0.89727984101353886</v>
      </c>
      <c r="CD20" s="105">
        <v>1.0321131598721749</v>
      </c>
      <c r="CE20" s="105">
        <v>0.78021935659564967</v>
      </c>
      <c r="CF20" s="105">
        <v>-1.687339717143729</v>
      </c>
      <c r="CG20" s="105">
        <v>-1.2361839728230055</v>
      </c>
      <c r="CH20" s="105">
        <v>-1.858106987721776</v>
      </c>
      <c r="CI20" s="105">
        <v>0.57630567214235395</v>
      </c>
      <c r="CJ20" s="105">
        <v>0.6860641761089632</v>
      </c>
      <c r="CK20" s="105">
        <v>0.22553847772497962</v>
      </c>
    </row>
    <row r="21" spans="1:89" x14ac:dyDescent="0.25">
      <c r="A21" s="110" t="s">
        <v>42</v>
      </c>
      <c r="B21" s="110" t="s">
        <v>43</v>
      </c>
      <c r="C21" s="105">
        <v>20</v>
      </c>
      <c r="D21" s="111">
        <v>327368</v>
      </c>
      <c r="E21" s="112">
        <v>19267</v>
      </c>
      <c r="F21" s="105">
        <v>2019</v>
      </c>
      <c r="G21" s="105">
        <v>148</v>
      </c>
      <c r="H21" s="105">
        <v>96</v>
      </c>
      <c r="I21" s="105">
        <v>1</v>
      </c>
      <c r="J21" s="105">
        <v>0</v>
      </c>
      <c r="K21" s="105">
        <v>1</v>
      </c>
      <c r="L21" s="105">
        <v>0</v>
      </c>
      <c r="M21" s="105">
        <v>30</v>
      </c>
      <c r="N21" s="105">
        <v>14</v>
      </c>
      <c r="O21" s="105">
        <v>103</v>
      </c>
      <c r="P21" s="105">
        <v>73</v>
      </c>
      <c r="Q21" s="105">
        <v>28</v>
      </c>
      <c r="R21" s="105">
        <v>14</v>
      </c>
      <c r="S21" s="105">
        <v>120</v>
      </c>
      <c r="T21" s="105">
        <v>82</v>
      </c>
      <c r="U21" s="105">
        <v>2019</v>
      </c>
      <c r="V21" s="105">
        <v>185</v>
      </c>
      <c r="W21" s="105">
        <v>132</v>
      </c>
      <c r="X21" s="105">
        <v>1</v>
      </c>
      <c r="Y21" s="105">
        <v>0</v>
      </c>
      <c r="Z21" s="105">
        <v>6</v>
      </c>
      <c r="AA21" s="105">
        <v>4</v>
      </c>
      <c r="AB21" s="105">
        <v>27</v>
      </c>
      <c r="AC21" s="105">
        <v>16</v>
      </c>
      <c r="AD21" s="105">
        <v>143</v>
      </c>
      <c r="AE21" s="105">
        <v>106</v>
      </c>
      <c r="AF21" s="105">
        <v>49</v>
      </c>
      <c r="AG21" s="105">
        <v>34</v>
      </c>
      <c r="AH21" s="105">
        <v>136</v>
      </c>
      <c r="AI21" s="105">
        <v>98</v>
      </c>
      <c r="AJ21" s="113">
        <v>333</v>
      </c>
      <c r="AK21" s="113">
        <v>228</v>
      </c>
      <c r="AL21" s="113">
        <v>2</v>
      </c>
      <c r="AM21" s="113">
        <v>0</v>
      </c>
      <c r="AN21" s="113">
        <v>7</v>
      </c>
      <c r="AO21" s="113">
        <v>4</v>
      </c>
      <c r="AP21" s="113">
        <v>57</v>
      </c>
      <c r="AQ21" s="113">
        <v>30</v>
      </c>
      <c r="AR21" s="113">
        <v>246</v>
      </c>
      <c r="AS21" s="113">
        <v>179</v>
      </c>
      <c r="AT21" s="113">
        <v>77</v>
      </c>
      <c r="AU21" s="113">
        <v>48</v>
      </c>
      <c r="AV21" s="113">
        <v>256</v>
      </c>
      <c r="AW21" s="113">
        <v>180</v>
      </c>
      <c r="AX21" s="105">
        <v>0.55555555555555558</v>
      </c>
      <c r="AY21" s="105">
        <v>0.5</v>
      </c>
      <c r="AZ21" s="105">
        <v>0.98648648648648651</v>
      </c>
      <c r="BA21" s="105">
        <v>0.58130081300813008</v>
      </c>
      <c r="BB21" s="105">
        <v>0.63636363636363635</v>
      </c>
      <c r="BC21" s="105">
        <v>0.53125</v>
      </c>
      <c r="BD21" s="105">
        <v>0.64864864864864868</v>
      </c>
      <c r="BE21" s="114">
        <v>0</v>
      </c>
      <c r="BF21" s="105">
        <v>0.66666666666666663</v>
      </c>
      <c r="BG21" s="105">
        <v>0.70873786407766992</v>
      </c>
      <c r="BH21" s="105">
        <v>0.5</v>
      </c>
      <c r="BI21" s="105">
        <v>0.68333333333333335</v>
      </c>
      <c r="BJ21" s="114">
        <v>0.71351351351351355</v>
      </c>
      <c r="BK21" s="114">
        <v>0</v>
      </c>
      <c r="BL21" s="114">
        <v>0.66666666666666663</v>
      </c>
      <c r="BM21" s="114">
        <v>0.74125874125874125</v>
      </c>
      <c r="BN21" s="114">
        <v>0.69387755102040816</v>
      </c>
      <c r="BO21" s="114">
        <v>0.72058823529411764</v>
      </c>
      <c r="BP21" s="114">
        <v>0.68468468468468469</v>
      </c>
      <c r="BQ21" s="114">
        <v>0</v>
      </c>
      <c r="BR21" s="114">
        <v>0.5714285714285714</v>
      </c>
      <c r="BS21" s="114">
        <v>0.72764227642276424</v>
      </c>
      <c r="BT21" s="114">
        <v>0.62337662337662336</v>
      </c>
      <c r="BU21" s="114">
        <v>0.703125</v>
      </c>
      <c r="BV21" s="105">
        <v>0</v>
      </c>
      <c r="BW21" s="105">
        <v>0.94063926940639264</v>
      </c>
      <c r="BX21" s="105">
        <v>0.73170731707317072</v>
      </c>
      <c r="BY21" s="105">
        <v>0</v>
      </c>
      <c r="BZ21" s="105">
        <v>1.0682846565199506</v>
      </c>
      <c r="CA21" s="105">
        <v>0.96293211162015824</v>
      </c>
      <c r="CB21" s="105">
        <v>0</v>
      </c>
      <c r="CC21" s="105">
        <v>0.78531524341580206</v>
      </c>
      <c r="CD21" s="105">
        <v>0.88658008658008658</v>
      </c>
      <c r="CE21" s="105">
        <v>-0.6714631492929144</v>
      </c>
      <c r="CF21" s="105">
        <v>0.14331969673126999</v>
      </c>
      <c r="CG21" s="105">
        <v>0.30671271834439884</v>
      </c>
      <c r="CH21" s="105">
        <v>1.7501498275642274E-2</v>
      </c>
      <c r="CI21" s="105">
        <v>-1.6473004281243393</v>
      </c>
      <c r="CJ21" s="105">
        <v>0.2591323801311301</v>
      </c>
      <c r="CK21" s="105">
        <v>-0.99086670141163036</v>
      </c>
    </row>
    <row r="22" spans="1:89" x14ac:dyDescent="0.25">
      <c r="A22" s="110" t="s">
        <v>40</v>
      </c>
      <c r="B22" s="110" t="s">
        <v>41</v>
      </c>
      <c r="C22" s="105">
        <v>20</v>
      </c>
      <c r="D22" s="111">
        <v>270650</v>
      </c>
      <c r="E22" s="112">
        <v>33929</v>
      </c>
      <c r="F22" s="105">
        <v>2020</v>
      </c>
      <c r="G22" s="105">
        <v>2147</v>
      </c>
      <c r="H22" s="105">
        <v>1462</v>
      </c>
      <c r="I22" s="105">
        <v>263</v>
      </c>
      <c r="J22" s="105">
        <v>112</v>
      </c>
      <c r="K22" s="105">
        <v>121</v>
      </c>
      <c r="L22" s="105">
        <v>61</v>
      </c>
      <c r="M22" s="105">
        <v>671</v>
      </c>
      <c r="N22" s="105">
        <v>504</v>
      </c>
      <c r="O22" s="105">
        <v>835</v>
      </c>
      <c r="P22" s="105">
        <v>584</v>
      </c>
      <c r="Q22" s="105">
        <v>563</v>
      </c>
      <c r="R22" s="105">
        <v>382</v>
      </c>
      <c r="S22" s="105">
        <v>1582</v>
      </c>
      <c r="T22" s="105">
        <v>1078</v>
      </c>
      <c r="U22" s="105">
        <v>2020</v>
      </c>
      <c r="V22" s="105">
        <v>5474</v>
      </c>
      <c r="W22" s="105">
        <v>4198</v>
      </c>
      <c r="X22" s="105">
        <v>672</v>
      </c>
      <c r="Y22" s="105">
        <v>423</v>
      </c>
      <c r="Z22" s="105">
        <v>416</v>
      </c>
      <c r="AA22" s="105">
        <v>298</v>
      </c>
      <c r="AB22" s="105">
        <v>1334</v>
      </c>
      <c r="AC22" s="105">
        <v>1148</v>
      </c>
      <c r="AD22" s="105">
        <v>2400</v>
      </c>
      <c r="AE22" s="105">
        <v>1817</v>
      </c>
      <c r="AF22" s="105">
        <v>2213</v>
      </c>
      <c r="AG22" s="105">
        <v>1813</v>
      </c>
      <c r="AH22" s="105">
        <v>3252</v>
      </c>
      <c r="AI22" s="105">
        <v>2378</v>
      </c>
      <c r="AJ22" s="113">
        <v>7621</v>
      </c>
      <c r="AK22" s="113">
        <v>5660</v>
      </c>
      <c r="AL22" s="113">
        <v>935</v>
      </c>
      <c r="AM22" s="113">
        <v>535</v>
      </c>
      <c r="AN22" s="113">
        <v>537</v>
      </c>
      <c r="AO22" s="113">
        <v>359</v>
      </c>
      <c r="AP22" s="113">
        <v>2005</v>
      </c>
      <c r="AQ22" s="113">
        <v>1652</v>
      </c>
      <c r="AR22" s="113">
        <v>3235</v>
      </c>
      <c r="AS22" s="113">
        <v>2401</v>
      </c>
      <c r="AT22" s="113">
        <v>2776</v>
      </c>
      <c r="AU22" s="113">
        <v>2195</v>
      </c>
      <c r="AV22" s="113">
        <v>4834</v>
      </c>
      <c r="AW22" s="113">
        <v>3456</v>
      </c>
      <c r="AX22" s="105">
        <v>0.71827844114945549</v>
      </c>
      <c r="AY22" s="105">
        <v>0.71871657754010698</v>
      </c>
      <c r="AZ22" s="105">
        <v>0.82836879432624111</v>
      </c>
      <c r="BA22" s="105">
        <v>0.74188562596599694</v>
      </c>
      <c r="BB22" s="105">
        <v>0.7971902017291066</v>
      </c>
      <c r="BC22" s="105">
        <v>0.67273479520066193</v>
      </c>
      <c r="BD22" s="105">
        <v>0.68095016301816491</v>
      </c>
      <c r="BE22" s="114">
        <v>0.42585551330798477</v>
      </c>
      <c r="BF22" s="105">
        <v>0.71634615384615385</v>
      </c>
      <c r="BG22" s="105">
        <v>0.69940119760479047</v>
      </c>
      <c r="BH22" s="105">
        <v>0.67850799289520425</v>
      </c>
      <c r="BI22" s="105">
        <v>0.68141592920353977</v>
      </c>
      <c r="BJ22" s="114">
        <v>0.76689806357325541</v>
      </c>
      <c r="BK22" s="114">
        <v>0.6294642857142857</v>
      </c>
      <c r="BL22" s="114">
        <v>0.71634615384615385</v>
      </c>
      <c r="BM22" s="114">
        <v>0.75708333333333333</v>
      </c>
      <c r="BN22" s="114">
        <v>0.8192498870311794</v>
      </c>
      <c r="BO22" s="114">
        <v>0.73124231242312421</v>
      </c>
      <c r="BP22" s="114">
        <v>0.74268468704894375</v>
      </c>
      <c r="BQ22" s="114">
        <v>0.57219251336898391</v>
      </c>
      <c r="BR22" s="114">
        <v>0.66852886405959033</v>
      </c>
      <c r="BS22" s="114">
        <v>0.74219474497681603</v>
      </c>
      <c r="BT22" s="114">
        <v>0.79070605187319887</v>
      </c>
      <c r="BU22" s="114">
        <v>0.71493587091435662</v>
      </c>
      <c r="BV22" s="105">
        <v>0.60888587947288919</v>
      </c>
      <c r="BW22" s="105">
        <v>1.0242278055848262</v>
      </c>
      <c r="BX22" s="105">
        <v>0.99573250905400112</v>
      </c>
      <c r="BY22" s="105">
        <v>0.83143328878056444</v>
      </c>
      <c r="BZ22" s="105">
        <v>0.92411771465342896</v>
      </c>
      <c r="CA22" s="105">
        <v>1.1203535040476853</v>
      </c>
      <c r="CB22" s="105">
        <v>0.77094659756295836</v>
      </c>
      <c r="CC22" s="105">
        <v>0.90074588722731153</v>
      </c>
      <c r="CD22" s="105">
        <v>1.1059817866768065</v>
      </c>
      <c r="CE22" s="105">
        <v>0.71813221425123186</v>
      </c>
      <c r="CF22" s="105">
        <v>0.87175279311210796</v>
      </c>
      <c r="CG22" s="105">
        <v>0.90717501468806805</v>
      </c>
      <c r="CH22" s="105">
        <v>0.30786999504963064</v>
      </c>
      <c r="CI22" s="105">
        <v>0.83442112869479168</v>
      </c>
      <c r="CJ22" s="105">
        <v>0.69928054419974661</v>
      </c>
      <c r="CK22" s="105">
        <v>0.84295263787621755</v>
      </c>
    </row>
    <row r="23" spans="1:89" x14ac:dyDescent="0.25">
      <c r="A23" s="110" t="s">
        <v>38</v>
      </c>
      <c r="B23" s="110" t="s">
        <v>39</v>
      </c>
      <c r="C23" s="105">
        <v>21</v>
      </c>
      <c r="D23" s="111">
        <v>54378</v>
      </c>
      <c r="E23" s="112"/>
      <c r="F23" s="105">
        <v>2019</v>
      </c>
      <c r="G23" s="105">
        <v>2605</v>
      </c>
      <c r="H23" s="105">
        <v>1913</v>
      </c>
      <c r="I23" s="105">
        <v>90</v>
      </c>
      <c r="J23" s="105">
        <v>36</v>
      </c>
      <c r="K23" s="105">
        <v>194</v>
      </c>
      <c r="L23" s="105">
        <v>105</v>
      </c>
      <c r="M23" s="105">
        <v>824</v>
      </c>
      <c r="N23" s="105">
        <v>686</v>
      </c>
      <c r="O23" s="105">
        <v>1294</v>
      </c>
      <c r="P23" s="105">
        <v>931</v>
      </c>
      <c r="Q23" s="105">
        <v>622</v>
      </c>
      <c r="R23" s="105">
        <v>446</v>
      </c>
      <c r="S23" s="105">
        <v>1983</v>
      </c>
      <c r="T23" s="105">
        <v>1467</v>
      </c>
      <c r="U23" s="105">
        <v>2020</v>
      </c>
      <c r="V23" s="105">
        <v>3146</v>
      </c>
      <c r="W23" s="105">
        <v>2329</v>
      </c>
      <c r="X23" s="105">
        <v>252</v>
      </c>
      <c r="Y23" s="105">
        <v>151</v>
      </c>
      <c r="Z23" s="105">
        <v>310</v>
      </c>
      <c r="AA23" s="105">
        <v>186</v>
      </c>
      <c r="AB23" s="105">
        <v>534</v>
      </c>
      <c r="AC23" s="105">
        <v>451</v>
      </c>
      <c r="AD23" s="105">
        <v>1757</v>
      </c>
      <c r="AE23" s="105">
        <v>1323</v>
      </c>
      <c r="AF23" s="105">
        <v>1023</v>
      </c>
      <c r="AG23" s="105">
        <v>801</v>
      </c>
      <c r="AH23" s="105">
        <v>2117</v>
      </c>
      <c r="AI23" s="105">
        <v>1526</v>
      </c>
      <c r="AJ23" s="113">
        <v>5751</v>
      </c>
      <c r="AK23" s="113">
        <v>4242</v>
      </c>
      <c r="AL23" s="113">
        <v>342</v>
      </c>
      <c r="AM23" s="113">
        <v>187</v>
      </c>
      <c r="AN23" s="113">
        <v>504</v>
      </c>
      <c r="AO23" s="113">
        <v>291</v>
      </c>
      <c r="AP23" s="113">
        <v>1358</v>
      </c>
      <c r="AQ23" s="113">
        <v>1137</v>
      </c>
      <c r="AR23" s="113">
        <v>3051</v>
      </c>
      <c r="AS23" s="113">
        <v>2254</v>
      </c>
      <c r="AT23" s="113">
        <v>1645</v>
      </c>
      <c r="AU23" s="113">
        <v>1247</v>
      </c>
      <c r="AV23" s="113">
        <v>4100</v>
      </c>
      <c r="AW23" s="113">
        <v>2993</v>
      </c>
      <c r="AX23" s="105">
        <v>0.54703529820900709</v>
      </c>
      <c r="AY23" s="105">
        <v>0.73684210526315785</v>
      </c>
      <c r="AZ23" s="105">
        <v>0.8275555555555556</v>
      </c>
      <c r="BA23" s="105">
        <v>0.57587676171746971</v>
      </c>
      <c r="BB23" s="105">
        <v>0.62188449848024319</v>
      </c>
      <c r="BC23" s="105">
        <v>0.51634146341463416</v>
      </c>
      <c r="BD23" s="105">
        <v>0.73435700575815743</v>
      </c>
      <c r="BE23" s="114">
        <v>0.4</v>
      </c>
      <c r="BF23" s="105">
        <v>0.6</v>
      </c>
      <c r="BG23" s="105">
        <v>0.71947449768160743</v>
      </c>
      <c r="BH23" s="105">
        <v>0.71704180064308687</v>
      </c>
      <c r="BI23" s="105">
        <v>0.73978819969742815</v>
      </c>
      <c r="BJ23" s="114">
        <v>0.74030514939605851</v>
      </c>
      <c r="BK23" s="114">
        <v>0.59920634920634919</v>
      </c>
      <c r="BL23" s="114">
        <v>0.6</v>
      </c>
      <c r="BM23" s="114">
        <v>0.75298804780876494</v>
      </c>
      <c r="BN23" s="114">
        <v>0.78299120234604103</v>
      </c>
      <c r="BO23" s="114">
        <v>0.72083136513934809</v>
      </c>
      <c r="BP23" s="114">
        <v>0.73761085028690665</v>
      </c>
      <c r="BQ23" s="114">
        <v>0.54678362573099415</v>
      </c>
      <c r="BR23" s="114">
        <v>0.57738095238095233</v>
      </c>
      <c r="BS23" s="114">
        <v>0.73877417240249099</v>
      </c>
      <c r="BT23" s="114">
        <v>0.75805471124620061</v>
      </c>
      <c r="BU23" s="114">
        <v>0.73</v>
      </c>
      <c r="BV23" s="105">
        <v>0.55596133190118158</v>
      </c>
      <c r="BW23" s="105">
        <v>0.83394199785177225</v>
      </c>
      <c r="BX23" s="105">
        <v>0.96925282254617673</v>
      </c>
      <c r="BY23" s="105">
        <v>0.79577139497774418</v>
      </c>
      <c r="BZ23" s="105">
        <v>0.9616813644299208</v>
      </c>
      <c r="CA23" s="105">
        <v>1.0862335356268473</v>
      </c>
      <c r="CB23" s="105">
        <v>0.74012282258441131</v>
      </c>
      <c r="CC23" s="105">
        <v>0.781539168462416</v>
      </c>
      <c r="CD23" s="105">
        <v>1.0384311112961653</v>
      </c>
      <c r="CE23" s="105">
        <v>-0.7442231059625285</v>
      </c>
      <c r="CF23" s="105">
        <v>0.80802950910446558</v>
      </c>
      <c r="CG23" s="105">
        <v>0.60806146413008522</v>
      </c>
      <c r="CH23" s="105">
        <v>0.78796094268926842</v>
      </c>
      <c r="CI23" s="105">
        <v>0.73519761948077589</v>
      </c>
      <c r="CJ23" s="105">
        <v>0.24473384259171946</v>
      </c>
      <c r="CK23" s="105">
        <v>0.27834564148390795</v>
      </c>
    </row>
    <row r="24" spans="1:89" x14ac:dyDescent="0.25">
      <c r="A24" s="110" t="s">
        <v>44</v>
      </c>
      <c r="B24" s="110" t="s">
        <v>45</v>
      </c>
      <c r="C24" s="105">
        <v>21</v>
      </c>
      <c r="D24" s="111">
        <v>542475</v>
      </c>
      <c r="E24" s="112"/>
      <c r="F24" s="105">
        <v>2020</v>
      </c>
      <c r="G24" s="105">
        <v>1453</v>
      </c>
      <c r="H24" s="105">
        <v>1060</v>
      </c>
      <c r="I24" s="105">
        <v>19</v>
      </c>
      <c r="J24" s="105">
        <v>9</v>
      </c>
      <c r="K24" s="105">
        <v>57</v>
      </c>
      <c r="L24" s="105">
        <v>36</v>
      </c>
      <c r="M24" s="105">
        <v>429</v>
      </c>
      <c r="N24" s="105">
        <v>338</v>
      </c>
      <c r="O24" s="105">
        <v>850</v>
      </c>
      <c r="P24" s="105">
        <v>611</v>
      </c>
      <c r="Q24" s="105">
        <v>343</v>
      </c>
      <c r="R24" s="105">
        <v>256</v>
      </c>
      <c r="S24" s="105">
        <v>1108</v>
      </c>
      <c r="T24" s="105">
        <v>804</v>
      </c>
      <c r="U24" s="105">
        <v>2020</v>
      </c>
      <c r="V24" s="105">
        <v>3160</v>
      </c>
      <c r="W24" s="105">
        <v>2339</v>
      </c>
      <c r="X24" s="105">
        <v>144</v>
      </c>
      <c r="Y24" s="105">
        <v>70</v>
      </c>
      <c r="Z24" s="105">
        <v>177</v>
      </c>
      <c r="AA24" s="105">
        <v>117</v>
      </c>
      <c r="AB24" s="105">
        <v>410</v>
      </c>
      <c r="AC24" s="105">
        <v>349</v>
      </c>
      <c r="AD24" s="105">
        <v>2255</v>
      </c>
      <c r="AE24" s="105">
        <v>1678</v>
      </c>
      <c r="AF24" s="105">
        <v>1003</v>
      </c>
      <c r="AG24" s="105">
        <v>798</v>
      </c>
      <c r="AH24" s="105">
        <v>2150</v>
      </c>
      <c r="AI24" s="105">
        <v>1537</v>
      </c>
      <c r="AJ24" s="113">
        <v>4613</v>
      </c>
      <c r="AK24" s="113">
        <v>3399</v>
      </c>
      <c r="AL24" s="113">
        <v>163</v>
      </c>
      <c r="AM24" s="113">
        <v>79</v>
      </c>
      <c r="AN24" s="113">
        <v>234</v>
      </c>
      <c r="AO24" s="113">
        <v>153</v>
      </c>
      <c r="AP24" s="113">
        <v>839</v>
      </c>
      <c r="AQ24" s="113">
        <v>687</v>
      </c>
      <c r="AR24" s="113">
        <v>3105</v>
      </c>
      <c r="AS24" s="113">
        <v>2289</v>
      </c>
      <c r="AT24" s="113">
        <v>1346</v>
      </c>
      <c r="AU24" s="113">
        <v>1054</v>
      </c>
      <c r="AV24" s="113">
        <v>3258</v>
      </c>
      <c r="AW24" s="113">
        <v>2341</v>
      </c>
      <c r="AX24" s="105">
        <v>0.68502059397355297</v>
      </c>
      <c r="AY24" s="105">
        <v>0.8834355828220859</v>
      </c>
      <c r="AZ24" s="105">
        <v>0.91467065868263475</v>
      </c>
      <c r="BA24" s="105">
        <v>0.72624798711755234</v>
      </c>
      <c r="BB24" s="105">
        <v>0.74517087667161963</v>
      </c>
      <c r="BC24" s="105">
        <v>0.65991405770411293</v>
      </c>
      <c r="BD24" s="105">
        <v>0.72952512044046802</v>
      </c>
      <c r="BE24" s="114">
        <v>0.47368421052631576</v>
      </c>
      <c r="BF24" s="105">
        <v>0.66101694915254239</v>
      </c>
      <c r="BG24" s="105">
        <v>0.71882352941176475</v>
      </c>
      <c r="BH24" s="105">
        <v>0.74635568513119532</v>
      </c>
      <c r="BI24" s="105">
        <v>0.72563176895306858</v>
      </c>
      <c r="BJ24" s="114">
        <v>0.74018987341772147</v>
      </c>
      <c r="BK24" s="114">
        <v>0.4861111111111111</v>
      </c>
      <c r="BL24" s="114">
        <v>0.66101694915254239</v>
      </c>
      <c r="BM24" s="114">
        <v>0.74412416851441243</v>
      </c>
      <c r="BN24" s="114">
        <v>0.79561316051844466</v>
      </c>
      <c r="BO24" s="114">
        <v>0.71488372093023256</v>
      </c>
      <c r="BP24" s="114">
        <v>0.73683069585952743</v>
      </c>
      <c r="BQ24" s="114">
        <v>0.48466257668711654</v>
      </c>
      <c r="BR24" s="114">
        <v>0.65384615384615385</v>
      </c>
      <c r="BS24" s="114">
        <v>0.73719806763285023</v>
      </c>
      <c r="BT24" s="114">
        <v>0.78306092124814264</v>
      </c>
      <c r="BU24" s="114">
        <v>0.71853898096992019</v>
      </c>
      <c r="BV24" s="105">
        <v>0.65897148763890079</v>
      </c>
      <c r="BW24" s="105">
        <v>0.91958168049044353</v>
      </c>
      <c r="BX24" s="105">
        <v>1.0285598247827916</v>
      </c>
      <c r="BY24" s="105">
        <v>0.65326612369222614</v>
      </c>
      <c r="BZ24" s="105">
        <v>0.93528388598991941</v>
      </c>
      <c r="CA24" s="105">
        <v>1.1129266721630813</v>
      </c>
      <c r="CB24" s="105">
        <v>0.65743875081410963</v>
      </c>
      <c r="CC24" s="105">
        <v>0.88693416675068049</v>
      </c>
      <c r="CD24" s="105">
        <v>1.0897960194047196</v>
      </c>
      <c r="CE24" s="105">
        <v>0.43412206983657053</v>
      </c>
      <c r="CF24" s="105">
        <v>0.79823140079367594</v>
      </c>
      <c r="CG24" s="105">
        <v>0.60676485530622015</v>
      </c>
      <c r="CH24" s="105">
        <v>0.74452560215904695</v>
      </c>
      <c r="CI24" s="105">
        <v>0.46903282419327791</v>
      </c>
      <c r="CJ24" s="105">
        <v>0.64661512356547379</v>
      </c>
      <c r="CK24" s="105">
        <v>0.70766757385127854</v>
      </c>
    </row>
    <row r="25" spans="1:89" x14ac:dyDescent="0.25">
      <c r="A25" s="110" t="s">
        <v>46</v>
      </c>
      <c r="B25" s="110" t="s">
        <v>47</v>
      </c>
      <c r="C25" s="105">
        <v>20</v>
      </c>
      <c r="D25" s="111">
        <v>309507</v>
      </c>
      <c r="E25" s="112"/>
      <c r="F25" s="105">
        <v>2020</v>
      </c>
      <c r="G25" s="105">
        <v>943</v>
      </c>
      <c r="H25" s="105">
        <v>614</v>
      </c>
      <c r="I25" s="105">
        <v>31</v>
      </c>
      <c r="J25" s="105">
        <v>12</v>
      </c>
      <c r="K25" s="105">
        <v>45</v>
      </c>
      <c r="L25" s="105">
        <v>18</v>
      </c>
      <c r="M25" s="105">
        <v>208</v>
      </c>
      <c r="N25" s="105">
        <v>145</v>
      </c>
      <c r="O25" s="105">
        <v>556</v>
      </c>
      <c r="P25" s="105">
        <v>365</v>
      </c>
      <c r="Q25" s="105">
        <v>200</v>
      </c>
      <c r="R25" s="105">
        <v>129</v>
      </c>
      <c r="S25" s="105">
        <v>743</v>
      </c>
      <c r="T25" s="105">
        <v>485</v>
      </c>
      <c r="U25" s="105">
        <v>2020</v>
      </c>
      <c r="V25" s="105">
        <v>866</v>
      </c>
      <c r="W25" s="105">
        <v>636</v>
      </c>
      <c r="X25" s="105">
        <v>51</v>
      </c>
      <c r="Y25" s="105">
        <v>34</v>
      </c>
      <c r="Z25" s="105">
        <v>67</v>
      </c>
      <c r="AA25" s="105">
        <v>39</v>
      </c>
      <c r="AB25" s="105">
        <v>168</v>
      </c>
      <c r="AC25" s="105">
        <v>138</v>
      </c>
      <c r="AD25" s="105">
        <v>470</v>
      </c>
      <c r="AE25" s="105">
        <v>352</v>
      </c>
      <c r="AF25" s="105">
        <v>218</v>
      </c>
      <c r="AG25" s="105">
        <v>180</v>
      </c>
      <c r="AH25" s="105">
        <v>645</v>
      </c>
      <c r="AI25" s="105">
        <v>455</v>
      </c>
      <c r="AJ25" s="113">
        <v>1809</v>
      </c>
      <c r="AK25" s="113">
        <v>1250</v>
      </c>
      <c r="AL25" s="113">
        <v>82</v>
      </c>
      <c r="AM25" s="113">
        <v>46</v>
      </c>
      <c r="AN25" s="113">
        <v>112</v>
      </c>
      <c r="AO25" s="113">
        <v>57</v>
      </c>
      <c r="AP25" s="113">
        <v>376</v>
      </c>
      <c r="AQ25" s="113">
        <v>283</v>
      </c>
      <c r="AR25" s="113">
        <v>1026</v>
      </c>
      <c r="AS25" s="113">
        <v>717</v>
      </c>
      <c r="AT25" s="113">
        <v>418</v>
      </c>
      <c r="AU25" s="113">
        <v>309</v>
      </c>
      <c r="AV25" s="113">
        <v>1388</v>
      </c>
      <c r="AW25" s="113">
        <v>940</v>
      </c>
      <c r="AX25" s="105">
        <v>0.47871752349364288</v>
      </c>
      <c r="AY25" s="105">
        <v>0.62195121951219512</v>
      </c>
      <c r="AZ25" s="105">
        <v>0.8902439024390244</v>
      </c>
      <c r="BA25" s="105">
        <v>0.45808966861598438</v>
      </c>
      <c r="BB25" s="105">
        <v>0.52153110047846885</v>
      </c>
      <c r="BC25" s="105">
        <v>0.46469740634005763</v>
      </c>
      <c r="BD25" s="105">
        <v>0.65111346765641565</v>
      </c>
      <c r="BE25" s="114">
        <v>0.38709677419354838</v>
      </c>
      <c r="BF25" s="105">
        <v>0.58208955223880599</v>
      </c>
      <c r="BG25" s="105">
        <v>0.65647482014388492</v>
      </c>
      <c r="BH25" s="105">
        <v>0.64500000000000002</v>
      </c>
      <c r="BI25" s="105">
        <v>0.65275908479138622</v>
      </c>
      <c r="BJ25" s="114">
        <v>0.73441108545034639</v>
      </c>
      <c r="BK25" s="114">
        <v>0.66666666666666663</v>
      </c>
      <c r="BL25" s="114">
        <v>0.58208955223880599</v>
      </c>
      <c r="BM25" s="114">
        <v>0.74893617021276593</v>
      </c>
      <c r="BN25" s="114">
        <v>0.82568807339449546</v>
      </c>
      <c r="BO25" s="114">
        <v>0.70542635658914732</v>
      </c>
      <c r="BP25" s="114">
        <v>0.69098949695964618</v>
      </c>
      <c r="BQ25" s="114">
        <v>0.56097560975609762</v>
      </c>
      <c r="BR25" s="114">
        <v>0.5089285714285714</v>
      </c>
      <c r="BS25" s="114">
        <v>0.69883040935672514</v>
      </c>
      <c r="BT25" s="114">
        <v>0.73923444976076558</v>
      </c>
      <c r="BU25" s="114">
        <v>0.67723342939481268</v>
      </c>
      <c r="BV25" s="105">
        <v>0.58965974370304897</v>
      </c>
      <c r="BW25" s="105">
        <v>0.88668983847883864</v>
      </c>
      <c r="BX25" s="105">
        <v>0.98811340206185572</v>
      </c>
      <c r="BY25" s="105">
        <v>0.89015151515151514</v>
      </c>
      <c r="BZ25" s="105">
        <v>0.9070449172576831</v>
      </c>
      <c r="CA25" s="105">
        <v>1.1704808952515375</v>
      </c>
      <c r="CB25" s="105">
        <v>0.80273497295642426</v>
      </c>
      <c r="CC25" s="105">
        <v>0.72825762104004776</v>
      </c>
      <c r="CD25" s="105">
        <v>1.0915504428382368</v>
      </c>
      <c r="CE25" s="105">
        <v>-1.3276325178939652</v>
      </c>
      <c r="CF25" s="105">
        <v>0.22250303708196281</v>
      </c>
      <c r="CG25" s="105">
        <v>0.54176581927257295</v>
      </c>
      <c r="CH25" s="105">
        <v>3.9658533451079003E-2</v>
      </c>
      <c r="CI25" s="105">
        <v>0.93674974227140295</v>
      </c>
      <c r="CJ25" s="105">
        <v>4.1566169759663783E-2</v>
      </c>
      <c r="CK25" s="105">
        <v>0.72233152413181545</v>
      </c>
    </row>
    <row r="26" spans="1:89" x14ac:dyDescent="0.25">
      <c r="A26" s="110" t="s">
        <v>50</v>
      </c>
      <c r="B26" s="110" t="s">
        <v>51</v>
      </c>
      <c r="C26" s="105">
        <v>20</v>
      </c>
      <c r="D26" s="111">
        <v>278007</v>
      </c>
      <c r="E26" s="112">
        <v>9121</v>
      </c>
      <c r="F26" s="105">
        <v>2019</v>
      </c>
      <c r="G26" s="105">
        <v>27</v>
      </c>
      <c r="H26" s="105">
        <v>15</v>
      </c>
      <c r="I26" s="105">
        <v>5</v>
      </c>
      <c r="J26" s="105">
        <v>1</v>
      </c>
      <c r="K26" s="105">
        <v>1</v>
      </c>
      <c r="L26" s="105">
        <v>0</v>
      </c>
      <c r="M26" s="105">
        <v>5</v>
      </c>
      <c r="N26" s="105">
        <v>4</v>
      </c>
      <c r="O26" s="105">
        <v>14</v>
      </c>
      <c r="P26" s="105">
        <v>8</v>
      </c>
      <c r="Q26" s="105">
        <v>8</v>
      </c>
      <c r="R26" s="105">
        <v>5</v>
      </c>
      <c r="S26" s="105">
        <v>19</v>
      </c>
      <c r="T26" s="105">
        <v>10</v>
      </c>
      <c r="U26" s="105">
        <v>2019</v>
      </c>
      <c r="V26" s="105">
        <v>300</v>
      </c>
      <c r="W26" s="105">
        <v>167</v>
      </c>
      <c r="X26" s="105">
        <v>37</v>
      </c>
      <c r="Y26" s="105">
        <v>12</v>
      </c>
      <c r="Z26" s="105">
        <v>21</v>
      </c>
      <c r="AA26" s="105">
        <v>6</v>
      </c>
      <c r="AB26" s="105">
        <v>27</v>
      </c>
      <c r="AC26" s="105">
        <v>16</v>
      </c>
      <c r="AD26" s="105">
        <v>192</v>
      </c>
      <c r="AE26" s="105">
        <v>123</v>
      </c>
      <c r="AF26" s="105">
        <v>113</v>
      </c>
      <c r="AG26" s="105">
        <v>64</v>
      </c>
      <c r="AH26" s="105">
        <v>187</v>
      </c>
      <c r="AI26" s="105">
        <v>103</v>
      </c>
      <c r="AJ26" s="113">
        <v>327</v>
      </c>
      <c r="AK26" s="113">
        <v>182</v>
      </c>
      <c r="AL26" s="113">
        <v>42</v>
      </c>
      <c r="AM26" s="113">
        <v>13</v>
      </c>
      <c r="AN26" s="113">
        <v>22</v>
      </c>
      <c r="AO26" s="113">
        <v>6</v>
      </c>
      <c r="AP26" s="113">
        <v>32</v>
      </c>
      <c r="AQ26" s="113">
        <v>20</v>
      </c>
      <c r="AR26" s="113">
        <v>206</v>
      </c>
      <c r="AS26" s="113">
        <v>131</v>
      </c>
      <c r="AT26" s="113">
        <v>121</v>
      </c>
      <c r="AU26" s="113">
        <v>69</v>
      </c>
      <c r="AV26" s="113">
        <v>206</v>
      </c>
      <c r="AW26" s="113">
        <v>113</v>
      </c>
      <c r="AX26" s="105">
        <v>0.91743119266055051</v>
      </c>
      <c r="AY26" s="105">
        <v>0.88095238095238093</v>
      </c>
      <c r="AZ26" s="105">
        <v>0.88888888888888884</v>
      </c>
      <c r="BA26" s="105">
        <v>0.93203883495145634</v>
      </c>
      <c r="BB26" s="105">
        <v>0.93388429752066116</v>
      </c>
      <c r="BC26" s="105">
        <v>0.90776699029126218</v>
      </c>
      <c r="BD26" s="105">
        <v>0.55555555555555558</v>
      </c>
      <c r="BE26" s="114">
        <v>0.2</v>
      </c>
      <c r="BF26" s="105">
        <v>0.2857142857142857</v>
      </c>
      <c r="BG26" s="105">
        <v>0.5714285714285714</v>
      </c>
      <c r="BH26" s="105">
        <v>0.625</v>
      </c>
      <c r="BI26" s="105">
        <v>0.52631578947368418</v>
      </c>
      <c r="BJ26" s="114">
        <v>0.55666666666666664</v>
      </c>
      <c r="BK26" s="114">
        <v>0.32432432432432434</v>
      </c>
      <c r="BL26" s="114">
        <v>0.2857142857142857</v>
      </c>
      <c r="BM26" s="114">
        <v>0.640625</v>
      </c>
      <c r="BN26" s="114">
        <v>0.5663716814159292</v>
      </c>
      <c r="BO26" s="114">
        <v>0.55080213903743314</v>
      </c>
      <c r="BP26" s="114">
        <v>0.55657492354740057</v>
      </c>
      <c r="BQ26" s="114">
        <v>0.30952380952380953</v>
      </c>
      <c r="BR26" s="114">
        <v>0.27272727272727271</v>
      </c>
      <c r="BS26" s="114">
        <v>0.63592233009708743</v>
      </c>
      <c r="BT26" s="114">
        <v>0.57024793388429751</v>
      </c>
      <c r="BU26" s="114">
        <v>0.54854368932038833</v>
      </c>
      <c r="BV26" s="105">
        <v>0.35000000000000003</v>
      </c>
      <c r="BW26" s="105">
        <v>0.5</v>
      </c>
      <c r="BX26" s="105">
        <v>1.1875</v>
      </c>
      <c r="BY26" s="105">
        <v>0.50626235992089652</v>
      </c>
      <c r="BZ26" s="105">
        <v>1.131103515625</v>
      </c>
      <c r="CA26" s="105">
        <v>1.0282670332502792</v>
      </c>
      <c r="CB26" s="105">
        <v>0.48673209741912032</v>
      </c>
      <c r="CC26" s="105">
        <v>0.4288688410825815</v>
      </c>
      <c r="CD26" s="105">
        <v>1.0395670299129671</v>
      </c>
      <c r="CE26" s="105">
        <v>2.4188256300964306</v>
      </c>
      <c r="CF26" s="105">
        <v>-1.4656352373696804</v>
      </c>
      <c r="CG26" s="105">
        <v>-1.4574796880077268</v>
      </c>
      <c r="CH26" s="105">
        <v>-0.8193416661734072</v>
      </c>
      <c r="CI26" s="105">
        <v>-8.0481737466357825E-2</v>
      </c>
      <c r="CJ26" s="105">
        <v>-1.100032087772385</v>
      </c>
      <c r="CK26" s="105">
        <v>0.28783995956088748</v>
      </c>
    </row>
    <row r="27" spans="1:89" x14ac:dyDescent="0.25">
      <c r="A27" s="110" t="s">
        <v>48</v>
      </c>
      <c r="B27" s="110" t="s">
        <v>49</v>
      </c>
      <c r="C27" s="105">
        <v>21</v>
      </c>
      <c r="D27" s="111">
        <v>155429</v>
      </c>
      <c r="E27" s="112">
        <v>8144</v>
      </c>
      <c r="F27" s="105">
        <v>2020</v>
      </c>
      <c r="G27" s="105">
        <v>569</v>
      </c>
      <c r="H27" s="105">
        <v>408</v>
      </c>
      <c r="I27" s="105">
        <v>22</v>
      </c>
      <c r="J27" s="105">
        <v>14</v>
      </c>
      <c r="K27" s="105">
        <v>20</v>
      </c>
      <c r="L27" s="105">
        <v>13</v>
      </c>
      <c r="M27" s="105">
        <v>116</v>
      </c>
      <c r="N27" s="105">
        <v>96</v>
      </c>
      <c r="O27" s="105">
        <v>360</v>
      </c>
      <c r="P27" s="105">
        <v>248</v>
      </c>
      <c r="Q27" s="105">
        <v>100</v>
      </c>
      <c r="R27" s="105">
        <v>69</v>
      </c>
      <c r="S27" s="105">
        <v>467</v>
      </c>
      <c r="T27" s="105">
        <v>339</v>
      </c>
      <c r="U27" s="105">
        <v>2020</v>
      </c>
      <c r="V27" s="105">
        <v>506</v>
      </c>
      <c r="W27" s="105">
        <v>325</v>
      </c>
      <c r="X27" s="105">
        <v>39</v>
      </c>
      <c r="Y27" s="105">
        <v>16</v>
      </c>
      <c r="Z27" s="105">
        <v>16</v>
      </c>
      <c r="AA27" s="105">
        <v>13</v>
      </c>
      <c r="AB27" s="105">
        <v>54</v>
      </c>
      <c r="AC27" s="105">
        <v>38</v>
      </c>
      <c r="AD27" s="105">
        <v>339</v>
      </c>
      <c r="AE27" s="105">
        <v>222</v>
      </c>
      <c r="AF27" s="105">
        <v>114</v>
      </c>
      <c r="AG27" s="105">
        <v>70</v>
      </c>
      <c r="AH27" s="105">
        <v>391</v>
      </c>
      <c r="AI27" s="105">
        <v>255</v>
      </c>
      <c r="AJ27" s="113">
        <v>1075</v>
      </c>
      <c r="AK27" s="113">
        <v>733</v>
      </c>
      <c r="AL27" s="113">
        <v>61</v>
      </c>
      <c r="AM27" s="113">
        <v>30</v>
      </c>
      <c r="AN27" s="113">
        <v>36</v>
      </c>
      <c r="AO27" s="113">
        <v>26</v>
      </c>
      <c r="AP27" s="113">
        <v>170</v>
      </c>
      <c r="AQ27" s="113">
        <v>134</v>
      </c>
      <c r="AR27" s="113">
        <v>699</v>
      </c>
      <c r="AS27" s="113">
        <v>470</v>
      </c>
      <c r="AT27" s="113">
        <v>214</v>
      </c>
      <c r="AU27" s="113">
        <v>139</v>
      </c>
      <c r="AV27" s="113">
        <v>858</v>
      </c>
      <c r="AW27" s="113">
        <v>594</v>
      </c>
      <c r="AX27" s="105">
        <v>0.47069767441860466</v>
      </c>
      <c r="AY27" s="105">
        <v>0.63934426229508201</v>
      </c>
      <c r="AZ27" s="105">
        <v>0.92537313432835822</v>
      </c>
      <c r="BA27" s="105">
        <v>0.48497854077253216</v>
      </c>
      <c r="BB27" s="105">
        <v>0.53271028037383172</v>
      </c>
      <c r="BC27" s="105">
        <v>0.45571095571095571</v>
      </c>
      <c r="BD27" s="105">
        <v>0.71704745166959583</v>
      </c>
      <c r="BE27" s="114">
        <v>0.63636363636363635</v>
      </c>
      <c r="BF27" s="105">
        <v>0.8125</v>
      </c>
      <c r="BG27" s="105">
        <v>0.68888888888888888</v>
      </c>
      <c r="BH27" s="105">
        <v>0.69</v>
      </c>
      <c r="BI27" s="105">
        <v>0.72591006423982873</v>
      </c>
      <c r="BJ27" s="114">
        <v>0.64229249011857703</v>
      </c>
      <c r="BK27" s="114">
        <v>0.41025641025641024</v>
      </c>
      <c r="BL27" s="114">
        <v>0.8125</v>
      </c>
      <c r="BM27" s="114">
        <v>0.65486725663716816</v>
      </c>
      <c r="BN27" s="114">
        <v>0.61403508771929827</v>
      </c>
      <c r="BO27" s="114">
        <v>0.65217391304347827</v>
      </c>
      <c r="BP27" s="114">
        <v>0.68186046511627907</v>
      </c>
      <c r="BQ27" s="114">
        <v>0.49180327868852458</v>
      </c>
      <c r="BR27" s="114">
        <v>0.72222222222222221</v>
      </c>
      <c r="BS27" s="114">
        <v>0.67238912732474965</v>
      </c>
      <c r="BT27" s="114">
        <v>0.64953271028037385</v>
      </c>
      <c r="BU27" s="114">
        <v>0.69230769230769229</v>
      </c>
      <c r="BV27" s="105">
        <v>0.92375366568914952</v>
      </c>
      <c r="BW27" s="105">
        <v>1.1794354838709677</v>
      </c>
      <c r="BX27" s="105">
        <v>0.95053097345132731</v>
      </c>
      <c r="BY27" s="105">
        <v>0.62647262647262647</v>
      </c>
      <c r="BZ27" s="105">
        <v>1.0664981036662453</v>
      </c>
      <c r="CA27" s="105">
        <v>0.94152046783625731</v>
      </c>
      <c r="CB27" s="105">
        <v>0.73142657830484825</v>
      </c>
      <c r="CC27" s="105">
        <v>1.0741134751773049</v>
      </c>
      <c r="CD27" s="105">
        <v>0.93821391484942895</v>
      </c>
      <c r="CE27" s="105">
        <v>-1.3961191665317565</v>
      </c>
      <c r="CF27" s="105">
        <v>0.10784978429656318</v>
      </c>
      <c r="CG27" s="105">
        <v>-0.49437185027726216</v>
      </c>
      <c r="CH27" s="105">
        <v>0.63235990358544902</v>
      </c>
      <c r="CI27" s="105">
        <v>0.70720390764628749</v>
      </c>
      <c r="CJ27" s="105">
        <v>1.3603478572245178</v>
      </c>
      <c r="CK27" s="105">
        <v>-0.55929706088447728</v>
      </c>
    </row>
    <row r="28" spans="1:89" x14ac:dyDescent="0.25">
      <c r="A28" s="110" t="s">
        <v>52</v>
      </c>
      <c r="B28" s="110" t="s">
        <v>53</v>
      </c>
      <c r="C28" s="105">
        <v>21</v>
      </c>
      <c r="D28" s="111">
        <v>42916</v>
      </c>
      <c r="E28" s="112"/>
      <c r="F28" s="105">
        <v>2019</v>
      </c>
      <c r="G28" s="105">
        <v>16</v>
      </c>
      <c r="H28" s="105">
        <v>14</v>
      </c>
      <c r="I28" s="105">
        <v>0</v>
      </c>
      <c r="J28" s="105">
        <v>0</v>
      </c>
      <c r="K28" s="105">
        <v>1</v>
      </c>
      <c r="L28" s="105">
        <v>0</v>
      </c>
      <c r="M28" s="105">
        <v>0</v>
      </c>
      <c r="N28" s="105">
        <v>0</v>
      </c>
      <c r="O28" s="105">
        <v>13</v>
      </c>
      <c r="P28" s="105">
        <v>11</v>
      </c>
      <c r="Q28" s="105">
        <v>2</v>
      </c>
      <c r="R28" s="105">
        <v>0</v>
      </c>
      <c r="S28" s="105">
        <v>14</v>
      </c>
      <c r="T28" s="105">
        <v>12</v>
      </c>
      <c r="U28" s="105">
        <v>2019</v>
      </c>
      <c r="V28" s="105">
        <v>36</v>
      </c>
      <c r="W28" s="105">
        <v>27</v>
      </c>
      <c r="X28" s="105">
        <v>0</v>
      </c>
      <c r="Y28" s="105">
        <v>0</v>
      </c>
      <c r="Z28" s="105">
        <v>0</v>
      </c>
      <c r="AA28" s="105">
        <v>0</v>
      </c>
      <c r="AB28" s="105">
        <v>2</v>
      </c>
      <c r="AC28" s="105">
        <v>0</v>
      </c>
      <c r="AD28" s="105">
        <v>33</v>
      </c>
      <c r="AE28" s="105">
        <v>24</v>
      </c>
      <c r="AF28" s="105">
        <v>12</v>
      </c>
      <c r="AG28" s="105">
        <v>8</v>
      </c>
      <c r="AH28" s="105">
        <v>24</v>
      </c>
      <c r="AI28" s="105">
        <v>19</v>
      </c>
      <c r="AJ28" s="113">
        <v>52</v>
      </c>
      <c r="AK28" s="113">
        <v>41</v>
      </c>
      <c r="AL28" s="113">
        <v>0</v>
      </c>
      <c r="AM28" s="113">
        <v>0</v>
      </c>
      <c r="AN28" s="113">
        <v>1</v>
      </c>
      <c r="AO28" s="113">
        <v>0</v>
      </c>
      <c r="AP28" s="113">
        <v>2</v>
      </c>
      <c r="AQ28" s="113">
        <v>0</v>
      </c>
      <c r="AR28" s="113">
        <v>46</v>
      </c>
      <c r="AS28" s="113">
        <v>35</v>
      </c>
      <c r="AT28" s="113">
        <v>14</v>
      </c>
      <c r="AU28" s="113">
        <v>8</v>
      </c>
      <c r="AV28" s="113">
        <v>38</v>
      </c>
      <c r="AW28" s="113">
        <v>31</v>
      </c>
      <c r="AX28" s="105">
        <v>0.69230769230769229</v>
      </c>
      <c r="AY28" s="105" t="s">
        <v>322</v>
      </c>
      <c r="AZ28" s="105">
        <v>0.91666666666666663</v>
      </c>
      <c r="BA28" s="105">
        <v>0.71739130434782605</v>
      </c>
      <c r="BB28" s="105">
        <v>0.8571428571428571</v>
      </c>
      <c r="BC28" s="105">
        <v>0.63157894736842102</v>
      </c>
      <c r="BD28" s="105">
        <v>0.875</v>
      </c>
      <c r="BE28" s="114" t="s">
        <v>322</v>
      </c>
      <c r="BF28" s="105">
        <v>0</v>
      </c>
      <c r="BG28" s="105">
        <v>0.84615384615384615</v>
      </c>
      <c r="BH28" s="105">
        <v>0</v>
      </c>
      <c r="BI28" s="105">
        <v>0.8571428571428571</v>
      </c>
      <c r="BJ28" s="114">
        <v>0.75</v>
      </c>
      <c r="BK28" s="114" t="s">
        <v>322</v>
      </c>
      <c r="BL28" s="114" t="s">
        <v>322</v>
      </c>
      <c r="BM28" s="114">
        <v>0.72727272727272729</v>
      </c>
      <c r="BN28" s="114">
        <v>0.66666666666666663</v>
      </c>
      <c r="BO28" s="114">
        <v>0.79166666666666663</v>
      </c>
      <c r="BP28" s="114">
        <v>0.78846153846153844</v>
      </c>
      <c r="BQ28" s="114" t="s">
        <v>322</v>
      </c>
      <c r="BR28" s="114">
        <v>0</v>
      </c>
      <c r="BS28" s="114">
        <v>0.76086956521739135</v>
      </c>
      <c r="BT28" s="114">
        <v>0.5714285714285714</v>
      </c>
      <c r="BU28" s="114">
        <v>0.81578947368421051</v>
      </c>
      <c r="BV28" s="105" t="s">
        <v>322</v>
      </c>
      <c r="BW28" s="105">
        <v>0</v>
      </c>
      <c r="BX28" s="105">
        <v>0</v>
      </c>
      <c r="BY28" s="105" t="s">
        <v>322</v>
      </c>
      <c r="BZ28" s="105">
        <v>1.0909090909090911</v>
      </c>
      <c r="CA28" s="105">
        <v>0.84210526315789469</v>
      </c>
      <c r="CB28" s="105" t="s">
        <v>322</v>
      </c>
      <c r="CC28" s="105">
        <v>0</v>
      </c>
      <c r="CD28" s="105">
        <v>0.70046082949308752</v>
      </c>
      <c r="CE28" s="105">
        <v>0.49635128868217016</v>
      </c>
      <c r="CF28" s="105">
        <v>1.4466730044531695</v>
      </c>
      <c r="CG28" s="105">
        <v>0.71710785020689727</v>
      </c>
      <c r="CH28" s="105">
        <v>2.0522451602223226</v>
      </c>
      <c r="CI28" s="105" t="s">
        <v>322</v>
      </c>
      <c r="CJ28" s="105">
        <v>-2.7353502909435941</v>
      </c>
      <c r="CK28" s="105">
        <v>-2.5465022908786437</v>
      </c>
    </row>
    <row r="29" spans="1:89" x14ac:dyDescent="0.25">
      <c r="A29" s="110" t="s">
        <v>58</v>
      </c>
      <c r="B29" s="110" t="s">
        <v>59</v>
      </c>
      <c r="C29" s="105">
        <v>21</v>
      </c>
      <c r="D29" s="111">
        <v>519747</v>
      </c>
      <c r="E29" s="112"/>
      <c r="F29" s="105">
        <v>2019</v>
      </c>
      <c r="G29" s="105">
        <v>147</v>
      </c>
      <c r="H29" s="105">
        <v>106</v>
      </c>
      <c r="I29" s="105">
        <v>5</v>
      </c>
      <c r="J29" s="105">
        <v>1</v>
      </c>
      <c r="K29" s="105">
        <v>10</v>
      </c>
      <c r="L29" s="105">
        <v>3</v>
      </c>
      <c r="M29" s="105">
        <v>20</v>
      </c>
      <c r="N29" s="105">
        <v>18</v>
      </c>
      <c r="O29" s="105">
        <v>103</v>
      </c>
      <c r="P29" s="105">
        <v>78</v>
      </c>
      <c r="Q29" s="105">
        <v>21</v>
      </c>
      <c r="R29" s="105">
        <v>18</v>
      </c>
      <c r="S29" s="105">
        <v>126</v>
      </c>
      <c r="T29" s="105">
        <v>88</v>
      </c>
      <c r="U29" s="105">
        <v>2020</v>
      </c>
      <c r="V29" s="105">
        <v>253</v>
      </c>
      <c r="W29" s="105">
        <v>169</v>
      </c>
      <c r="X29" s="105">
        <v>8</v>
      </c>
      <c r="Y29" s="105">
        <v>3</v>
      </c>
      <c r="Z29" s="105">
        <v>10</v>
      </c>
      <c r="AA29" s="105">
        <v>3</v>
      </c>
      <c r="AB29" s="105">
        <v>25</v>
      </c>
      <c r="AC29" s="105">
        <v>23</v>
      </c>
      <c r="AD29" s="105">
        <v>175</v>
      </c>
      <c r="AE29" s="105">
        <v>119</v>
      </c>
      <c r="AF29" s="105">
        <v>76</v>
      </c>
      <c r="AG29" s="105">
        <v>54</v>
      </c>
      <c r="AH29" s="105">
        <v>177</v>
      </c>
      <c r="AI29" s="105">
        <v>115</v>
      </c>
      <c r="AJ29" s="113">
        <v>400</v>
      </c>
      <c r="AK29" s="113">
        <v>275</v>
      </c>
      <c r="AL29" s="113">
        <v>13</v>
      </c>
      <c r="AM29" s="113">
        <v>4</v>
      </c>
      <c r="AN29" s="113">
        <v>20</v>
      </c>
      <c r="AO29" s="113">
        <v>6</v>
      </c>
      <c r="AP29" s="113">
        <v>45</v>
      </c>
      <c r="AQ29" s="113">
        <v>41</v>
      </c>
      <c r="AR29" s="113">
        <v>278</v>
      </c>
      <c r="AS29" s="113">
        <v>197</v>
      </c>
      <c r="AT29" s="113">
        <v>97</v>
      </c>
      <c r="AU29" s="113">
        <v>72</v>
      </c>
      <c r="AV29" s="113">
        <v>303</v>
      </c>
      <c r="AW29" s="113">
        <v>203</v>
      </c>
      <c r="AX29" s="105">
        <v>0.63249999999999995</v>
      </c>
      <c r="AY29" s="105">
        <v>0.61538461538461542</v>
      </c>
      <c r="AZ29" s="105">
        <v>0.88636363636363635</v>
      </c>
      <c r="BA29" s="105">
        <v>0.62949640287769781</v>
      </c>
      <c r="BB29" s="105">
        <v>0.78350515463917525</v>
      </c>
      <c r="BC29" s="105">
        <v>0.58415841584158412</v>
      </c>
      <c r="BD29" s="105">
        <v>0.72108843537414968</v>
      </c>
      <c r="BE29" s="114">
        <v>0.2</v>
      </c>
      <c r="BF29" s="105">
        <v>0.3</v>
      </c>
      <c r="BG29" s="105">
        <v>0.75728155339805825</v>
      </c>
      <c r="BH29" s="105">
        <v>0.8571428571428571</v>
      </c>
      <c r="BI29" s="105">
        <v>0.69841269841269837</v>
      </c>
      <c r="BJ29" s="114">
        <v>0.66798418972332019</v>
      </c>
      <c r="BK29" s="114">
        <v>0.375</v>
      </c>
      <c r="BL29" s="114">
        <v>0.3</v>
      </c>
      <c r="BM29" s="114">
        <v>0.68</v>
      </c>
      <c r="BN29" s="114">
        <v>0.71052631578947367</v>
      </c>
      <c r="BO29" s="114">
        <v>0.64971751412429379</v>
      </c>
      <c r="BP29" s="114">
        <v>0.6875</v>
      </c>
      <c r="BQ29" s="114">
        <v>0.30769230769230771</v>
      </c>
      <c r="BR29" s="114">
        <v>0.3</v>
      </c>
      <c r="BS29" s="114">
        <v>0.70863309352517989</v>
      </c>
      <c r="BT29" s="114">
        <v>0.74226804123711343</v>
      </c>
      <c r="BU29" s="114">
        <v>0.66996699669966997</v>
      </c>
      <c r="BV29" s="105">
        <v>0.26410256410256411</v>
      </c>
      <c r="BW29" s="105">
        <v>0.39615384615384613</v>
      </c>
      <c r="BX29" s="105">
        <v>1.2272727272727273</v>
      </c>
      <c r="BY29" s="105">
        <v>0.55147058823529405</v>
      </c>
      <c r="BZ29" s="105">
        <v>0.95703703703703713</v>
      </c>
      <c r="CA29" s="105">
        <v>1.0935926773455378</v>
      </c>
      <c r="CB29" s="105">
        <v>0.43420538852010931</v>
      </c>
      <c r="CC29" s="105">
        <v>0.42335025380710656</v>
      </c>
      <c r="CD29" s="105">
        <v>1.1079173226347063</v>
      </c>
      <c r="CE29" s="105">
        <v>-1.438505692599615E-2</v>
      </c>
      <c r="CF29" s="105">
        <v>0.17867777895244005</v>
      </c>
      <c r="CG29" s="105">
        <v>-0.20539504098746195</v>
      </c>
      <c r="CH29" s="105">
        <v>0.66868558015765422</v>
      </c>
      <c r="CI29" s="105">
        <v>-0.24956824254402438</v>
      </c>
      <c r="CJ29" s="105">
        <v>-1.121074992648833</v>
      </c>
      <c r="CK29" s="105">
        <v>0.85913037610668286</v>
      </c>
    </row>
    <row r="30" spans="1:89" x14ac:dyDescent="0.25">
      <c r="A30" s="110" t="s">
        <v>66</v>
      </c>
      <c r="B30" s="110" t="s">
        <v>67</v>
      </c>
      <c r="C30" s="105">
        <v>21</v>
      </c>
      <c r="D30" s="111">
        <v>36944</v>
      </c>
      <c r="E30" s="112"/>
      <c r="F30" s="105">
        <v>2020</v>
      </c>
      <c r="G30" s="105">
        <v>353</v>
      </c>
      <c r="H30" s="105">
        <v>172</v>
      </c>
      <c r="I30" s="105">
        <v>12</v>
      </c>
      <c r="J30" s="105">
        <v>7</v>
      </c>
      <c r="K30" s="105">
        <v>80</v>
      </c>
      <c r="L30" s="105">
        <v>27</v>
      </c>
      <c r="M30" s="105">
        <v>78</v>
      </c>
      <c r="N30" s="105">
        <v>46</v>
      </c>
      <c r="O30" s="105">
        <v>138</v>
      </c>
      <c r="P30" s="105">
        <v>71</v>
      </c>
      <c r="Q30" s="105">
        <v>68</v>
      </c>
      <c r="R30" s="105">
        <v>25</v>
      </c>
      <c r="S30" s="105">
        <v>285</v>
      </c>
      <c r="T30" s="105">
        <v>147</v>
      </c>
      <c r="U30" s="105">
        <v>2019</v>
      </c>
      <c r="V30" s="105">
        <v>2041</v>
      </c>
      <c r="W30" s="105">
        <v>1033</v>
      </c>
      <c r="X30" s="105">
        <v>58</v>
      </c>
      <c r="Y30" s="105">
        <v>24</v>
      </c>
      <c r="Z30" s="105">
        <v>836</v>
      </c>
      <c r="AA30" s="105">
        <v>253</v>
      </c>
      <c r="AB30" s="105">
        <v>270</v>
      </c>
      <c r="AC30" s="105">
        <v>193</v>
      </c>
      <c r="AD30" s="105">
        <v>672</v>
      </c>
      <c r="AE30" s="105">
        <v>451</v>
      </c>
      <c r="AF30" s="105">
        <v>777</v>
      </c>
      <c r="AG30" s="105">
        <v>333</v>
      </c>
      <c r="AH30" s="105">
        <v>1264</v>
      </c>
      <c r="AI30" s="105">
        <v>700</v>
      </c>
      <c r="AJ30" s="113">
        <v>2394</v>
      </c>
      <c r="AK30" s="113">
        <v>1205</v>
      </c>
      <c r="AL30" s="113">
        <v>70</v>
      </c>
      <c r="AM30" s="113">
        <v>31</v>
      </c>
      <c r="AN30" s="113">
        <v>916</v>
      </c>
      <c r="AO30" s="113">
        <v>280</v>
      </c>
      <c r="AP30" s="113">
        <v>348</v>
      </c>
      <c r="AQ30" s="113">
        <v>239</v>
      </c>
      <c r="AR30" s="113">
        <v>810</v>
      </c>
      <c r="AS30" s="113">
        <v>522</v>
      </c>
      <c r="AT30" s="113">
        <v>845</v>
      </c>
      <c r="AU30" s="113">
        <v>358</v>
      </c>
      <c r="AV30" s="113">
        <v>1549</v>
      </c>
      <c r="AW30" s="113">
        <v>847</v>
      </c>
      <c r="AX30" s="105">
        <v>0.85254803675856305</v>
      </c>
      <c r="AY30" s="105">
        <v>0.82857142857142863</v>
      </c>
      <c r="AZ30" s="105">
        <v>0.47019867549668876</v>
      </c>
      <c r="BA30" s="105">
        <v>0.82962962962962961</v>
      </c>
      <c r="BB30" s="105">
        <v>0.91952662721893497</v>
      </c>
      <c r="BC30" s="105">
        <v>0.81601032924467398</v>
      </c>
      <c r="BD30" s="105">
        <v>0.48725212464589235</v>
      </c>
      <c r="BE30" s="114">
        <v>0.58333333333333337</v>
      </c>
      <c r="BF30" s="105">
        <v>0.30263157894736842</v>
      </c>
      <c r="BG30" s="105">
        <v>0.51449275362318836</v>
      </c>
      <c r="BH30" s="105">
        <v>0.36764705882352944</v>
      </c>
      <c r="BI30" s="105">
        <v>0.51578947368421058</v>
      </c>
      <c r="BJ30" s="114">
        <v>0.50612444879960805</v>
      </c>
      <c r="BK30" s="114">
        <v>0.41379310344827586</v>
      </c>
      <c r="BL30" s="114">
        <v>0.30263157894736842</v>
      </c>
      <c r="BM30" s="114">
        <v>0.67113095238095233</v>
      </c>
      <c r="BN30" s="114">
        <v>0.42857142857142855</v>
      </c>
      <c r="BO30" s="114">
        <v>0.55379746835443033</v>
      </c>
      <c r="BP30" s="114">
        <v>0.50334168755221387</v>
      </c>
      <c r="BQ30" s="114">
        <v>0.44285714285714284</v>
      </c>
      <c r="BR30" s="114">
        <v>0.3056768558951965</v>
      </c>
      <c r="BS30" s="114">
        <v>0.64444444444444449</v>
      </c>
      <c r="BT30" s="114">
        <v>0.42366863905325441</v>
      </c>
      <c r="BU30" s="114">
        <v>0.54680438992898639</v>
      </c>
      <c r="BV30" s="105">
        <v>1.1338028169014087</v>
      </c>
      <c r="BW30" s="105">
        <v>0.58821349147516688</v>
      </c>
      <c r="BX30" s="105">
        <v>0.71278511404561828</v>
      </c>
      <c r="BY30" s="105">
        <v>0.61656089915131129</v>
      </c>
      <c r="BZ30" s="105">
        <v>1.5659722222222221</v>
      </c>
      <c r="CA30" s="105">
        <v>0.77387755102040823</v>
      </c>
      <c r="CB30" s="105">
        <v>0.68719211822660087</v>
      </c>
      <c r="CC30" s="105">
        <v>0.47432615569944281</v>
      </c>
      <c r="CD30" s="105">
        <v>0.77480840837484199</v>
      </c>
      <c r="CE30" s="105">
        <v>1.8647466369391599</v>
      </c>
      <c r="CF30" s="105">
        <v>-2.1342016053986739</v>
      </c>
      <c r="CG30" s="105">
        <v>-2.0259718110806619</v>
      </c>
      <c r="CH30" s="105">
        <v>-1.4333427415057129</v>
      </c>
      <c r="CI30" s="105">
        <v>0.56481062972345841</v>
      </c>
      <c r="CJ30" s="105">
        <v>-0.92669896832125698</v>
      </c>
      <c r="CK30" s="105">
        <v>-1.9250849184403866</v>
      </c>
    </row>
    <row r="31" spans="1:89" x14ac:dyDescent="0.25">
      <c r="A31" s="110" t="s">
        <v>60</v>
      </c>
      <c r="B31" s="110" t="s">
        <v>61</v>
      </c>
      <c r="C31" s="105">
        <v>20</v>
      </c>
      <c r="D31" s="111">
        <v>105506</v>
      </c>
      <c r="E31" s="112">
        <v>2697</v>
      </c>
      <c r="F31" s="105">
        <v>2019</v>
      </c>
      <c r="G31" s="105">
        <v>230</v>
      </c>
      <c r="H31" s="105">
        <v>163</v>
      </c>
      <c r="I31" s="105">
        <v>4</v>
      </c>
      <c r="J31" s="105">
        <v>0</v>
      </c>
      <c r="K31" s="105">
        <v>7</v>
      </c>
      <c r="L31" s="105">
        <v>5</v>
      </c>
      <c r="M31" s="105">
        <v>70</v>
      </c>
      <c r="N31" s="105">
        <v>55</v>
      </c>
      <c r="O31" s="105">
        <v>137</v>
      </c>
      <c r="P31" s="105">
        <v>93</v>
      </c>
      <c r="Q31" s="105">
        <v>52</v>
      </c>
      <c r="R31" s="105">
        <v>29</v>
      </c>
      <c r="S31" s="105">
        <v>178</v>
      </c>
      <c r="T31" s="105">
        <v>134</v>
      </c>
      <c r="U31" s="105">
        <v>2020</v>
      </c>
      <c r="V31" s="105">
        <v>279</v>
      </c>
      <c r="W31" s="105">
        <v>215</v>
      </c>
      <c r="X31" s="105">
        <v>1</v>
      </c>
      <c r="Y31" s="105">
        <v>0</v>
      </c>
      <c r="Z31" s="105">
        <v>16</v>
      </c>
      <c r="AA31" s="105">
        <v>8</v>
      </c>
      <c r="AB31" s="105">
        <v>27</v>
      </c>
      <c r="AC31" s="105">
        <v>23</v>
      </c>
      <c r="AD31" s="105">
        <v>209</v>
      </c>
      <c r="AE31" s="105">
        <v>163</v>
      </c>
      <c r="AF31" s="105">
        <v>81</v>
      </c>
      <c r="AG31" s="105">
        <v>65</v>
      </c>
      <c r="AH31" s="105">
        <v>198</v>
      </c>
      <c r="AI31" s="105">
        <v>150</v>
      </c>
      <c r="AJ31" s="113">
        <v>509</v>
      </c>
      <c r="AK31" s="113">
        <v>378</v>
      </c>
      <c r="AL31" s="113">
        <v>5</v>
      </c>
      <c r="AM31" s="113">
        <v>0</v>
      </c>
      <c r="AN31" s="113">
        <v>23</v>
      </c>
      <c r="AO31" s="113">
        <v>13</v>
      </c>
      <c r="AP31" s="113">
        <v>97</v>
      </c>
      <c r="AQ31" s="113">
        <v>78</v>
      </c>
      <c r="AR31" s="113">
        <v>346</v>
      </c>
      <c r="AS31" s="113">
        <v>256</v>
      </c>
      <c r="AT31" s="113">
        <v>133</v>
      </c>
      <c r="AU31" s="113">
        <v>94</v>
      </c>
      <c r="AV31" s="113">
        <v>376</v>
      </c>
      <c r="AW31" s="113">
        <v>284</v>
      </c>
      <c r="AX31" s="105">
        <v>0.54813359528487227</v>
      </c>
      <c r="AY31" s="105">
        <v>0.2</v>
      </c>
      <c r="AZ31" s="105">
        <v>0.93</v>
      </c>
      <c r="BA31" s="105">
        <v>0.60404624277456642</v>
      </c>
      <c r="BB31" s="105">
        <v>0.60902255639097747</v>
      </c>
      <c r="BC31" s="105">
        <v>0.52659574468085102</v>
      </c>
      <c r="BD31" s="105">
        <v>0.70869565217391306</v>
      </c>
      <c r="BE31" s="114">
        <v>0</v>
      </c>
      <c r="BF31" s="105">
        <v>0.5</v>
      </c>
      <c r="BG31" s="105">
        <v>0.67883211678832112</v>
      </c>
      <c r="BH31" s="105">
        <v>0.55769230769230771</v>
      </c>
      <c r="BI31" s="105">
        <v>0.7528089887640449</v>
      </c>
      <c r="BJ31" s="114">
        <v>0.77060931899641572</v>
      </c>
      <c r="BK31" s="114">
        <v>0</v>
      </c>
      <c r="BL31" s="114">
        <v>0.5</v>
      </c>
      <c r="BM31" s="114">
        <v>0.77990430622009566</v>
      </c>
      <c r="BN31" s="114">
        <v>0.80246913580246915</v>
      </c>
      <c r="BO31" s="114">
        <v>0.75757575757575757</v>
      </c>
      <c r="BP31" s="114">
        <v>0.74263261296660121</v>
      </c>
      <c r="BQ31" s="114">
        <v>0</v>
      </c>
      <c r="BR31" s="114">
        <v>0.56521739130434778</v>
      </c>
      <c r="BS31" s="114">
        <v>0.73988439306358378</v>
      </c>
      <c r="BT31" s="114">
        <v>0.70676691729323304</v>
      </c>
      <c r="BU31" s="114">
        <v>0.75531914893617025</v>
      </c>
      <c r="BV31" s="105">
        <v>0</v>
      </c>
      <c r="BW31" s="105">
        <v>0.73655913978494625</v>
      </c>
      <c r="BX31" s="105">
        <v>0.74081515499425954</v>
      </c>
      <c r="BY31" s="105">
        <v>0</v>
      </c>
      <c r="BZ31" s="105">
        <v>0.9718807508281192</v>
      </c>
      <c r="CA31" s="105">
        <v>1.0592592592592593</v>
      </c>
      <c r="CB31" s="105">
        <v>0</v>
      </c>
      <c r="CC31" s="105">
        <v>0.76392663043478259</v>
      </c>
      <c r="CD31" s="105">
        <v>0.9357195806417451</v>
      </c>
      <c r="CE31" s="105">
        <v>-0.73484404094136624</v>
      </c>
      <c r="CF31" s="105">
        <v>0.87109878477597491</v>
      </c>
      <c r="CG31" s="105">
        <v>0.9489187205208397</v>
      </c>
      <c r="CH31" s="105">
        <v>0.55728294474144546</v>
      </c>
      <c r="CI31" s="105">
        <v>-1.6473004281243393</v>
      </c>
      <c r="CJ31" s="105">
        <v>0.17757553850991739</v>
      </c>
      <c r="CK31" s="105">
        <v>-0.58014538752315625</v>
      </c>
    </row>
    <row r="32" spans="1:89" x14ac:dyDescent="0.25">
      <c r="A32" s="110" t="s">
        <v>62</v>
      </c>
      <c r="B32" s="110" t="s">
        <v>63</v>
      </c>
      <c r="C32" s="105">
        <v>21</v>
      </c>
      <c r="D32" s="111">
        <v>55167</v>
      </c>
      <c r="E32" s="112"/>
      <c r="F32" s="105">
        <v>2020</v>
      </c>
      <c r="G32" s="105">
        <v>4639</v>
      </c>
      <c r="H32" s="105">
        <v>3511</v>
      </c>
      <c r="I32" s="105">
        <v>147</v>
      </c>
      <c r="J32" s="105">
        <v>78</v>
      </c>
      <c r="K32" s="105">
        <v>413</v>
      </c>
      <c r="L32" s="105">
        <v>241</v>
      </c>
      <c r="M32" s="105">
        <v>1935</v>
      </c>
      <c r="N32" s="105">
        <v>1592</v>
      </c>
      <c r="O32" s="105">
        <v>1686</v>
      </c>
      <c r="P32" s="105">
        <v>1233</v>
      </c>
      <c r="Q32" s="105">
        <v>1295</v>
      </c>
      <c r="R32" s="105">
        <v>977</v>
      </c>
      <c r="S32" s="105">
        <v>3340</v>
      </c>
      <c r="T32" s="105">
        <v>2531</v>
      </c>
      <c r="U32" s="105">
        <v>2020</v>
      </c>
      <c r="V32" s="105">
        <v>4606</v>
      </c>
      <c r="W32" s="105">
        <v>3711</v>
      </c>
      <c r="X32" s="105">
        <v>180</v>
      </c>
      <c r="Y32" s="105">
        <v>100</v>
      </c>
      <c r="Z32" s="105">
        <v>651</v>
      </c>
      <c r="AA32" s="105">
        <v>441</v>
      </c>
      <c r="AB32" s="105">
        <v>1347</v>
      </c>
      <c r="AC32" s="105">
        <v>1184</v>
      </c>
      <c r="AD32" s="105">
        <v>1990</v>
      </c>
      <c r="AE32" s="105">
        <v>1629</v>
      </c>
      <c r="AF32" s="105">
        <v>1510</v>
      </c>
      <c r="AG32" s="105">
        <v>1274</v>
      </c>
      <c r="AH32" s="105">
        <v>3093</v>
      </c>
      <c r="AI32" s="105">
        <v>2435</v>
      </c>
      <c r="AJ32" s="113">
        <v>9245</v>
      </c>
      <c r="AK32" s="113">
        <v>7222</v>
      </c>
      <c r="AL32" s="113">
        <v>327</v>
      </c>
      <c r="AM32" s="113">
        <v>178</v>
      </c>
      <c r="AN32" s="113">
        <v>1064</v>
      </c>
      <c r="AO32" s="113">
        <v>682</v>
      </c>
      <c r="AP32" s="113">
        <v>3282</v>
      </c>
      <c r="AQ32" s="113">
        <v>2776</v>
      </c>
      <c r="AR32" s="113">
        <v>3676</v>
      </c>
      <c r="AS32" s="113">
        <v>2862</v>
      </c>
      <c r="AT32" s="113">
        <v>2805</v>
      </c>
      <c r="AU32" s="113">
        <v>2251</v>
      </c>
      <c r="AV32" s="113">
        <v>6433</v>
      </c>
      <c r="AW32" s="113">
        <v>4966</v>
      </c>
      <c r="AX32" s="105">
        <v>0.4982152514872904</v>
      </c>
      <c r="AY32" s="105">
        <v>0.55045871559633031</v>
      </c>
      <c r="AZ32" s="105">
        <v>0.74908869987849336</v>
      </c>
      <c r="BA32" s="105">
        <v>0.54134929270946686</v>
      </c>
      <c r="BB32" s="105">
        <v>0.53832442067736186</v>
      </c>
      <c r="BC32" s="105">
        <v>0.48080211409917611</v>
      </c>
      <c r="BD32" s="105">
        <v>0.75684414744557016</v>
      </c>
      <c r="BE32" s="114">
        <v>0.53061224489795922</v>
      </c>
      <c r="BF32" s="105">
        <v>0.67741935483870963</v>
      </c>
      <c r="BG32" s="105">
        <v>0.73131672597864772</v>
      </c>
      <c r="BH32" s="105">
        <v>0.75444015444015444</v>
      </c>
      <c r="BI32" s="105">
        <v>0.75778443113772453</v>
      </c>
      <c r="BJ32" s="114">
        <v>0.80568823273990442</v>
      </c>
      <c r="BK32" s="114">
        <v>0.55555555555555558</v>
      </c>
      <c r="BL32" s="114">
        <v>0.67741935483870963</v>
      </c>
      <c r="BM32" s="114">
        <v>0.81859296482412058</v>
      </c>
      <c r="BN32" s="114">
        <v>0.84370860927152314</v>
      </c>
      <c r="BO32" s="114">
        <v>0.7872615583575816</v>
      </c>
      <c r="BP32" s="114">
        <v>0.7811790156841536</v>
      </c>
      <c r="BQ32" s="114">
        <v>0.54434250764525993</v>
      </c>
      <c r="BR32" s="114">
        <v>0.64097744360902253</v>
      </c>
      <c r="BS32" s="114">
        <v>0.77856365614798695</v>
      </c>
      <c r="BT32" s="114">
        <v>0.80249554367201426</v>
      </c>
      <c r="BU32" s="114">
        <v>0.77195709622260222</v>
      </c>
      <c r="BV32" s="105">
        <v>0.72555737623516559</v>
      </c>
      <c r="BW32" s="105">
        <v>0.92630091829526717</v>
      </c>
      <c r="BX32" s="105">
        <v>0.99558677037934251</v>
      </c>
      <c r="BY32" s="105">
        <v>0.67867130482231774</v>
      </c>
      <c r="BZ32" s="105">
        <v>0.97023184998777245</v>
      </c>
      <c r="CA32" s="105">
        <v>1.0717005045079349</v>
      </c>
      <c r="CB32" s="105">
        <v>0.6991624940964275</v>
      </c>
      <c r="CC32" s="105">
        <v>0.82328199954813652</v>
      </c>
      <c r="CD32" s="105">
        <v>1.0395597729444357</v>
      </c>
      <c r="CE32" s="105">
        <v>-1.1611288800022759</v>
      </c>
      <c r="CF32" s="105">
        <v>1.3552104113505288</v>
      </c>
      <c r="CG32" s="105">
        <v>1.3434816619727168</v>
      </c>
      <c r="CH32" s="105">
        <v>0.99010494912259628</v>
      </c>
      <c r="CI32" s="105">
        <v>0.60334395996096601</v>
      </c>
      <c r="CJ32" s="105">
        <v>0.40390327852944319</v>
      </c>
      <c r="CK32" s="105">
        <v>0.2877793038356507</v>
      </c>
    </row>
    <row r="33" spans="1:89" x14ac:dyDescent="0.25">
      <c r="A33" s="110" t="s">
        <v>64</v>
      </c>
      <c r="B33" s="110" t="s">
        <v>65</v>
      </c>
      <c r="C33" s="105">
        <v>20</v>
      </c>
      <c r="D33" s="111">
        <v>449520</v>
      </c>
      <c r="E33" s="112">
        <v>31553</v>
      </c>
      <c r="F33" s="105">
        <v>2020</v>
      </c>
      <c r="G33" s="105">
        <v>113</v>
      </c>
      <c r="H33" s="105">
        <v>52</v>
      </c>
      <c r="I33" s="105">
        <v>2</v>
      </c>
      <c r="J33" s="105">
        <v>0</v>
      </c>
      <c r="K33" s="105">
        <v>27</v>
      </c>
      <c r="L33" s="105">
        <v>6</v>
      </c>
      <c r="M33" s="105">
        <v>11</v>
      </c>
      <c r="N33" s="105">
        <v>8</v>
      </c>
      <c r="O33" s="105">
        <v>52</v>
      </c>
      <c r="P33" s="105">
        <v>28</v>
      </c>
      <c r="Q33" s="105">
        <v>22</v>
      </c>
      <c r="R33" s="105">
        <v>13</v>
      </c>
      <c r="S33" s="105">
        <v>91</v>
      </c>
      <c r="T33" s="105">
        <v>39</v>
      </c>
      <c r="U33" s="105">
        <v>2020</v>
      </c>
      <c r="V33" s="105">
        <v>259</v>
      </c>
      <c r="W33" s="105">
        <v>182</v>
      </c>
      <c r="X33" s="105">
        <v>4</v>
      </c>
      <c r="Y33" s="105">
        <v>0</v>
      </c>
      <c r="Z33" s="105">
        <v>54</v>
      </c>
      <c r="AA33" s="105">
        <v>32</v>
      </c>
      <c r="AB33" s="105">
        <v>41</v>
      </c>
      <c r="AC33" s="105">
        <v>39</v>
      </c>
      <c r="AD33" s="105">
        <v>94</v>
      </c>
      <c r="AE33" s="105">
        <v>64</v>
      </c>
      <c r="AF33" s="105">
        <v>71</v>
      </c>
      <c r="AG33" s="105">
        <v>48</v>
      </c>
      <c r="AH33" s="105">
        <v>187</v>
      </c>
      <c r="AI33" s="105">
        <v>134</v>
      </c>
      <c r="AJ33" s="113">
        <v>372</v>
      </c>
      <c r="AK33" s="113">
        <v>234</v>
      </c>
      <c r="AL33" s="113">
        <v>6</v>
      </c>
      <c r="AM33" s="113">
        <v>0</v>
      </c>
      <c r="AN33" s="113">
        <v>81</v>
      </c>
      <c r="AO33" s="113">
        <v>38</v>
      </c>
      <c r="AP33" s="113">
        <v>52</v>
      </c>
      <c r="AQ33" s="113">
        <v>47</v>
      </c>
      <c r="AR33" s="113">
        <v>146</v>
      </c>
      <c r="AS33" s="113">
        <v>92</v>
      </c>
      <c r="AT33" s="113">
        <v>93</v>
      </c>
      <c r="AU33" s="113">
        <v>61</v>
      </c>
      <c r="AV33" s="113">
        <v>278</v>
      </c>
      <c r="AW33" s="113">
        <v>173</v>
      </c>
      <c r="AX33" s="105">
        <v>0.69623655913978499</v>
      </c>
      <c r="AY33" s="105">
        <v>0.66666666666666663</v>
      </c>
      <c r="AZ33" s="105">
        <v>0.50909090909090904</v>
      </c>
      <c r="BA33" s="105">
        <v>0.64383561643835618</v>
      </c>
      <c r="BB33" s="105">
        <v>0.76344086021505375</v>
      </c>
      <c r="BC33" s="105">
        <v>0.67266187050359716</v>
      </c>
      <c r="BD33" s="105">
        <v>0.46017699115044247</v>
      </c>
      <c r="BE33" s="114">
        <v>0</v>
      </c>
      <c r="BF33" s="105">
        <v>0.59259259259259256</v>
      </c>
      <c r="BG33" s="105">
        <v>0.53846153846153844</v>
      </c>
      <c r="BH33" s="105">
        <v>0.59090909090909094</v>
      </c>
      <c r="BI33" s="105">
        <v>0.42857142857142855</v>
      </c>
      <c r="BJ33" s="114">
        <v>0.70270270270270274</v>
      </c>
      <c r="BK33" s="114">
        <v>0</v>
      </c>
      <c r="BL33" s="114">
        <v>0.59259259259259256</v>
      </c>
      <c r="BM33" s="114">
        <v>0.68085106382978722</v>
      </c>
      <c r="BN33" s="114">
        <v>0.676056338028169</v>
      </c>
      <c r="BO33" s="114">
        <v>0.71657754010695185</v>
      </c>
      <c r="BP33" s="114">
        <v>0.62903225806451613</v>
      </c>
      <c r="BQ33" s="114">
        <v>0</v>
      </c>
      <c r="BR33" s="114">
        <v>0.46913580246913578</v>
      </c>
      <c r="BS33" s="114">
        <v>0.63013698630136983</v>
      </c>
      <c r="BT33" s="114">
        <v>0.65591397849462363</v>
      </c>
      <c r="BU33" s="114">
        <v>0.62230215827338131</v>
      </c>
      <c r="BV33" s="105">
        <v>0</v>
      </c>
      <c r="BW33" s="105">
        <v>1.1005291005291005</v>
      </c>
      <c r="BX33" s="105">
        <v>1.3787878787878789</v>
      </c>
      <c r="BY33" s="105">
        <v>0</v>
      </c>
      <c r="BZ33" s="105">
        <v>1.0070921985815602</v>
      </c>
      <c r="CA33" s="105">
        <v>0.94345175530796721</v>
      </c>
      <c r="CB33" s="105">
        <v>0</v>
      </c>
      <c r="CC33" s="105">
        <v>0.74449812130971549</v>
      </c>
      <c r="CD33" s="105">
        <v>1.0540120579277767</v>
      </c>
      <c r="CE33" s="105">
        <v>0.52990240912802744</v>
      </c>
      <c r="CF33" s="105">
        <v>-0.55562974795044029</v>
      </c>
      <c r="CG33" s="105">
        <v>0.18511416075551029</v>
      </c>
      <c r="CH33" s="105">
        <v>-1.6767296528156108</v>
      </c>
      <c r="CI33" s="105">
        <v>-1.6473004281243393</v>
      </c>
      <c r="CJ33" s="105">
        <v>0.10349276170454366</v>
      </c>
      <c r="CK33" s="105">
        <v>0.4085754493881546</v>
      </c>
    </row>
    <row r="34" spans="1:89" x14ac:dyDescent="0.25">
      <c r="A34" s="110" t="s">
        <v>68</v>
      </c>
      <c r="B34" s="110" t="s">
        <v>69</v>
      </c>
      <c r="C34" s="105">
        <v>21</v>
      </c>
      <c r="D34" s="111">
        <v>110610</v>
      </c>
      <c r="E34" s="112">
        <v>2437</v>
      </c>
      <c r="F34" s="105">
        <v>2020</v>
      </c>
      <c r="G34" s="105">
        <v>4494</v>
      </c>
      <c r="H34" s="105">
        <v>3122</v>
      </c>
      <c r="I34" s="105">
        <v>207</v>
      </c>
      <c r="J34" s="105">
        <v>77</v>
      </c>
      <c r="K34" s="105">
        <v>512</v>
      </c>
      <c r="L34" s="105">
        <v>229</v>
      </c>
      <c r="M34" s="105">
        <v>1531</v>
      </c>
      <c r="N34" s="105">
        <v>1171</v>
      </c>
      <c r="O34" s="105">
        <v>1829</v>
      </c>
      <c r="P34" s="105">
        <v>1324</v>
      </c>
      <c r="Q34" s="105">
        <v>1139</v>
      </c>
      <c r="R34" s="105">
        <v>739</v>
      </c>
      <c r="S34" s="105">
        <v>3353</v>
      </c>
      <c r="T34" s="105">
        <v>2381</v>
      </c>
      <c r="U34" s="105">
        <v>2019</v>
      </c>
      <c r="V34" s="105">
        <v>7553</v>
      </c>
      <c r="W34" s="105">
        <v>5239</v>
      </c>
      <c r="X34" s="105">
        <v>886</v>
      </c>
      <c r="Y34" s="105">
        <v>345</v>
      </c>
      <c r="Z34" s="105">
        <v>1416</v>
      </c>
      <c r="AA34" s="105">
        <v>714</v>
      </c>
      <c r="AB34" s="105">
        <v>2088</v>
      </c>
      <c r="AC34" s="105">
        <v>1682</v>
      </c>
      <c r="AD34" s="105">
        <v>2647</v>
      </c>
      <c r="AE34" s="105">
        <v>2157</v>
      </c>
      <c r="AF34" s="105">
        <v>3030</v>
      </c>
      <c r="AG34" s="105">
        <v>1984</v>
      </c>
      <c r="AH34" s="105">
        <v>4523</v>
      </c>
      <c r="AI34" s="105">
        <v>3255</v>
      </c>
      <c r="AJ34" s="113">
        <v>12047</v>
      </c>
      <c r="AK34" s="113">
        <v>8361</v>
      </c>
      <c r="AL34" s="113">
        <v>1093</v>
      </c>
      <c r="AM34" s="113">
        <v>422</v>
      </c>
      <c r="AN34" s="113">
        <v>1928</v>
      </c>
      <c r="AO34" s="113">
        <v>943</v>
      </c>
      <c r="AP34" s="113">
        <v>3619</v>
      </c>
      <c r="AQ34" s="113">
        <v>2853</v>
      </c>
      <c r="AR34" s="113">
        <v>4476</v>
      </c>
      <c r="AS34" s="113">
        <v>3481</v>
      </c>
      <c r="AT34" s="113">
        <v>4169</v>
      </c>
      <c r="AU34" s="113">
        <v>2723</v>
      </c>
      <c r="AV34" s="113">
        <v>7876</v>
      </c>
      <c r="AW34" s="113">
        <v>5636</v>
      </c>
      <c r="AX34" s="105">
        <v>0.62696106914584548</v>
      </c>
      <c r="AY34" s="105">
        <v>0.81061299176578228</v>
      </c>
      <c r="AZ34" s="105">
        <v>0.72113289760348587</v>
      </c>
      <c r="BA34" s="105">
        <v>0.59137622877569263</v>
      </c>
      <c r="BB34" s="105">
        <v>0.72679299592228352</v>
      </c>
      <c r="BC34" s="105">
        <v>0.57427628237684103</v>
      </c>
      <c r="BD34" s="105">
        <v>0.69470404984423673</v>
      </c>
      <c r="BE34" s="114">
        <v>0.3719806763285024</v>
      </c>
      <c r="BF34" s="105">
        <v>0.50423728813559321</v>
      </c>
      <c r="BG34" s="105">
        <v>0.72389283761618373</v>
      </c>
      <c r="BH34" s="105">
        <v>0.64881474978050924</v>
      </c>
      <c r="BI34" s="105">
        <v>0.71011034894124669</v>
      </c>
      <c r="BJ34" s="114">
        <v>0.69363166953528399</v>
      </c>
      <c r="BK34" s="114">
        <v>0.3893905191873589</v>
      </c>
      <c r="BL34" s="114">
        <v>0.50423728813559321</v>
      </c>
      <c r="BM34" s="114">
        <v>0.81488477521722702</v>
      </c>
      <c r="BN34" s="114">
        <v>0.65478547854785474</v>
      </c>
      <c r="BO34" s="114">
        <v>0.71965509617510504</v>
      </c>
      <c r="BP34" s="114">
        <v>0.69403170913920476</v>
      </c>
      <c r="BQ34" s="114">
        <v>0.38609332113449224</v>
      </c>
      <c r="BR34" s="114">
        <v>0.48910788381742737</v>
      </c>
      <c r="BS34" s="114">
        <v>0.77770330652368191</v>
      </c>
      <c r="BT34" s="114">
        <v>0.65315423362916769</v>
      </c>
      <c r="BU34" s="114">
        <v>0.7155916708989335</v>
      </c>
      <c r="BV34" s="105">
        <v>0.51386152341754598</v>
      </c>
      <c r="BW34" s="105">
        <v>0.69656344410876125</v>
      </c>
      <c r="BX34" s="105">
        <v>0.91368158589418202</v>
      </c>
      <c r="BY34" s="105">
        <v>0.47784733624892861</v>
      </c>
      <c r="BZ34" s="105">
        <v>1.2445064863448578</v>
      </c>
      <c r="CA34" s="105">
        <v>0.90986012887002976</v>
      </c>
      <c r="CB34" s="105">
        <v>0.49645323338063407</v>
      </c>
      <c r="CC34" s="105">
        <v>0.62891321113668619</v>
      </c>
      <c r="CD34" s="105">
        <v>0.91274711569611866</v>
      </c>
      <c r="CE34" s="105">
        <v>-6.1685549452495457E-2</v>
      </c>
      <c r="CF34" s="105">
        <v>0.26071076031421103</v>
      </c>
      <c r="CG34" s="105">
        <v>8.3084389973094724E-2</v>
      </c>
      <c r="CH34" s="105">
        <v>0.43150802009080297</v>
      </c>
      <c r="CI34" s="105">
        <v>-4.9188840203797178E-2</v>
      </c>
      <c r="CJ34" s="105">
        <v>-0.33724363486073444</v>
      </c>
      <c r="CK34" s="105">
        <v>-0.77215552449944547</v>
      </c>
    </row>
    <row r="35" spans="1:89" x14ac:dyDescent="0.25">
      <c r="A35" s="110" t="s">
        <v>54</v>
      </c>
      <c r="B35" s="110" t="s">
        <v>55</v>
      </c>
      <c r="C35" s="105">
        <v>21</v>
      </c>
      <c r="D35" s="111">
        <v>161249</v>
      </c>
      <c r="E35" s="112">
        <v>7652</v>
      </c>
      <c r="F35" s="105">
        <v>2019</v>
      </c>
      <c r="G35" s="105">
        <v>1387</v>
      </c>
      <c r="H35" s="105">
        <v>745</v>
      </c>
      <c r="I35" s="105">
        <v>112</v>
      </c>
      <c r="J35" s="105">
        <v>22</v>
      </c>
      <c r="K35" s="105">
        <v>129</v>
      </c>
      <c r="L35" s="105">
        <v>40</v>
      </c>
      <c r="M35" s="105">
        <v>313</v>
      </c>
      <c r="N35" s="105">
        <v>207</v>
      </c>
      <c r="O35" s="105">
        <v>733</v>
      </c>
      <c r="P35" s="105">
        <v>425</v>
      </c>
      <c r="Q35" s="105">
        <v>318</v>
      </c>
      <c r="R35" s="105">
        <v>171</v>
      </c>
      <c r="S35" s="105">
        <v>1069</v>
      </c>
      <c r="T35" s="105">
        <v>574</v>
      </c>
      <c r="U35" s="105">
        <v>2019</v>
      </c>
      <c r="V35" s="105">
        <v>3138</v>
      </c>
      <c r="W35" s="105">
        <v>2249</v>
      </c>
      <c r="X35" s="105">
        <v>258</v>
      </c>
      <c r="Y35" s="105">
        <v>97</v>
      </c>
      <c r="Z35" s="105">
        <v>330</v>
      </c>
      <c r="AA35" s="105">
        <v>182</v>
      </c>
      <c r="AB35" s="105">
        <v>588</v>
      </c>
      <c r="AC35" s="105">
        <v>471</v>
      </c>
      <c r="AD35" s="105">
        <v>1736</v>
      </c>
      <c r="AE35" s="105">
        <v>1340</v>
      </c>
      <c r="AF35" s="105">
        <v>930</v>
      </c>
      <c r="AG35" s="105">
        <v>643</v>
      </c>
      <c r="AH35" s="105">
        <v>2208</v>
      </c>
      <c r="AI35" s="105">
        <v>1606</v>
      </c>
      <c r="AJ35" s="113">
        <v>4525</v>
      </c>
      <c r="AK35" s="113">
        <v>2994</v>
      </c>
      <c r="AL35" s="113">
        <v>370</v>
      </c>
      <c r="AM35" s="113">
        <v>119</v>
      </c>
      <c r="AN35" s="113">
        <v>459</v>
      </c>
      <c r="AO35" s="113">
        <v>222</v>
      </c>
      <c r="AP35" s="113">
        <v>901</v>
      </c>
      <c r="AQ35" s="113">
        <v>678</v>
      </c>
      <c r="AR35" s="113">
        <v>2469</v>
      </c>
      <c r="AS35" s="113">
        <v>1765</v>
      </c>
      <c r="AT35" s="113">
        <v>1248</v>
      </c>
      <c r="AU35" s="113">
        <v>814</v>
      </c>
      <c r="AV35" s="113">
        <v>3277</v>
      </c>
      <c r="AW35" s="113">
        <v>2180</v>
      </c>
      <c r="AX35" s="105">
        <v>0.69348066298342537</v>
      </c>
      <c r="AY35" s="105">
        <v>0.69729729729729728</v>
      </c>
      <c r="AZ35" s="105">
        <v>0.76714801444043323</v>
      </c>
      <c r="BA35" s="105">
        <v>0.70311867152693397</v>
      </c>
      <c r="BB35" s="105">
        <v>0.74519230769230771</v>
      </c>
      <c r="BC35" s="105">
        <v>0.67378700030515715</v>
      </c>
      <c r="BD35" s="105">
        <v>0.53713049747656816</v>
      </c>
      <c r="BE35" s="114">
        <v>0.19642857142857142</v>
      </c>
      <c r="BF35" s="105">
        <v>0.55151515151515151</v>
      </c>
      <c r="BG35" s="105">
        <v>0.57980900409276948</v>
      </c>
      <c r="BH35" s="105">
        <v>0.53773584905660377</v>
      </c>
      <c r="BI35" s="105">
        <v>0.53695042095416279</v>
      </c>
      <c r="BJ35" s="114">
        <v>0.71669853409815165</v>
      </c>
      <c r="BK35" s="114">
        <v>0.37596899224806202</v>
      </c>
      <c r="BL35" s="114">
        <v>0.55151515151515151</v>
      </c>
      <c r="BM35" s="114">
        <v>0.77188940092165903</v>
      </c>
      <c r="BN35" s="114">
        <v>0.6913978494623656</v>
      </c>
      <c r="BO35" s="114">
        <v>0.72735507246376807</v>
      </c>
      <c r="BP35" s="114">
        <v>0.66165745856353586</v>
      </c>
      <c r="BQ35" s="114">
        <v>0.32162162162162161</v>
      </c>
      <c r="BR35" s="114">
        <v>0.48366013071895425</v>
      </c>
      <c r="BS35" s="114">
        <v>0.7148643175374646</v>
      </c>
      <c r="BT35" s="114">
        <v>0.65224358974358976</v>
      </c>
      <c r="BU35" s="114">
        <v>0.66524259993896862</v>
      </c>
      <c r="BV35" s="105">
        <v>0.33878151260504197</v>
      </c>
      <c r="BW35" s="105">
        <v>0.95120142602495539</v>
      </c>
      <c r="BX35" s="105">
        <v>1.0014627572151731</v>
      </c>
      <c r="BY35" s="105">
        <v>0.48707624667360866</v>
      </c>
      <c r="BZ35" s="105">
        <v>1.1164185736503001</v>
      </c>
      <c r="CA35" s="105">
        <v>0.95056441569919259</v>
      </c>
      <c r="CB35" s="105">
        <v>0.44990582650639305</v>
      </c>
      <c r="CC35" s="105">
        <v>0.67657612620118868</v>
      </c>
      <c r="CD35" s="105">
        <v>0.98045974476593734</v>
      </c>
      <c r="CE35" s="105">
        <v>0.50636803959353083</v>
      </c>
      <c r="CF35" s="105">
        <v>-0.14588362983318803</v>
      </c>
      <c r="CG35" s="105">
        <v>0.34253740492531815</v>
      </c>
      <c r="CH35" s="105">
        <v>-0.9849703223461963</v>
      </c>
      <c r="CI35" s="105">
        <v>-0.19902762724689241</v>
      </c>
      <c r="CJ35" s="105">
        <v>-0.15550034844143609</v>
      </c>
      <c r="CK35" s="105">
        <v>-0.20619487493511507</v>
      </c>
    </row>
    <row r="36" spans="1:89" x14ac:dyDescent="0.25">
      <c r="A36" s="110" t="s">
        <v>56</v>
      </c>
      <c r="B36" s="110" t="s">
        <v>57</v>
      </c>
      <c r="C36" s="105">
        <v>20</v>
      </c>
      <c r="D36" s="111">
        <v>952239</v>
      </c>
      <c r="E36" s="112">
        <v>41026</v>
      </c>
      <c r="F36" s="105">
        <v>2020</v>
      </c>
      <c r="G36" s="105">
        <v>38</v>
      </c>
      <c r="H36" s="105">
        <v>22</v>
      </c>
      <c r="I36" s="105">
        <v>1</v>
      </c>
      <c r="J36" s="105">
        <v>0</v>
      </c>
      <c r="K36" s="105">
        <v>1</v>
      </c>
      <c r="L36" s="105">
        <v>0</v>
      </c>
      <c r="M36" s="105">
        <v>1</v>
      </c>
      <c r="N36" s="105">
        <v>0</v>
      </c>
      <c r="O36" s="105">
        <v>31</v>
      </c>
      <c r="P36" s="105">
        <v>18</v>
      </c>
      <c r="Q36" s="105">
        <v>7</v>
      </c>
      <c r="R36" s="105">
        <v>2</v>
      </c>
      <c r="S36" s="105">
        <v>31</v>
      </c>
      <c r="T36" s="105">
        <v>20</v>
      </c>
      <c r="U36" s="105">
        <v>2019</v>
      </c>
      <c r="V36" s="105">
        <v>50</v>
      </c>
      <c r="W36" s="105">
        <v>38</v>
      </c>
      <c r="X36" s="105">
        <v>2</v>
      </c>
      <c r="Y36" s="105">
        <v>0</v>
      </c>
      <c r="Z36" s="105">
        <v>5</v>
      </c>
      <c r="AA36" s="105">
        <v>2</v>
      </c>
      <c r="AB36" s="105">
        <v>2</v>
      </c>
      <c r="AC36" s="105">
        <v>0</v>
      </c>
      <c r="AD36" s="105">
        <v>37</v>
      </c>
      <c r="AE36" s="105">
        <v>29</v>
      </c>
      <c r="AF36" s="105">
        <v>12</v>
      </c>
      <c r="AG36" s="105">
        <v>7</v>
      </c>
      <c r="AH36" s="105">
        <v>38</v>
      </c>
      <c r="AI36" s="105">
        <v>31</v>
      </c>
      <c r="AJ36" s="113">
        <v>88</v>
      </c>
      <c r="AK36" s="113">
        <v>60</v>
      </c>
      <c r="AL36" s="113">
        <v>3</v>
      </c>
      <c r="AM36" s="113">
        <v>0</v>
      </c>
      <c r="AN36" s="113">
        <v>6</v>
      </c>
      <c r="AO36" s="113">
        <v>2</v>
      </c>
      <c r="AP36" s="113">
        <v>3</v>
      </c>
      <c r="AQ36" s="113">
        <v>0</v>
      </c>
      <c r="AR36" s="113">
        <v>68</v>
      </c>
      <c r="AS36" s="113">
        <v>47</v>
      </c>
      <c r="AT36" s="113">
        <v>19</v>
      </c>
      <c r="AU36" s="113">
        <v>9</v>
      </c>
      <c r="AV36" s="113">
        <v>69</v>
      </c>
      <c r="AW36" s="113">
        <v>51</v>
      </c>
      <c r="AX36" s="105">
        <v>0.56818181818181823</v>
      </c>
      <c r="AY36" s="105">
        <v>0.66666666666666663</v>
      </c>
      <c r="AZ36" s="105">
        <v>0.94736842105263153</v>
      </c>
      <c r="BA36" s="105">
        <v>0.54411764705882348</v>
      </c>
      <c r="BB36" s="105">
        <v>0.63157894736842102</v>
      </c>
      <c r="BC36" s="105">
        <v>0.55072463768115942</v>
      </c>
      <c r="BD36" s="105">
        <v>0.57894736842105265</v>
      </c>
      <c r="BE36" s="114">
        <v>0</v>
      </c>
      <c r="BF36" s="105">
        <v>0.4</v>
      </c>
      <c r="BG36" s="105">
        <v>0.58064516129032262</v>
      </c>
      <c r="BH36" s="105">
        <v>0.2857142857142857</v>
      </c>
      <c r="BI36" s="105">
        <v>0.64516129032258063</v>
      </c>
      <c r="BJ36" s="114">
        <v>0.76</v>
      </c>
      <c r="BK36" s="114">
        <v>0</v>
      </c>
      <c r="BL36" s="114">
        <v>0.4</v>
      </c>
      <c r="BM36" s="114">
        <v>0.78378378378378377</v>
      </c>
      <c r="BN36" s="114">
        <v>0.58333333333333337</v>
      </c>
      <c r="BO36" s="114">
        <v>0.81578947368421051</v>
      </c>
      <c r="BP36" s="114">
        <v>0.68181818181818177</v>
      </c>
      <c r="BQ36" s="114">
        <v>0</v>
      </c>
      <c r="BR36" s="114">
        <v>0.33333333333333331</v>
      </c>
      <c r="BS36" s="114">
        <v>0.69117647058823528</v>
      </c>
      <c r="BT36" s="114">
        <v>0.47368421052631576</v>
      </c>
      <c r="BU36" s="114">
        <v>0.73913043478260865</v>
      </c>
      <c r="BV36" s="105">
        <v>0</v>
      </c>
      <c r="BW36" s="105">
        <v>0.68888888888888888</v>
      </c>
      <c r="BX36" s="105">
        <v>0.44285714285714284</v>
      </c>
      <c r="BY36" s="105">
        <v>0</v>
      </c>
      <c r="BZ36" s="105">
        <v>1.3436293436293436</v>
      </c>
      <c r="CA36" s="105">
        <v>0.71505376344086025</v>
      </c>
      <c r="CB36" s="105">
        <v>0</v>
      </c>
      <c r="CC36" s="105">
        <v>0.48226950354609927</v>
      </c>
      <c r="CD36" s="105">
        <v>0.64086687306501544</v>
      </c>
      <c r="CE36" s="105">
        <v>-0.56363937305941914</v>
      </c>
      <c r="CF36" s="105">
        <v>0.10731874028789619</v>
      </c>
      <c r="CG36" s="105">
        <v>0.82958651597661937</v>
      </c>
      <c r="CH36" s="105">
        <v>-0.60906528529317072</v>
      </c>
      <c r="CI36" s="105">
        <v>-1.6473004281243393</v>
      </c>
      <c r="CJ36" s="105">
        <v>-0.89641021781429997</v>
      </c>
      <c r="CK36" s="105">
        <v>-3.0446048568765347</v>
      </c>
    </row>
    <row r="37" spans="1:89" x14ac:dyDescent="0.25">
      <c r="A37" s="110" t="s">
        <v>70</v>
      </c>
      <c r="B37" s="110" t="s">
        <v>71</v>
      </c>
      <c r="C37" s="105">
        <v>20</v>
      </c>
      <c r="D37" s="111">
        <v>565557</v>
      </c>
      <c r="E37" s="112"/>
      <c r="F37" s="105">
        <v>2020</v>
      </c>
      <c r="G37" s="105">
        <v>1453</v>
      </c>
      <c r="H37" s="105">
        <v>1106</v>
      </c>
      <c r="I37" s="105">
        <v>61</v>
      </c>
      <c r="J37" s="105">
        <v>24</v>
      </c>
      <c r="K37" s="105">
        <v>51</v>
      </c>
      <c r="L37" s="105">
        <v>30</v>
      </c>
      <c r="M37" s="105">
        <v>274</v>
      </c>
      <c r="N37" s="105">
        <v>239</v>
      </c>
      <c r="O37" s="105">
        <v>930</v>
      </c>
      <c r="P37" s="105">
        <v>705</v>
      </c>
      <c r="Q37" s="105">
        <v>314</v>
      </c>
      <c r="R37" s="105">
        <v>245</v>
      </c>
      <c r="S37" s="105">
        <v>1139</v>
      </c>
      <c r="T37" s="105">
        <v>861</v>
      </c>
      <c r="U37" s="105">
        <v>2019</v>
      </c>
      <c r="V37" s="105">
        <v>2191</v>
      </c>
      <c r="W37" s="105">
        <v>1607</v>
      </c>
      <c r="X37" s="105">
        <v>199</v>
      </c>
      <c r="Y37" s="105">
        <v>64</v>
      </c>
      <c r="Z37" s="105">
        <v>115</v>
      </c>
      <c r="AA37" s="105">
        <v>59</v>
      </c>
      <c r="AB37" s="105">
        <v>266</v>
      </c>
      <c r="AC37" s="105">
        <v>215</v>
      </c>
      <c r="AD37" s="105">
        <v>1472</v>
      </c>
      <c r="AE37" s="105">
        <v>1167</v>
      </c>
      <c r="AF37" s="105">
        <v>627</v>
      </c>
      <c r="AG37" s="105">
        <v>434</v>
      </c>
      <c r="AH37" s="105">
        <v>1564</v>
      </c>
      <c r="AI37" s="105">
        <v>1173</v>
      </c>
      <c r="AJ37" s="113">
        <v>3644</v>
      </c>
      <c r="AK37" s="113">
        <v>2713</v>
      </c>
      <c r="AL37" s="113">
        <v>260</v>
      </c>
      <c r="AM37" s="113">
        <v>88</v>
      </c>
      <c r="AN37" s="113">
        <v>166</v>
      </c>
      <c r="AO37" s="113">
        <v>89</v>
      </c>
      <c r="AP37" s="113">
        <v>540</v>
      </c>
      <c r="AQ37" s="113">
        <v>454</v>
      </c>
      <c r="AR37" s="113">
        <v>2402</v>
      </c>
      <c r="AS37" s="113">
        <v>1872</v>
      </c>
      <c r="AT37" s="113">
        <v>941</v>
      </c>
      <c r="AU37" s="113">
        <v>679</v>
      </c>
      <c r="AV37" s="113">
        <v>2703</v>
      </c>
      <c r="AW37" s="113">
        <v>2034</v>
      </c>
      <c r="AX37" s="105">
        <v>0.60126234906695941</v>
      </c>
      <c r="AY37" s="105">
        <v>0.76538461538461533</v>
      </c>
      <c r="AZ37" s="105">
        <v>0.93253968253968256</v>
      </c>
      <c r="BA37" s="105">
        <v>0.61282264779350537</v>
      </c>
      <c r="BB37" s="105">
        <v>0.66631243358129655</v>
      </c>
      <c r="BC37" s="105">
        <v>0.57861635220125784</v>
      </c>
      <c r="BD37" s="105">
        <v>0.7611837577426015</v>
      </c>
      <c r="BE37" s="114">
        <v>0.39344262295081966</v>
      </c>
      <c r="BF37" s="105">
        <v>0.5130434782608696</v>
      </c>
      <c r="BG37" s="105">
        <v>0.75806451612903225</v>
      </c>
      <c r="BH37" s="105">
        <v>0.78025477707006374</v>
      </c>
      <c r="BI37" s="105">
        <v>0.75592625109745393</v>
      </c>
      <c r="BJ37" s="114">
        <v>0.73345504335919676</v>
      </c>
      <c r="BK37" s="114">
        <v>0.32160804020100503</v>
      </c>
      <c r="BL37" s="114">
        <v>0.5130434782608696</v>
      </c>
      <c r="BM37" s="114">
        <v>0.79279891304347827</v>
      </c>
      <c r="BN37" s="114">
        <v>0.69218500797448168</v>
      </c>
      <c r="BO37" s="114">
        <v>0.75</v>
      </c>
      <c r="BP37" s="114">
        <v>0.7445115257958288</v>
      </c>
      <c r="BQ37" s="114">
        <v>0.33846153846153848</v>
      </c>
      <c r="BR37" s="114">
        <v>0.53614457831325302</v>
      </c>
      <c r="BS37" s="114">
        <v>0.77935054121565361</v>
      </c>
      <c r="BT37" s="114">
        <v>0.72157279489904358</v>
      </c>
      <c r="BU37" s="114">
        <v>0.75249722530521646</v>
      </c>
      <c r="BV37" s="105">
        <v>0.51900941750959195</v>
      </c>
      <c r="BW37" s="105">
        <v>0.67678075855689179</v>
      </c>
      <c r="BX37" s="105">
        <v>1.0321837294806069</v>
      </c>
      <c r="BY37" s="105">
        <v>0.40566155542063359</v>
      </c>
      <c r="BZ37" s="105">
        <v>1.1453569550190343</v>
      </c>
      <c r="CA37" s="105">
        <v>0.92291334396597557</v>
      </c>
      <c r="CB37" s="105">
        <v>0.43428665351742279</v>
      </c>
      <c r="CC37" s="105">
        <v>0.6879376480280095</v>
      </c>
      <c r="CD37" s="105">
        <v>0.95890425988796202</v>
      </c>
      <c r="CE37" s="105">
        <v>-0.28114344647972012</v>
      </c>
      <c r="CF37" s="105">
        <v>0.89469640950413065</v>
      </c>
      <c r="CG37" s="105">
        <v>0.53101238538935236</v>
      </c>
      <c r="CH37" s="105">
        <v>1.0291150742863591</v>
      </c>
      <c r="CI37" s="105">
        <v>-0.24930664583124915</v>
      </c>
      <c r="CJ37" s="105">
        <v>-0.1121777712818857</v>
      </c>
      <c r="CK37" s="105">
        <v>-0.38636150545590042</v>
      </c>
    </row>
    <row r="38" spans="1:89" x14ac:dyDescent="0.25">
      <c r="A38" s="110" t="s">
        <v>72</v>
      </c>
      <c r="B38" s="110" t="s">
        <v>73</v>
      </c>
      <c r="C38" s="105">
        <v>21</v>
      </c>
      <c r="D38" s="111">
        <v>197146</v>
      </c>
      <c r="E38" s="112">
        <v>13952</v>
      </c>
      <c r="F38" s="105">
        <v>2019</v>
      </c>
      <c r="G38" s="105">
        <v>233</v>
      </c>
      <c r="H38" s="105">
        <v>91</v>
      </c>
      <c r="I38" s="105">
        <v>14</v>
      </c>
      <c r="J38" s="105">
        <v>4</v>
      </c>
      <c r="K38" s="105">
        <v>34</v>
      </c>
      <c r="L38" s="105">
        <v>6</v>
      </c>
      <c r="M38" s="105">
        <v>41</v>
      </c>
      <c r="N38" s="105">
        <v>19</v>
      </c>
      <c r="O38" s="105">
        <v>109</v>
      </c>
      <c r="P38" s="105">
        <v>44</v>
      </c>
      <c r="Q38" s="105">
        <v>53</v>
      </c>
      <c r="R38" s="105">
        <v>13</v>
      </c>
      <c r="S38" s="105">
        <v>180</v>
      </c>
      <c r="T38" s="105">
        <v>78</v>
      </c>
      <c r="U38" s="105">
        <v>2019</v>
      </c>
      <c r="V38" s="105">
        <v>394</v>
      </c>
      <c r="W38" s="105">
        <v>273</v>
      </c>
      <c r="X38" s="105">
        <v>4</v>
      </c>
      <c r="Y38" s="105">
        <v>0</v>
      </c>
      <c r="Z38" s="105">
        <v>49</v>
      </c>
      <c r="AA38" s="105">
        <v>22</v>
      </c>
      <c r="AB38" s="105">
        <v>47</v>
      </c>
      <c r="AC38" s="105">
        <v>34</v>
      </c>
      <c r="AD38" s="105">
        <v>237</v>
      </c>
      <c r="AE38" s="105">
        <v>175</v>
      </c>
      <c r="AF38" s="105">
        <v>109</v>
      </c>
      <c r="AG38" s="105">
        <v>70</v>
      </c>
      <c r="AH38" s="105">
        <v>285</v>
      </c>
      <c r="AI38" s="105">
        <v>203</v>
      </c>
      <c r="AJ38" s="113">
        <v>627</v>
      </c>
      <c r="AK38" s="113">
        <v>364</v>
      </c>
      <c r="AL38" s="113">
        <v>18</v>
      </c>
      <c r="AM38" s="113">
        <v>4</v>
      </c>
      <c r="AN38" s="113">
        <v>83</v>
      </c>
      <c r="AO38" s="113">
        <v>28</v>
      </c>
      <c r="AP38" s="113">
        <v>88</v>
      </c>
      <c r="AQ38" s="113">
        <v>53</v>
      </c>
      <c r="AR38" s="113">
        <v>346</v>
      </c>
      <c r="AS38" s="113">
        <v>219</v>
      </c>
      <c r="AT38" s="113">
        <v>162</v>
      </c>
      <c r="AU38" s="113">
        <v>83</v>
      </c>
      <c r="AV38" s="113">
        <v>465</v>
      </c>
      <c r="AW38" s="113">
        <v>281</v>
      </c>
      <c r="AX38" s="105">
        <v>0.62838915470494416</v>
      </c>
      <c r="AY38" s="105">
        <v>0.22222222222222221</v>
      </c>
      <c r="AZ38" s="105">
        <v>0.5641025641025641</v>
      </c>
      <c r="BA38" s="105">
        <v>0.68497109826589597</v>
      </c>
      <c r="BB38" s="105">
        <v>0.6728395061728395</v>
      </c>
      <c r="BC38" s="105">
        <v>0.61290322580645162</v>
      </c>
      <c r="BD38" s="105">
        <v>0.3905579399141631</v>
      </c>
      <c r="BE38" s="114">
        <v>0.2857142857142857</v>
      </c>
      <c r="BF38" s="105">
        <v>0.44897959183673469</v>
      </c>
      <c r="BG38" s="105">
        <v>0.40366972477064222</v>
      </c>
      <c r="BH38" s="105">
        <v>0.24528301886792453</v>
      </c>
      <c r="BI38" s="105">
        <v>0.43333333333333335</v>
      </c>
      <c r="BJ38" s="114">
        <v>0.69289340101522845</v>
      </c>
      <c r="BK38" s="114">
        <v>0</v>
      </c>
      <c r="BL38" s="114">
        <v>0.44897959183673469</v>
      </c>
      <c r="BM38" s="114">
        <v>0.73839662447257381</v>
      </c>
      <c r="BN38" s="114">
        <v>0.64220183486238536</v>
      </c>
      <c r="BO38" s="114">
        <v>0.71228070175438596</v>
      </c>
      <c r="BP38" s="114">
        <v>0.58054226475279103</v>
      </c>
      <c r="BQ38" s="114">
        <v>0.22222222222222221</v>
      </c>
      <c r="BR38" s="114">
        <v>0.33734939759036142</v>
      </c>
      <c r="BS38" s="114">
        <v>0.63294797687861271</v>
      </c>
      <c r="BT38" s="114">
        <v>0.51234567901234573</v>
      </c>
      <c r="BU38" s="114">
        <v>0.60430107526881716</v>
      </c>
      <c r="BV38" s="105">
        <v>0.70779220779220775</v>
      </c>
      <c r="BW38" s="105">
        <v>1.1122448979591837</v>
      </c>
      <c r="BX38" s="105">
        <v>0.56603773584905659</v>
      </c>
      <c r="BY38" s="105">
        <v>0</v>
      </c>
      <c r="BZ38" s="105">
        <v>1.1497890295358648</v>
      </c>
      <c r="CA38" s="105">
        <v>0.90161341347674795</v>
      </c>
      <c r="CB38" s="105">
        <v>0.35109081684424148</v>
      </c>
      <c r="CC38" s="105">
        <v>0.53298124002860758</v>
      </c>
      <c r="CD38" s="105">
        <v>0.84783181758270743</v>
      </c>
      <c r="CE38" s="105">
        <v>-4.9490208493385354E-2</v>
      </c>
      <c r="CF38" s="105">
        <v>-1.1646248260836112</v>
      </c>
      <c r="CG38" s="105">
        <v>7.478044416153129E-2</v>
      </c>
      <c r="CH38" s="105">
        <v>-2.3025572540561057</v>
      </c>
      <c r="CI38" s="105">
        <v>-0.51711884185378454</v>
      </c>
      <c r="CJ38" s="105">
        <v>-0.70304148164095159</v>
      </c>
      <c r="CK38" s="105">
        <v>-1.3147353178352821</v>
      </c>
    </row>
    <row r="39" spans="1:89" x14ac:dyDescent="0.25">
      <c r="A39" s="110" t="s">
        <v>74</v>
      </c>
      <c r="B39" s="110" t="s">
        <v>75</v>
      </c>
      <c r="C39" s="105">
        <v>21</v>
      </c>
      <c r="D39" s="111">
        <v>196708</v>
      </c>
      <c r="E39" s="112">
        <v>5303</v>
      </c>
      <c r="F39" s="105">
        <v>2019</v>
      </c>
      <c r="G39" s="105">
        <v>369</v>
      </c>
      <c r="H39" s="105">
        <v>281</v>
      </c>
      <c r="I39" s="105">
        <v>0</v>
      </c>
      <c r="J39" s="105">
        <v>0</v>
      </c>
      <c r="K39" s="105">
        <v>33</v>
      </c>
      <c r="L39" s="105">
        <v>26</v>
      </c>
      <c r="M39" s="105">
        <v>79</v>
      </c>
      <c r="N39" s="105">
        <v>65</v>
      </c>
      <c r="O39" s="105">
        <v>222</v>
      </c>
      <c r="P39" s="105">
        <v>159</v>
      </c>
      <c r="Q39" s="105">
        <v>63</v>
      </c>
      <c r="R39" s="105">
        <v>46</v>
      </c>
      <c r="S39" s="105">
        <v>306</v>
      </c>
      <c r="T39" s="105">
        <v>235</v>
      </c>
      <c r="U39" s="105">
        <v>2020</v>
      </c>
      <c r="V39" s="105">
        <v>576</v>
      </c>
      <c r="W39" s="105">
        <v>366</v>
      </c>
      <c r="X39" s="105">
        <v>11</v>
      </c>
      <c r="Y39" s="105">
        <v>7</v>
      </c>
      <c r="Z39" s="105">
        <v>60</v>
      </c>
      <c r="AA39" s="105">
        <v>38</v>
      </c>
      <c r="AB39" s="105">
        <v>98</v>
      </c>
      <c r="AC39" s="105">
        <v>69</v>
      </c>
      <c r="AD39" s="105">
        <v>328</v>
      </c>
      <c r="AE39" s="105">
        <v>198</v>
      </c>
      <c r="AF39" s="105">
        <v>142</v>
      </c>
      <c r="AG39" s="105">
        <v>98</v>
      </c>
      <c r="AH39" s="105">
        <v>434</v>
      </c>
      <c r="AI39" s="105">
        <v>268</v>
      </c>
      <c r="AJ39" s="113">
        <v>945</v>
      </c>
      <c r="AK39" s="113">
        <v>647</v>
      </c>
      <c r="AL39" s="113">
        <v>11</v>
      </c>
      <c r="AM39" s="113">
        <v>7</v>
      </c>
      <c r="AN39" s="113">
        <v>93</v>
      </c>
      <c r="AO39" s="113">
        <v>64</v>
      </c>
      <c r="AP39" s="113">
        <v>177</v>
      </c>
      <c r="AQ39" s="113">
        <v>134</v>
      </c>
      <c r="AR39" s="113">
        <v>550</v>
      </c>
      <c r="AS39" s="113">
        <v>357</v>
      </c>
      <c r="AT39" s="113">
        <v>205</v>
      </c>
      <c r="AU39" s="113">
        <v>144</v>
      </c>
      <c r="AV39" s="113">
        <v>740</v>
      </c>
      <c r="AW39" s="113">
        <v>503</v>
      </c>
      <c r="AX39" s="105">
        <v>0.60952380952380958</v>
      </c>
      <c r="AY39" s="105">
        <v>1</v>
      </c>
      <c r="AZ39" s="105">
        <v>0.828125</v>
      </c>
      <c r="BA39" s="105">
        <v>0.59636363636363632</v>
      </c>
      <c r="BB39" s="105">
        <v>0.69268292682926824</v>
      </c>
      <c r="BC39" s="105">
        <v>0.58648648648648649</v>
      </c>
      <c r="BD39" s="105">
        <v>0.7615176151761518</v>
      </c>
      <c r="BE39" s="114" t="s">
        <v>322</v>
      </c>
      <c r="BF39" s="105">
        <v>0.6333333333333333</v>
      </c>
      <c r="BG39" s="105">
        <v>0.71621621621621623</v>
      </c>
      <c r="BH39" s="105">
        <v>0.73015873015873012</v>
      </c>
      <c r="BI39" s="105">
        <v>0.76797385620915037</v>
      </c>
      <c r="BJ39" s="114">
        <v>0.63541666666666663</v>
      </c>
      <c r="BK39" s="114">
        <v>0.63636363636363635</v>
      </c>
      <c r="BL39" s="114">
        <v>0.6333333333333333</v>
      </c>
      <c r="BM39" s="114">
        <v>0.60365853658536583</v>
      </c>
      <c r="BN39" s="114">
        <v>0.6901408450704225</v>
      </c>
      <c r="BO39" s="114">
        <v>0.61751152073732718</v>
      </c>
      <c r="BP39" s="114">
        <v>0.68465608465608463</v>
      </c>
      <c r="BQ39" s="114">
        <v>0.63636363636363635</v>
      </c>
      <c r="BR39" s="114">
        <v>0.68817204301075274</v>
      </c>
      <c r="BS39" s="114">
        <v>0.64909090909090905</v>
      </c>
      <c r="BT39" s="114">
        <v>0.70243902439024386</v>
      </c>
      <c r="BU39" s="114">
        <v>0.67972972972972978</v>
      </c>
      <c r="BV39" s="105" t="s">
        <v>322</v>
      </c>
      <c r="BW39" s="105">
        <v>0.88427672955974834</v>
      </c>
      <c r="BX39" s="105">
        <v>0.95075987841945275</v>
      </c>
      <c r="BY39" s="105">
        <v>1.0541781450872361</v>
      </c>
      <c r="BZ39" s="105">
        <v>0.87468889995022403</v>
      </c>
      <c r="CA39" s="105">
        <v>1.1176161446289679</v>
      </c>
      <c r="CB39" s="105">
        <v>0.98039215686274517</v>
      </c>
      <c r="CC39" s="105">
        <v>1.0602090298484987</v>
      </c>
      <c r="CD39" s="105">
        <v>1.033409300295786</v>
      </c>
      <c r="CE39" s="105">
        <v>-0.21059352287774669</v>
      </c>
      <c r="CF39" s="105">
        <v>0.1429605035150546</v>
      </c>
      <c r="CG39" s="105">
        <v>-0.57171019507116672</v>
      </c>
      <c r="CH39" s="105">
        <v>1.0321162240159925</v>
      </c>
      <c r="CI39" s="105">
        <v>1.5086384624730538</v>
      </c>
      <c r="CJ39" s="105">
        <v>1.3073288677968917</v>
      </c>
      <c r="CK39" s="105">
        <v>0.23637197342808061</v>
      </c>
    </row>
    <row r="40" spans="1:89" x14ac:dyDescent="0.25">
      <c r="A40" s="110" t="s">
        <v>76</v>
      </c>
      <c r="B40" s="110" t="s">
        <v>77</v>
      </c>
      <c r="C40" s="105">
        <v>20</v>
      </c>
      <c r="D40" s="111">
        <v>624014</v>
      </c>
      <c r="E40" s="112"/>
      <c r="F40" s="105">
        <v>2020</v>
      </c>
      <c r="G40" s="105">
        <v>2362</v>
      </c>
      <c r="H40" s="105">
        <v>1682</v>
      </c>
      <c r="I40" s="105">
        <v>71</v>
      </c>
      <c r="J40" s="105">
        <v>20</v>
      </c>
      <c r="K40" s="105">
        <v>124</v>
      </c>
      <c r="L40" s="105">
        <v>74</v>
      </c>
      <c r="M40" s="105">
        <v>609</v>
      </c>
      <c r="N40" s="105">
        <v>473</v>
      </c>
      <c r="O40" s="105">
        <v>1339</v>
      </c>
      <c r="P40" s="105">
        <v>941</v>
      </c>
      <c r="Q40" s="105">
        <v>502</v>
      </c>
      <c r="R40" s="105">
        <v>364</v>
      </c>
      <c r="S40" s="105">
        <v>1859</v>
      </c>
      <c r="T40" s="105">
        <v>1317</v>
      </c>
      <c r="U40" s="105">
        <v>2019</v>
      </c>
      <c r="V40" s="105">
        <v>3050</v>
      </c>
      <c r="W40" s="105">
        <v>2396</v>
      </c>
      <c r="X40" s="105">
        <v>151</v>
      </c>
      <c r="Y40" s="105">
        <v>61</v>
      </c>
      <c r="Z40" s="105">
        <v>165</v>
      </c>
      <c r="AA40" s="105">
        <v>102</v>
      </c>
      <c r="AB40" s="105">
        <v>525</v>
      </c>
      <c r="AC40" s="105">
        <v>450</v>
      </c>
      <c r="AD40" s="105">
        <v>2024</v>
      </c>
      <c r="AE40" s="105">
        <v>1639</v>
      </c>
      <c r="AF40" s="105">
        <v>905</v>
      </c>
      <c r="AG40" s="105">
        <v>696</v>
      </c>
      <c r="AH40" s="105">
        <v>2145</v>
      </c>
      <c r="AI40" s="105">
        <v>1700</v>
      </c>
      <c r="AJ40" s="113">
        <v>5412</v>
      </c>
      <c r="AK40" s="113">
        <v>4078</v>
      </c>
      <c r="AL40" s="113">
        <v>222</v>
      </c>
      <c r="AM40" s="113">
        <v>81</v>
      </c>
      <c r="AN40" s="113">
        <v>289</v>
      </c>
      <c r="AO40" s="113">
        <v>176</v>
      </c>
      <c r="AP40" s="113">
        <v>1134</v>
      </c>
      <c r="AQ40" s="113">
        <v>923</v>
      </c>
      <c r="AR40" s="113">
        <v>3363</v>
      </c>
      <c r="AS40" s="113">
        <v>2580</v>
      </c>
      <c r="AT40" s="113">
        <v>1407</v>
      </c>
      <c r="AU40" s="113">
        <v>1060</v>
      </c>
      <c r="AV40" s="113">
        <v>4004</v>
      </c>
      <c r="AW40" s="113">
        <v>3017</v>
      </c>
      <c r="AX40" s="105">
        <v>0.56356245380635628</v>
      </c>
      <c r="AY40" s="105">
        <v>0.68018018018018023</v>
      </c>
      <c r="AZ40" s="105">
        <v>0.8835680751173709</v>
      </c>
      <c r="BA40" s="105">
        <v>0.60184359203092475</v>
      </c>
      <c r="BB40" s="105">
        <v>0.64321250888415071</v>
      </c>
      <c r="BC40" s="105">
        <v>0.5357142857142857</v>
      </c>
      <c r="BD40" s="105">
        <v>0.71210838272650301</v>
      </c>
      <c r="BE40" s="114">
        <v>0.28169014084507044</v>
      </c>
      <c r="BF40" s="105">
        <v>0.61818181818181817</v>
      </c>
      <c r="BG40" s="105">
        <v>0.70276325616131441</v>
      </c>
      <c r="BH40" s="105">
        <v>0.72509960159362552</v>
      </c>
      <c r="BI40" s="105">
        <v>0.70844540075309304</v>
      </c>
      <c r="BJ40" s="114">
        <v>0.78557377049180332</v>
      </c>
      <c r="BK40" s="114">
        <v>0.40397350993377484</v>
      </c>
      <c r="BL40" s="114">
        <v>0.61818181818181817</v>
      </c>
      <c r="BM40" s="114">
        <v>0.80978260869565222</v>
      </c>
      <c r="BN40" s="114">
        <v>0.76906077348066293</v>
      </c>
      <c r="BO40" s="114">
        <v>0.79254079254079257</v>
      </c>
      <c r="BP40" s="114">
        <v>0.7535107169253511</v>
      </c>
      <c r="BQ40" s="114">
        <v>0.36486486486486486</v>
      </c>
      <c r="BR40" s="114">
        <v>0.60899653979238755</v>
      </c>
      <c r="BS40" s="114">
        <v>0.76717216770740415</v>
      </c>
      <c r="BT40" s="114">
        <v>0.75337597725657424</v>
      </c>
      <c r="BU40" s="114">
        <v>0.75349650349650354</v>
      </c>
      <c r="BV40" s="105">
        <v>0.40083219829070066</v>
      </c>
      <c r="BW40" s="105">
        <v>0.8796444787943194</v>
      </c>
      <c r="BX40" s="105">
        <v>1.0235080936693621</v>
      </c>
      <c r="BY40" s="105">
        <v>0.49886661629405749</v>
      </c>
      <c r="BZ40" s="105">
        <v>1.0529500874562721</v>
      </c>
      <c r="CA40" s="105">
        <v>0.97037374065648352</v>
      </c>
      <c r="CB40" s="105">
        <v>0.47559710873664357</v>
      </c>
      <c r="CC40" s="105">
        <v>0.7938199082642633</v>
      </c>
      <c r="CD40" s="105">
        <v>0.99984004406208915</v>
      </c>
      <c r="CE40" s="105">
        <v>-0.60308709607167355</v>
      </c>
      <c r="CF40" s="105">
        <v>1.0077189679901011</v>
      </c>
      <c r="CG40" s="105">
        <v>1.1172368743385315</v>
      </c>
      <c r="CH40" s="105">
        <v>0.587961055653341</v>
      </c>
      <c r="CI40" s="105">
        <v>-0.11632590817233583</v>
      </c>
      <c r="CJ40" s="105">
        <v>0.29156148643657265</v>
      </c>
      <c r="CK40" s="105">
        <v>-4.4209039662176812E-2</v>
      </c>
    </row>
    <row r="41" spans="1:89" x14ac:dyDescent="0.25">
      <c r="A41" s="110" t="s">
        <v>78</v>
      </c>
      <c r="B41" s="110" t="s">
        <v>79</v>
      </c>
      <c r="C41" s="105">
        <v>21</v>
      </c>
      <c r="D41" s="111">
        <v>44343</v>
      </c>
      <c r="E41" s="112"/>
      <c r="F41" s="105">
        <v>2019</v>
      </c>
      <c r="G41" s="105">
        <v>182</v>
      </c>
      <c r="H41" s="105">
        <v>108</v>
      </c>
      <c r="I41" s="105">
        <v>2</v>
      </c>
      <c r="J41" s="105">
        <v>0</v>
      </c>
      <c r="K41" s="105">
        <v>12</v>
      </c>
      <c r="L41" s="105">
        <v>8</v>
      </c>
      <c r="M41" s="105">
        <v>28</v>
      </c>
      <c r="N41" s="105">
        <v>20</v>
      </c>
      <c r="O41" s="105">
        <v>126</v>
      </c>
      <c r="P41" s="105">
        <v>69</v>
      </c>
      <c r="Q41" s="105">
        <v>47</v>
      </c>
      <c r="R41" s="105">
        <v>24</v>
      </c>
      <c r="S41" s="105">
        <v>135</v>
      </c>
      <c r="T41" s="105">
        <v>84</v>
      </c>
      <c r="U41" s="105">
        <v>2019</v>
      </c>
      <c r="V41" s="105">
        <v>515</v>
      </c>
      <c r="W41" s="105">
        <v>291</v>
      </c>
      <c r="X41" s="105">
        <v>34</v>
      </c>
      <c r="Y41" s="105">
        <v>5</v>
      </c>
      <c r="Z41" s="105">
        <v>99</v>
      </c>
      <c r="AA41" s="105">
        <v>32</v>
      </c>
      <c r="AB41" s="105">
        <v>43</v>
      </c>
      <c r="AC41" s="105">
        <v>25</v>
      </c>
      <c r="AD41" s="105">
        <v>311</v>
      </c>
      <c r="AE41" s="105">
        <v>214</v>
      </c>
      <c r="AF41" s="105">
        <v>167</v>
      </c>
      <c r="AG41" s="105">
        <v>76</v>
      </c>
      <c r="AH41" s="105">
        <v>348</v>
      </c>
      <c r="AI41" s="105">
        <v>215</v>
      </c>
      <c r="AJ41" s="113">
        <v>697</v>
      </c>
      <c r="AK41" s="113">
        <v>399</v>
      </c>
      <c r="AL41" s="113">
        <v>36</v>
      </c>
      <c r="AM41" s="113">
        <v>5</v>
      </c>
      <c r="AN41" s="113">
        <v>111</v>
      </c>
      <c r="AO41" s="113">
        <v>40</v>
      </c>
      <c r="AP41" s="113">
        <v>71</v>
      </c>
      <c r="AQ41" s="113">
        <v>45</v>
      </c>
      <c r="AR41" s="113">
        <v>437</v>
      </c>
      <c r="AS41" s="113">
        <v>283</v>
      </c>
      <c r="AT41" s="113">
        <v>214</v>
      </c>
      <c r="AU41" s="113">
        <v>100</v>
      </c>
      <c r="AV41" s="113">
        <v>483</v>
      </c>
      <c r="AW41" s="113">
        <v>299</v>
      </c>
      <c r="AX41" s="105">
        <v>0.73888091822094693</v>
      </c>
      <c r="AY41" s="105">
        <v>0.94444444444444442</v>
      </c>
      <c r="AZ41" s="105">
        <v>0.85185185185185186</v>
      </c>
      <c r="BA41" s="105">
        <v>0.71167048054919912</v>
      </c>
      <c r="BB41" s="105">
        <v>0.78037383177570097</v>
      </c>
      <c r="BC41" s="105">
        <v>0.72049689440993792</v>
      </c>
      <c r="BD41" s="105">
        <v>0.59340659340659341</v>
      </c>
      <c r="BE41" s="114">
        <v>0</v>
      </c>
      <c r="BF41" s="105">
        <v>0.32323232323232326</v>
      </c>
      <c r="BG41" s="105">
        <v>0.54761904761904767</v>
      </c>
      <c r="BH41" s="105">
        <v>0.51063829787234039</v>
      </c>
      <c r="BI41" s="105">
        <v>0.62222222222222223</v>
      </c>
      <c r="BJ41" s="114">
        <v>0.56504854368932034</v>
      </c>
      <c r="BK41" s="114">
        <v>0.14705882352941177</v>
      </c>
      <c r="BL41" s="114">
        <v>0.32323232323232326</v>
      </c>
      <c r="BM41" s="114">
        <v>0.68810289389067525</v>
      </c>
      <c r="BN41" s="114">
        <v>0.45508982035928142</v>
      </c>
      <c r="BO41" s="114">
        <v>0.61781609195402298</v>
      </c>
      <c r="BP41" s="114">
        <v>0.57245337159253951</v>
      </c>
      <c r="BQ41" s="114">
        <v>0.1388888888888889</v>
      </c>
      <c r="BR41" s="114">
        <v>0.36036036036036034</v>
      </c>
      <c r="BS41" s="114">
        <v>0.64759725400457668</v>
      </c>
      <c r="BT41" s="114">
        <v>0.46728971962616822</v>
      </c>
      <c r="BU41" s="114">
        <v>0.61904761904761907</v>
      </c>
      <c r="BV41" s="105">
        <v>0</v>
      </c>
      <c r="BW41" s="105">
        <v>0.59025032938076416</v>
      </c>
      <c r="BX41" s="105">
        <v>0.82066869300911849</v>
      </c>
      <c r="BY41" s="105">
        <v>0.21371632765255635</v>
      </c>
      <c r="BZ41" s="105">
        <v>1.5120155694702997</v>
      </c>
      <c r="CA41" s="105">
        <v>0.73661049993037175</v>
      </c>
      <c r="CB41" s="105">
        <v>0.21446800157047508</v>
      </c>
      <c r="CC41" s="105">
        <v>0.55645751758825956</v>
      </c>
      <c r="CD41" s="105">
        <v>0.75485262401150244</v>
      </c>
      <c r="CE41" s="105">
        <v>0.89407001495811844</v>
      </c>
      <c r="CF41" s="105">
        <v>-1.2662147786841427</v>
      </c>
      <c r="CG41" s="105">
        <v>-1.3632014535923289</v>
      </c>
      <c r="CH41" s="105">
        <v>-0.47908675315566207</v>
      </c>
      <c r="CI41" s="105">
        <v>-0.95691556304047509</v>
      </c>
      <c r="CJ41" s="105">
        <v>-0.61352417388063762</v>
      </c>
      <c r="CK41" s="105">
        <v>-2.0918808150994264</v>
      </c>
    </row>
    <row r="42" spans="1:89" x14ac:dyDescent="0.25">
      <c r="A42" s="110" t="s">
        <v>80</v>
      </c>
      <c r="B42" s="110" t="s">
        <v>81</v>
      </c>
      <c r="C42" s="105">
        <v>21</v>
      </c>
      <c r="D42" s="111">
        <v>241394</v>
      </c>
      <c r="E42" s="112">
        <v>57897</v>
      </c>
      <c r="F42" s="105">
        <v>2020</v>
      </c>
      <c r="G42" s="105">
        <v>437</v>
      </c>
      <c r="H42" s="105">
        <v>245</v>
      </c>
      <c r="I42" s="105">
        <v>24</v>
      </c>
      <c r="J42" s="105">
        <v>8</v>
      </c>
      <c r="K42" s="105">
        <v>22</v>
      </c>
      <c r="L42" s="105">
        <v>7</v>
      </c>
      <c r="M42" s="105">
        <v>65</v>
      </c>
      <c r="N42" s="105">
        <v>47</v>
      </c>
      <c r="O42" s="105">
        <v>282</v>
      </c>
      <c r="P42" s="105">
        <v>164</v>
      </c>
      <c r="Q42" s="105">
        <v>115</v>
      </c>
      <c r="R42" s="105">
        <v>60</v>
      </c>
      <c r="S42" s="105">
        <v>322</v>
      </c>
      <c r="T42" s="105">
        <v>185</v>
      </c>
      <c r="U42" s="105">
        <v>2019</v>
      </c>
      <c r="V42" s="105">
        <v>1050</v>
      </c>
      <c r="W42" s="105">
        <v>725</v>
      </c>
      <c r="X42" s="105">
        <v>112</v>
      </c>
      <c r="Y42" s="105">
        <v>47</v>
      </c>
      <c r="Z42" s="105">
        <v>101</v>
      </c>
      <c r="AA42" s="105">
        <v>48</v>
      </c>
      <c r="AB42" s="105">
        <v>79</v>
      </c>
      <c r="AC42" s="105">
        <v>66</v>
      </c>
      <c r="AD42" s="105">
        <v>685</v>
      </c>
      <c r="AE42" s="105">
        <v>516</v>
      </c>
      <c r="AF42" s="105">
        <v>356</v>
      </c>
      <c r="AG42" s="105">
        <v>233</v>
      </c>
      <c r="AH42" s="105">
        <v>694</v>
      </c>
      <c r="AI42" s="105">
        <v>492</v>
      </c>
      <c r="AJ42" s="113">
        <v>1487</v>
      </c>
      <c r="AK42" s="113">
        <v>970</v>
      </c>
      <c r="AL42" s="113">
        <v>136</v>
      </c>
      <c r="AM42" s="113">
        <v>55</v>
      </c>
      <c r="AN42" s="113">
        <v>123</v>
      </c>
      <c r="AO42" s="113">
        <v>55</v>
      </c>
      <c r="AP42" s="113">
        <v>144</v>
      </c>
      <c r="AQ42" s="113">
        <v>113</v>
      </c>
      <c r="AR42" s="113">
        <v>967</v>
      </c>
      <c r="AS42" s="113">
        <v>680</v>
      </c>
      <c r="AT42" s="113">
        <v>471</v>
      </c>
      <c r="AU42" s="113">
        <v>293</v>
      </c>
      <c r="AV42" s="113">
        <v>1016</v>
      </c>
      <c r="AW42" s="113">
        <v>677</v>
      </c>
      <c r="AX42" s="105">
        <v>0.70611970410221925</v>
      </c>
      <c r="AY42" s="105">
        <v>0.82352941176470584</v>
      </c>
      <c r="AZ42" s="105">
        <v>0.88172043010752688</v>
      </c>
      <c r="BA42" s="105">
        <v>0.70837642192347461</v>
      </c>
      <c r="BB42" s="105">
        <v>0.75583864118895971</v>
      </c>
      <c r="BC42" s="105">
        <v>0.68307086614173229</v>
      </c>
      <c r="BD42" s="105">
        <v>0.5606407322654462</v>
      </c>
      <c r="BE42" s="114">
        <v>0.33333333333333331</v>
      </c>
      <c r="BF42" s="105">
        <v>0.47524752475247523</v>
      </c>
      <c r="BG42" s="105">
        <v>0.58156028368794321</v>
      </c>
      <c r="BH42" s="105">
        <v>0.52173913043478259</v>
      </c>
      <c r="BI42" s="105">
        <v>0.57453416149068326</v>
      </c>
      <c r="BJ42" s="114">
        <v>0.69047619047619047</v>
      </c>
      <c r="BK42" s="114">
        <v>0.41964285714285715</v>
      </c>
      <c r="BL42" s="114">
        <v>0.47524752475247523</v>
      </c>
      <c r="BM42" s="114">
        <v>0.75328467153284673</v>
      </c>
      <c r="BN42" s="114">
        <v>0.6544943820224719</v>
      </c>
      <c r="BO42" s="114">
        <v>0.70893371757925072</v>
      </c>
      <c r="BP42" s="114">
        <v>0.65232010759919301</v>
      </c>
      <c r="BQ42" s="114">
        <v>0.40441176470588236</v>
      </c>
      <c r="BR42" s="114">
        <v>0.44715447154471544</v>
      </c>
      <c r="BS42" s="114">
        <v>0.70320579110651504</v>
      </c>
      <c r="BT42" s="114">
        <v>0.62208067940552014</v>
      </c>
      <c r="BU42" s="114">
        <v>0.66633858267716539</v>
      </c>
      <c r="BV42" s="105">
        <v>0.57317073170731714</v>
      </c>
      <c r="BW42" s="105">
        <v>0.81719391451340262</v>
      </c>
      <c r="BX42" s="105">
        <v>0.90810810810810805</v>
      </c>
      <c r="BY42" s="105">
        <v>0.55708402547065339</v>
      </c>
      <c r="BZ42" s="105">
        <v>1.1509413865480405</v>
      </c>
      <c r="CA42" s="105">
        <v>0.92320955512925917</v>
      </c>
      <c r="CB42" s="105">
        <v>0.57509731833910027</v>
      </c>
      <c r="CC42" s="105">
        <v>0.63587996174079386</v>
      </c>
      <c r="CD42" s="105">
        <v>0.93358045831020442</v>
      </c>
      <c r="CE42" s="105">
        <v>0.61430093959231369</v>
      </c>
      <c r="CF42" s="105">
        <v>-0.26315320220724348</v>
      </c>
      <c r="CG42" s="105">
        <v>4.7591982529981015E-2</v>
      </c>
      <c r="CH42" s="105">
        <v>-0.77362940946031278</v>
      </c>
      <c r="CI42" s="105">
        <v>0.20397100455678913</v>
      </c>
      <c r="CJ42" s="105">
        <v>-0.31067874371337895</v>
      </c>
      <c r="CK42" s="105">
        <v>-0.59802475627441254</v>
      </c>
    </row>
    <row r="43" spans="1:89" x14ac:dyDescent="0.25">
      <c r="A43" s="110" t="s">
        <v>82</v>
      </c>
      <c r="B43" s="110" t="s">
        <v>83</v>
      </c>
      <c r="C43" s="105">
        <v>21</v>
      </c>
      <c r="D43" s="111">
        <v>43793</v>
      </c>
      <c r="E43" s="112"/>
      <c r="F43" s="105">
        <v>2020</v>
      </c>
      <c r="G43" s="105">
        <v>9</v>
      </c>
      <c r="H43" s="105">
        <v>4</v>
      </c>
      <c r="I43" s="105">
        <v>0</v>
      </c>
      <c r="J43" s="105">
        <v>0</v>
      </c>
      <c r="K43" s="105">
        <v>0</v>
      </c>
      <c r="L43" s="105">
        <v>0</v>
      </c>
      <c r="M43" s="105">
        <v>4</v>
      </c>
      <c r="N43" s="105">
        <v>0</v>
      </c>
      <c r="O43" s="105">
        <v>5</v>
      </c>
      <c r="P43" s="105">
        <v>2</v>
      </c>
      <c r="Q43" s="105">
        <v>2</v>
      </c>
      <c r="R43" s="105">
        <v>0</v>
      </c>
      <c r="S43" s="105">
        <v>6</v>
      </c>
      <c r="T43" s="105">
        <v>3</v>
      </c>
      <c r="U43" s="105">
        <v>2019</v>
      </c>
      <c r="V43" s="105">
        <v>32</v>
      </c>
      <c r="W43" s="105">
        <v>28</v>
      </c>
      <c r="X43" s="105">
        <v>1</v>
      </c>
      <c r="Y43" s="105">
        <v>0</v>
      </c>
      <c r="Z43" s="105">
        <v>2</v>
      </c>
      <c r="AA43" s="105">
        <v>0</v>
      </c>
      <c r="AB43" s="105">
        <v>2</v>
      </c>
      <c r="AC43" s="105">
        <v>0</v>
      </c>
      <c r="AD43" s="105">
        <v>26</v>
      </c>
      <c r="AE43" s="105">
        <v>24</v>
      </c>
      <c r="AF43" s="105">
        <v>6</v>
      </c>
      <c r="AG43" s="105">
        <v>6</v>
      </c>
      <c r="AH43" s="105">
        <v>26</v>
      </c>
      <c r="AI43" s="105">
        <v>22</v>
      </c>
      <c r="AJ43" s="113">
        <v>41</v>
      </c>
      <c r="AK43" s="113">
        <v>32</v>
      </c>
      <c r="AL43" s="113">
        <v>1</v>
      </c>
      <c r="AM43" s="113">
        <v>0</v>
      </c>
      <c r="AN43" s="113">
        <v>2</v>
      </c>
      <c r="AO43" s="113">
        <v>0</v>
      </c>
      <c r="AP43" s="113">
        <v>6</v>
      </c>
      <c r="AQ43" s="113">
        <v>0</v>
      </c>
      <c r="AR43" s="113">
        <v>31</v>
      </c>
      <c r="AS43" s="113">
        <v>26</v>
      </c>
      <c r="AT43" s="113">
        <v>8</v>
      </c>
      <c r="AU43" s="113">
        <v>6</v>
      </c>
      <c r="AV43" s="113">
        <v>32</v>
      </c>
      <c r="AW43" s="113">
        <v>25</v>
      </c>
      <c r="AX43" s="105">
        <v>0.78048780487804881</v>
      </c>
      <c r="AY43" s="105">
        <v>1</v>
      </c>
      <c r="AZ43" s="105">
        <v>1</v>
      </c>
      <c r="BA43" s="105">
        <v>0.83870967741935487</v>
      </c>
      <c r="BB43" s="105">
        <v>0.75</v>
      </c>
      <c r="BC43" s="105">
        <v>0.8125</v>
      </c>
      <c r="BD43" s="105">
        <v>0.44444444444444442</v>
      </c>
      <c r="BE43" s="114" t="s">
        <v>322</v>
      </c>
      <c r="BF43" s="105">
        <v>0</v>
      </c>
      <c r="BG43" s="105">
        <v>0.4</v>
      </c>
      <c r="BH43" s="105">
        <v>0</v>
      </c>
      <c r="BI43" s="105">
        <v>0.5</v>
      </c>
      <c r="BJ43" s="114">
        <v>0.875</v>
      </c>
      <c r="BK43" s="114">
        <v>0</v>
      </c>
      <c r="BL43" s="114">
        <v>0</v>
      </c>
      <c r="BM43" s="114">
        <v>0.92307692307692313</v>
      </c>
      <c r="BN43" s="114">
        <v>1</v>
      </c>
      <c r="BO43" s="114">
        <v>0.84615384615384615</v>
      </c>
      <c r="BP43" s="114">
        <v>0.78048780487804881</v>
      </c>
      <c r="BQ43" s="114">
        <v>0</v>
      </c>
      <c r="BR43" s="114">
        <v>0</v>
      </c>
      <c r="BS43" s="114">
        <v>0.83870967741935487</v>
      </c>
      <c r="BT43" s="114">
        <v>0.75</v>
      </c>
      <c r="BU43" s="114">
        <v>0.78125</v>
      </c>
      <c r="BV43" s="105" t="s">
        <v>322</v>
      </c>
      <c r="BW43" s="105">
        <v>0</v>
      </c>
      <c r="BX43" s="105">
        <v>0</v>
      </c>
      <c r="BY43" s="105">
        <v>0</v>
      </c>
      <c r="BZ43" s="105">
        <v>0.92307692307692313</v>
      </c>
      <c r="CA43" s="105">
        <v>1.1818181818181819</v>
      </c>
      <c r="CB43" s="105">
        <v>0</v>
      </c>
      <c r="CC43" s="105">
        <v>0</v>
      </c>
      <c r="CD43" s="105">
        <v>0.96</v>
      </c>
      <c r="CE43" s="105">
        <v>1.2493779765837878</v>
      </c>
      <c r="CF43" s="105">
        <v>1.3465293629502089</v>
      </c>
      <c r="CG43" s="105">
        <v>2.1230911723284214</v>
      </c>
      <c r="CH43" s="105">
        <v>-1.8181544753545311</v>
      </c>
      <c r="CI43" s="105">
        <v>-1.6473004281243393</v>
      </c>
      <c r="CJ43" s="105">
        <v>-2.7353502909435941</v>
      </c>
      <c r="CK43" s="105">
        <v>-0.37720301029655201</v>
      </c>
    </row>
    <row r="44" spans="1:89" x14ac:dyDescent="0.25">
      <c r="A44" s="110" t="s">
        <v>84</v>
      </c>
      <c r="B44" s="110" t="s">
        <v>85</v>
      </c>
      <c r="C44" s="105">
        <v>21</v>
      </c>
      <c r="D44" s="111">
        <v>312860</v>
      </c>
      <c r="E44" s="112">
        <v>19920</v>
      </c>
      <c r="F44" s="105">
        <v>2019</v>
      </c>
      <c r="G44" s="105">
        <v>431</v>
      </c>
      <c r="H44" s="105">
        <v>291</v>
      </c>
      <c r="I44" s="105">
        <v>21</v>
      </c>
      <c r="J44" s="105">
        <v>7</v>
      </c>
      <c r="K44" s="105">
        <v>28</v>
      </c>
      <c r="L44" s="105">
        <v>19</v>
      </c>
      <c r="M44" s="105">
        <v>73</v>
      </c>
      <c r="N44" s="105">
        <v>54</v>
      </c>
      <c r="O44" s="105">
        <v>288</v>
      </c>
      <c r="P44" s="105">
        <v>197</v>
      </c>
      <c r="Q44" s="105">
        <v>128</v>
      </c>
      <c r="R44" s="105">
        <v>81</v>
      </c>
      <c r="S44" s="105">
        <v>303</v>
      </c>
      <c r="T44" s="105">
        <v>210</v>
      </c>
      <c r="U44" s="105">
        <v>2020</v>
      </c>
      <c r="V44" s="105">
        <v>1521</v>
      </c>
      <c r="W44" s="105">
        <v>944</v>
      </c>
      <c r="X44" s="105">
        <v>242</v>
      </c>
      <c r="Y44" s="105">
        <v>106</v>
      </c>
      <c r="Z44" s="105">
        <v>148</v>
      </c>
      <c r="AA44" s="105">
        <v>85</v>
      </c>
      <c r="AB44" s="105">
        <v>227</v>
      </c>
      <c r="AC44" s="105">
        <v>180</v>
      </c>
      <c r="AD44" s="105">
        <v>751</v>
      </c>
      <c r="AE44" s="105">
        <v>479</v>
      </c>
      <c r="AF44" s="105">
        <v>518</v>
      </c>
      <c r="AG44" s="105">
        <v>330</v>
      </c>
      <c r="AH44" s="105">
        <v>998</v>
      </c>
      <c r="AI44" s="105">
        <v>611</v>
      </c>
      <c r="AJ44" s="113">
        <v>1952</v>
      </c>
      <c r="AK44" s="113">
        <v>1235</v>
      </c>
      <c r="AL44" s="113">
        <v>263</v>
      </c>
      <c r="AM44" s="113">
        <v>113</v>
      </c>
      <c r="AN44" s="113">
        <v>176</v>
      </c>
      <c r="AO44" s="113">
        <v>104</v>
      </c>
      <c r="AP44" s="113">
        <v>300</v>
      </c>
      <c r="AQ44" s="113">
        <v>234</v>
      </c>
      <c r="AR44" s="113">
        <v>1039</v>
      </c>
      <c r="AS44" s="113">
        <v>676</v>
      </c>
      <c r="AT44" s="113">
        <v>646</v>
      </c>
      <c r="AU44" s="113">
        <v>411</v>
      </c>
      <c r="AV44" s="113">
        <v>1301</v>
      </c>
      <c r="AW44" s="113">
        <v>821</v>
      </c>
      <c r="AX44" s="105">
        <v>0.77920081967213117</v>
      </c>
      <c r="AY44" s="105">
        <v>0.92015209125475284</v>
      </c>
      <c r="AZ44" s="105">
        <v>0.87555555555555553</v>
      </c>
      <c r="BA44" s="105">
        <v>0.72281039461020213</v>
      </c>
      <c r="BB44" s="105">
        <v>0.80185758513931893</v>
      </c>
      <c r="BC44" s="105">
        <v>0.76710222905457337</v>
      </c>
      <c r="BD44" s="105">
        <v>0.67517401392111365</v>
      </c>
      <c r="BE44" s="114">
        <v>0.33333333333333331</v>
      </c>
      <c r="BF44" s="105">
        <v>0.57432432432432434</v>
      </c>
      <c r="BG44" s="105">
        <v>0.68402777777777779</v>
      </c>
      <c r="BH44" s="105">
        <v>0.6328125</v>
      </c>
      <c r="BI44" s="105">
        <v>0.69306930693069302</v>
      </c>
      <c r="BJ44" s="114">
        <v>0.62064431295200528</v>
      </c>
      <c r="BK44" s="114">
        <v>0.43801652892561982</v>
      </c>
      <c r="BL44" s="114">
        <v>0.57432432432432434</v>
      </c>
      <c r="BM44" s="114">
        <v>0.63781624500665779</v>
      </c>
      <c r="BN44" s="114">
        <v>0.63706563706563701</v>
      </c>
      <c r="BO44" s="114">
        <v>0.61222444889779559</v>
      </c>
      <c r="BP44" s="114">
        <v>0.63268442622950816</v>
      </c>
      <c r="BQ44" s="114">
        <v>0.42965779467680609</v>
      </c>
      <c r="BR44" s="114">
        <v>0.59090909090909094</v>
      </c>
      <c r="BS44" s="114">
        <v>0.6506256015399422</v>
      </c>
      <c r="BT44" s="114">
        <v>0.63622291021671828</v>
      </c>
      <c r="BU44" s="114">
        <v>0.6310530361260569</v>
      </c>
      <c r="BV44" s="105">
        <v>0.48730964467005072</v>
      </c>
      <c r="BW44" s="105">
        <v>0.83962134723556048</v>
      </c>
      <c r="BX44" s="105">
        <v>0.91305803571428579</v>
      </c>
      <c r="BY44" s="105">
        <v>0.68674407771010537</v>
      </c>
      <c r="BZ44" s="105">
        <v>1.0011782270104508</v>
      </c>
      <c r="CA44" s="105">
        <v>1.0405752958944448</v>
      </c>
      <c r="CB44" s="105">
        <v>0.66037640335680703</v>
      </c>
      <c r="CC44" s="105">
        <v>0.90821678321678334</v>
      </c>
      <c r="CD44" s="105">
        <v>1.0081924557758228</v>
      </c>
      <c r="CE44" s="105">
        <v>1.2383875822789803</v>
      </c>
      <c r="CF44" s="105">
        <v>-0.5097614711145062</v>
      </c>
      <c r="CG44" s="105">
        <v>-0.73786765868151705</v>
      </c>
      <c r="CH44" s="105">
        <v>0.2559463696967576</v>
      </c>
      <c r="CI44" s="105">
        <v>0.47848929713797017</v>
      </c>
      <c r="CJ44" s="105">
        <v>0.72776779026486593</v>
      </c>
      <c r="CK44" s="105">
        <v>2.5602698914083115E-2</v>
      </c>
    </row>
    <row r="45" spans="1:89" x14ac:dyDescent="0.25">
      <c r="A45" s="110" t="s">
        <v>86</v>
      </c>
      <c r="B45" s="110" t="s">
        <v>87</v>
      </c>
      <c r="C45" s="105">
        <v>20</v>
      </c>
      <c r="D45" s="111">
        <v>1714001</v>
      </c>
      <c r="E45" s="112">
        <v>64987</v>
      </c>
      <c r="F45" s="105">
        <v>2020</v>
      </c>
      <c r="G45" s="105">
        <v>6581</v>
      </c>
      <c r="H45" s="105">
        <v>4424</v>
      </c>
      <c r="I45" s="105">
        <v>198</v>
      </c>
      <c r="J45" s="105">
        <v>97</v>
      </c>
      <c r="K45" s="105">
        <v>1351</v>
      </c>
      <c r="L45" s="105">
        <v>667</v>
      </c>
      <c r="M45" s="105">
        <v>2287</v>
      </c>
      <c r="N45" s="105">
        <v>1774</v>
      </c>
      <c r="O45" s="105">
        <v>2203</v>
      </c>
      <c r="P45" s="105">
        <v>1515</v>
      </c>
      <c r="Q45" s="105">
        <v>1590</v>
      </c>
      <c r="R45" s="105">
        <v>1048</v>
      </c>
      <c r="S45" s="105">
        <v>4987</v>
      </c>
      <c r="T45" s="105">
        <v>3374</v>
      </c>
      <c r="U45" s="105">
        <v>2020</v>
      </c>
      <c r="V45" s="105">
        <v>7924</v>
      </c>
      <c r="W45" s="105">
        <v>5532</v>
      </c>
      <c r="X45" s="105">
        <v>362</v>
      </c>
      <c r="Y45" s="105">
        <v>200</v>
      </c>
      <c r="Z45" s="105">
        <v>2536</v>
      </c>
      <c r="AA45" s="105">
        <v>1427</v>
      </c>
      <c r="AB45" s="105">
        <v>2064</v>
      </c>
      <c r="AC45" s="105">
        <v>1758</v>
      </c>
      <c r="AD45" s="105">
        <v>2239</v>
      </c>
      <c r="AE45" s="105">
        <v>1619</v>
      </c>
      <c r="AF45" s="105">
        <v>2627</v>
      </c>
      <c r="AG45" s="105">
        <v>1964</v>
      </c>
      <c r="AH45" s="105">
        <v>5279</v>
      </c>
      <c r="AI45" s="105">
        <v>3561</v>
      </c>
      <c r="AJ45" s="113">
        <v>14505</v>
      </c>
      <c r="AK45" s="113">
        <v>9956</v>
      </c>
      <c r="AL45" s="113">
        <v>560</v>
      </c>
      <c r="AM45" s="113">
        <v>297</v>
      </c>
      <c r="AN45" s="113">
        <v>3887</v>
      </c>
      <c r="AO45" s="113">
        <v>2094</v>
      </c>
      <c r="AP45" s="113">
        <v>4351</v>
      </c>
      <c r="AQ45" s="113">
        <v>3532</v>
      </c>
      <c r="AR45" s="113">
        <v>4442</v>
      </c>
      <c r="AS45" s="113">
        <v>3134</v>
      </c>
      <c r="AT45" s="113">
        <v>4217</v>
      </c>
      <c r="AU45" s="113">
        <v>3012</v>
      </c>
      <c r="AV45" s="113">
        <v>10266</v>
      </c>
      <c r="AW45" s="113">
        <v>6935</v>
      </c>
      <c r="AX45" s="105">
        <v>0.54629438124784557</v>
      </c>
      <c r="AY45" s="105">
        <v>0.64642857142857146</v>
      </c>
      <c r="AZ45" s="105">
        <v>0.52861130495464059</v>
      </c>
      <c r="BA45" s="105">
        <v>0.50405222872579913</v>
      </c>
      <c r="BB45" s="105">
        <v>0.62295470713777568</v>
      </c>
      <c r="BC45" s="105">
        <v>0.51422170270796808</v>
      </c>
      <c r="BD45" s="105">
        <v>0.67223826166236134</v>
      </c>
      <c r="BE45" s="114">
        <v>0.48989898989898989</v>
      </c>
      <c r="BF45" s="105">
        <v>0.56269716088328081</v>
      </c>
      <c r="BG45" s="105">
        <v>0.68769859282796186</v>
      </c>
      <c r="BH45" s="105">
        <v>0.65911949685534588</v>
      </c>
      <c r="BI45" s="105">
        <v>0.67655905353920187</v>
      </c>
      <c r="BJ45" s="114">
        <v>0.69813225643614341</v>
      </c>
      <c r="BK45" s="114">
        <v>0.5524861878453039</v>
      </c>
      <c r="BL45" s="114">
        <v>0.56269716088328081</v>
      </c>
      <c r="BM45" s="114">
        <v>0.72309066547565881</v>
      </c>
      <c r="BN45" s="114">
        <v>0.74762086029691666</v>
      </c>
      <c r="BO45" s="114">
        <v>0.67455957567721159</v>
      </c>
      <c r="BP45" s="114">
        <v>0.68638400551533951</v>
      </c>
      <c r="BQ45" s="114">
        <v>0.53035714285714286</v>
      </c>
      <c r="BR45" s="114">
        <v>0.53871880627733471</v>
      </c>
      <c r="BS45" s="114">
        <v>0.70553804592525893</v>
      </c>
      <c r="BT45" s="114">
        <v>0.71425183779938339</v>
      </c>
      <c r="BU45" s="114">
        <v>0.67553087862848238</v>
      </c>
      <c r="BV45" s="105">
        <v>0.71237457079041233</v>
      </c>
      <c r="BW45" s="105">
        <v>0.81823224120519311</v>
      </c>
      <c r="BX45" s="105">
        <v>0.97422315673313875</v>
      </c>
      <c r="BY45" s="105">
        <v>0.76406212142411079</v>
      </c>
      <c r="BZ45" s="105">
        <v>0.96718899093918309</v>
      </c>
      <c r="CA45" s="105">
        <v>1.1083096100835224</v>
      </c>
      <c r="CB45" s="105">
        <v>0.75170594402406776</v>
      </c>
      <c r="CC45" s="105">
        <v>0.76355741464068938</v>
      </c>
      <c r="CD45" s="105">
        <v>1.0573193030783663</v>
      </c>
      <c r="CE45" s="105">
        <v>-0.75055027236105665</v>
      </c>
      <c r="CF45" s="105">
        <v>0.16466179128230643</v>
      </c>
      <c r="CG45" s="105">
        <v>0.13370639095203021</v>
      </c>
      <c r="CH45" s="105">
        <v>0.22955596705113956</v>
      </c>
      <c r="CI45" s="105">
        <v>0.77248435537521853</v>
      </c>
      <c r="CJ45" s="105">
        <v>0.1761676831211817</v>
      </c>
      <c r="CK45" s="105">
        <v>0.43621830773539377</v>
      </c>
    </row>
    <row r="46" spans="1:89" x14ac:dyDescent="0.25">
      <c r="A46" s="110" t="s">
        <v>88</v>
      </c>
      <c r="B46" s="110" t="s">
        <v>89</v>
      </c>
      <c r="C46" s="105">
        <v>21</v>
      </c>
      <c r="D46" s="111">
        <v>287198</v>
      </c>
      <c r="E46" s="112">
        <v>26867</v>
      </c>
      <c r="F46" s="105">
        <v>2020</v>
      </c>
      <c r="G46" s="105">
        <v>232</v>
      </c>
      <c r="H46" s="105">
        <v>146</v>
      </c>
      <c r="I46" s="105">
        <v>3</v>
      </c>
      <c r="J46" s="105">
        <v>0</v>
      </c>
      <c r="K46" s="105">
        <v>19</v>
      </c>
      <c r="L46" s="105">
        <v>6</v>
      </c>
      <c r="M46" s="105">
        <v>24</v>
      </c>
      <c r="N46" s="105">
        <v>17</v>
      </c>
      <c r="O46" s="105">
        <v>158</v>
      </c>
      <c r="P46" s="105">
        <v>100</v>
      </c>
      <c r="Q46" s="105">
        <v>39</v>
      </c>
      <c r="R46" s="105">
        <v>22</v>
      </c>
      <c r="S46" s="105">
        <v>193</v>
      </c>
      <c r="T46" s="105">
        <v>124</v>
      </c>
      <c r="U46" s="105">
        <v>2020</v>
      </c>
      <c r="V46" s="105">
        <v>410</v>
      </c>
      <c r="W46" s="105">
        <v>300</v>
      </c>
      <c r="X46" s="105">
        <v>4</v>
      </c>
      <c r="Y46" s="105">
        <v>0</v>
      </c>
      <c r="Z46" s="105">
        <v>31</v>
      </c>
      <c r="AA46" s="105">
        <v>26</v>
      </c>
      <c r="AB46" s="105">
        <v>50</v>
      </c>
      <c r="AC46" s="105">
        <v>44</v>
      </c>
      <c r="AD46" s="105">
        <v>276</v>
      </c>
      <c r="AE46" s="105">
        <v>197</v>
      </c>
      <c r="AF46" s="105">
        <v>117</v>
      </c>
      <c r="AG46" s="105">
        <v>102</v>
      </c>
      <c r="AH46" s="105">
        <v>292</v>
      </c>
      <c r="AI46" s="105">
        <v>198</v>
      </c>
      <c r="AJ46" s="113">
        <v>642</v>
      </c>
      <c r="AK46" s="113">
        <v>446</v>
      </c>
      <c r="AL46" s="113">
        <v>7</v>
      </c>
      <c r="AM46" s="113">
        <v>0</v>
      </c>
      <c r="AN46" s="113">
        <v>50</v>
      </c>
      <c r="AO46" s="113">
        <v>32</v>
      </c>
      <c r="AP46" s="113">
        <v>74</v>
      </c>
      <c r="AQ46" s="113">
        <v>61</v>
      </c>
      <c r="AR46" s="113">
        <v>434</v>
      </c>
      <c r="AS46" s="113">
        <v>297</v>
      </c>
      <c r="AT46" s="113">
        <v>156</v>
      </c>
      <c r="AU46" s="113">
        <v>124</v>
      </c>
      <c r="AV46" s="113">
        <v>485</v>
      </c>
      <c r="AW46" s="113">
        <v>322</v>
      </c>
      <c r="AX46" s="105">
        <v>0.63862928348909653</v>
      </c>
      <c r="AY46" s="105">
        <v>0.5714285714285714</v>
      </c>
      <c r="AZ46" s="105">
        <v>0.84033613445378152</v>
      </c>
      <c r="BA46" s="105">
        <v>0.63594470046082952</v>
      </c>
      <c r="BB46" s="105">
        <v>0.75</v>
      </c>
      <c r="BC46" s="105">
        <v>0.60206185567010306</v>
      </c>
      <c r="BD46" s="105">
        <v>0.62931034482758619</v>
      </c>
      <c r="BE46" s="114">
        <v>0</v>
      </c>
      <c r="BF46" s="105">
        <v>0.83870967741935487</v>
      </c>
      <c r="BG46" s="105">
        <v>0.63291139240506333</v>
      </c>
      <c r="BH46" s="105">
        <v>0.5641025641025641</v>
      </c>
      <c r="BI46" s="105">
        <v>0.6424870466321243</v>
      </c>
      <c r="BJ46" s="114">
        <v>0.73170731707317072</v>
      </c>
      <c r="BK46" s="114">
        <v>0</v>
      </c>
      <c r="BL46" s="114">
        <v>0.83870967741935487</v>
      </c>
      <c r="BM46" s="114">
        <v>0.71376811594202894</v>
      </c>
      <c r="BN46" s="114">
        <v>0.87179487179487181</v>
      </c>
      <c r="BO46" s="114">
        <v>0.67808219178082196</v>
      </c>
      <c r="BP46" s="114">
        <v>0.69470404984423673</v>
      </c>
      <c r="BQ46" s="114">
        <v>0</v>
      </c>
      <c r="BR46" s="114">
        <v>0.64</v>
      </c>
      <c r="BS46" s="114">
        <v>0.68433179723502302</v>
      </c>
      <c r="BT46" s="114">
        <v>0.79487179487179482</v>
      </c>
      <c r="BU46" s="114">
        <v>0.66391752577319585</v>
      </c>
      <c r="BV46" s="105">
        <v>0</v>
      </c>
      <c r="BW46" s="105">
        <v>1.3251612903225807</v>
      </c>
      <c r="BX46" s="105">
        <v>0.87799834574028124</v>
      </c>
      <c r="BY46" s="105">
        <v>0</v>
      </c>
      <c r="BZ46" s="105">
        <v>0.81873401534526846</v>
      </c>
      <c r="CA46" s="105">
        <v>1.2856772856772856</v>
      </c>
      <c r="CB46" s="105">
        <v>0</v>
      </c>
      <c r="CC46" s="105">
        <v>0.93521885521885528</v>
      </c>
      <c r="CD46" s="105">
        <v>1.1972447842013059</v>
      </c>
      <c r="CE46" s="105">
        <v>3.7956836392884302E-2</v>
      </c>
      <c r="CF46" s="105">
        <v>0.26915481551464865</v>
      </c>
      <c r="CG46" s="105">
        <v>0.51135419331106435</v>
      </c>
      <c r="CH46" s="105">
        <v>-0.15633661180317912</v>
      </c>
      <c r="CI46" s="105">
        <v>-1.6473004281243393</v>
      </c>
      <c r="CJ46" s="105">
        <v>0.83072929186722921</v>
      </c>
      <c r="CK46" s="105">
        <v>1.6057536998006601</v>
      </c>
    </row>
    <row r="47" spans="1:89" x14ac:dyDescent="0.25">
      <c r="A47" s="110" t="s">
        <v>92</v>
      </c>
      <c r="B47" s="110" t="s">
        <v>93</v>
      </c>
      <c r="C47" s="105">
        <v>20</v>
      </c>
      <c r="D47" s="111">
        <v>403527</v>
      </c>
      <c r="E47" s="112">
        <v>15491</v>
      </c>
      <c r="F47" s="105">
        <v>2020</v>
      </c>
      <c r="G47" s="105">
        <v>92</v>
      </c>
      <c r="H47" s="105">
        <v>66</v>
      </c>
      <c r="I47" s="105">
        <v>1</v>
      </c>
      <c r="J47" s="105">
        <v>0</v>
      </c>
      <c r="K47" s="105">
        <v>3</v>
      </c>
      <c r="L47" s="105">
        <v>0</v>
      </c>
      <c r="M47" s="105">
        <v>12</v>
      </c>
      <c r="N47" s="105">
        <v>10</v>
      </c>
      <c r="O47" s="105">
        <v>69</v>
      </c>
      <c r="P47" s="105">
        <v>47</v>
      </c>
      <c r="Q47" s="105">
        <v>14</v>
      </c>
      <c r="R47" s="105">
        <v>10</v>
      </c>
      <c r="S47" s="105">
        <v>78</v>
      </c>
      <c r="T47" s="105">
        <v>56</v>
      </c>
      <c r="U47" s="105">
        <v>2020</v>
      </c>
      <c r="V47" s="105">
        <v>65</v>
      </c>
      <c r="W47" s="105">
        <v>51</v>
      </c>
      <c r="X47" s="105">
        <v>0</v>
      </c>
      <c r="Y47" s="105">
        <v>0</v>
      </c>
      <c r="Z47" s="105">
        <v>2</v>
      </c>
      <c r="AA47" s="105">
        <v>0</v>
      </c>
      <c r="AB47" s="105">
        <v>18</v>
      </c>
      <c r="AC47" s="105">
        <v>13</v>
      </c>
      <c r="AD47" s="105">
        <v>35</v>
      </c>
      <c r="AE47" s="105">
        <v>31</v>
      </c>
      <c r="AF47" s="105">
        <v>15</v>
      </c>
      <c r="AG47" s="105">
        <v>12</v>
      </c>
      <c r="AH47" s="105">
        <v>50</v>
      </c>
      <c r="AI47" s="105">
        <v>39</v>
      </c>
      <c r="AJ47" s="113">
        <v>157</v>
      </c>
      <c r="AK47" s="113">
        <v>117</v>
      </c>
      <c r="AL47" s="113">
        <v>1</v>
      </c>
      <c r="AM47" s="113">
        <v>0</v>
      </c>
      <c r="AN47" s="113">
        <v>5</v>
      </c>
      <c r="AO47" s="113">
        <v>0</v>
      </c>
      <c r="AP47" s="113">
        <v>30</v>
      </c>
      <c r="AQ47" s="113">
        <v>23</v>
      </c>
      <c r="AR47" s="113">
        <v>104</v>
      </c>
      <c r="AS47" s="113">
        <v>78</v>
      </c>
      <c r="AT47" s="113">
        <v>29</v>
      </c>
      <c r="AU47" s="113">
        <v>22</v>
      </c>
      <c r="AV47" s="113">
        <v>128</v>
      </c>
      <c r="AW47" s="113">
        <v>95</v>
      </c>
      <c r="AX47" s="105">
        <v>0.4140127388535032</v>
      </c>
      <c r="AY47" s="105">
        <v>0</v>
      </c>
      <c r="AZ47" s="105">
        <v>0.94</v>
      </c>
      <c r="BA47" s="105">
        <v>0.33653846153846156</v>
      </c>
      <c r="BB47" s="105">
        <v>0.51724137931034486</v>
      </c>
      <c r="BC47" s="105">
        <v>0.390625</v>
      </c>
      <c r="BD47" s="105">
        <v>0.71739130434782605</v>
      </c>
      <c r="BE47" s="114">
        <v>0</v>
      </c>
      <c r="BF47" s="105">
        <v>0</v>
      </c>
      <c r="BG47" s="105">
        <v>0.6811594202898551</v>
      </c>
      <c r="BH47" s="105">
        <v>0.7142857142857143</v>
      </c>
      <c r="BI47" s="105">
        <v>0.71794871794871795</v>
      </c>
      <c r="BJ47" s="114">
        <v>0.7846153846153846</v>
      </c>
      <c r="BK47" s="114" t="s">
        <v>322</v>
      </c>
      <c r="BL47" s="114">
        <v>0</v>
      </c>
      <c r="BM47" s="114">
        <v>0.88571428571428568</v>
      </c>
      <c r="BN47" s="114">
        <v>0.8</v>
      </c>
      <c r="BO47" s="114">
        <v>0.78</v>
      </c>
      <c r="BP47" s="114">
        <v>0.74522292993630568</v>
      </c>
      <c r="BQ47" s="114">
        <v>0</v>
      </c>
      <c r="BR47" s="114">
        <v>0</v>
      </c>
      <c r="BS47" s="114">
        <v>0.75</v>
      </c>
      <c r="BT47" s="114">
        <v>0.75862068965517238</v>
      </c>
      <c r="BU47" s="114">
        <v>0.7421875</v>
      </c>
      <c r="BV47" s="105">
        <v>0</v>
      </c>
      <c r="BW47" s="105">
        <v>0</v>
      </c>
      <c r="BX47" s="105">
        <v>0.99489795918367352</v>
      </c>
      <c r="BY47" s="105" t="s">
        <v>322</v>
      </c>
      <c r="BZ47" s="105">
        <v>1.107142857142857</v>
      </c>
      <c r="CA47" s="105">
        <v>1.0256410256410258</v>
      </c>
      <c r="CB47" s="105">
        <v>0</v>
      </c>
      <c r="CC47" s="105">
        <v>0</v>
      </c>
      <c r="CD47" s="105">
        <v>1.022141560798548</v>
      </c>
      <c r="CE47" s="105">
        <v>-1.8801882841397379</v>
      </c>
      <c r="CF47" s="105">
        <v>0.90363106984381802</v>
      </c>
      <c r="CG47" s="105">
        <v>1.1064570778713192</v>
      </c>
      <c r="CH47" s="105">
        <v>0.63545090372083735</v>
      </c>
      <c r="CI47" s="105">
        <v>-1.6473004281243393</v>
      </c>
      <c r="CJ47" s="105">
        <v>-2.7353502909435941</v>
      </c>
      <c r="CK47" s="105">
        <v>0.14219312891145353</v>
      </c>
    </row>
    <row r="48" spans="1:89" x14ac:dyDescent="0.25">
      <c r="A48" s="110" t="s">
        <v>90</v>
      </c>
      <c r="B48" s="110" t="s">
        <v>91</v>
      </c>
      <c r="C48" s="105">
        <v>21</v>
      </c>
      <c r="D48" s="111">
        <v>26554</v>
      </c>
      <c r="E48" s="112"/>
      <c r="F48" s="105">
        <v>2019</v>
      </c>
      <c r="G48" s="105">
        <v>3473</v>
      </c>
      <c r="H48" s="105">
        <v>2502</v>
      </c>
      <c r="I48" s="105">
        <v>207</v>
      </c>
      <c r="J48" s="105">
        <v>88</v>
      </c>
      <c r="K48" s="105">
        <v>246</v>
      </c>
      <c r="L48" s="105">
        <v>149</v>
      </c>
      <c r="M48" s="105">
        <v>1297</v>
      </c>
      <c r="N48" s="105">
        <v>1023</v>
      </c>
      <c r="O48" s="105">
        <v>1455</v>
      </c>
      <c r="P48" s="105">
        <v>1060</v>
      </c>
      <c r="Q48" s="105">
        <v>968</v>
      </c>
      <c r="R48" s="105">
        <v>684</v>
      </c>
      <c r="S48" s="105">
        <v>2505</v>
      </c>
      <c r="T48" s="105">
        <v>1818</v>
      </c>
      <c r="U48" s="105">
        <v>2020</v>
      </c>
      <c r="V48" s="105">
        <v>2324</v>
      </c>
      <c r="W48" s="105">
        <v>1729</v>
      </c>
      <c r="X48" s="105">
        <v>180</v>
      </c>
      <c r="Y48" s="105">
        <v>94</v>
      </c>
      <c r="Z48" s="105">
        <v>205</v>
      </c>
      <c r="AA48" s="105">
        <v>135</v>
      </c>
      <c r="AB48" s="105">
        <v>558</v>
      </c>
      <c r="AC48" s="105">
        <v>469</v>
      </c>
      <c r="AD48" s="105">
        <v>1118</v>
      </c>
      <c r="AE48" s="105">
        <v>828</v>
      </c>
      <c r="AF48" s="105">
        <v>704</v>
      </c>
      <c r="AG48" s="105">
        <v>568</v>
      </c>
      <c r="AH48" s="105">
        <v>1614</v>
      </c>
      <c r="AI48" s="105">
        <v>1160</v>
      </c>
      <c r="AJ48" s="113">
        <v>5797</v>
      </c>
      <c r="AK48" s="113">
        <v>4231</v>
      </c>
      <c r="AL48" s="113">
        <v>387</v>
      </c>
      <c r="AM48" s="113">
        <v>182</v>
      </c>
      <c r="AN48" s="113">
        <v>451</v>
      </c>
      <c r="AO48" s="113">
        <v>284</v>
      </c>
      <c r="AP48" s="113">
        <v>1855</v>
      </c>
      <c r="AQ48" s="113">
        <v>1492</v>
      </c>
      <c r="AR48" s="113">
        <v>2573</v>
      </c>
      <c r="AS48" s="113">
        <v>1888</v>
      </c>
      <c r="AT48" s="113">
        <v>1672</v>
      </c>
      <c r="AU48" s="113">
        <v>1252</v>
      </c>
      <c r="AV48" s="113">
        <v>4119</v>
      </c>
      <c r="AW48" s="113">
        <v>2978</v>
      </c>
      <c r="AX48" s="105">
        <v>0.40089701569777469</v>
      </c>
      <c r="AY48" s="105">
        <v>0.46511627906976744</v>
      </c>
      <c r="AZ48" s="105">
        <v>0.81163859111791725</v>
      </c>
      <c r="BA48" s="105">
        <v>0.43451224251846093</v>
      </c>
      <c r="BB48" s="105">
        <v>0.42105263157894735</v>
      </c>
      <c r="BC48" s="105">
        <v>0.39184268026219954</v>
      </c>
      <c r="BD48" s="105">
        <v>0.72041462712352433</v>
      </c>
      <c r="BE48" s="114">
        <v>0.4251207729468599</v>
      </c>
      <c r="BF48" s="105">
        <v>0.65853658536585369</v>
      </c>
      <c r="BG48" s="105">
        <v>0.72852233676975942</v>
      </c>
      <c r="BH48" s="105">
        <v>0.70661157024793386</v>
      </c>
      <c r="BI48" s="105">
        <v>0.72574850299401195</v>
      </c>
      <c r="BJ48" s="114">
        <v>0.74397590361445787</v>
      </c>
      <c r="BK48" s="114">
        <v>0.52222222222222225</v>
      </c>
      <c r="BL48" s="114">
        <v>0.65853658536585369</v>
      </c>
      <c r="BM48" s="114">
        <v>0.74060822898032197</v>
      </c>
      <c r="BN48" s="114">
        <v>0.80681818181818177</v>
      </c>
      <c r="BO48" s="114">
        <v>0.7187112763320942</v>
      </c>
      <c r="BP48" s="114">
        <v>0.72986027255476971</v>
      </c>
      <c r="BQ48" s="114">
        <v>0.47028423772609818</v>
      </c>
      <c r="BR48" s="114">
        <v>0.62971175166297122</v>
      </c>
      <c r="BS48" s="114">
        <v>0.73377380489700739</v>
      </c>
      <c r="BT48" s="114">
        <v>0.74880382775119614</v>
      </c>
      <c r="BU48" s="114">
        <v>0.7229910172371935</v>
      </c>
      <c r="BV48" s="105">
        <v>0.58353841946951057</v>
      </c>
      <c r="BW48" s="105">
        <v>0.90393465255407279</v>
      </c>
      <c r="BX48" s="105">
        <v>0.97363145405449636</v>
      </c>
      <c r="BY48" s="105">
        <v>0.70512614063338708</v>
      </c>
      <c r="BZ48" s="105">
        <v>0.91793695986293433</v>
      </c>
      <c r="CA48" s="105">
        <v>1.1225901253918493</v>
      </c>
      <c r="CB48" s="105">
        <v>0.64091172863837431</v>
      </c>
      <c r="CC48" s="105">
        <v>0.85818238190086071</v>
      </c>
      <c r="CD48" s="105">
        <v>1.035702809438273</v>
      </c>
      <c r="CE48" s="105">
        <v>-1.9921918785954902</v>
      </c>
      <c r="CF48" s="105">
        <v>0.71068852451788656</v>
      </c>
      <c r="CG48" s="105">
        <v>0.64934961781549894</v>
      </c>
      <c r="CH48" s="105">
        <v>0.66262850535274553</v>
      </c>
      <c r="CI48" s="105">
        <v>0.41583138672250591</v>
      </c>
      <c r="CJ48" s="105">
        <v>0.53698179832812276</v>
      </c>
      <c r="CK48" s="105">
        <v>0.25554174931619789</v>
      </c>
    </row>
    <row r="49" spans="1:89" x14ac:dyDescent="0.25">
      <c r="A49" s="110" t="s">
        <v>94</v>
      </c>
      <c r="B49" s="110" t="s">
        <v>95</v>
      </c>
      <c r="C49" s="105">
        <v>20</v>
      </c>
      <c r="D49" s="111">
        <v>372859</v>
      </c>
      <c r="E49" s="112">
        <v>14988</v>
      </c>
      <c r="F49" s="105">
        <v>2020</v>
      </c>
      <c r="G49" s="105">
        <v>2442</v>
      </c>
      <c r="H49" s="105">
        <v>1814</v>
      </c>
      <c r="I49" s="105">
        <v>26</v>
      </c>
      <c r="J49" s="105">
        <v>12</v>
      </c>
      <c r="K49" s="105">
        <v>151</v>
      </c>
      <c r="L49" s="105">
        <v>87</v>
      </c>
      <c r="M49" s="105">
        <v>958</v>
      </c>
      <c r="N49" s="105">
        <v>766</v>
      </c>
      <c r="O49" s="105">
        <v>993</v>
      </c>
      <c r="P49" s="105">
        <v>707</v>
      </c>
      <c r="Q49" s="105">
        <v>727</v>
      </c>
      <c r="R49" s="105">
        <v>555</v>
      </c>
      <c r="S49" s="105">
        <v>1712</v>
      </c>
      <c r="T49" s="105">
        <v>1256</v>
      </c>
      <c r="U49" s="105">
        <v>2019</v>
      </c>
      <c r="V49" s="105">
        <v>1411</v>
      </c>
      <c r="W49" s="105">
        <v>1092</v>
      </c>
      <c r="X49" s="105">
        <v>39</v>
      </c>
      <c r="Y49" s="105">
        <v>16</v>
      </c>
      <c r="Z49" s="105">
        <v>127</v>
      </c>
      <c r="AA49" s="105">
        <v>72</v>
      </c>
      <c r="AB49" s="105">
        <v>400</v>
      </c>
      <c r="AC49" s="105">
        <v>339</v>
      </c>
      <c r="AD49" s="105">
        <v>666</v>
      </c>
      <c r="AE49" s="105">
        <v>526</v>
      </c>
      <c r="AF49" s="105">
        <v>402</v>
      </c>
      <c r="AG49" s="105">
        <v>315</v>
      </c>
      <c r="AH49" s="105">
        <v>1009</v>
      </c>
      <c r="AI49" s="105">
        <v>777</v>
      </c>
      <c r="AJ49" s="113">
        <v>3853</v>
      </c>
      <c r="AK49" s="113">
        <v>2906</v>
      </c>
      <c r="AL49" s="113">
        <v>65</v>
      </c>
      <c r="AM49" s="113">
        <v>28</v>
      </c>
      <c r="AN49" s="113">
        <v>278</v>
      </c>
      <c r="AO49" s="113">
        <v>159</v>
      </c>
      <c r="AP49" s="113">
        <v>1358</v>
      </c>
      <c r="AQ49" s="113">
        <v>1105</v>
      </c>
      <c r="AR49" s="113">
        <v>1659</v>
      </c>
      <c r="AS49" s="113">
        <v>1233</v>
      </c>
      <c r="AT49" s="113">
        <v>1129</v>
      </c>
      <c r="AU49" s="113">
        <v>870</v>
      </c>
      <c r="AV49" s="113">
        <v>2721</v>
      </c>
      <c r="AW49" s="113">
        <v>2033</v>
      </c>
      <c r="AX49" s="105">
        <v>0.36620814949390085</v>
      </c>
      <c r="AY49" s="105">
        <v>0.6</v>
      </c>
      <c r="AZ49" s="105">
        <v>0.82400932400932403</v>
      </c>
      <c r="BA49" s="105">
        <v>0.4014466546112116</v>
      </c>
      <c r="BB49" s="105">
        <v>0.35606731620903453</v>
      </c>
      <c r="BC49" s="105">
        <v>0.37081955163542812</v>
      </c>
      <c r="BD49" s="105">
        <v>0.74283374283374282</v>
      </c>
      <c r="BE49" s="114">
        <v>0.46153846153846156</v>
      </c>
      <c r="BF49" s="105">
        <v>0.56692913385826771</v>
      </c>
      <c r="BG49" s="105">
        <v>0.71198388721047334</v>
      </c>
      <c r="BH49" s="105">
        <v>0.76341127922971119</v>
      </c>
      <c r="BI49" s="105">
        <v>0.73364485981308414</v>
      </c>
      <c r="BJ49" s="114">
        <v>0.77391920623671151</v>
      </c>
      <c r="BK49" s="114">
        <v>0.41025641025641024</v>
      </c>
      <c r="BL49" s="114">
        <v>0.56692913385826771</v>
      </c>
      <c r="BM49" s="114">
        <v>0.78978978978978975</v>
      </c>
      <c r="BN49" s="114">
        <v>0.78358208955223885</v>
      </c>
      <c r="BO49" s="114">
        <v>0.77006937561942512</v>
      </c>
      <c r="BP49" s="114">
        <v>0.75421749286270434</v>
      </c>
      <c r="BQ49" s="114">
        <v>0.43076923076923079</v>
      </c>
      <c r="BR49" s="114">
        <v>0.57194244604316546</v>
      </c>
      <c r="BS49" s="114">
        <v>0.74321880650994576</v>
      </c>
      <c r="BT49" s="114">
        <v>0.77059344552701503</v>
      </c>
      <c r="BU49" s="114">
        <v>0.74715178243292912</v>
      </c>
      <c r="BV49" s="105">
        <v>0.64824284626264828</v>
      </c>
      <c r="BW49" s="105">
        <v>0.79626680328325294</v>
      </c>
      <c r="BX49" s="105">
        <v>1.0405733360201159</v>
      </c>
      <c r="BY49" s="105">
        <v>0.51945013161743203</v>
      </c>
      <c r="BZ49" s="105">
        <v>1.0079222079222079</v>
      </c>
      <c r="CA49" s="105">
        <v>1.0175473981444132</v>
      </c>
      <c r="CB49" s="105">
        <v>0.57959947594984096</v>
      </c>
      <c r="CC49" s="105">
        <v>0.76954786535734909</v>
      </c>
      <c r="CD49" s="105">
        <v>1.0313747000880511</v>
      </c>
      <c r="CE49" s="105">
        <v>-2.2884224147464134</v>
      </c>
      <c r="CF49" s="105">
        <v>1.0165955018436748</v>
      </c>
      <c r="CG49" s="105">
        <v>0.98614789058450947</v>
      </c>
      <c r="CH49" s="105">
        <v>0.8641610048296654</v>
      </c>
      <c r="CI49" s="105">
        <v>0.2184637095380314</v>
      </c>
      <c r="CJ49" s="105">
        <v>0.19900984875257877</v>
      </c>
      <c r="CK49" s="105">
        <v>0.21936622913795611</v>
      </c>
    </row>
    <row r="50" spans="1:89" x14ac:dyDescent="0.25">
      <c r="A50" s="110" t="s">
        <v>98</v>
      </c>
      <c r="B50" s="110" t="s">
        <v>99</v>
      </c>
      <c r="C50" s="105">
        <v>21</v>
      </c>
      <c r="D50" s="111">
        <v>279601</v>
      </c>
      <c r="E50" s="112">
        <v>12911</v>
      </c>
      <c r="F50" s="105">
        <v>2020</v>
      </c>
      <c r="G50" s="105">
        <v>119</v>
      </c>
      <c r="H50" s="105">
        <v>77</v>
      </c>
      <c r="I50" s="105">
        <v>1</v>
      </c>
      <c r="J50" s="105">
        <v>0</v>
      </c>
      <c r="K50" s="105">
        <v>5</v>
      </c>
      <c r="L50" s="105">
        <v>5</v>
      </c>
      <c r="M50" s="105">
        <v>17</v>
      </c>
      <c r="N50" s="105">
        <v>13</v>
      </c>
      <c r="O50" s="105">
        <v>87</v>
      </c>
      <c r="P50" s="105">
        <v>51</v>
      </c>
      <c r="Q50" s="105">
        <v>27</v>
      </c>
      <c r="R50" s="105">
        <v>15</v>
      </c>
      <c r="S50" s="105">
        <v>92</v>
      </c>
      <c r="T50" s="105">
        <v>62</v>
      </c>
      <c r="U50" s="105">
        <v>2019</v>
      </c>
      <c r="V50" s="105">
        <v>243</v>
      </c>
      <c r="W50" s="105">
        <v>157</v>
      </c>
      <c r="X50" s="105">
        <v>5</v>
      </c>
      <c r="Y50" s="105">
        <v>4</v>
      </c>
      <c r="Z50" s="105">
        <v>6</v>
      </c>
      <c r="AA50" s="105">
        <v>3</v>
      </c>
      <c r="AB50" s="105">
        <v>20</v>
      </c>
      <c r="AC50" s="105">
        <v>18</v>
      </c>
      <c r="AD50" s="105">
        <v>198</v>
      </c>
      <c r="AE50" s="105">
        <v>121</v>
      </c>
      <c r="AF50" s="105">
        <v>88</v>
      </c>
      <c r="AG50" s="105">
        <v>57</v>
      </c>
      <c r="AH50" s="105">
        <v>155</v>
      </c>
      <c r="AI50" s="105">
        <v>100</v>
      </c>
      <c r="AJ50" s="113">
        <v>362</v>
      </c>
      <c r="AK50" s="113">
        <v>234</v>
      </c>
      <c r="AL50" s="113">
        <v>6</v>
      </c>
      <c r="AM50" s="113">
        <v>4</v>
      </c>
      <c r="AN50" s="113">
        <v>11</v>
      </c>
      <c r="AO50" s="113">
        <v>8</v>
      </c>
      <c r="AP50" s="113">
        <v>37</v>
      </c>
      <c r="AQ50" s="113">
        <v>31</v>
      </c>
      <c r="AR50" s="113">
        <v>285</v>
      </c>
      <c r="AS50" s="113">
        <v>172</v>
      </c>
      <c r="AT50" s="113">
        <v>115</v>
      </c>
      <c r="AU50" s="113">
        <v>72</v>
      </c>
      <c r="AV50" s="113">
        <v>247</v>
      </c>
      <c r="AW50" s="113">
        <v>162</v>
      </c>
      <c r="AX50" s="105">
        <v>0.67127071823204421</v>
      </c>
      <c r="AY50" s="105">
        <v>0.83333333333333337</v>
      </c>
      <c r="AZ50" s="105">
        <v>0.9107142857142857</v>
      </c>
      <c r="BA50" s="105">
        <v>0.69473684210526321</v>
      </c>
      <c r="BB50" s="105">
        <v>0.76521739130434785</v>
      </c>
      <c r="BC50" s="105">
        <v>0.62753036437246967</v>
      </c>
      <c r="BD50" s="105">
        <v>0.6470588235294118</v>
      </c>
      <c r="BE50" s="114">
        <v>0</v>
      </c>
      <c r="BF50" s="105">
        <v>0.5</v>
      </c>
      <c r="BG50" s="105">
        <v>0.58620689655172409</v>
      </c>
      <c r="BH50" s="105">
        <v>0.55555555555555558</v>
      </c>
      <c r="BI50" s="105">
        <v>0.67391304347826086</v>
      </c>
      <c r="BJ50" s="114">
        <v>0.64609053497942381</v>
      </c>
      <c r="BK50" s="114">
        <v>0.8</v>
      </c>
      <c r="BL50" s="114">
        <v>0.5</v>
      </c>
      <c r="BM50" s="114">
        <v>0.61111111111111116</v>
      </c>
      <c r="BN50" s="114">
        <v>0.64772727272727271</v>
      </c>
      <c r="BO50" s="114">
        <v>0.64516129032258063</v>
      </c>
      <c r="BP50" s="114">
        <v>0.64640883977900554</v>
      </c>
      <c r="BQ50" s="114">
        <v>0.66666666666666663</v>
      </c>
      <c r="BR50" s="114">
        <v>0.72727272727272729</v>
      </c>
      <c r="BS50" s="114">
        <v>0.60350877192982455</v>
      </c>
      <c r="BT50" s="114">
        <v>0.62608695652173918</v>
      </c>
      <c r="BU50" s="114">
        <v>0.65587044534412953</v>
      </c>
      <c r="BV50" s="105">
        <v>0</v>
      </c>
      <c r="BW50" s="105">
        <v>0.85294117647058831</v>
      </c>
      <c r="BX50" s="105">
        <v>0.82437275985663083</v>
      </c>
      <c r="BY50" s="105">
        <v>1.3090909090909091</v>
      </c>
      <c r="BZ50" s="105">
        <v>0.94346978557504879</v>
      </c>
      <c r="CA50" s="105">
        <v>1.0039772727272727</v>
      </c>
      <c r="CB50" s="105">
        <v>1.1046511627906976</v>
      </c>
      <c r="CC50" s="105">
        <v>1.2050739957716703</v>
      </c>
      <c r="CD50" s="105">
        <v>0.95458937198067639</v>
      </c>
      <c r="CE50" s="105">
        <v>0.31670303864145893</v>
      </c>
      <c r="CF50" s="105">
        <v>-0.33739394266019557</v>
      </c>
      <c r="CG50" s="105">
        <v>-0.45165194842910261</v>
      </c>
      <c r="CH50" s="105">
        <v>3.2100590345768838E-3</v>
      </c>
      <c r="CI50" s="105">
        <v>1.9086353683743509</v>
      </c>
      <c r="CJ50" s="105">
        <v>1.8597129374297861</v>
      </c>
      <c r="CK50" s="105">
        <v>-0.42242651720262547</v>
      </c>
    </row>
    <row r="51" spans="1:89" x14ac:dyDescent="0.25">
      <c r="A51" s="110" t="s">
        <v>96</v>
      </c>
      <c r="B51" s="110" t="s">
        <v>97</v>
      </c>
      <c r="C51" s="105">
        <v>21</v>
      </c>
      <c r="D51" s="111">
        <v>79972</v>
      </c>
      <c r="E51" s="112">
        <v>2790</v>
      </c>
      <c r="F51" s="105">
        <v>2019</v>
      </c>
      <c r="G51" s="105">
        <v>818</v>
      </c>
      <c r="H51" s="105">
        <v>598</v>
      </c>
      <c r="I51" s="105">
        <v>13</v>
      </c>
      <c r="J51" s="105">
        <v>5</v>
      </c>
      <c r="K51" s="105">
        <v>34</v>
      </c>
      <c r="L51" s="105">
        <v>24</v>
      </c>
      <c r="M51" s="105">
        <v>126</v>
      </c>
      <c r="N51" s="105">
        <v>89</v>
      </c>
      <c r="O51" s="105">
        <v>602</v>
      </c>
      <c r="P51" s="105">
        <v>452</v>
      </c>
      <c r="Q51" s="105">
        <v>155</v>
      </c>
      <c r="R51" s="105">
        <v>109</v>
      </c>
      <c r="S51" s="105">
        <v>663</v>
      </c>
      <c r="T51" s="105">
        <v>489</v>
      </c>
      <c r="U51" s="105">
        <v>2020</v>
      </c>
      <c r="V51" s="105">
        <v>1275</v>
      </c>
      <c r="W51" s="105">
        <v>972</v>
      </c>
      <c r="X51" s="105">
        <v>21</v>
      </c>
      <c r="Y51" s="105">
        <v>11</v>
      </c>
      <c r="Z51" s="105">
        <v>77</v>
      </c>
      <c r="AA51" s="105">
        <v>50</v>
      </c>
      <c r="AB51" s="105">
        <v>136</v>
      </c>
      <c r="AC51" s="105">
        <v>114</v>
      </c>
      <c r="AD51" s="105">
        <v>927</v>
      </c>
      <c r="AE51" s="105">
        <v>710</v>
      </c>
      <c r="AF51" s="105">
        <v>296</v>
      </c>
      <c r="AG51" s="105">
        <v>254</v>
      </c>
      <c r="AH51" s="105">
        <v>973</v>
      </c>
      <c r="AI51" s="105">
        <v>716</v>
      </c>
      <c r="AJ51" s="113">
        <v>2093</v>
      </c>
      <c r="AK51" s="113">
        <v>1570</v>
      </c>
      <c r="AL51" s="113">
        <v>34</v>
      </c>
      <c r="AM51" s="113">
        <v>16</v>
      </c>
      <c r="AN51" s="113">
        <v>111</v>
      </c>
      <c r="AO51" s="113">
        <v>74</v>
      </c>
      <c r="AP51" s="113">
        <v>262</v>
      </c>
      <c r="AQ51" s="113">
        <v>203</v>
      </c>
      <c r="AR51" s="113">
        <v>1529</v>
      </c>
      <c r="AS51" s="113">
        <v>1162</v>
      </c>
      <c r="AT51" s="113">
        <v>451</v>
      </c>
      <c r="AU51" s="113">
        <v>363</v>
      </c>
      <c r="AV51" s="113">
        <v>1636</v>
      </c>
      <c r="AW51" s="113">
        <v>1205</v>
      </c>
      <c r="AX51" s="105">
        <v>0.6091734352603918</v>
      </c>
      <c r="AY51" s="105">
        <v>0.61764705882352944</v>
      </c>
      <c r="AZ51" s="105">
        <v>0.93004115226337447</v>
      </c>
      <c r="BA51" s="105">
        <v>0.60627861347285805</v>
      </c>
      <c r="BB51" s="105">
        <v>0.65631929046563198</v>
      </c>
      <c r="BC51" s="105">
        <v>0.59474327628361856</v>
      </c>
      <c r="BD51" s="105">
        <v>0.73105134474327627</v>
      </c>
      <c r="BE51" s="114">
        <v>0.38461538461538464</v>
      </c>
      <c r="BF51" s="105">
        <v>0.64935064935064934</v>
      </c>
      <c r="BG51" s="105">
        <v>0.75083056478405319</v>
      </c>
      <c r="BH51" s="105">
        <v>0.70322580645161292</v>
      </c>
      <c r="BI51" s="105">
        <v>0.73755656108597289</v>
      </c>
      <c r="BJ51" s="114">
        <v>0.76235294117647057</v>
      </c>
      <c r="BK51" s="114">
        <v>0.52380952380952384</v>
      </c>
      <c r="BL51" s="114">
        <v>0.64935064935064934</v>
      </c>
      <c r="BM51" s="114">
        <v>0.76591154261057171</v>
      </c>
      <c r="BN51" s="114">
        <v>0.85810810810810811</v>
      </c>
      <c r="BO51" s="114">
        <v>0.73586844809866392</v>
      </c>
      <c r="BP51" s="114">
        <v>0.75011944577161971</v>
      </c>
      <c r="BQ51" s="114">
        <v>0.47058823529411764</v>
      </c>
      <c r="BR51" s="114">
        <v>0.66666666666666663</v>
      </c>
      <c r="BS51" s="114">
        <v>0.75997383911052974</v>
      </c>
      <c r="BT51" s="114">
        <v>0.80487804878048785</v>
      </c>
      <c r="BU51" s="114">
        <v>0.73655256723716378</v>
      </c>
      <c r="BV51" s="105">
        <v>0.51225323349217156</v>
      </c>
      <c r="BW51" s="105">
        <v>0.86484312148028952</v>
      </c>
      <c r="BX51" s="105">
        <v>0.95345339402335239</v>
      </c>
      <c r="BY51" s="105">
        <v>0.68390342052313891</v>
      </c>
      <c r="BZ51" s="105">
        <v>0.89255833312098121</v>
      </c>
      <c r="CA51" s="105">
        <v>1.1661161860184206</v>
      </c>
      <c r="CB51" s="105">
        <v>0.61921636124329249</v>
      </c>
      <c r="CC51" s="105">
        <v>0.87722317842799769</v>
      </c>
      <c r="CD51" s="105">
        <v>1.0927638902945047</v>
      </c>
      <c r="CE51" s="105">
        <v>-0.21358559403094401</v>
      </c>
      <c r="CF51" s="105">
        <v>0.96512734649903309</v>
      </c>
      <c r="CG51" s="105">
        <v>0.85605208439302416</v>
      </c>
      <c r="CH51" s="105">
        <v>0.7582453136090026</v>
      </c>
      <c r="CI51" s="105">
        <v>0.34599274794040979</v>
      </c>
      <c r="CJ51" s="105">
        <v>0.60958618964996858</v>
      </c>
      <c r="CK51" s="105">
        <v>0.732473849426163</v>
      </c>
    </row>
    <row r="52" spans="1:89" x14ac:dyDescent="0.25">
      <c r="A52" s="110" t="s">
        <v>100</v>
      </c>
      <c r="B52" s="110" t="s">
        <v>101</v>
      </c>
      <c r="C52" s="105">
        <v>21</v>
      </c>
      <c r="D52" s="111">
        <v>30254</v>
      </c>
      <c r="E52" s="112">
        <v>1838</v>
      </c>
      <c r="F52" s="105">
        <v>2020</v>
      </c>
      <c r="G52" s="105">
        <v>22</v>
      </c>
      <c r="H52" s="105">
        <v>19</v>
      </c>
      <c r="I52" s="105">
        <v>0</v>
      </c>
      <c r="J52" s="105">
        <v>0</v>
      </c>
      <c r="K52" s="105">
        <v>0</v>
      </c>
      <c r="L52" s="105">
        <v>0</v>
      </c>
      <c r="M52" s="105">
        <v>2</v>
      </c>
      <c r="N52" s="105">
        <v>0</v>
      </c>
      <c r="O52" s="105">
        <v>17</v>
      </c>
      <c r="P52" s="105">
        <v>15</v>
      </c>
      <c r="Q52" s="105">
        <v>5</v>
      </c>
      <c r="R52" s="105">
        <v>5</v>
      </c>
      <c r="S52" s="105">
        <v>17</v>
      </c>
      <c r="T52" s="105">
        <v>14</v>
      </c>
      <c r="U52" s="105">
        <v>2020</v>
      </c>
      <c r="V52" s="105">
        <v>76</v>
      </c>
      <c r="W52" s="105">
        <v>55</v>
      </c>
      <c r="X52" s="105">
        <v>0</v>
      </c>
      <c r="Y52" s="105">
        <v>0</v>
      </c>
      <c r="Z52" s="105">
        <v>4</v>
      </c>
      <c r="AA52" s="105">
        <v>0</v>
      </c>
      <c r="AB52" s="105">
        <v>5</v>
      </c>
      <c r="AC52" s="105">
        <v>5</v>
      </c>
      <c r="AD52" s="105">
        <v>57</v>
      </c>
      <c r="AE52" s="105">
        <v>44</v>
      </c>
      <c r="AF52" s="105">
        <v>30</v>
      </c>
      <c r="AG52" s="105">
        <v>25</v>
      </c>
      <c r="AH52" s="105">
        <v>45</v>
      </c>
      <c r="AI52" s="105">
        <v>29</v>
      </c>
      <c r="AJ52" s="113">
        <v>98</v>
      </c>
      <c r="AK52" s="113">
        <v>74</v>
      </c>
      <c r="AL52" s="113">
        <v>0</v>
      </c>
      <c r="AM52" s="113">
        <v>0</v>
      </c>
      <c r="AN52" s="113">
        <v>4</v>
      </c>
      <c r="AO52" s="113">
        <v>0</v>
      </c>
      <c r="AP52" s="113">
        <v>7</v>
      </c>
      <c r="AQ52" s="113">
        <v>5</v>
      </c>
      <c r="AR52" s="113">
        <v>74</v>
      </c>
      <c r="AS52" s="113">
        <v>59</v>
      </c>
      <c r="AT52" s="113">
        <v>35</v>
      </c>
      <c r="AU52" s="113">
        <v>30</v>
      </c>
      <c r="AV52" s="113">
        <v>62</v>
      </c>
      <c r="AW52" s="113">
        <v>43</v>
      </c>
      <c r="AX52" s="105">
        <v>0.77551020408163263</v>
      </c>
      <c r="AY52" s="105" t="s">
        <v>322</v>
      </c>
      <c r="AZ52" s="105">
        <v>1</v>
      </c>
      <c r="BA52" s="105">
        <v>0.77027027027027029</v>
      </c>
      <c r="BB52" s="105">
        <v>0.8571428571428571</v>
      </c>
      <c r="BC52" s="105">
        <v>0.72580645161290325</v>
      </c>
      <c r="BD52" s="105">
        <v>0.86363636363636365</v>
      </c>
      <c r="BE52" s="114" t="s">
        <v>322</v>
      </c>
      <c r="BF52" s="105">
        <v>0</v>
      </c>
      <c r="BG52" s="105">
        <v>0.88235294117647056</v>
      </c>
      <c r="BH52" s="105">
        <v>1</v>
      </c>
      <c r="BI52" s="105">
        <v>0.82352941176470584</v>
      </c>
      <c r="BJ52" s="114">
        <v>0.72368421052631582</v>
      </c>
      <c r="BK52" s="114" t="s">
        <v>322</v>
      </c>
      <c r="BL52" s="114">
        <v>0</v>
      </c>
      <c r="BM52" s="114">
        <v>0.77192982456140347</v>
      </c>
      <c r="BN52" s="114">
        <v>0.83333333333333337</v>
      </c>
      <c r="BO52" s="114">
        <v>0.64444444444444449</v>
      </c>
      <c r="BP52" s="114">
        <v>0.75510204081632648</v>
      </c>
      <c r="BQ52" s="114" t="s">
        <v>322</v>
      </c>
      <c r="BR52" s="114">
        <v>0</v>
      </c>
      <c r="BS52" s="114">
        <v>0.79729729729729726</v>
      </c>
      <c r="BT52" s="114">
        <v>0.8571428571428571</v>
      </c>
      <c r="BU52" s="114">
        <v>0.69354838709677424</v>
      </c>
      <c r="BV52" s="105" t="s">
        <v>322</v>
      </c>
      <c r="BW52" s="105">
        <v>0</v>
      </c>
      <c r="BX52" s="105">
        <v>1.2142857142857144</v>
      </c>
      <c r="BY52" s="105" t="s">
        <v>322</v>
      </c>
      <c r="BZ52" s="105">
        <v>0.92631578947368409</v>
      </c>
      <c r="CA52" s="105">
        <v>1.2931034482758621</v>
      </c>
      <c r="CB52" s="105" t="s">
        <v>322</v>
      </c>
      <c r="CC52" s="105">
        <v>0</v>
      </c>
      <c r="CD52" s="105">
        <v>1.2358803986710962</v>
      </c>
      <c r="CE52" s="105">
        <v>1.2068710423991542</v>
      </c>
      <c r="CF52" s="105">
        <v>1.0277047083693518</v>
      </c>
      <c r="CG52" s="105">
        <v>0.4211113613392084</v>
      </c>
      <c r="CH52" s="105">
        <v>1.950093850192435</v>
      </c>
      <c r="CI52" s="105" t="s">
        <v>322</v>
      </c>
      <c r="CJ52" s="105">
        <v>-2.7353502909435941</v>
      </c>
      <c r="CK52" s="105">
        <v>1.9286807189109838</v>
      </c>
    </row>
    <row r="53" spans="1:89" x14ac:dyDescent="0.25">
      <c r="B53" s="110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6"/>
      <c r="AY53" s="116"/>
      <c r="AZ53" s="116"/>
      <c r="BA53" s="116"/>
      <c r="BB53" s="116"/>
      <c r="BC53" s="116"/>
    </row>
    <row r="54" spans="1:89" x14ac:dyDescent="0.25">
      <c r="B54" s="110"/>
    </row>
    <row r="55" spans="1:89" x14ac:dyDescent="0.25">
      <c r="B55" s="110"/>
    </row>
    <row r="56" spans="1:89" x14ac:dyDescent="0.25">
      <c r="B56" s="110"/>
    </row>
    <row r="57" spans="1:89" s="117" customFormat="1" ht="15.75" x14ac:dyDescent="0.25">
      <c r="B57" s="118"/>
    </row>
    <row r="58" spans="1:89" s="117" customFormat="1" ht="15.75" x14ac:dyDescent="0.25">
      <c r="B58" s="118"/>
    </row>
    <row r="59" spans="1:89" s="117" customFormat="1" ht="15.75" x14ac:dyDescent="0.25">
      <c r="B59" s="118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FB04-84BF-46AB-84C1-327DF77E3ADB}">
  <dimension ref="A1:AL34"/>
  <sheetViews>
    <sheetView workbookViewId="0">
      <selection activeCell="A14" sqref="A14"/>
    </sheetView>
  </sheetViews>
  <sheetFormatPr defaultRowHeight="15" x14ac:dyDescent="0.25"/>
  <cols>
    <col min="1" max="1" width="32.5703125" style="62" customWidth="1"/>
    <col min="2" max="2" width="12.42578125" style="104" customWidth="1"/>
    <col min="3" max="3" width="10.5703125" style="104" customWidth="1"/>
    <col min="4" max="4" width="11.28515625" style="104" customWidth="1"/>
    <col min="5" max="16384" width="9.140625" style="62"/>
  </cols>
  <sheetData>
    <row r="1" spans="1:4" s="63" customFormat="1" ht="15.75" x14ac:dyDescent="0.25">
      <c r="A1" s="88"/>
      <c r="B1" s="83" t="s">
        <v>318</v>
      </c>
      <c r="C1" s="83" t="s">
        <v>319</v>
      </c>
      <c r="D1" s="83" t="s">
        <v>320</v>
      </c>
    </row>
    <row r="2" spans="1:4" ht="15.75" x14ac:dyDescent="0.25">
      <c r="A2" s="93" t="s">
        <v>311</v>
      </c>
      <c r="B2" s="102">
        <v>0.62268590706772886</v>
      </c>
      <c r="C2" s="102">
        <v>0.63418450329775167</v>
      </c>
      <c r="D2" s="102">
        <v>0.11710091287213074</v>
      </c>
    </row>
    <row r="3" spans="1:4" ht="15.75" x14ac:dyDescent="0.25">
      <c r="A3" s="93" t="s">
        <v>287</v>
      </c>
      <c r="B3" s="102">
        <v>0.75602072960065037</v>
      </c>
      <c r="C3" s="102">
        <v>0.71654403079646467</v>
      </c>
      <c r="D3" s="102">
        <v>0.19874051942238216</v>
      </c>
    </row>
    <row r="4" spans="1:4" ht="15.75" x14ac:dyDescent="0.25">
      <c r="A4" s="93" t="s">
        <v>286</v>
      </c>
      <c r="B4" s="102">
        <v>0.72607132788271778</v>
      </c>
      <c r="C4" s="102">
        <v>0.80360141491343251</v>
      </c>
      <c r="D4" s="102">
        <v>0.15448542567689438</v>
      </c>
    </row>
    <row r="5" spans="1:4" ht="15.75" x14ac:dyDescent="0.25">
      <c r="A5" s="93" t="s">
        <v>285</v>
      </c>
      <c r="B5" s="102">
        <v>0.62698861767221525</v>
      </c>
      <c r="C5" s="102">
        <v>0.62521801607184546</v>
      </c>
      <c r="D5" s="102">
        <v>0.13752275305216213</v>
      </c>
    </row>
    <row r="6" spans="1:4" ht="15.75" x14ac:dyDescent="0.25">
      <c r="A6" s="93" t="s">
        <v>283</v>
      </c>
      <c r="B6" s="102">
        <v>0.6918342839987992</v>
      </c>
      <c r="C6" s="102">
        <v>0.69762869372745606</v>
      </c>
      <c r="D6" s="102">
        <v>0.12605006364533086</v>
      </c>
    </row>
    <row r="7" spans="1:4" ht="15.75" x14ac:dyDescent="0.25">
      <c r="A7" s="93" t="s">
        <v>284</v>
      </c>
      <c r="B7" s="102">
        <v>0.59234393691560261</v>
      </c>
      <c r="C7" s="102">
        <v>0.60720721862320337</v>
      </c>
      <c r="D7" s="102">
        <v>0.11815638876250899</v>
      </c>
    </row>
    <row r="8" spans="1:4" ht="15.75" x14ac:dyDescent="0.25">
      <c r="A8" s="87" t="s">
        <v>250</v>
      </c>
      <c r="B8" s="103">
        <v>0.69150199113381927</v>
      </c>
      <c r="C8" s="103">
        <v>0.64670172636086776</v>
      </c>
      <c r="D8" s="103">
        <v>0.1112431779906843</v>
      </c>
    </row>
    <row r="9" spans="1:4" ht="15.75" x14ac:dyDescent="0.25">
      <c r="A9" s="87" t="s">
        <v>251</v>
      </c>
      <c r="B9" s="103">
        <v>0.39192003331945025</v>
      </c>
      <c r="C9" s="103">
        <v>0.29764755773023749</v>
      </c>
      <c r="D9" s="103">
        <v>0.2010856385784493</v>
      </c>
    </row>
    <row r="10" spans="1:4" ht="15.75" x14ac:dyDescent="0.25">
      <c r="A10" s="87" t="s">
        <v>252</v>
      </c>
      <c r="B10" s="103">
        <v>0.47176122475234789</v>
      </c>
      <c r="C10" s="103">
        <v>0.51441793964312588</v>
      </c>
      <c r="D10" s="103">
        <v>0.18910471846046126</v>
      </c>
    </row>
    <row r="11" spans="1:4" ht="15.75" x14ac:dyDescent="0.25">
      <c r="A11" s="87" t="s">
        <v>253</v>
      </c>
      <c r="B11" s="103">
        <v>0.69922743147423005</v>
      </c>
      <c r="C11" s="103">
        <v>0.65481514782502837</v>
      </c>
      <c r="D11" s="103">
        <v>0.1087434231693085</v>
      </c>
    </row>
    <row r="12" spans="1:4" ht="15.75" x14ac:dyDescent="0.25">
      <c r="A12" s="87" t="s">
        <v>254</v>
      </c>
      <c r="B12" s="103">
        <v>0.67614466634193859</v>
      </c>
      <c r="C12" s="103">
        <v>0.59226899437157654</v>
      </c>
      <c r="D12" s="103">
        <v>0.19130407025063251</v>
      </c>
    </row>
    <row r="13" spans="1:4" ht="15.75" x14ac:dyDescent="0.25">
      <c r="A13" s="87" t="s">
        <v>255</v>
      </c>
      <c r="B13" s="103">
        <v>0.69651056014692381</v>
      </c>
      <c r="C13" s="103">
        <v>0.6554438976693937</v>
      </c>
      <c r="D13" s="103">
        <v>0.10281612211634146</v>
      </c>
    </row>
    <row r="14" spans="1:4" ht="15.75" x14ac:dyDescent="0.25">
      <c r="A14" s="93" t="s">
        <v>256</v>
      </c>
      <c r="B14" s="102">
        <v>0.71341285740302318</v>
      </c>
      <c r="C14" s="102">
        <v>0.68624498963429781</v>
      </c>
      <c r="D14" s="102">
        <v>8.8905748761930067E-2</v>
      </c>
    </row>
    <row r="15" spans="1:4" ht="15.75" x14ac:dyDescent="0.25">
      <c r="A15" s="93" t="s">
        <v>257</v>
      </c>
      <c r="B15" s="102">
        <v>0.48870967741935484</v>
      </c>
      <c r="C15" s="102">
        <v>0.37214225910888665</v>
      </c>
      <c r="D15" s="102">
        <v>0.22567370477405294</v>
      </c>
    </row>
    <row r="16" spans="1:4" ht="15.75" x14ac:dyDescent="0.25">
      <c r="A16" s="93" t="s">
        <v>258</v>
      </c>
      <c r="B16" s="102">
        <v>0.59374848323059748</v>
      </c>
      <c r="C16" s="102">
        <v>0.52470629843598837</v>
      </c>
      <c r="D16" s="102">
        <v>0.17628794563357492</v>
      </c>
    </row>
    <row r="17" spans="1:38" ht="15.75" x14ac:dyDescent="0.25">
      <c r="A17" s="93" t="s">
        <v>259</v>
      </c>
      <c r="B17" s="102">
        <v>0.74072364002686364</v>
      </c>
      <c r="C17" s="102">
        <v>0.72629600252413729</v>
      </c>
      <c r="D17" s="102">
        <v>8.5991127299460485E-2</v>
      </c>
    </row>
    <row r="18" spans="1:38" ht="15.75" x14ac:dyDescent="0.25">
      <c r="A18" s="93" t="s">
        <v>260</v>
      </c>
      <c r="B18" s="102">
        <v>0.74007376871338681</v>
      </c>
      <c r="C18" s="102">
        <v>0.70943852502946381</v>
      </c>
      <c r="D18" s="102">
        <v>0.12365753409488062</v>
      </c>
    </row>
    <row r="19" spans="1:38" ht="15.75" x14ac:dyDescent="0.25">
      <c r="A19" s="93" t="s">
        <v>261</v>
      </c>
      <c r="B19" s="102">
        <v>0.70044924370440587</v>
      </c>
      <c r="C19" s="102">
        <v>0.67796679444958885</v>
      </c>
      <c r="D19" s="102">
        <v>8.5795356963807912E-2</v>
      </c>
    </row>
    <row r="20" spans="1:38" ht="15.75" x14ac:dyDescent="0.25">
      <c r="A20" s="87" t="s">
        <v>302</v>
      </c>
      <c r="B20" s="103">
        <v>0.70514557877129813</v>
      </c>
      <c r="C20" s="103">
        <v>0.67327314560091878</v>
      </c>
      <c r="D20" s="103">
        <v>7.9622964212399838E-2</v>
      </c>
    </row>
    <row r="21" spans="1:38" ht="15.75" x14ac:dyDescent="0.25">
      <c r="A21" s="87" t="s">
        <v>303</v>
      </c>
      <c r="B21" s="103">
        <v>0.46509501066964737</v>
      </c>
      <c r="C21" s="103">
        <v>0.35062659130847962</v>
      </c>
      <c r="D21" s="103">
        <v>0.20807786287370547</v>
      </c>
    </row>
    <row r="22" spans="1:38" ht="15.75" x14ac:dyDescent="0.25">
      <c r="A22" s="87" t="s">
        <v>304</v>
      </c>
      <c r="B22" s="103">
        <v>0.56033267550042287</v>
      </c>
      <c r="C22" s="103">
        <v>0.49396749014594393</v>
      </c>
      <c r="D22" s="103">
        <v>0.17928486374704539</v>
      </c>
    </row>
    <row r="23" spans="1:38" ht="15.75" x14ac:dyDescent="0.25">
      <c r="A23" s="87" t="s">
        <v>305</v>
      </c>
      <c r="B23" s="103">
        <v>0.72524508191328374</v>
      </c>
      <c r="C23" s="103">
        <v>0.6996669047227756</v>
      </c>
      <c r="D23" s="103">
        <v>7.453928113988581E-2</v>
      </c>
    </row>
    <row r="24" spans="1:38" ht="15.75" x14ac:dyDescent="0.25">
      <c r="A24" s="87" t="s">
        <v>306</v>
      </c>
      <c r="B24" s="103">
        <v>0.72037301110777541</v>
      </c>
      <c r="C24" s="103">
        <v>0.67515242775987405</v>
      </c>
      <c r="D24" s="103">
        <v>0.10911208302772665</v>
      </c>
    </row>
    <row r="25" spans="1:38" ht="15.75" x14ac:dyDescent="0.25">
      <c r="A25" s="87" t="s">
        <v>307</v>
      </c>
      <c r="B25" s="103">
        <v>0.69884361547162743</v>
      </c>
      <c r="C25" s="103">
        <v>0.67160383431246495</v>
      </c>
      <c r="D25" s="103">
        <v>7.4691315041645001E-2</v>
      </c>
    </row>
    <row r="26" spans="1:38" ht="15.75" x14ac:dyDescent="0.25">
      <c r="A26" s="93" t="s">
        <v>272</v>
      </c>
      <c r="B26" s="102">
        <v>0.56050437336695713</v>
      </c>
      <c r="C26" s="102">
        <v>0.46125840181805977</v>
      </c>
      <c r="D26" s="102">
        <v>0.32483701351579691</v>
      </c>
    </row>
    <row r="27" spans="1:38" ht="15.75" x14ac:dyDescent="0.25">
      <c r="A27" s="93" t="s">
        <v>273</v>
      </c>
      <c r="B27" s="102">
        <v>0.67468924060616553</v>
      </c>
      <c r="C27" s="102">
        <v>0.80399630128578747</v>
      </c>
      <c r="D27" s="102">
        <v>0.3103901008588168</v>
      </c>
    </row>
    <row r="28" spans="1:38" ht="15.75" x14ac:dyDescent="0.25">
      <c r="A28" s="93" t="s">
        <v>274</v>
      </c>
      <c r="B28" s="102">
        <v>0.9707601076418868</v>
      </c>
      <c r="C28" s="102">
        <v>0.89876577682204895</v>
      </c>
      <c r="D28" s="102">
        <v>0.24494288706730322</v>
      </c>
    </row>
    <row r="29" spans="1:38" ht="15.75" x14ac:dyDescent="0.25">
      <c r="A29" s="87" t="s">
        <v>275</v>
      </c>
      <c r="B29" s="103">
        <v>0.65977329601851364</v>
      </c>
      <c r="C29" s="103">
        <v>0.52459851230799626</v>
      </c>
      <c r="D29" s="103">
        <v>0.32668791611104664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100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</row>
    <row r="30" spans="1:38" ht="15.75" x14ac:dyDescent="0.25">
      <c r="A30" s="87" t="s">
        <v>276</v>
      </c>
      <c r="B30" s="103">
        <v>0.8015789575840514</v>
      </c>
      <c r="C30" s="103">
        <v>1.0538457297136408</v>
      </c>
      <c r="D30" s="103">
        <v>0.24268746863764371</v>
      </c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100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</row>
    <row r="31" spans="1:38" ht="15.75" x14ac:dyDescent="0.25">
      <c r="A31" s="87" t="s">
        <v>277</v>
      </c>
      <c r="B31" s="103">
        <v>1.0565701588874907</v>
      </c>
      <c r="C31" s="103">
        <v>1.0471582491171807</v>
      </c>
      <c r="D31" s="103">
        <v>0.13472921205708796</v>
      </c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100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</row>
    <row r="32" spans="1:38" ht="15.75" x14ac:dyDescent="0.25">
      <c r="A32" s="93" t="s">
        <v>308</v>
      </c>
      <c r="B32" s="102">
        <v>0.64129357408763232</v>
      </c>
      <c r="C32" s="102">
        <v>0.51173374254532489</v>
      </c>
      <c r="D32" s="102">
        <v>0.31064991777365025</v>
      </c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</row>
    <row r="33" spans="1:4" ht="15.75" x14ac:dyDescent="0.25">
      <c r="A33" s="93" t="s">
        <v>309</v>
      </c>
      <c r="B33" s="102">
        <v>0.77261147917363038</v>
      </c>
      <c r="C33" s="102">
        <v>0.71735672418798568</v>
      </c>
      <c r="D33" s="102">
        <v>0.26225406177887522</v>
      </c>
    </row>
    <row r="34" spans="1:4" ht="15.75" x14ac:dyDescent="0.25">
      <c r="A34" s="93" t="s">
        <v>310</v>
      </c>
      <c r="B34" s="102">
        <v>1.0308071722478547</v>
      </c>
      <c r="C34" s="102">
        <v>1.0051292992540928</v>
      </c>
      <c r="D34" s="102">
        <v>0.11964193821945576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National Working</vt:lpstr>
      <vt:lpstr>By State Working</vt:lpstr>
      <vt:lpstr>2020 CSP Data Original</vt:lpstr>
      <vt:lpstr>2020 CSA Data Original</vt:lpstr>
      <vt:lpstr>2020 CSP Data MIn</vt:lpstr>
      <vt:lpstr>2020 CSA Data Min</vt:lpstr>
      <vt:lpstr>APCSDetailedData2</vt:lpstr>
      <vt:lpstr>APCSExportState</vt:lpstr>
      <vt:lpstr>APCSExportNational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Tanimoto</dc:creator>
  <cp:lastModifiedBy>Lawrence Tanimoto</cp:lastModifiedBy>
  <cp:lastPrinted>2022-04-06T19:29:47Z</cp:lastPrinted>
  <dcterms:created xsi:type="dcterms:W3CDTF">2022-01-28T17:20:17Z</dcterms:created>
  <dcterms:modified xsi:type="dcterms:W3CDTF">2022-05-29T03:57:18Z</dcterms:modified>
</cp:coreProperties>
</file>