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:\NewUsers\everyday\Documents\CSTA\2022Data\"/>
    </mc:Choice>
  </mc:AlternateContent>
  <xr:revisionPtr revIDLastSave="0" documentId="8_{CBE6FF0B-B555-480E-BF97-2A6A80354B6D}" xr6:coauthVersionLast="47" xr6:coauthVersionMax="47" xr10:uidLastSave="{00000000-0000-0000-0000-000000000000}"/>
  <bookViews>
    <workbookView xWindow="30150" yWindow="390" windowWidth="26280" windowHeight="12945" xr2:uid="{00000000-000D-0000-FFFF-FFFF00000000}"/>
  </bookViews>
  <sheets>
    <sheet name="APCSbyStateFor2022" sheetId="2" r:id="rId1"/>
    <sheet name="Sheet2" sheetId="3" r:id="rId2"/>
    <sheet name="2021DetailData" sheetId="1" r:id="rId3"/>
  </sheets>
  <definedNames>
    <definedName name="A_Total_PassRateAvg">Sheet2!$U$8</definedName>
    <definedName name="A_Total_PassRateStd">Sheet2!$U$9</definedName>
    <definedName name="P_Total_PassRateAvg">Sheet2!$U$6</definedName>
    <definedName name="P_Total_PassRateStd">Sheet2!$U$7</definedName>
    <definedName name="PnA_Total_PassRateAvg">Sheet2!$U$4</definedName>
    <definedName name="PnA_Total_PassRateStd">Sheet2!$U$5</definedName>
    <definedName name="PRatioAvg">Sheet2!$U$2</definedName>
    <definedName name="PRationStd">Sheet2!$U$3</definedName>
    <definedName name="RS_BlackWhite_PnA_PassRate_Avg">Sheet2!$U$10</definedName>
    <definedName name="RS_BlackWhite_PnA_PassRate_Std">Sheet2!$U$11</definedName>
    <definedName name="RS_FemaleMale_PnA_PassRate_Avg">Sheet2!$U$14</definedName>
    <definedName name="RS_FemaleMale_PnA_PassRate_Std">Sheet2!$U$15</definedName>
    <definedName name="RS_HispanicWhite_PnA_PassRate_Avg">Sheet2!$U$12</definedName>
    <definedName name="RS_HispanicWhite_PnA_PassRate_Std">Sheet2!$U$13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N3" i="2" l="1"/>
  <c r="CN4" i="2"/>
  <c r="CN5" i="2"/>
  <c r="CN6" i="2"/>
  <c r="CN7" i="2"/>
  <c r="CN8" i="2"/>
  <c r="CN9" i="2"/>
  <c r="CN10" i="2"/>
  <c r="CN11" i="2"/>
  <c r="CN12" i="2"/>
  <c r="CN13" i="2"/>
  <c r="CN14" i="2"/>
  <c r="CN15" i="2"/>
  <c r="CN16" i="2"/>
  <c r="CN17" i="2"/>
  <c r="CN18" i="2"/>
  <c r="CN19" i="2"/>
  <c r="CN20" i="2"/>
  <c r="CN21" i="2"/>
  <c r="CN22" i="2"/>
  <c r="CN23" i="2"/>
  <c r="CN24" i="2"/>
  <c r="CN25" i="2"/>
  <c r="CN26" i="2"/>
  <c r="CN27" i="2"/>
  <c r="CN28" i="2"/>
  <c r="CN29" i="2"/>
  <c r="CN30" i="2"/>
  <c r="CN31" i="2"/>
  <c r="CN32" i="2"/>
  <c r="CN33" i="2"/>
  <c r="CN34" i="2"/>
  <c r="CN35" i="2"/>
  <c r="CN36" i="2"/>
  <c r="CN37" i="2"/>
  <c r="CN38" i="2"/>
  <c r="CN39" i="2"/>
  <c r="CN40" i="2"/>
  <c r="CN41" i="2"/>
  <c r="CN42" i="2"/>
  <c r="CN43" i="2"/>
  <c r="CN44" i="2"/>
  <c r="CN45" i="2"/>
  <c r="CN46" i="2"/>
  <c r="CN47" i="2"/>
  <c r="CN48" i="2"/>
  <c r="CN49" i="2"/>
  <c r="CN50" i="2"/>
  <c r="CN51" i="2"/>
  <c r="CN52" i="2"/>
  <c r="CN53" i="2"/>
  <c r="CN2" i="2"/>
  <c r="CM3" i="2"/>
  <c r="CM4" i="2"/>
  <c r="CM5" i="2"/>
  <c r="CM6" i="2"/>
  <c r="CM7" i="2"/>
  <c r="CM8" i="2"/>
  <c r="CM9" i="2"/>
  <c r="CM10" i="2"/>
  <c r="CM11" i="2"/>
  <c r="CM12" i="2"/>
  <c r="CM13" i="2"/>
  <c r="CM14" i="2"/>
  <c r="CM15" i="2"/>
  <c r="CM16" i="2"/>
  <c r="CM17" i="2"/>
  <c r="CM18" i="2"/>
  <c r="CM19" i="2"/>
  <c r="CM20" i="2"/>
  <c r="CM21" i="2"/>
  <c r="CM22" i="2"/>
  <c r="CM23" i="2"/>
  <c r="CM24" i="2"/>
  <c r="CM25" i="2"/>
  <c r="CM26" i="2"/>
  <c r="CM27" i="2"/>
  <c r="CM28" i="2"/>
  <c r="CM29" i="2"/>
  <c r="CM30" i="2"/>
  <c r="CM31" i="2"/>
  <c r="CM32" i="2"/>
  <c r="CM33" i="2"/>
  <c r="CM34" i="2"/>
  <c r="CM35" i="2"/>
  <c r="CM36" i="2"/>
  <c r="CM37" i="2"/>
  <c r="CM38" i="2"/>
  <c r="CM39" i="2"/>
  <c r="CM40" i="2"/>
  <c r="CM41" i="2"/>
  <c r="CM42" i="2"/>
  <c r="CM43" i="2"/>
  <c r="CM44" i="2"/>
  <c r="CM45" i="2"/>
  <c r="CM46" i="2"/>
  <c r="CM47" i="2"/>
  <c r="CM48" i="2"/>
  <c r="CM49" i="2"/>
  <c r="CM50" i="2"/>
  <c r="CM51" i="2"/>
  <c r="CM52" i="2"/>
  <c r="CM53" i="2"/>
  <c r="CM2" i="2"/>
  <c r="CL3" i="2"/>
  <c r="CL4" i="2"/>
  <c r="CL5" i="2"/>
  <c r="CL6" i="2"/>
  <c r="CL7" i="2"/>
  <c r="CL8" i="2"/>
  <c r="CL9" i="2"/>
  <c r="CL10" i="2"/>
  <c r="CL11" i="2"/>
  <c r="CL12" i="2"/>
  <c r="CL13" i="2"/>
  <c r="CL14" i="2"/>
  <c r="CL15" i="2"/>
  <c r="CL16" i="2"/>
  <c r="CL17" i="2"/>
  <c r="CL18" i="2"/>
  <c r="CL19" i="2"/>
  <c r="CL20" i="2"/>
  <c r="CL21" i="2"/>
  <c r="CL22" i="2"/>
  <c r="CL23" i="2"/>
  <c r="CL24" i="2"/>
  <c r="CL25" i="2"/>
  <c r="CL26" i="2"/>
  <c r="CL27" i="2"/>
  <c r="CL28" i="2"/>
  <c r="CL29" i="2"/>
  <c r="CL30" i="2"/>
  <c r="CL31" i="2"/>
  <c r="CL32" i="2"/>
  <c r="CL33" i="2"/>
  <c r="CL34" i="2"/>
  <c r="CL35" i="2"/>
  <c r="CL36" i="2"/>
  <c r="CL37" i="2"/>
  <c r="CL38" i="2"/>
  <c r="CL39" i="2"/>
  <c r="CL40" i="2"/>
  <c r="CL41" i="2"/>
  <c r="CL42" i="2"/>
  <c r="CL43" i="2"/>
  <c r="CL44" i="2"/>
  <c r="CL45" i="2"/>
  <c r="CL46" i="2"/>
  <c r="CL47" i="2"/>
  <c r="CL48" i="2"/>
  <c r="CL49" i="2"/>
  <c r="CL50" i="2"/>
  <c r="CL51" i="2"/>
  <c r="CL52" i="2"/>
  <c r="CL53" i="2"/>
  <c r="CL2" i="2"/>
  <c r="CK3" i="2"/>
  <c r="CK4" i="2"/>
  <c r="CK5" i="2"/>
  <c r="CK6" i="2"/>
  <c r="CK7" i="2"/>
  <c r="CK8" i="2"/>
  <c r="CK9" i="2"/>
  <c r="CK10" i="2"/>
  <c r="CK11" i="2"/>
  <c r="CK12" i="2"/>
  <c r="CK13" i="2"/>
  <c r="CK14" i="2"/>
  <c r="CK15" i="2"/>
  <c r="CK16" i="2"/>
  <c r="CK17" i="2"/>
  <c r="CK18" i="2"/>
  <c r="CK19" i="2"/>
  <c r="CK20" i="2"/>
  <c r="CK21" i="2"/>
  <c r="CK22" i="2"/>
  <c r="CK23" i="2"/>
  <c r="CK24" i="2"/>
  <c r="CK25" i="2"/>
  <c r="CK26" i="2"/>
  <c r="CK27" i="2"/>
  <c r="CK28" i="2"/>
  <c r="CK29" i="2"/>
  <c r="CK30" i="2"/>
  <c r="CK31" i="2"/>
  <c r="CK32" i="2"/>
  <c r="CK33" i="2"/>
  <c r="CK34" i="2"/>
  <c r="CK35" i="2"/>
  <c r="CK36" i="2"/>
  <c r="CK37" i="2"/>
  <c r="CK38" i="2"/>
  <c r="CK39" i="2"/>
  <c r="CK40" i="2"/>
  <c r="CK41" i="2"/>
  <c r="CK42" i="2"/>
  <c r="CK43" i="2"/>
  <c r="CK44" i="2"/>
  <c r="CK45" i="2"/>
  <c r="CK46" i="2"/>
  <c r="CK47" i="2"/>
  <c r="CK48" i="2"/>
  <c r="CK49" i="2"/>
  <c r="CK50" i="2"/>
  <c r="CK51" i="2"/>
  <c r="CK52" i="2"/>
  <c r="CK53" i="2"/>
  <c r="CK2" i="2"/>
  <c r="CJ3" i="2"/>
  <c r="CJ4" i="2"/>
  <c r="CJ5" i="2"/>
  <c r="CJ6" i="2"/>
  <c r="CJ7" i="2"/>
  <c r="CJ8" i="2"/>
  <c r="CJ9" i="2"/>
  <c r="CJ10" i="2"/>
  <c r="CJ11" i="2"/>
  <c r="CJ12" i="2"/>
  <c r="CJ13" i="2"/>
  <c r="CJ14" i="2"/>
  <c r="CJ15" i="2"/>
  <c r="CJ16" i="2"/>
  <c r="CJ17" i="2"/>
  <c r="CJ18" i="2"/>
  <c r="CJ19" i="2"/>
  <c r="CJ20" i="2"/>
  <c r="CJ21" i="2"/>
  <c r="CJ22" i="2"/>
  <c r="CJ23" i="2"/>
  <c r="CJ24" i="2"/>
  <c r="CJ25" i="2"/>
  <c r="CJ26" i="2"/>
  <c r="CJ27" i="2"/>
  <c r="CJ28" i="2"/>
  <c r="CJ29" i="2"/>
  <c r="CJ30" i="2"/>
  <c r="CJ31" i="2"/>
  <c r="CJ32" i="2"/>
  <c r="CJ33" i="2"/>
  <c r="CJ34" i="2"/>
  <c r="CJ35" i="2"/>
  <c r="CJ36" i="2"/>
  <c r="CJ37" i="2"/>
  <c r="CJ38" i="2"/>
  <c r="CJ39" i="2"/>
  <c r="CJ40" i="2"/>
  <c r="CJ41" i="2"/>
  <c r="CJ42" i="2"/>
  <c r="CJ43" i="2"/>
  <c r="CJ44" i="2"/>
  <c r="CJ45" i="2"/>
  <c r="CJ46" i="2"/>
  <c r="CJ47" i="2"/>
  <c r="CJ48" i="2"/>
  <c r="CJ49" i="2"/>
  <c r="CJ50" i="2"/>
  <c r="CJ51" i="2"/>
  <c r="CJ52" i="2"/>
  <c r="CJ53" i="2"/>
  <c r="CJ2" i="2"/>
  <c r="CI3" i="2"/>
  <c r="CI4" i="2"/>
  <c r="CI5" i="2"/>
  <c r="CI6" i="2"/>
  <c r="CI7" i="2"/>
  <c r="CI8" i="2"/>
  <c r="CI9" i="2"/>
  <c r="CI10" i="2"/>
  <c r="CI11" i="2"/>
  <c r="CI12" i="2"/>
  <c r="CI13" i="2"/>
  <c r="CI14" i="2"/>
  <c r="CI15" i="2"/>
  <c r="CI16" i="2"/>
  <c r="CI17" i="2"/>
  <c r="CI18" i="2"/>
  <c r="CI19" i="2"/>
  <c r="CI20" i="2"/>
  <c r="CI21" i="2"/>
  <c r="CI22" i="2"/>
  <c r="CI23" i="2"/>
  <c r="CI24" i="2"/>
  <c r="CI25" i="2"/>
  <c r="CI26" i="2"/>
  <c r="CI27" i="2"/>
  <c r="CI28" i="2"/>
  <c r="CI29" i="2"/>
  <c r="CI30" i="2"/>
  <c r="CI31" i="2"/>
  <c r="CI32" i="2"/>
  <c r="CI33" i="2"/>
  <c r="CI34" i="2"/>
  <c r="CI35" i="2"/>
  <c r="CI36" i="2"/>
  <c r="CI37" i="2"/>
  <c r="CI38" i="2"/>
  <c r="CI39" i="2"/>
  <c r="CI40" i="2"/>
  <c r="CI41" i="2"/>
  <c r="CI42" i="2"/>
  <c r="CI43" i="2"/>
  <c r="CI44" i="2"/>
  <c r="CI45" i="2"/>
  <c r="CI46" i="2"/>
  <c r="CI47" i="2"/>
  <c r="CI48" i="2"/>
  <c r="CI49" i="2"/>
  <c r="CI50" i="2"/>
  <c r="CI51" i="2"/>
  <c r="CI52" i="2"/>
  <c r="CI53" i="2"/>
  <c r="CI2" i="2"/>
  <c r="CH3" i="2"/>
  <c r="CH4" i="2"/>
  <c r="CH5" i="2"/>
  <c r="CH6" i="2"/>
  <c r="CH7" i="2"/>
  <c r="CH8" i="2"/>
  <c r="CH9" i="2"/>
  <c r="CH10" i="2"/>
  <c r="CH11" i="2"/>
  <c r="CH12" i="2"/>
  <c r="CH13" i="2"/>
  <c r="CH14" i="2"/>
  <c r="CH15" i="2"/>
  <c r="CH16" i="2"/>
  <c r="CH17" i="2"/>
  <c r="CH18" i="2"/>
  <c r="CH19" i="2"/>
  <c r="CH20" i="2"/>
  <c r="CH21" i="2"/>
  <c r="CH22" i="2"/>
  <c r="CH23" i="2"/>
  <c r="CH24" i="2"/>
  <c r="CH25" i="2"/>
  <c r="CH26" i="2"/>
  <c r="CH27" i="2"/>
  <c r="CH28" i="2"/>
  <c r="CH29" i="2"/>
  <c r="CH30" i="2"/>
  <c r="CH31" i="2"/>
  <c r="CH32" i="2"/>
  <c r="CH33" i="2"/>
  <c r="CH34" i="2"/>
  <c r="CH35" i="2"/>
  <c r="CH36" i="2"/>
  <c r="CH37" i="2"/>
  <c r="CH38" i="2"/>
  <c r="CH39" i="2"/>
  <c r="CH40" i="2"/>
  <c r="CH41" i="2"/>
  <c r="CH42" i="2"/>
  <c r="CH43" i="2"/>
  <c r="CH44" i="2"/>
  <c r="CH45" i="2"/>
  <c r="CH46" i="2"/>
  <c r="CH47" i="2"/>
  <c r="CH48" i="2"/>
  <c r="CH49" i="2"/>
  <c r="CH50" i="2"/>
  <c r="CH51" i="2"/>
  <c r="CH52" i="2"/>
  <c r="CH53" i="2"/>
  <c r="CH2" i="2"/>
  <c r="CE53" i="2"/>
  <c r="U11" i="3"/>
  <c r="U10" i="3"/>
  <c r="U13" i="3"/>
  <c r="U12" i="3"/>
  <c r="U15" i="3"/>
  <c r="U14" i="3"/>
  <c r="U9" i="3"/>
  <c r="U8" i="3"/>
  <c r="U7" i="3"/>
  <c r="U6" i="3"/>
  <c r="U5" i="3"/>
  <c r="U4" i="3"/>
  <c r="U3" i="3"/>
  <c r="U2" i="3"/>
  <c r="BY3" i="2"/>
  <c r="BZ3" i="2"/>
  <c r="CA3" i="2"/>
  <c r="CB3" i="2"/>
  <c r="CC3" i="2"/>
  <c r="CD3" i="2"/>
  <c r="CE3" i="2"/>
  <c r="CF3" i="2"/>
  <c r="CG3" i="2"/>
  <c r="BY4" i="2"/>
  <c r="BZ4" i="2"/>
  <c r="CA4" i="2"/>
  <c r="CB4" i="2"/>
  <c r="CC4" i="2"/>
  <c r="CD4" i="2"/>
  <c r="CE4" i="2"/>
  <c r="CF4" i="2"/>
  <c r="CG4" i="2"/>
  <c r="BY5" i="2"/>
  <c r="BZ5" i="2"/>
  <c r="CA5" i="2"/>
  <c r="CB5" i="2"/>
  <c r="CC5" i="2"/>
  <c r="CD5" i="2"/>
  <c r="CE5" i="2"/>
  <c r="CF5" i="2"/>
  <c r="CG5" i="2"/>
  <c r="BY6" i="2"/>
  <c r="BZ6" i="2"/>
  <c r="CA6" i="2"/>
  <c r="CB6" i="2"/>
  <c r="CC6" i="2"/>
  <c r="CD6" i="2"/>
  <c r="CE6" i="2"/>
  <c r="CF6" i="2"/>
  <c r="CG6" i="2"/>
  <c r="BY7" i="2"/>
  <c r="BZ7" i="2"/>
  <c r="CA7" i="2"/>
  <c r="CB7" i="2"/>
  <c r="CC7" i="2"/>
  <c r="CD7" i="2"/>
  <c r="CE7" i="2"/>
  <c r="CF7" i="2"/>
  <c r="CG7" i="2"/>
  <c r="BY8" i="2"/>
  <c r="BZ8" i="2"/>
  <c r="CA8" i="2"/>
  <c r="CB8" i="2"/>
  <c r="CC8" i="2"/>
  <c r="CD8" i="2"/>
  <c r="CE8" i="2"/>
  <c r="CF8" i="2"/>
  <c r="CG8" i="2"/>
  <c r="BY9" i="2"/>
  <c r="BZ9" i="2"/>
  <c r="CA9" i="2"/>
  <c r="CB9" i="2"/>
  <c r="CC9" i="2"/>
  <c r="CD9" i="2"/>
  <c r="CE9" i="2"/>
  <c r="CF9" i="2"/>
  <c r="CG9" i="2"/>
  <c r="BY10" i="2"/>
  <c r="BZ10" i="2"/>
  <c r="CA10" i="2"/>
  <c r="CB10" i="2"/>
  <c r="CC10" i="2"/>
  <c r="CD10" i="2"/>
  <c r="CE10" i="2"/>
  <c r="CF10" i="2"/>
  <c r="CG10" i="2"/>
  <c r="BY11" i="2"/>
  <c r="BZ11" i="2"/>
  <c r="CA11" i="2"/>
  <c r="CB11" i="2"/>
  <c r="CC11" i="2"/>
  <c r="CD11" i="2"/>
  <c r="CE11" i="2"/>
  <c r="CF11" i="2"/>
  <c r="CG11" i="2"/>
  <c r="BY12" i="2"/>
  <c r="BZ12" i="2"/>
  <c r="CA12" i="2"/>
  <c r="CB12" i="2"/>
  <c r="CC12" i="2"/>
  <c r="CD12" i="2"/>
  <c r="CE12" i="2"/>
  <c r="CF12" i="2"/>
  <c r="CG12" i="2"/>
  <c r="BY13" i="2"/>
  <c r="BZ13" i="2"/>
  <c r="CA13" i="2"/>
  <c r="CB13" i="2"/>
  <c r="CC13" i="2"/>
  <c r="CD13" i="2"/>
  <c r="CE13" i="2"/>
  <c r="CF13" i="2"/>
  <c r="CG13" i="2"/>
  <c r="BY14" i="2"/>
  <c r="BZ14" i="2"/>
  <c r="CA14" i="2"/>
  <c r="CB14" i="2"/>
  <c r="CC14" i="2"/>
  <c r="CD14" i="2"/>
  <c r="CE14" i="2"/>
  <c r="CF14" i="2"/>
  <c r="CG14" i="2"/>
  <c r="BY15" i="2"/>
  <c r="BZ15" i="2"/>
  <c r="CA15" i="2"/>
  <c r="CB15" i="2"/>
  <c r="CC15" i="2"/>
  <c r="CD15" i="2"/>
  <c r="CE15" i="2"/>
  <c r="CF15" i="2"/>
  <c r="CG15" i="2"/>
  <c r="BY16" i="2"/>
  <c r="BZ16" i="2"/>
  <c r="CA16" i="2"/>
  <c r="CB16" i="2"/>
  <c r="CC16" i="2"/>
  <c r="CD16" i="2"/>
  <c r="CE16" i="2"/>
  <c r="CF16" i="2"/>
  <c r="CG16" i="2"/>
  <c r="BY17" i="2"/>
  <c r="BZ17" i="2"/>
  <c r="CA17" i="2"/>
  <c r="CB17" i="2"/>
  <c r="CC17" i="2"/>
  <c r="CD17" i="2"/>
  <c r="CE17" i="2"/>
  <c r="CF17" i="2"/>
  <c r="CG17" i="2"/>
  <c r="BY18" i="2"/>
  <c r="BZ18" i="2"/>
  <c r="CA18" i="2"/>
  <c r="CB18" i="2"/>
  <c r="CC18" i="2"/>
  <c r="CD18" i="2"/>
  <c r="CE18" i="2"/>
  <c r="CF18" i="2"/>
  <c r="CG18" i="2"/>
  <c r="BY19" i="2"/>
  <c r="BZ19" i="2"/>
  <c r="CA19" i="2"/>
  <c r="CB19" i="2"/>
  <c r="CC19" i="2"/>
  <c r="CD19" i="2"/>
  <c r="CE19" i="2"/>
  <c r="CF19" i="2"/>
  <c r="CG19" i="2"/>
  <c r="BY20" i="2"/>
  <c r="BZ20" i="2"/>
  <c r="CA20" i="2"/>
  <c r="CB20" i="2"/>
  <c r="CC20" i="2"/>
  <c r="CD20" i="2"/>
  <c r="CE20" i="2"/>
  <c r="CF20" i="2"/>
  <c r="CG20" i="2"/>
  <c r="BY21" i="2"/>
  <c r="BZ21" i="2"/>
  <c r="CA21" i="2"/>
  <c r="CB21" i="2"/>
  <c r="CC21" i="2"/>
  <c r="CD21" i="2"/>
  <c r="CE21" i="2"/>
  <c r="CF21" i="2"/>
  <c r="CG21" i="2"/>
  <c r="BY22" i="2"/>
  <c r="BZ22" i="2"/>
  <c r="CA22" i="2"/>
  <c r="CB22" i="2"/>
  <c r="CC22" i="2"/>
  <c r="CD22" i="2"/>
  <c r="CE22" i="2"/>
  <c r="CF22" i="2"/>
  <c r="CG22" i="2"/>
  <c r="BY23" i="2"/>
  <c r="BZ23" i="2"/>
  <c r="CA23" i="2"/>
  <c r="CB23" i="2"/>
  <c r="CC23" i="2"/>
  <c r="CD23" i="2"/>
  <c r="CE23" i="2"/>
  <c r="CF23" i="2"/>
  <c r="CG23" i="2"/>
  <c r="BY24" i="2"/>
  <c r="BZ24" i="2"/>
  <c r="CA24" i="2"/>
  <c r="CB24" i="2"/>
  <c r="CC24" i="2"/>
  <c r="CD24" i="2"/>
  <c r="CE24" i="2"/>
  <c r="CF24" i="2"/>
  <c r="CG24" i="2"/>
  <c r="BY25" i="2"/>
  <c r="BZ25" i="2"/>
  <c r="CA25" i="2"/>
  <c r="CB25" i="2"/>
  <c r="CC25" i="2"/>
  <c r="CD25" i="2"/>
  <c r="CE25" i="2"/>
  <c r="CF25" i="2"/>
  <c r="CG25" i="2"/>
  <c r="BY26" i="2"/>
  <c r="BZ26" i="2"/>
  <c r="CA26" i="2"/>
  <c r="CB26" i="2"/>
  <c r="CC26" i="2"/>
  <c r="CD26" i="2"/>
  <c r="CE26" i="2"/>
  <c r="CF26" i="2"/>
  <c r="CG26" i="2"/>
  <c r="BY27" i="2"/>
  <c r="BZ27" i="2"/>
  <c r="CA27" i="2"/>
  <c r="CB27" i="2"/>
  <c r="CC27" i="2"/>
  <c r="CD27" i="2"/>
  <c r="CE27" i="2"/>
  <c r="CF27" i="2"/>
  <c r="CG27" i="2"/>
  <c r="BY28" i="2"/>
  <c r="BZ28" i="2"/>
  <c r="CA28" i="2"/>
  <c r="CB28" i="2"/>
  <c r="CC28" i="2"/>
  <c r="CD28" i="2"/>
  <c r="CE28" i="2"/>
  <c r="CF28" i="2"/>
  <c r="CG28" i="2"/>
  <c r="BY29" i="2"/>
  <c r="BZ29" i="2"/>
  <c r="CA29" i="2"/>
  <c r="CB29" i="2"/>
  <c r="CC29" i="2"/>
  <c r="CD29" i="2"/>
  <c r="CE29" i="2"/>
  <c r="CF29" i="2"/>
  <c r="CG29" i="2"/>
  <c r="BY30" i="2"/>
  <c r="BZ30" i="2"/>
  <c r="CA30" i="2"/>
  <c r="CB30" i="2"/>
  <c r="CC30" i="2"/>
  <c r="CD30" i="2"/>
  <c r="CE30" i="2"/>
  <c r="CF30" i="2"/>
  <c r="CG30" i="2"/>
  <c r="BY31" i="2"/>
  <c r="BZ31" i="2"/>
  <c r="CA31" i="2"/>
  <c r="CB31" i="2"/>
  <c r="CC31" i="2"/>
  <c r="CD31" i="2"/>
  <c r="CE31" i="2"/>
  <c r="CF31" i="2"/>
  <c r="CG31" i="2"/>
  <c r="BY32" i="2"/>
  <c r="BZ32" i="2"/>
  <c r="CA32" i="2"/>
  <c r="CB32" i="2"/>
  <c r="CC32" i="2"/>
  <c r="CD32" i="2"/>
  <c r="CE32" i="2"/>
  <c r="CF32" i="2"/>
  <c r="CG32" i="2"/>
  <c r="BY33" i="2"/>
  <c r="BZ33" i="2"/>
  <c r="CA33" i="2"/>
  <c r="CB33" i="2"/>
  <c r="CC33" i="2"/>
  <c r="CD33" i="2"/>
  <c r="CE33" i="2"/>
  <c r="CF33" i="2"/>
  <c r="CG33" i="2"/>
  <c r="BY34" i="2"/>
  <c r="BZ34" i="2"/>
  <c r="CA34" i="2"/>
  <c r="CB34" i="2"/>
  <c r="CC34" i="2"/>
  <c r="CD34" i="2"/>
  <c r="CE34" i="2"/>
  <c r="CF34" i="2"/>
  <c r="CG34" i="2"/>
  <c r="BY35" i="2"/>
  <c r="BZ35" i="2"/>
  <c r="CA35" i="2"/>
  <c r="CB35" i="2"/>
  <c r="CC35" i="2"/>
  <c r="CD35" i="2"/>
  <c r="CE35" i="2"/>
  <c r="CF35" i="2"/>
  <c r="CG35" i="2"/>
  <c r="BY36" i="2"/>
  <c r="BZ36" i="2"/>
  <c r="CA36" i="2"/>
  <c r="CB36" i="2"/>
  <c r="CC36" i="2"/>
  <c r="CD36" i="2"/>
  <c r="CE36" i="2"/>
  <c r="CF36" i="2"/>
  <c r="CG36" i="2"/>
  <c r="BY37" i="2"/>
  <c r="BZ37" i="2"/>
  <c r="CA37" i="2"/>
  <c r="CB37" i="2"/>
  <c r="CC37" i="2"/>
  <c r="CD37" i="2"/>
  <c r="CE37" i="2"/>
  <c r="CF37" i="2"/>
  <c r="CG37" i="2"/>
  <c r="BY38" i="2"/>
  <c r="BZ38" i="2"/>
  <c r="CA38" i="2"/>
  <c r="CB38" i="2"/>
  <c r="CC38" i="2"/>
  <c r="CD38" i="2"/>
  <c r="CE38" i="2"/>
  <c r="CF38" i="2"/>
  <c r="CG38" i="2"/>
  <c r="BY39" i="2"/>
  <c r="BZ39" i="2"/>
  <c r="CA39" i="2"/>
  <c r="CB39" i="2"/>
  <c r="CC39" i="2"/>
  <c r="CD39" i="2"/>
  <c r="CE39" i="2"/>
  <c r="CF39" i="2"/>
  <c r="CG39" i="2"/>
  <c r="BY40" i="2"/>
  <c r="BZ40" i="2"/>
  <c r="CA40" i="2"/>
  <c r="CB40" i="2"/>
  <c r="CC40" i="2"/>
  <c r="CD40" i="2"/>
  <c r="CE40" i="2"/>
  <c r="CF40" i="2"/>
  <c r="CG40" i="2"/>
  <c r="BY41" i="2"/>
  <c r="BZ41" i="2"/>
  <c r="CA41" i="2"/>
  <c r="CB41" i="2"/>
  <c r="CC41" i="2"/>
  <c r="CD41" i="2"/>
  <c r="CE41" i="2"/>
  <c r="CF41" i="2"/>
  <c r="CG41" i="2"/>
  <c r="BY42" i="2"/>
  <c r="BZ42" i="2"/>
  <c r="CA42" i="2"/>
  <c r="CB42" i="2"/>
  <c r="CC42" i="2"/>
  <c r="CD42" i="2"/>
  <c r="CE42" i="2"/>
  <c r="CF42" i="2"/>
  <c r="CG42" i="2"/>
  <c r="CA43" i="2"/>
  <c r="CB43" i="2"/>
  <c r="CC43" i="2"/>
  <c r="CD43" i="2"/>
  <c r="CE43" i="2"/>
  <c r="CF43" i="2"/>
  <c r="CG43" i="2"/>
  <c r="BY44" i="2"/>
  <c r="BZ44" i="2"/>
  <c r="CA44" i="2"/>
  <c r="CB44" i="2"/>
  <c r="CC44" i="2"/>
  <c r="CD44" i="2"/>
  <c r="CE44" i="2"/>
  <c r="CF44" i="2"/>
  <c r="CG44" i="2"/>
  <c r="BY45" i="2"/>
  <c r="BZ45" i="2"/>
  <c r="CA45" i="2"/>
  <c r="CB45" i="2"/>
  <c r="CC45" i="2"/>
  <c r="CD45" i="2"/>
  <c r="CE45" i="2"/>
  <c r="CF45" i="2"/>
  <c r="CG45" i="2"/>
  <c r="BY46" i="2"/>
  <c r="BZ46" i="2"/>
  <c r="CA46" i="2"/>
  <c r="CB46" i="2"/>
  <c r="CC46" i="2"/>
  <c r="CD46" i="2"/>
  <c r="CE46" i="2"/>
  <c r="CF46" i="2"/>
  <c r="CG46" i="2"/>
  <c r="BY47" i="2"/>
  <c r="BZ47" i="2"/>
  <c r="CA47" i="2"/>
  <c r="CB47" i="2"/>
  <c r="CC47" i="2"/>
  <c r="CD47" i="2"/>
  <c r="CE47" i="2"/>
  <c r="CF47" i="2"/>
  <c r="CG47" i="2"/>
  <c r="BY48" i="2"/>
  <c r="BZ48" i="2"/>
  <c r="CA48" i="2"/>
  <c r="CB48" i="2"/>
  <c r="CC48" i="2"/>
  <c r="CD48" i="2"/>
  <c r="CE48" i="2"/>
  <c r="CF48" i="2"/>
  <c r="CG48" i="2"/>
  <c r="BY49" i="2"/>
  <c r="BZ49" i="2"/>
  <c r="CA49" i="2"/>
  <c r="CB49" i="2"/>
  <c r="CC49" i="2"/>
  <c r="CD49" i="2"/>
  <c r="CE49" i="2"/>
  <c r="CF49" i="2"/>
  <c r="CG49" i="2"/>
  <c r="BY50" i="2"/>
  <c r="BZ50" i="2"/>
  <c r="CA50" i="2"/>
  <c r="CB50" i="2"/>
  <c r="CC50" i="2"/>
  <c r="CD50" i="2"/>
  <c r="CE50" i="2"/>
  <c r="CF50" i="2"/>
  <c r="CG50" i="2"/>
  <c r="BY51" i="2"/>
  <c r="BZ51" i="2"/>
  <c r="CA51" i="2"/>
  <c r="CB51" i="2"/>
  <c r="CC51" i="2"/>
  <c r="CD51" i="2"/>
  <c r="CE51" i="2"/>
  <c r="CF51" i="2"/>
  <c r="CG51" i="2"/>
  <c r="BY52" i="2"/>
  <c r="BZ52" i="2"/>
  <c r="CA52" i="2"/>
  <c r="CB52" i="2"/>
  <c r="CC52" i="2"/>
  <c r="CD52" i="2"/>
  <c r="CF52" i="2"/>
  <c r="CG52" i="2"/>
  <c r="BY53" i="2"/>
  <c r="BZ53" i="2"/>
  <c r="CA53" i="2"/>
  <c r="CB53" i="2"/>
  <c r="CC53" i="2"/>
  <c r="CD53" i="2"/>
  <c r="CF53" i="2"/>
  <c r="CG53" i="2"/>
  <c r="CG2" i="2"/>
  <c r="CF2" i="2"/>
  <c r="CE2" i="2"/>
  <c r="CD2" i="2"/>
  <c r="CC2" i="2"/>
  <c r="CB2" i="2"/>
  <c r="CA2" i="2"/>
  <c r="BZ2" i="2"/>
  <c r="BY2" i="2"/>
  <c r="BS3" i="2"/>
  <c r="BT3" i="2"/>
  <c r="BU3" i="2"/>
  <c r="BV3" i="2"/>
  <c r="BW3" i="2"/>
  <c r="BX3" i="2"/>
  <c r="BS4" i="2"/>
  <c r="BT4" i="2"/>
  <c r="BU4" i="2"/>
  <c r="BV4" i="2"/>
  <c r="BW4" i="2"/>
  <c r="BX4" i="2"/>
  <c r="BS5" i="2"/>
  <c r="BT5" i="2"/>
  <c r="BU5" i="2"/>
  <c r="BV5" i="2"/>
  <c r="BW5" i="2"/>
  <c r="BX5" i="2"/>
  <c r="BS6" i="2"/>
  <c r="BT6" i="2"/>
  <c r="BU6" i="2"/>
  <c r="BV6" i="2"/>
  <c r="BW6" i="2"/>
  <c r="BX6" i="2"/>
  <c r="BS7" i="2"/>
  <c r="BT7" i="2"/>
  <c r="BU7" i="2"/>
  <c r="BV7" i="2"/>
  <c r="BW7" i="2"/>
  <c r="BX7" i="2"/>
  <c r="BS8" i="2"/>
  <c r="BT8" i="2"/>
  <c r="BU8" i="2"/>
  <c r="BV8" i="2"/>
  <c r="BW8" i="2"/>
  <c r="BX8" i="2"/>
  <c r="BS9" i="2"/>
  <c r="BT9" i="2"/>
  <c r="BU9" i="2"/>
  <c r="BV9" i="2"/>
  <c r="BW9" i="2"/>
  <c r="BX9" i="2"/>
  <c r="BS10" i="2"/>
  <c r="BT10" i="2"/>
  <c r="BU10" i="2"/>
  <c r="BV10" i="2"/>
  <c r="BW10" i="2"/>
  <c r="BX10" i="2"/>
  <c r="BS11" i="2"/>
  <c r="BT11" i="2"/>
  <c r="BU11" i="2"/>
  <c r="BV11" i="2"/>
  <c r="BW11" i="2"/>
  <c r="BX11" i="2"/>
  <c r="BS12" i="2"/>
  <c r="BT12" i="2"/>
  <c r="BU12" i="2"/>
  <c r="BV12" i="2"/>
  <c r="BW12" i="2"/>
  <c r="BX12" i="2"/>
  <c r="BS13" i="2"/>
  <c r="BT13" i="2"/>
  <c r="BU13" i="2"/>
  <c r="BV13" i="2"/>
  <c r="BW13" i="2"/>
  <c r="BX13" i="2"/>
  <c r="BS14" i="2"/>
  <c r="BT14" i="2"/>
  <c r="BU14" i="2"/>
  <c r="BV14" i="2"/>
  <c r="BW14" i="2"/>
  <c r="BX14" i="2"/>
  <c r="BS15" i="2"/>
  <c r="BT15" i="2"/>
  <c r="BU15" i="2"/>
  <c r="BV15" i="2"/>
  <c r="BW15" i="2"/>
  <c r="BX15" i="2"/>
  <c r="BS16" i="2"/>
  <c r="BT16" i="2"/>
  <c r="BU16" i="2"/>
  <c r="BV16" i="2"/>
  <c r="BW16" i="2"/>
  <c r="BX16" i="2"/>
  <c r="BS17" i="2"/>
  <c r="BT17" i="2"/>
  <c r="BU17" i="2"/>
  <c r="BV17" i="2"/>
  <c r="BW17" i="2"/>
  <c r="BX17" i="2"/>
  <c r="BS18" i="2"/>
  <c r="BT18" i="2"/>
  <c r="BU18" i="2"/>
  <c r="BV18" i="2"/>
  <c r="BW18" i="2"/>
  <c r="BX18" i="2"/>
  <c r="BS19" i="2"/>
  <c r="BT19" i="2"/>
  <c r="BU19" i="2"/>
  <c r="BV19" i="2"/>
  <c r="BW19" i="2"/>
  <c r="BX19" i="2"/>
  <c r="BS20" i="2"/>
  <c r="BT20" i="2"/>
  <c r="BU20" i="2"/>
  <c r="BV20" i="2"/>
  <c r="BW20" i="2"/>
  <c r="BX20" i="2"/>
  <c r="BS21" i="2"/>
  <c r="BT21" i="2"/>
  <c r="BU21" i="2"/>
  <c r="BV21" i="2"/>
  <c r="BW21" i="2"/>
  <c r="BX21" i="2"/>
  <c r="BS22" i="2"/>
  <c r="BT22" i="2"/>
  <c r="BU22" i="2"/>
  <c r="BV22" i="2"/>
  <c r="BW22" i="2"/>
  <c r="BX22" i="2"/>
  <c r="BS23" i="2"/>
  <c r="BT23" i="2"/>
  <c r="BU23" i="2"/>
  <c r="BV23" i="2"/>
  <c r="BW23" i="2"/>
  <c r="BX23" i="2"/>
  <c r="BS24" i="2"/>
  <c r="BT24" i="2"/>
  <c r="BU24" i="2"/>
  <c r="BV24" i="2"/>
  <c r="BW24" i="2"/>
  <c r="BX24" i="2"/>
  <c r="BS25" i="2"/>
  <c r="BT25" i="2"/>
  <c r="BU25" i="2"/>
  <c r="BV25" i="2"/>
  <c r="BW25" i="2"/>
  <c r="BX25" i="2"/>
  <c r="BS26" i="2"/>
  <c r="BT26" i="2"/>
  <c r="BU26" i="2"/>
  <c r="BV26" i="2"/>
  <c r="BW26" i="2"/>
  <c r="BX26" i="2"/>
  <c r="BS27" i="2"/>
  <c r="BT27" i="2"/>
  <c r="BU27" i="2"/>
  <c r="BV27" i="2"/>
  <c r="BW27" i="2"/>
  <c r="BX27" i="2"/>
  <c r="BS28" i="2"/>
  <c r="BT28" i="2"/>
  <c r="BU28" i="2"/>
  <c r="BV28" i="2"/>
  <c r="BW28" i="2"/>
  <c r="BX28" i="2"/>
  <c r="BS29" i="2"/>
  <c r="BT29" i="2"/>
  <c r="BU29" i="2"/>
  <c r="BV29" i="2"/>
  <c r="BW29" i="2"/>
  <c r="BX29" i="2"/>
  <c r="BS30" i="2"/>
  <c r="BT30" i="2"/>
  <c r="BU30" i="2"/>
  <c r="BV30" i="2"/>
  <c r="BW30" i="2"/>
  <c r="BX30" i="2"/>
  <c r="BS31" i="2"/>
  <c r="BT31" i="2"/>
  <c r="BU31" i="2"/>
  <c r="BV31" i="2"/>
  <c r="BW31" i="2"/>
  <c r="BX31" i="2"/>
  <c r="BS32" i="2"/>
  <c r="BT32" i="2"/>
  <c r="BU32" i="2"/>
  <c r="BV32" i="2"/>
  <c r="BW32" i="2"/>
  <c r="BX32" i="2"/>
  <c r="BS33" i="2"/>
  <c r="BT33" i="2"/>
  <c r="BU33" i="2"/>
  <c r="BV33" i="2"/>
  <c r="BW33" i="2"/>
  <c r="BX33" i="2"/>
  <c r="BS34" i="2"/>
  <c r="BT34" i="2"/>
  <c r="BU34" i="2"/>
  <c r="BV34" i="2"/>
  <c r="BW34" i="2"/>
  <c r="BX34" i="2"/>
  <c r="BS35" i="2"/>
  <c r="BT35" i="2"/>
  <c r="BU35" i="2"/>
  <c r="BV35" i="2"/>
  <c r="BW35" i="2"/>
  <c r="BX35" i="2"/>
  <c r="BS36" i="2"/>
  <c r="BT36" i="2"/>
  <c r="BU36" i="2"/>
  <c r="BV36" i="2"/>
  <c r="BW36" i="2"/>
  <c r="BX36" i="2"/>
  <c r="BS37" i="2"/>
  <c r="BT37" i="2"/>
  <c r="BU37" i="2"/>
  <c r="BV37" i="2"/>
  <c r="BW37" i="2"/>
  <c r="BX37" i="2"/>
  <c r="BS38" i="2"/>
  <c r="BT38" i="2"/>
  <c r="BU38" i="2"/>
  <c r="BV38" i="2"/>
  <c r="BW38" i="2"/>
  <c r="BX38" i="2"/>
  <c r="BS39" i="2"/>
  <c r="BT39" i="2"/>
  <c r="BU39" i="2"/>
  <c r="BV39" i="2"/>
  <c r="BW39" i="2"/>
  <c r="BX39" i="2"/>
  <c r="BS40" i="2"/>
  <c r="BT40" i="2"/>
  <c r="BU40" i="2"/>
  <c r="BV40" i="2"/>
  <c r="BW40" i="2"/>
  <c r="BX40" i="2"/>
  <c r="BS41" i="2"/>
  <c r="BT41" i="2"/>
  <c r="BU41" i="2"/>
  <c r="BV41" i="2"/>
  <c r="BW41" i="2"/>
  <c r="BX41" i="2"/>
  <c r="BS42" i="2"/>
  <c r="BT42" i="2"/>
  <c r="BU42" i="2"/>
  <c r="BV42" i="2"/>
  <c r="BW42" i="2"/>
  <c r="BX42" i="2"/>
  <c r="BS43" i="2"/>
  <c r="BT43" i="2"/>
  <c r="BU43" i="2"/>
  <c r="BV43" i="2"/>
  <c r="BW43" i="2"/>
  <c r="BX43" i="2"/>
  <c r="BS44" i="2"/>
  <c r="BT44" i="2"/>
  <c r="BU44" i="2"/>
  <c r="BV44" i="2"/>
  <c r="BW44" i="2"/>
  <c r="BX44" i="2"/>
  <c r="BS45" i="2"/>
  <c r="BT45" i="2"/>
  <c r="BU45" i="2"/>
  <c r="BV45" i="2"/>
  <c r="BW45" i="2"/>
  <c r="BX45" i="2"/>
  <c r="BS46" i="2"/>
  <c r="BT46" i="2"/>
  <c r="BU46" i="2"/>
  <c r="BV46" i="2"/>
  <c r="BW46" i="2"/>
  <c r="BX46" i="2"/>
  <c r="BS47" i="2"/>
  <c r="BT47" i="2"/>
  <c r="BU47" i="2"/>
  <c r="BV47" i="2"/>
  <c r="BW47" i="2"/>
  <c r="BX47" i="2"/>
  <c r="BS48" i="2"/>
  <c r="BT48" i="2"/>
  <c r="BU48" i="2"/>
  <c r="BV48" i="2"/>
  <c r="BW48" i="2"/>
  <c r="BX48" i="2"/>
  <c r="BS49" i="2"/>
  <c r="BT49" i="2"/>
  <c r="BU49" i="2"/>
  <c r="BV49" i="2"/>
  <c r="BW49" i="2"/>
  <c r="BX49" i="2"/>
  <c r="BS50" i="2"/>
  <c r="BT50" i="2"/>
  <c r="BU50" i="2"/>
  <c r="BV50" i="2"/>
  <c r="BW50" i="2"/>
  <c r="BX50" i="2"/>
  <c r="BS51" i="2"/>
  <c r="BT51" i="2"/>
  <c r="BU51" i="2"/>
  <c r="BV51" i="2"/>
  <c r="BW51" i="2"/>
  <c r="BX51" i="2"/>
  <c r="BS52" i="2"/>
  <c r="BT52" i="2"/>
  <c r="BU52" i="2"/>
  <c r="BV52" i="2"/>
  <c r="BW52" i="2"/>
  <c r="BX52" i="2"/>
  <c r="BS53" i="2"/>
  <c r="BT53" i="2"/>
  <c r="BU53" i="2"/>
  <c r="BV53" i="2"/>
  <c r="BW53" i="2"/>
  <c r="BX53" i="2"/>
  <c r="BX2" i="2"/>
  <c r="BW2" i="2"/>
  <c r="BV2" i="2"/>
  <c r="BU2" i="2"/>
  <c r="BT2" i="2"/>
  <c r="BS2" i="2"/>
  <c r="BM3" i="2"/>
  <c r="BN3" i="2"/>
  <c r="BO3" i="2"/>
  <c r="BP3" i="2"/>
  <c r="BQ3" i="2"/>
  <c r="BR3" i="2"/>
  <c r="BM4" i="2"/>
  <c r="BN4" i="2"/>
  <c r="BO4" i="2"/>
  <c r="BP4" i="2"/>
  <c r="BQ4" i="2"/>
  <c r="BR4" i="2"/>
  <c r="BM5" i="2"/>
  <c r="BN5" i="2"/>
  <c r="BO5" i="2"/>
  <c r="BP5" i="2"/>
  <c r="BQ5" i="2"/>
  <c r="BR5" i="2"/>
  <c r="BM6" i="2"/>
  <c r="BN6" i="2"/>
  <c r="BO6" i="2"/>
  <c r="BP6" i="2"/>
  <c r="BQ6" i="2"/>
  <c r="BR6" i="2"/>
  <c r="BM7" i="2"/>
  <c r="BN7" i="2"/>
  <c r="BO7" i="2"/>
  <c r="BP7" i="2"/>
  <c r="BQ7" i="2"/>
  <c r="BR7" i="2"/>
  <c r="BM8" i="2"/>
  <c r="BN8" i="2"/>
  <c r="BO8" i="2"/>
  <c r="BP8" i="2"/>
  <c r="BQ8" i="2"/>
  <c r="BR8" i="2"/>
  <c r="BM9" i="2"/>
  <c r="BN9" i="2"/>
  <c r="BO9" i="2"/>
  <c r="BP9" i="2"/>
  <c r="BQ9" i="2"/>
  <c r="BR9" i="2"/>
  <c r="BM10" i="2"/>
  <c r="BN10" i="2"/>
  <c r="BO10" i="2"/>
  <c r="BP10" i="2"/>
  <c r="BQ10" i="2"/>
  <c r="BR10" i="2"/>
  <c r="BM11" i="2"/>
  <c r="BN11" i="2"/>
  <c r="BO11" i="2"/>
  <c r="BP11" i="2"/>
  <c r="BQ11" i="2"/>
  <c r="BR11" i="2"/>
  <c r="BM12" i="2"/>
  <c r="BN12" i="2"/>
  <c r="BO12" i="2"/>
  <c r="BP12" i="2"/>
  <c r="BQ12" i="2"/>
  <c r="BR12" i="2"/>
  <c r="BM13" i="2"/>
  <c r="BN13" i="2"/>
  <c r="BO13" i="2"/>
  <c r="BP13" i="2"/>
  <c r="BQ13" i="2"/>
  <c r="BR13" i="2"/>
  <c r="BM14" i="2"/>
  <c r="BN14" i="2"/>
  <c r="BO14" i="2"/>
  <c r="BP14" i="2"/>
  <c r="BQ14" i="2"/>
  <c r="BR14" i="2"/>
  <c r="BM15" i="2"/>
  <c r="BN15" i="2"/>
  <c r="BO15" i="2"/>
  <c r="BP15" i="2"/>
  <c r="BQ15" i="2"/>
  <c r="BR15" i="2"/>
  <c r="BM16" i="2"/>
  <c r="BN16" i="2"/>
  <c r="BO16" i="2"/>
  <c r="BP16" i="2"/>
  <c r="BQ16" i="2"/>
  <c r="BR16" i="2"/>
  <c r="BM17" i="2"/>
  <c r="BN17" i="2"/>
  <c r="BO17" i="2"/>
  <c r="BP17" i="2"/>
  <c r="BQ17" i="2"/>
  <c r="BR17" i="2"/>
  <c r="BM18" i="2"/>
  <c r="BN18" i="2"/>
  <c r="BO18" i="2"/>
  <c r="BP18" i="2"/>
  <c r="BQ18" i="2"/>
  <c r="BR18" i="2"/>
  <c r="BM19" i="2"/>
  <c r="BN19" i="2"/>
  <c r="BO19" i="2"/>
  <c r="BP19" i="2"/>
  <c r="BQ19" i="2"/>
  <c r="BR19" i="2"/>
  <c r="BM20" i="2"/>
  <c r="BN20" i="2"/>
  <c r="BO20" i="2"/>
  <c r="BP20" i="2"/>
  <c r="BQ20" i="2"/>
  <c r="BR20" i="2"/>
  <c r="BM21" i="2"/>
  <c r="BO21" i="2"/>
  <c r="BP21" i="2"/>
  <c r="BQ21" i="2"/>
  <c r="BR21" i="2"/>
  <c r="BM22" i="2"/>
  <c r="BN22" i="2"/>
  <c r="BO22" i="2"/>
  <c r="BP22" i="2"/>
  <c r="BQ22" i="2"/>
  <c r="BR22" i="2"/>
  <c r="BM23" i="2"/>
  <c r="BN23" i="2"/>
  <c r="BO23" i="2"/>
  <c r="BP23" i="2"/>
  <c r="BQ23" i="2"/>
  <c r="BR23" i="2"/>
  <c r="BM24" i="2"/>
  <c r="BN24" i="2"/>
  <c r="BO24" i="2"/>
  <c r="BP24" i="2"/>
  <c r="BQ24" i="2"/>
  <c r="BR24" i="2"/>
  <c r="BM25" i="2"/>
  <c r="BN25" i="2"/>
  <c r="BO25" i="2"/>
  <c r="BP25" i="2"/>
  <c r="BQ25" i="2"/>
  <c r="BR25" i="2"/>
  <c r="BM26" i="2"/>
  <c r="BN26" i="2"/>
  <c r="BO26" i="2"/>
  <c r="BP26" i="2"/>
  <c r="BQ26" i="2"/>
  <c r="BR26" i="2"/>
  <c r="BM27" i="2"/>
  <c r="BN27" i="2"/>
  <c r="BO27" i="2"/>
  <c r="BP27" i="2"/>
  <c r="BQ27" i="2"/>
  <c r="BR27" i="2"/>
  <c r="BM28" i="2"/>
  <c r="BN28" i="2"/>
  <c r="BO28" i="2"/>
  <c r="BP28" i="2"/>
  <c r="BQ28" i="2"/>
  <c r="BR28" i="2"/>
  <c r="BM29" i="2"/>
  <c r="BN29" i="2"/>
  <c r="BO29" i="2"/>
  <c r="BP29" i="2"/>
  <c r="BQ29" i="2"/>
  <c r="BR29" i="2"/>
  <c r="BM30" i="2"/>
  <c r="BN30" i="2"/>
  <c r="BO30" i="2"/>
  <c r="BP30" i="2"/>
  <c r="BQ30" i="2"/>
  <c r="BR30" i="2"/>
  <c r="BM31" i="2"/>
  <c r="BN31" i="2"/>
  <c r="BO31" i="2"/>
  <c r="BP31" i="2"/>
  <c r="BQ31" i="2"/>
  <c r="BR31" i="2"/>
  <c r="BM32" i="2"/>
  <c r="BN32" i="2"/>
  <c r="BO32" i="2"/>
  <c r="BP32" i="2"/>
  <c r="BQ32" i="2"/>
  <c r="BR32" i="2"/>
  <c r="BM33" i="2"/>
  <c r="BN33" i="2"/>
  <c r="BO33" i="2"/>
  <c r="BP33" i="2"/>
  <c r="BQ33" i="2"/>
  <c r="BR33" i="2"/>
  <c r="BM34" i="2"/>
  <c r="BN34" i="2"/>
  <c r="BO34" i="2"/>
  <c r="BP34" i="2"/>
  <c r="BQ34" i="2"/>
  <c r="BR34" i="2"/>
  <c r="BM35" i="2"/>
  <c r="BN35" i="2"/>
  <c r="BO35" i="2"/>
  <c r="BP35" i="2"/>
  <c r="BQ35" i="2"/>
  <c r="BR35" i="2"/>
  <c r="BM36" i="2"/>
  <c r="BN36" i="2"/>
  <c r="BO36" i="2"/>
  <c r="BP36" i="2"/>
  <c r="BQ36" i="2"/>
  <c r="BR36" i="2"/>
  <c r="BM37" i="2"/>
  <c r="BN37" i="2"/>
  <c r="BO37" i="2"/>
  <c r="BP37" i="2"/>
  <c r="BQ37" i="2"/>
  <c r="BR37" i="2"/>
  <c r="BM38" i="2"/>
  <c r="BN38" i="2"/>
  <c r="BO38" i="2"/>
  <c r="BP38" i="2"/>
  <c r="BQ38" i="2"/>
  <c r="BR38" i="2"/>
  <c r="BM39" i="2"/>
  <c r="BN39" i="2"/>
  <c r="BO39" i="2"/>
  <c r="BP39" i="2"/>
  <c r="BQ39" i="2"/>
  <c r="BR39" i="2"/>
  <c r="BM40" i="2"/>
  <c r="BN40" i="2"/>
  <c r="BO40" i="2"/>
  <c r="BP40" i="2"/>
  <c r="BQ40" i="2"/>
  <c r="BR40" i="2"/>
  <c r="BM41" i="2"/>
  <c r="BN41" i="2"/>
  <c r="BO41" i="2"/>
  <c r="BP41" i="2"/>
  <c r="BQ41" i="2"/>
  <c r="BR41" i="2"/>
  <c r="BM42" i="2"/>
  <c r="BN42" i="2"/>
  <c r="BO42" i="2"/>
  <c r="BP42" i="2"/>
  <c r="BQ42" i="2"/>
  <c r="BR42" i="2"/>
  <c r="BM43" i="2"/>
  <c r="BN43" i="2"/>
  <c r="BO43" i="2"/>
  <c r="BP43" i="2"/>
  <c r="BQ43" i="2"/>
  <c r="BR43" i="2"/>
  <c r="BM44" i="2"/>
  <c r="BN44" i="2"/>
  <c r="BO44" i="2"/>
  <c r="BP44" i="2"/>
  <c r="BQ44" i="2"/>
  <c r="BR44" i="2"/>
  <c r="BM45" i="2"/>
  <c r="BN45" i="2"/>
  <c r="BO45" i="2"/>
  <c r="BP45" i="2"/>
  <c r="BQ45" i="2"/>
  <c r="BR45" i="2"/>
  <c r="BM46" i="2"/>
  <c r="BN46" i="2"/>
  <c r="BO46" i="2"/>
  <c r="BP46" i="2"/>
  <c r="BQ46" i="2"/>
  <c r="BR46" i="2"/>
  <c r="BM47" i="2"/>
  <c r="BN47" i="2"/>
  <c r="BO47" i="2"/>
  <c r="BP47" i="2"/>
  <c r="BQ47" i="2"/>
  <c r="BR47" i="2"/>
  <c r="BM48" i="2"/>
  <c r="BN48" i="2"/>
  <c r="BO48" i="2"/>
  <c r="BP48" i="2"/>
  <c r="BQ48" i="2"/>
  <c r="BR48" i="2"/>
  <c r="BM49" i="2"/>
  <c r="BN49" i="2"/>
  <c r="BO49" i="2"/>
  <c r="BP49" i="2"/>
  <c r="BQ49" i="2"/>
  <c r="BR49" i="2"/>
  <c r="BM50" i="2"/>
  <c r="BN50" i="2"/>
  <c r="BO50" i="2"/>
  <c r="BP50" i="2"/>
  <c r="BQ50" i="2"/>
  <c r="BR50" i="2"/>
  <c r="BM51" i="2"/>
  <c r="BN51" i="2"/>
  <c r="BO51" i="2"/>
  <c r="BP51" i="2"/>
  <c r="BQ51" i="2"/>
  <c r="BR51" i="2"/>
  <c r="BM52" i="2"/>
  <c r="BO52" i="2"/>
  <c r="BP52" i="2"/>
  <c r="BQ52" i="2"/>
  <c r="BR52" i="2"/>
  <c r="BM53" i="2"/>
  <c r="BN53" i="2"/>
  <c r="BO53" i="2"/>
  <c r="BP53" i="2"/>
  <c r="BQ53" i="2"/>
  <c r="BR53" i="2"/>
  <c r="BR2" i="2"/>
  <c r="BQ2" i="2"/>
  <c r="BP2" i="2"/>
  <c r="BO2" i="2"/>
  <c r="BN2" i="2"/>
  <c r="BM2" i="2"/>
  <c r="BG3" i="2"/>
  <c r="BI3" i="2"/>
  <c r="BJ3" i="2"/>
  <c r="BK3" i="2"/>
  <c r="BL3" i="2"/>
  <c r="BG4" i="2"/>
  <c r="BH4" i="2"/>
  <c r="BI4" i="2"/>
  <c r="BJ4" i="2"/>
  <c r="BK4" i="2"/>
  <c r="BL4" i="2"/>
  <c r="BG5" i="2"/>
  <c r="BH5" i="2"/>
  <c r="BI5" i="2"/>
  <c r="BJ5" i="2"/>
  <c r="BK5" i="2"/>
  <c r="BL5" i="2"/>
  <c r="BG6" i="2"/>
  <c r="BH6" i="2"/>
  <c r="BI6" i="2"/>
  <c r="BJ6" i="2"/>
  <c r="BK6" i="2"/>
  <c r="BL6" i="2"/>
  <c r="BG7" i="2"/>
  <c r="BH7" i="2"/>
  <c r="BI7" i="2"/>
  <c r="BJ7" i="2"/>
  <c r="BK7" i="2"/>
  <c r="BL7" i="2"/>
  <c r="BG8" i="2"/>
  <c r="BH8" i="2"/>
  <c r="BI8" i="2"/>
  <c r="BJ8" i="2"/>
  <c r="BK8" i="2"/>
  <c r="BL8" i="2"/>
  <c r="BG9" i="2"/>
  <c r="BH9" i="2"/>
  <c r="BI9" i="2"/>
  <c r="BJ9" i="2"/>
  <c r="BK9" i="2"/>
  <c r="BL9" i="2"/>
  <c r="BG10" i="2"/>
  <c r="BH10" i="2"/>
  <c r="BI10" i="2"/>
  <c r="BJ10" i="2"/>
  <c r="BK10" i="2"/>
  <c r="BL10" i="2"/>
  <c r="BG11" i="2"/>
  <c r="BH11" i="2"/>
  <c r="BI11" i="2"/>
  <c r="BJ11" i="2"/>
  <c r="BK11" i="2"/>
  <c r="BL11" i="2"/>
  <c r="BG12" i="2"/>
  <c r="BH12" i="2"/>
  <c r="BI12" i="2"/>
  <c r="BJ12" i="2"/>
  <c r="BK12" i="2"/>
  <c r="BL12" i="2"/>
  <c r="BG13" i="2"/>
  <c r="BI13" i="2"/>
  <c r="BJ13" i="2"/>
  <c r="BK13" i="2"/>
  <c r="BL13" i="2"/>
  <c r="BG14" i="2"/>
  <c r="BH14" i="2"/>
  <c r="BI14" i="2"/>
  <c r="BJ14" i="2"/>
  <c r="BK14" i="2"/>
  <c r="BL14" i="2"/>
  <c r="BG15" i="2"/>
  <c r="BH15" i="2"/>
  <c r="BI15" i="2"/>
  <c r="BJ15" i="2"/>
  <c r="BK15" i="2"/>
  <c r="BL15" i="2"/>
  <c r="BG16" i="2"/>
  <c r="BH16" i="2"/>
  <c r="BI16" i="2"/>
  <c r="BJ16" i="2"/>
  <c r="BK16" i="2"/>
  <c r="BL16" i="2"/>
  <c r="BG17" i="2"/>
  <c r="BH17" i="2"/>
  <c r="BI17" i="2"/>
  <c r="BJ17" i="2"/>
  <c r="BK17" i="2"/>
  <c r="BL17" i="2"/>
  <c r="BG18" i="2"/>
  <c r="BH18" i="2"/>
  <c r="BI18" i="2"/>
  <c r="BJ18" i="2"/>
  <c r="BK18" i="2"/>
  <c r="BL18" i="2"/>
  <c r="BG19" i="2"/>
  <c r="BH19" i="2"/>
  <c r="BI19" i="2"/>
  <c r="BJ19" i="2"/>
  <c r="BK19" i="2"/>
  <c r="BL19" i="2"/>
  <c r="BG20" i="2"/>
  <c r="BH20" i="2"/>
  <c r="BI20" i="2"/>
  <c r="BJ20" i="2"/>
  <c r="BK20" i="2"/>
  <c r="BL20" i="2"/>
  <c r="BG21" i="2"/>
  <c r="BH21" i="2"/>
  <c r="BI21" i="2"/>
  <c r="BJ21" i="2"/>
  <c r="BK21" i="2"/>
  <c r="BL21" i="2"/>
  <c r="BG22" i="2"/>
  <c r="BH22" i="2"/>
  <c r="BI22" i="2"/>
  <c r="BJ22" i="2"/>
  <c r="BK22" i="2"/>
  <c r="BL22" i="2"/>
  <c r="BG23" i="2"/>
  <c r="BH23" i="2"/>
  <c r="BI23" i="2"/>
  <c r="BJ23" i="2"/>
  <c r="BK23" i="2"/>
  <c r="BL23" i="2"/>
  <c r="BG24" i="2"/>
  <c r="BH24" i="2"/>
  <c r="BI24" i="2"/>
  <c r="BJ24" i="2"/>
  <c r="BK24" i="2"/>
  <c r="BL24" i="2"/>
  <c r="BG25" i="2"/>
  <c r="BH25" i="2"/>
  <c r="BI25" i="2"/>
  <c r="BJ25" i="2"/>
  <c r="BK25" i="2"/>
  <c r="BL25" i="2"/>
  <c r="BG26" i="2"/>
  <c r="BH26" i="2"/>
  <c r="BI26" i="2"/>
  <c r="BJ26" i="2"/>
  <c r="BK26" i="2"/>
  <c r="BL26" i="2"/>
  <c r="BG27" i="2"/>
  <c r="BH27" i="2"/>
  <c r="BI27" i="2"/>
  <c r="BJ27" i="2"/>
  <c r="BK27" i="2"/>
  <c r="BL27" i="2"/>
  <c r="BG28" i="2"/>
  <c r="BJ28" i="2"/>
  <c r="BK28" i="2"/>
  <c r="BL28" i="2"/>
  <c r="BG29" i="2"/>
  <c r="BH29" i="2"/>
  <c r="BI29" i="2"/>
  <c r="BJ29" i="2"/>
  <c r="BK29" i="2"/>
  <c r="BL29" i="2"/>
  <c r="BG30" i="2"/>
  <c r="BH30" i="2"/>
  <c r="BI30" i="2"/>
  <c r="BJ30" i="2"/>
  <c r="BK30" i="2"/>
  <c r="BL30" i="2"/>
  <c r="BG31" i="2"/>
  <c r="BH31" i="2"/>
  <c r="BI31" i="2"/>
  <c r="BJ31" i="2"/>
  <c r="BK31" i="2"/>
  <c r="BL31" i="2"/>
  <c r="BG32" i="2"/>
  <c r="BH32" i="2"/>
  <c r="BI32" i="2"/>
  <c r="BJ32" i="2"/>
  <c r="BK32" i="2"/>
  <c r="BL32" i="2"/>
  <c r="BG33" i="2"/>
  <c r="BH33" i="2"/>
  <c r="BI33" i="2"/>
  <c r="BJ33" i="2"/>
  <c r="BK33" i="2"/>
  <c r="BL33" i="2"/>
  <c r="BG34" i="2"/>
  <c r="BH34" i="2"/>
  <c r="BI34" i="2"/>
  <c r="BJ34" i="2"/>
  <c r="BK34" i="2"/>
  <c r="BL34" i="2"/>
  <c r="BG35" i="2"/>
  <c r="BH35" i="2"/>
  <c r="BI35" i="2"/>
  <c r="BJ35" i="2"/>
  <c r="BK35" i="2"/>
  <c r="BL35" i="2"/>
  <c r="BG36" i="2"/>
  <c r="BI36" i="2"/>
  <c r="BJ36" i="2"/>
  <c r="BK36" i="2"/>
  <c r="BL36" i="2"/>
  <c r="BG37" i="2"/>
  <c r="BH37" i="2"/>
  <c r="BI37" i="2"/>
  <c r="BJ37" i="2"/>
  <c r="BK37" i="2"/>
  <c r="BL37" i="2"/>
  <c r="BG38" i="2"/>
  <c r="BH38" i="2"/>
  <c r="BI38" i="2"/>
  <c r="BJ38" i="2"/>
  <c r="BK38" i="2"/>
  <c r="BL38" i="2"/>
  <c r="BG39" i="2"/>
  <c r="BI39" i="2"/>
  <c r="BJ39" i="2"/>
  <c r="BK39" i="2"/>
  <c r="BL39" i="2"/>
  <c r="BG40" i="2"/>
  <c r="BH40" i="2"/>
  <c r="BI40" i="2"/>
  <c r="BJ40" i="2"/>
  <c r="BK40" i="2"/>
  <c r="BL40" i="2"/>
  <c r="BG41" i="2"/>
  <c r="BH41" i="2"/>
  <c r="BI41" i="2"/>
  <c r="BJ41" i="2"/>
  <c r="BK41" i="2"/>
  <c r="BL41" i="2"/>
  <c r="BG42" i="2"/>
  <c r="BH42" i="2"/>
  <c r="BI42" i="2"/>
  <c r="BJ42" i="2"/>
  <c r="BK42" i="2"/>
  <c r="BL42" i="2"/>
  <c r="BG43" i="2"/>
  <c r="BH43" i="2"/>
  <c r="BJ43" i="2"/>
  <c r="BK43" i="2"/>
  <c r="BL43" i="2"/>
  <c r="BG44" i="2"/>
  <c r="BH44" i="2"/>
  <c r="BI44" i="2"/>
  <c r="BJ44" i="2"/>
  <c r="BK44" i="2"/>
  <c r="BL44" i="2"/>
  <c r="BG45" i="2"/>
  <c r="BH45" i="2"/>
  <c r="BI45" i="2"/>
  <c r="BJ45" i="2"/>
  <c r="BK45" i="2"/>
  <c r="BL45" i="2"/>
  <c r="BG46" i="2"/>
  <c r="BI46" i="2"/>
  <c r="BJ46" i="2"/>
  <c r="BK46" i="2"/>
  <c r="BL46" i="2"/>
  <c r="BG47" i="2"/>
  <c r="BJ47" i="2"/>
  <c r="BK47" i="2"/>
  <c r="BL47" i="2"/>
  <c r="BG48" i="2"/>
  <c r="BH48" i="2"/>
  <c r="BI48" i="2"/>
  <c r="BJ48" i="2"/>
  <c r="BK48" i="2"/>
  <c r="BL48" i="2"/>
  <c r="BG49" i="2"/>
  <c r="BH49" i="2"/>
  <c r="BI49" i="2"/>
  <c r="BJ49" i="2"/>
  <c r="BK49" i="2"/>
  <c r="BL49" i="2"/>
  <c r="BG50" i="2"/>
  <c r="BI50" i="2"/>
  <c r="BJ50" i="2"/>
  <c r="BK50" i="2"/>
  <c r="BL50" i="2"/>
  <c r="BG51" i="2"/>
  <c r="BH51" i="2"/>
  <c r="BI51" i="2"/>
  <c r="BJ51" i="2"/>
  <c r="BK51" i="2"/>
  <c r="BL51" i="2"/>
  <c r="BG52" i="2"/>
  <c r="BI52" i="2"/>
  <c r="BJ52" i="2"/>
  <c r="BK52" i="2"/>
  <c r="BL52" i="2"/>
  <c r="BG53" i="2"/>
  <c r="BH53" i="2"/>
  <c r="BI53" i="2"/>
  <c r="BJ53" i="2"/>
  <c r="BK53" i="2"/>
  <c r="BL53" i="2"/>
  <c r="BL2" i="2"/>
  <c r="BK2" i="2"/>
  <c r="BJ2" i="2"/>
  <c r="BI2" i="2"/>
  <c r="BH2" i="2"/>
  <c r="BG2" i="2"/>
  <c r="BF53" i="2"/>
  <c r="BE53" i="2"/>
  <c r="BD53" i="2"/>
  <c r="BC53" i="2"/>
  <c r="BB53" i="2"/>
  <c r="BA53" i="2"/>
  <c r="AL53" i="2"/>
  <c r="AM53" i="2"/>
  <c r="AN53" i="2"/>
  <c r="AO53" i="2"/>
  <c r="AP53" i="2"/>
  <c r="AQ53" i="2"/>
  <c r="AR53" i="2"/>
  <c r="AS53" i="2"/>
  <c r="AT53" i="2"/>
  <c r="AU53" i="2"/>
  <c r="AV53" i="2"/>
  <c r="AW53" i="2"/>
  <c r="AX53" i="2"/>
  <c r="AY53" i="2"/>
  <c r="AZ53" i="2"/>
  <c r="AK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Y53" i="2"/>
  <c r="Z53" i="2"/>
  <c r="AA53" i="2"/>
  <c r="AB53" i="2"/>
  <c r="AC53" i="2"/>
  <c r="AD53" i="2"/>
  <c r="AE53" i="2"/>
  <c r="AF53" i="2"/>
  <c r="AG53" i="2"/>
  <c r="AH53" i="2"/>
  <c r="AI53" i="2"/>
  <c r="AJ53" i="2"/>
  <c r="C53" i="2"/>
  <c r="BD3" i="2"/>
  <c r="BE3" i="2"/>
  <c r="BF3" i="2"/>
  <c r="BD4" i="2"/>
  <c r="BE4" i="2"/>
  <c r="BF4" i="2"/>
  <c r="BD5" i="2"/>
  <c r="BE5" i="2"/>
  <c r="BF5" i="2"/>
  <c r="BD6" i="2"/>
  <c r="BE6" i="2"/>
  <c r="BF6" i="2"/>
  <c r="BD7" i="2"/>
  <c r="BE7" i="2"/>
  <c r="BF7" i="2"/>
  <c r="BD8" i="2"/>
  <c r="BE8" i="2"/>
  <c r="BF8" i="2"/>
  <c r="BD9" i="2"/>
  <c r="BE9" i="2"/>
  <c r="BF9" i="2"/>
  <c r="BD10" i="2"/>
  <c r="BE10" i="2"/>
  <c r="BF10" i="2"/>
  <c r="BD11" i="2"/>
  <c r="BE11" i="2"/>
  <c r="BF11" i="2"/>
  <c r="BD12" i="2"/>
  <c r="BE12" i="2"/>
  <c r="BF12" i="2"/>
  <c r="BD13" i="2"/>
  <c r="BE13" i="2"/>
  <c r="BF13" i="2"/>
  <c r="BD14" i="2"/>
  <c r="BE14" i="2"/>
  <c r="BF14" i="2"/>
  <c r="BD15" i="2"/>
  <c r="BE15" i="2"/>
  <c r="BF15" i="2"/>
  <c r="BD16" i="2"/>
  <c r="BE16" i="2"/>
  <c r="BF16" i="2"/>
  <c r="BD17" i="2"/>
  <c r="BE17" i="2"/>
  <c r="BF17" i="2"/>
  <c r="BD18" i="2"/>
  <c r="BE18" i="2"/>
  <c r="BF18" i="2"/>
  <c r="BD19" i="2"/>
  <c r="BE19" i="2"/>
  <c r="BF19" i="2"/>
  <c r="BD20" i="2"/>
  <c r="BE20" i="2"/>
  <c r="BF20" i="2"/>
  <c r="BD21" i="2"/>
  <c r="BE21" i="2"/>
  <c r="BF21" i="2"/>
  <c r="BD22" i="2"/>
  <c r="BE22" i="2"/>
  <c r="BF22" i="2"/>
  <c r="BD23" i="2"/>
  <c r="BE23" i="2"/>
  <c r="BF23" i="2"/>
  <c r="BD24" i="2"/>
  <c r="BE24" i="2"/>
  <c r="BF24" i="2"/>
  <c r="BD25" i="2"/>
  <c r="BE25" i="2"/>
  <c r="BF25" i="2"/>
  <c r="BD26" i="2"/>
  <c r="BE26" i="2"/>
  <c r="BF26" i="2"/>
  <c r="BD27" i="2"/>
  <c r="BE27" i="2"/>
  <c r="BF27" i="2"/>
  <c r="BD28" i="2"/>
  <c r="BE28" i="2"/>
  <c r="BF28" i="2"/>
  <c r="BD29" i="2"/>
  <c r="BE29" i="2"/>
  <c r="BF29" i="2"/>
  <c r="BD30" i="2"/>
  <c r="BE30" i="2"/>
  <c r="BF30" i="2"/>
  <c r="BD31" i="2"/>
  <c r="BE31" i="2"/>
  <c r="BF31" i="2"/>
  <c r="BD32" i="2"/>
  <c r="BE32" i="2"/>
  <c r="BF32" i="2"/>
  <c r="BD33" i="2"/>
  <c r="BE33" i="2"/>
  <c r="BF33" i="2"/>
  <c r="BD34" i="2"/>
  <c r="BE34" i="2"/>
  <c r="BF34" i="2"/>
  <c r="BD35" i="2"/>
  <c r="BE35" i="2"/>
  <c r="BF35" i="2"/>
  <c r="BD36" i="2"/>
  <c r="BE36" i="2"/>
  <c r="BF36" i="2"/>
  <c r="BD37" i="2"/>
  <c r="BE37" i="2"/>
  <c r="BF37" i="2"/>
  <c r="BD38" i="2"/>
  <c r="BE38" i="2"/>
  <c r="BF38" i="2"/>
  <c r="BD39" i="2"/>
  <c r="BE39" i="2"/>
  <c r="BF39" i="2"/>
  <c r="BD40" i="2"/>
  <c r="BE40" i="2"/>
  <c r="BF40" i="2"/>
  <c r="BD41" i="2"/>
  <c r="BE41" i="2"/>
  <c r="BF41" i="2"/>
  <c r="BD42" i="2"/>
  <c r="BE42" i="2"/>
  <c r="BF42" i="2"/>
  <c r="BD43" i="2"/>
  <c r="BE43" i="2"/>
  <c r="BF43" i="2"/>
  <c r="BD44" i="2"/>
  <c r="BE44" i="2"/>
  <c r="BF44" i="2"/>
  <c r="BD45" i="2"/>
  <c r="BE45" i="2"/>
  <c r="BF45" i="2"/>
  <c r="BD46" i="2"/>
  <c r="BE46" i="2"/>
  <c r="BF46" i="2"/>
  <c r="BD47" i="2"/>
  <c r="BE47" i="2"/>
  <c r="BF47" i="2"/>
  <c r="BD48" i="2"/>
  <c r="BE48" i="2"/>
  <c r="BF48" i="2"/>
  <c r="BD49" i="2"/>
  <c r="BE49" i="2"/>
  <c r="BF49" i="2"/>
  <c r="BD50" i="2"/>
  <c r="BE50" i="2"/>
  <c r="BF50" i="2"/>
  <c r="BD51" i="2"/>
  <c r="BE51" i="2"/>
  <c r="BF51" i="2"/>
  <c r="BD52" i="2"/>
  <c r="BE52" i="2"/>
  <c r="BF52" i="2"/>
  <c r="BF2" i="2"/>
  <c r="BE2" i="2"/>
  <c r="BD2" i="2"/>
  <c r="BC3" i="2"/>
  <c r="BC4" i="2"/>
  <c r="BC5" i="2"/>
  <c r="BC6" i="2"/>
  <c r="BC7" i="2"/>
  <c r="BC8" i="2"/>
  <c r="BC9" i="2"/>
  <c r="BC10" i="2"/>
  <c r="BC11" i="2"/>
  <c r="BC12" i="2"/>
  <c r="BC13" i="2"/>
  <c r="BC14" i="2"/>
  <c r="BC15" i="2"/>
  <c r="BC16" i="2"/>
  <c r="BC17" i="2"/>
  <c r="BC18" i="2"/>
  <c r="BC19" i="2"/>
  <c r="BC20" i="2"/>
  <c r="BC21" i="2"/>
  <c r="BC22" i="2"/>
  <c r="BC23" i="2"/>
  <c r="BC24" i="2"/>
  <c r="BC25" i="2"/>
  <c r="BC26" i="2"/>
  <c r="BC27" i="2"/>
  <c r="BC28" i="2"/>
  <c r="BC29" i="2"/>
  <c r="BC30" i="2"/>
  <c r="BC31" i="2"/>
  <c r="BC32" i="2"/>
  <c r="BC33" i="2"/>
  <c r="BC34" i="2"/>
  <c r="BC35" i="2"/>
  <c r="BC36" i="2"/>
  <c r="BC37" i="2"/>
  <c r="BC38" i="2"/>
  <c r="BC39" i="2"/>
  <c r="BC40" i="2"/>
  <c r="BC41" i="2"/>
  <c r="BC42" i="2"/>
  <c r="BC43" i="2"/>
  <c r="BC44" i="2"/>
  <c r="BC45" i="2"/>
  <c r="BC46" i="2"/>
  <c r="BC47" i="2"/>
  <c r="BC48" i="2"/>
  <c r="BC49" i="2"/>
  <c r="BC50" i="2"/>
  <c r="BC51" i="2"/>
  <c r="BC52" i="2"/>
  <c r="BC2" i="2"/>
  <c r="BB3" i="2"/>
  <c r="BB4" i="2"/>
  <c r="BB5" i="2"/>
  <c r="BB6" i="2"/>
  <c r="BB7" i="2"/>
  <c r="BB8" i="2"/>
  <c r="BB9" i="2"/>
  <c r="BB10" i="2"/>
  <c r="BB11" i="2"/>
  <c r="BB12" i="2"/>
  <c r="BB13" i="2"/>
  <c r="BB14" i="2"/>
  <c r="BB15" i="2"/>
  <c r="BB16" i="2"/>
  <c r="BB17" i="2"/>
  <c r="BB18" i="2"/>
  <c r="BB19" i="2"/>
  <c r="BB20" i="2"/>
  <c r="BB21" i="2"/>
  <c r="BB22" i="2"/>
  <c r="BB23" i="2"/>
  <c r="BB24" i="2"/>
  <c r="BB25" i="2"/>
  <c r="BB26" i="2"/>
  <c r="BB27" i="2"/>
  <c r="BB28" i="2"/>
  <c r="BB29" i="2"/>
  <c r="BB30" i="2"/>
  <c r="BB31" i="2"/>
  <c r="BB32" i="2"/>
  <c r="BB33" i="2"/>
  <c r="BB34" i="2"/>
  <c r="BB35" i="2"/>
  <c r="BB36" i="2"/>
  <c r="BB37" i="2"/>
  <c r="BB38" i="2"/>
  <c r="BB39" i="2"/>
  <c r="BB40" i="2"/>
  <c r="BB41" i="2"/>
  <c r="BB42" i="2"/>
  <c r="BB43" i="2"/>
  <c r="BB44" i="2"/>
  <c r="BB45" i="2"/>
  <c r="BB46" i="2"/>
  <c r="BB47" i="2"/>
  <c r="BB48" i="2"/>
  <c r="BB49" i="2"/>
  <c r="BB50" i="2"/>
  <c r="BB51" i="2"/>
  <c r="BB2" i="2"/>
  <c r="BA3" i="2"/>
  <c r="BA4" i="2"/>
  <c r="BA5" i="2"/>
  <c r="BA6" i="2"/>
  <c r="BA7" i="2"/>
  <c r="BA8" i="2"/>
  <c r="BA9" i="2"/>
  <c r="BA10" i="2"/>
  <c r="BA11" i="2"/>
  <c r="BA12" i="2"/>
  <c r="BA13" i="2"/>
  <c r="BA14" i="2"/>
  <c r="BA15" i="2"/>
  <c r="BA16" i="2"/>
  <c r="BA17" i="2"/>
  <c r="BA18" i="2"/>
  <c r="BA19" i="2"/>
  <c r="BA20" i="2"/>
  <c r="BA21" i="2"/>
  <c r="BA22" i="2"/>
  <c r="BA23" i="2"/>
  <c r="BA24" i="2"/>
  <c r="BA25" i="2"/>
  <c r="BA26" i="2"/>
  <c r="BA27" i="2"/>
  <c r="BA28" i="2"/>
  <c r="BA29" i="2"/>
  <c r="BA30" i="2"/>
  <c r="BA31" i="2"/>
  <c r="BA32" i="2"/>
  <c r="BA33" i="2"/>
  <c r="BA34" i="2"/>
  <c r="BA35" i="2"/>
  <c r="BA36" i="2"/>
  <c r="BA37" i="2"/>
  <c r="BA38" i="2"/>
  <c r="BA39" i="2"/>
  <c r="BA40" i="2"/>
  <c r="BA41" i="2"/>
  <c r="BA42" i="2"/>
  <c r="BA43" i="2"/>
  <c r="BA44" i="2"/>
  <c r="BA45" i="2"/>
  <c r="BA46" i="2"/>
  <c r="BA47" i="2"/>
  <c r="BA48" i="2"/>
  <c r="BA49" i="2"/>
  <c r="BA50" i="2"/>
  <c r="BA51" i="2"/>
  <c r="BA52" i="2"/>
  <c r="BA2" i="2"/>
  <c r="AL2" i="2"/>
  <c r="AM2" i="2"/>
  <c r="AN2" i="2"/>
  <c r="AO2" i="2"/>
  <c r="AP2" i="2"/>
  <c r="AQ2" i="2"/>
  <c r="AR2" i="2"/>
  <c r="AS2" i="2"/>
  <c r="AT2" i="2"/>
  <c r="AU2" i="2"/>
  <c r="AV2" i="2"/>
  <c r="AW2" i="2"/>
  <c r="AX2" i="2"/>
  <c r="AY2" i="2"/>
  <c r="AZ2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AZ3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AY4" i="2"/>
  <c r="AZ4" i="2"/>
  <c r="AL5" i="2"/>
  <c r="AM5" i="2"/>
  <c r="AN5" i="2"/>
  <c r="AO5" i="2"/>
  <c r="AP5" i="2"/>
  <c r="AQ5" i="2"/>
  <c r="AR5" i="2"/>
  <c r="AS5" i="2"/>
  <c r="AT5" i="2"/>
  <c r="AU5" i="2"/>
  <c r="AV5" i="2"/>
  <c r="AW5" i="2"/>
  <c r="AX5" i="2"/>
  <c r="AY5" i="2"/>
  <c r="AZ5" i="2"/>
  <c r="AL6" i="2"/>
  <c r="AM6" i="2"/>
  <c r="AN6" i="2"/>
  <c r="AO6" i="2"/>
  <c r="AP6" i="2"/>
  <c r="AQ6" i="2"/>
  <c r="AR6" i="2"/>
  <c r="AS6" i="2"/>
  <c r="AT6" i="2"/>
  <c r="AU6" i="2"/>
  <c r="AV6" i="2"/>
  <c r="AW6" i="2"/>
  <c r="AX6" i="2"/>
  <c r="AY6" i="2"/>
  <c r="AZ6" i="2"/>
  <c r="AL7" i="2"/>
  <c r="AM7" i="2"/>
  <c r="AN7" i="2"/>
  <c r="AO7" i="2"/>
  <c r="AP7" i="2"/>
  <c r="AQ7" i="2"/>
  <c r="AR7" i="2"/>
  <c r="AS7" i="2"/>
  <c r="AT7" i="2"/>
  <c r="AU7" i="2"/>
  <c r="AV7" i="2"/>
  <c r="AW7" i="2"/>
  <c r="AX7" i="2"/>
  <c r="AY7" i="2"/>
  <c r="AZ7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AY8" i="2"/>
  <c r="AZ8" i="2"/>
  <c r="AL9" i="2"/>
  <c r="AM9" i="2"/>
  <c r="AN9" i="2"/>
  <c r="AO9" i="2"/>
  <c r="AP9" i="2"/>
  <c r="AQ9" i="2"/>
  <c r="AR9" i="2"/>
  <c r="AS9" i="2"/>
  <c r="AT9" i="2"/>
  <c r="AU9" i="2"/>
  <c r="AV9" i="2"/>
  <c r="AW9" i="2"/>
  <c r="AX9" i="2"/>
  <c r="AY9" i="2"/>
  <c r="AZ9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Y10" i="2"/>
  <c r="AZ10" i="2"/>
  <c r="AL11" i="2"/>
  <c r="AM11" i="2"/>
  <c r="AN11" i="2"/>
  <c r="AO11" i="2"/>
  <c r="AP11" i="2"/>
  <c r="AQ11" i="2"/>
  <c r="AR11" i="2"/>
  <c r="AS11" i="2"/>
  <c r="AT11" i="2"/>
  <c r="AU11" i="2"/>
  <c r="AV11" i="2"/>
  <c r="AW11" i="2"/>
  <c r="AX11" i="2"/>
  <c r="AY11" i="2"/>
  <c r="AZ11" i="2"/>
  <c r="AL12" i="2"/>
  <c r="AM12" i="2"/>
  <c r="AN12" i="2"/>
  <c r="AO12" i="2"/>
  <c r="AP12" i="2"/>
  <c r="AQ12" i="2"/>
  <c r="AR12" i="2"/>
  <c r="AS12" i="2"/>
  <c r="AT12" i="2"/>
  <c r="AU12" i="2"/>
  <c r="AV12" i="2"/>
  <c r="AW12" i="2"/>
  <c r="AX12" i="2"/>
  <c r="AY12" i="2"/>
  <c r="AZ12" i="2"/>
  <c r="AL13" i="2"/>
  <c r="AM13" i="2"/>
  <c r="AN13" i="2"/>
  <c r="AO13" i="2"/>
  <c r="AP13" i="2"/>
  <c r="AQ13" i="2"/>
  <c r="AR13" i="2"/>
  <c r="AS13" i="2"/>
  <c r="AT13" i="2"/>
  <c r="AU13" i="2"/>
  <c r="AV13" i="2"/>
  <c r="AW13" i="2"/>
  <c r="AX13" i="2"/>
  <c r="AY13" i="2"/>
  <c r="AZ13" i="2"/>
  <c r="AL14" i="2"/>
  <c r="AM14" i="2"/>
  <c r="AN14" i="2"/>
  <c r="AO14" i="2"/>
  <c r="AP14" i="2"/>
  <c r="AQ14" i="2"/>
  <c r="AR14" i="2"/>
  <c r="AS14" i="2"/>
  <c r="AT14" i="2"/>
  <c r="AU14" i="2"/>
  <c r="AV14" i="2"/>
  <c r="AW14" i="2"/>
  <c r="AX14" i="2"/>
  <c r="AY14" i="2"/>
  <c r="AZ14" i="2"/>
  <c r="AL15" i="2"/>
  <c r="AM15" i="2"/>
  <c r="AN15" i="2"/>
  <c r="AO15" i="2"/>
  <c r="AP15" i="2"/>
  <c r="AQ15" i="2"/>
  <c r="AR15" i="2"/>
  <c r="AS15" i="2"/>
  <c r="AT15" i="2"/>
  <c r="AU15" i="2"/>
  <c r="AV15" i="2"/>
  <c r="AW15" i="2"/>
  <c r="AX15" i="2"/>
  <c r="AY15" i="2"/>
  <c r="AZ15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AY16" i="2"/>
  <c r="AZ16" i="2"/>
  <c r="AL17" i="2"/>
  <c r="AM17" i="2"/>
  <c r="AN17" i="2"/>
  <c r="AO17" i="2"/>
  <c r="AP17" i="2"/>
  <c r="AQ17" i="2"/>
  <c r="AR17" i="2"/>
  <c r="AS17" i="2"/>
  <c r="AT17" i="2"/>
  <c r="AU17" i="2"/>
  <c r="AV17" i="2"/>
  <c r="AW17" i="2"/>
  <c r="AX17" i="2"/>
  <c r="AY17" i="2"/>
  <c r="AZ17" i="2"/>
  <c r="AL18" i="2"/>
  <c r="AM18" i="2"/>
  <c r="AN18" i="2"/>
  <c r="AO18" i="2"/>
  <c r="AP18" i="2"/>
  <c r="AQ18" i="2"/>
  <c r="AR18" i="2"/>
  <c r="AS18" i="2"/>
  <c r="AT18" i="2"/>
  <c r="AU18" i="2"/>
  <c r="AV18" i="2"/>
  <c r="AW18" i="2"/>
  <c r="AX18" i="2"/>
  <c r="AY18" i="2"/>
  <c r="AZ18" i="2"/>
  <c r="AL19" i="2"/>
  <c r="AM19" i="2"/>
  <c r="AN19" i="2"/>
  <c r="AO19" i="2"/>
  <c r="AP19" i="2"/>
  <c r="AQ19" i="2"/>
  <c r="AR19" i="2"/>
  <c r="AS19" i="2"/>
  <c r="AT19" i="2"/>
  <c r="AU19" i="2"/>
  <c r="AV19" i="2"/>
  <c r="AW19" i="2"/>
  <c r="AX19" i="2"/>
  <c r="AY19" i="2"/>
  <c r="AZ19" i="2"/>
  <c r="AL20" i="2"/>
  <c r="AM20" i="2"/>
  <c r="AN20" i="2"/>
  <c r="AO20" i="2"/>
  <c r="AP20" i="2"/>
  <c r="AQ20" i="2"/>
  <c r="AR20" i="2"/>
  <c r="AS20" i="2"/>
  <c r="AT20" i="2"/>
  <c r="AU20" i="2"/>
  <c r="AV20" i="2"/>
  <c r="AW20" i="2"/>
  <c r="AX20" i="2"/>
  <c r="AY20" i="2"/>
  <c r="AZ20" i="2"/>
  <c r="AL21" i="2"/>
  <c r="AM21" i="2"/>
  <c r="AN21" i="2"/>
  <c r="AO21" i="2"/>
  <c r="AP21" i="2"/>
  <c r="AQ21" i="2"/>
  <c r="AR21" i="2"/>
  <c r="AS21" i="2"/>
  <c r="AT21" i="2"/>
  <c r="AU21" i="2"/>
  <c r="AV21" i="2"/>
  <c r="AW21" i="2"/>
  <c r="AX21" i="2"/>
  <c r="AY21" i="2"/>
  <c r="AZ21" i="2"/>
  <c r="AL22" i="2"/>
  <c r="AM22" i="2"/>
  <c r="AN22" i="2"/>
  <c r="AO22" i="2"/>
  <c r="AP22" i="2"/>
  <c r="AQ22" i="2"/>
  <c r="AR22" i="2"/>
  <c r="AS22" i="2"/>
  <c r="AT22" i="2"/>
  <c r="AU22" i="2"/>
  <c r="AV22" i="2"/>
  <c r="AW22" i="2"/>
  <c r="AX22" i="2"/>
  <c r="AY22" i="2"/>
  <c r="AZ22" i="2"/>
  <c r="AL23" i="2"/>
  <c r="AM23" i="2"/>
  <c r="AN23" i="2"/>
  <c r="AO23" i="2"/>
  <c r="AP23" i="2"/>
  <c r="AQ23" i="2"/>
  <c r="AR23" i="2"/>
  <c r="AS23" i="2"/>
  <c r="AT23" i="2"/>
  <c r="AU23" i="2"/>
  <c r="AV23" i="2"/>
  <c r="AW23" i="2"/>
  <c r="AX23" i="2"/>
  <c r="AY23" i="2"/>
  <c r="AZ23" i="2"/>
  <c r="AL24" i="2"/>
  <c r="AM24" i="2"/>
  <c r="AN24" i="2"/>
  <c r="AO24" i="2"/>
  <c r="AP24" i="2"/>
  <c r="AQ24" i="2"/>
  <c r="AR24" i="2"/>
  <c r="AS24" i="2"/>
  <c r="AT24" i="2"/>
  <c r="AU24" i="2"/>
  <c r="AV24" i="2"/>
  <c r="AW24" i="2"/>
  <c r="AX24" i="2"/>
  <c r="AY24" i="2"/>
  <c r="AZ24" i="2"/>
  <c r="AL25" i="2"/>
  <c r="AM25" i="2"/>
  <c r="AN25" i="2"/>
  <c r="AO25" i="2"/>
  <c r="AP25" i="2"/>
  <c r="AQ25" i="2"/>
  <c r="AR25" i="2"/>
  <c r="AS25" i="2"/>
  <c r="AT25" i="2"/>
  <c r="AU25" i="2"/>
  <c r="AV25" i="2"/>
  <c r="AW25" i="2"/>
  <c r="AX25" i="2"/>
  <c r="AY25" i="2"/>
  <c r="AZ25" i="2"/>
  <c r="AL26" i="2"/>
  <c r="AM26" i="2"/>
  <c r="AN26" i="2"/>
  <c r="AO26" i="2"/>
  <c r="AP26" i="2"/>
  <c r="AQ26" i="2"/>
  <c r="AR26" i="2"/>
  <c r="AS26" i="2"/>
  <c r="AT26" i="2"/>
  <c r="AU26" i="2"/>
  <c r="AV26" i="2"/>
  <c r="AW26" i="2"/>
  <c r="AX26" i="2"/>
  <c r="AY26" i="2"/>
  <c r="AZ26" i="2"/>
  <c r="AL27" i="2"/>
  <c r="AM27" i="2"/>
  <c r="AN27" i="2"/>
  <c r="AO27" i="2"/>
  <c r="AP27" i="2"/>
  <c r="AQ27" i="2"/>
  <c r="AR27" i="2"/>
  <c r="AS27" i="2"/>
  <c r="AT27" i="2"/>
  <c r="AU27" i="2"/>
  <c r="AV27" i="2"/>
  <c r="AW27" i="2"/>
  <c r="AX27" i="2"/>
  <c r="AY27" i="2"/>
  <c r="AZ27" i="2"/>
  <c r="AL28" i="2"/>
  <c r="AM28" i="2"/>
  <c r="AN28" i="2"/>
  <c r="AO28" i="2"/>
  <c r="AP28" i="2"/>
  <c r="AQ28" i="2"/>
  <c r="AR28" i="2"/>
  <c r="AS28" i="2"/>
  <c r="AT28" i="2"/>
  <c r="AU28" i="2"/>
  <c r="AV28" i="2"/>
  <c r="AW28" i="2"/>
  <c r="AX28" i="2"/>
  <c r="AY28" i="2"/>
  <c r="AZ28" i="2"/>
  <c r="AL29" i="2"/>
  <c r="AM29" i="2"/>
  <c r="AN29" i="2"/>
  <c r="AO29" i="2"/>
  <c r="AP29" i="2"/>
  <c r="AQ29" i="2"/>
  <c r="AR29" i="2"/>
  <c r="AS29" i="2"/>
  <c r="AT29" i="2"/>
  <c r="AU29" i="2"/>
  <c r="AV29" i="2"/>
  <c r="AW29" i="2"/>
  <c r="AX29" i="2"/>
  <c r="AY29" i="2"/>
  <c r="AZ29" i="2"/>
  <c r="AL30" i="2"/>
  <c r="AM30" i="2"/>
  <c r="AN30" i="2"/>
  <c r="AO30" i="2"/>
  <c r="AP30" i="2"/>
  <c r="AQ30" i="2"/>
  <c r="AR30" i="2"/>
  <c r="AS30" i="2"/>
  <c r="AT30" i="2"/>
  <c r="AU30" i="2"/>
  <c r="AV30" i="2"/>
  <c r="AW30" i="2"/>
  <c r="AX30" i="2"/>
  <c r="AY30" i="2"/>
  <c r="AZ30" i="2"/>
  <c r="AL31" i="2"/>
  <c r="AM31" i="2"/>
  <c r="AN31" i="2"/>
  <c r="AO31" i="2"/>
  <c r="AP31" i="2"/>
  <c r="AQ31" i="2"/>
  <c r="AR31" i="2"/>
  <c r="AS31" i="2"/>
  <c r="AT31" i="2"/>
  <c r="AU31" i="2"/>
  <c r="AV31" i="2"/>
  <c r="AW31" i="2"/>
  <c r="AX31" i="2"/>
  <c r="AY31" i="2"/>
  <c r="AZ31" i="2"/>
  <c r="AL32" i="2"/>
  <c r="AM32" i="2"/>
  <c r="AN32" i="2"/>
  <c r="AO32" i="2"/>
  <c r="AP32" i="2"/>
  <c r="AQ32" i="2"/>
  <c r="AR32" i="2"/>
  <c r="AS32" i="2"/>
  <c r="AT32" i="2"/>
  <c r="AU32" i="2"/>
  <c r="AV32" i="2"/>
  <c r="AW32" i="2"/>
  <c r="AX32" i="2"/>
  <c r="AY32" i="2"/>
  <c r="AZ32" i="2"/>
  <c r="AL33" i="2"/>
  <c r="AM33" i="2"/>
  <c r="AN33" i="2"/>
  <c r="AO33" i="2"/>
  <c r="AP33" i="2"/>
  <c r="AQ33" i="2"/>
  <c r="AR33" i="2"/>
  <c r="AS33" i="2"/>
  <c r="AT33" i="2"/>
  <c r="AU33" i="2"/>
  <c r="AV33" i="2"/>
  <c r="AW33" i="2"/>
  <c r="AX33" i="2"/>
  <c r="AY33" i="2"/>
  <c r="AZ33" i="2"/>
  <c r="AL34" i="2"/>
  <c r="AM34" i="2"/>
  <c r="AN34" i="2"/>
  <c r="AO34" i="2"/>
  <c r="AP34" i="2"/>
  <c r="AQ34" i="2"/>
  <c r="AR34" i="2"/>
  <c r="AS34" i="2"/>
  <c r="AT34" i="2"/>
  <c r="AU34" i="2"/>
  <c r="AV34" i="2"/>
  <c r="AW34" i="2"/>
  <c r="AX34" i="2"/>
  <c r="AY34" i="2"/>
  <c r="AZ34" i="2"/>
  <c r="AL35" i="2"/>
  <c r="AM35" i="2"/>
  <c r="AN35" i="2"/>
  <c r="AO35" i="2"/>
  <c r="AP35" i="2"/>
  <c r="AQ35" i="2"/>
  <c r="AR35" i="2"/>
  <c r="AS35" i="2"/>
  <c r="AT35" i="2"/>
  <c r="AU35" i="2"/>
  <c r="AV35" i="2"/>
  <c r="AW35" i="2"/>
  <c r="AX35" i="2"/>
  <c r="AY35" i="2"/>
  <c r="AZ35" i="2"/>
  <c r="AL36" i="2"/>
  <c r="AM36" i="2"/>
  <c r="AN36" i="2"/>
  <c r="AO36" i="2"/>
  <c r="AP36" i="2"/>
  <c r="AQ36" i="2"/>
  <c r="AR36" i="2"/>
  <c r="AS36" i="2"/>
  <c r="AT36" i="2"/>
  <c r="AU36" i="2"/>
  <c r="AV36" i="2"/>
  <c r="AW36" i="2"/>
  <c r="AX36" i="2"/>
  <c r="AY36" i="2"/>
  <c r="AZ36" i="2"/>
  <c r="AL37" i="2"/>
  <c r="AM37" i="2"/>
  <c r="AN37" i="2"/>
  <c r="AO37" i="2"/>
  <c r="AP37" i="2"/>
  <c r="AQ37" i="2"/>
  <c r="AR37" i="2"/>
  <c r="AS37" i="2"/>
  <c r="AT37" i="2"/>
  <c r="AU37" i="2"/>
  <c r="AV37" i="2"/>
  <c r="AW37" i="2"/>
  <c r="AX37" i="2"/>
  <c r="AY37" i="2"/>
  <c r="AZ37" i="2"/>
  <c r="AL38" i="2"/>
  <c r="AM38" i="2"/>
  <c r="AN38" i="2"/>
  <c r="AO38" i="2"/>
  <c r="AP38" i="2"/>
  <c r="AQ38" i="2"/>
  <c r="AR38" i="2"/>
  <c r="AS38" i="2"/>
  <c r="AT38" i="2"/>
  <c r="AU38" i="2"/>
  <c r="AV38" i="2"/>
  <c r="AW38" i="2"/>
  <c r="AX38" i="2"/>
  <c r="AY38" i="2"/>
  <c r="AZ38" i="2"/>
  <c r="AL39" i="2"/>
  <c r="AM39" i="2"/>
  <c r="AN39" i="2"/>
  <c r="AO39" i="2"/>
  <c r="AP39" i="2"/>
  <c r="AQ39" i="2"/>
  <c r="AR39" i="2"/>
  <c r="AS39" i="2"/>
  <c r="AT39" i="2"/>
  <c r="AU39" i="2"/>
  <c r="AV39" i="2"/>
  <c r="AW39" i="2"/>
  <c r="AX39" i="2"/>
  <c r="AY39" i="2"/>
  <c r="AZ39" i="2"/>
  <c r="AL40" i="2"/>
  <c r="AM40" i="2"/>
  <c r="AN40" i="2"/>
  <c r="AO40" i="2"/>
  <c r="AP40" i="2"/>
  <c r="AQ40" i="2"/>
  <c r="AR40" i="2"/>
  <c r="AS40" i="2"/>
  <c r="AT40" i="2"/>
  <c r="AU40" i="2"/>
  <c r="AV40" i="2"/>
  <c r="AW40" i="2"/>
  <c r="AX40" i="2"/>
  <c r="AY40" i="2"/>
  <c r="AZ40" i="2"/>
  <c r="AL41" i="2"/>
  <c r="AM41" i="2"/>
  <c r="AN41" i="2"/>
  <c r="AO41" i="2"/>
  <c r="AP41" i="2"/>
  <c r="AQ41" i="2"/>
  <c r="AR41" i="2"/>
  <c r="AS41" i="2"/>
  <c r="AT41" i="2"/>
  <c r="AU41" i="2"/>
  <c r="AV41" i="2"/>
  <c r="AW41" i="2"/>
  <c r="AX41" i="2"/>
  <c r="AY41" i="2"/>
  <c r="AZ41" i="2"/>
  <c r="AL42" i="2"/>
  <c r="AM42" i="2"/>
  <c r="AN42" i="2"/>
  <c r="AO42" i="2"/>
  <c r="AP42" i="2"/>
  <c r="AQ42" i="2"/>
  <c r="AR42" i="2"/>
  <c r="AS42" i="2"/>
  <c r="AT42" i="2"/>
  <c r="AU42" i="2"/>
  <c r="AV42" i="2"/>
  <c r="AW42" i="2"/>
  <c r="AX42" i="2"/>
  <c r="AY42" i="2"/>
  <c r="AZ42" i="2"/>
  <c r="AL43" i="2"/>
  <c r="AM43" i="2"/>
  <c r="AN43" i="2"/>
  <c r="AO43" i="2"/>
  <c r="AP43" i="2"/>
  <c r="AQ43" i="2"/>
  <c r="AR43" i="2"/>
  <c r="AS43" i="2"/>
  <c r="AT43" i="2"/>
  <c r="AU43" i="2"/>
  <c r="AV43" i="2"/>
  <c r="AW43" i="2"/>
  <c r="AX43" i="2"/>
  <c r="AY43" i="2"/>
  <c r="AZ43" i="2"/>
  <c r="AL44" i="2"/>
  <c r="AM44" i="2"/>
  <c r="AN44" i="2"/>
  <c r="AO44" i="2"/>
  <c r="AP44" i="2"/>
  <c r="AQ44" i="2"/>
  <c r="AR44" i="2"/>
  <c r="AS44" i="2"/>
  <c r="AT44" i="2"/>
  <c r="AU44" i="2"/>
  <c r="AV44" i="2"/>
  <c r="AW44" i="2"/>
  <c r="AX44" i="2"/>
  <c r="AY44" i="2"/>
  <c r="AZ44" i="2"/>
  <c r="AL45" i="2"/>
  <c r="AM45" i="2"/>
  <c r="AN45" i="2"/>
  <c r="AO45" i="2"/>
  <c r="AP45" i="2"/>
  <c r="AQ45" i="2"/>
  <c r="AR45" i="2"/>
  <c r="AS45" i="2"/>
  <c r="AT45" i="2"/>
  <c r="AU45" i="2"/>
  <c r="AV45" i="2"/>
  <c r="AW45" i="2"/>
  <c r="AX45" i="2"/>
  <c r="AY45" i="2"/>
  <c r="AZ45" i="2"/>
  <c r="AL46" i="2"/>
  <c r="AM46" i="2"/>
  <c r="AN46" i="2"/>
  <c r="AO46" i="2"/>
  <c r="AP46" i="2"/>
  <c r="AQ46" i="2"/>
  <c r="AR46" i="2"/>
  <c r="AS46" i="2"/>
  <c r="AT46" i="2"/>
  <c r="AU46" i="2"/>
  <c r="AV46" i="2"/>
  <c r="AW46" i="2"/>
  <c r="AX46" i="2"/>
  <c r="AY46" i="2"/>
  <c r="AZ46" i="2"/>
  <c r="AL47" i="2"/>
  <c r="AM47" i="2"/>
  <c r="AN47" i="2"/>
  <c r="AO47" i="2"/>
  <c r="AP47" i="2"/>
  <c r="AQ47" i="2"/>
  <c r="AR47" i="2"/>
  <c r="AS47" i="2"/>
  <c r="AT47" i="2"/>
  <c r="AU47" i="2"/>
  <c r="AV47" i="2"/>
  <c r="AW47" i="2"/>
  <c r="AX47" i="2"/>
  <c r="AY47" i="2"/>
  <c r="AZ47" i="2"/>
  <c r="AL48" i="2"/>
  <c r="AM48" i="2"/>
  <c r="AN48" i="2"/>
  <c r="AO48" i="2"/>
  <c r="AP48" i="2"/>
  <c r="AQ48" i="2"/>
  <c r="AR48" i="2"/>
  <c r="AS48" i="2"/>
  <c r="AT48" i="2"/>
  <c r="AU48" i="2"/>
  <c r="AV48" i="2"/>
  <c r="AW48" i="2"/>
  <c r="AX48" i="2"/>
  <c r="AY48" i="2"/>
  <c r="AZ48" i="2"/>
  <c r="AL49" i="2"/>
  <c r="AM49" i="2"/>
  <c r="AN49" i="2"/>
  <c r="AO49" i="2"/>
  <c r="AP49" i="2"/>
  <c r="AQ49" i="2"/>
  <c r="AR49" i="2"/>
  <c r="AS49" i="2"/>
  <c r="AT49" i="2"/>
  <c r="AU49" i="2"/>
  <c r="AV49" i="2"/>
  <c r="AW49" i="2"/>
  <c r="AX49" i="2"/>
  <c r="AY49" i="2"/>
  <c r="AZ49" i="2"/>
  <c r="AL50" i="2"/>
  <c r="AM50" i="2"/>
  <c r="AN50" i="2"/>
  <c r="AO50" i="2"/>
  <c r="AP50" i="2"/>
  <c r="AQ50" i="2"/>
  <c r="AR50" i="2"/>
  <c r="AS50" i="2"/>
  <c r="AT50" i="2"/>
  <c r="AU50" i="2"/>
  <c r="AV50" i="2"/>
  <c r="AW50" i="2"/>
  <c r="AX50" i="2"/>
  <c r="AY50" i="2"/>
  <c r="AZ50" i="2"/>
  <c r="AL51" i="2"/>
  <c r="AM51" i="2"/>
  <c r="AN51" i="2"/>
  <c r="AO51" i="2"/>
  <c r="AP51" i="2"/>
  <c r="AQ51" i="2"/>
  <c r="AR51" i="2"/>
  <c r="AS51" i="2"/>
  <c r="AT51" i="2"/>
  <c r="AU51" i="2"/>
  <c r="AV51" i="2"/>
  <c r="AW51" i="2"/>
  <c r="AX51" i="2"/>
  <c r="AY51" i="2"/>
  <c r="AZ51" i="2"/>
  <c r="AL52" i="2"/>
  <c r="AM52" i="2"/>
  <c r="AN52" i="2"/>
  <c r="AO52" i="2"/>
  <c r="AP52" i="2"/>
  <c r="AQ52" i="2"/>
  <c r="AR52" i="2"/>
  <c r="AS52" i="2"/>
  <c r="AT52" i="2"/>
  <c r="AU52" i="2"/>
  <c r="AV52" i="2"/>
  <c r="AW52" i="2"/>
  <c r="AX52" i="2"/>
  <c r="AY52" i="2"/>
  <c r="AZ52" i="2"/>
  <c r="AK3" i="2"/>
  <c r="AK4" i="2"/>
  <c r="AK5" i="2"/>
  <c r="AK6" i="2"/>
  <c r="AK7" i="2"/>
  <c r="AK8" i="2"/>
  <c r="AK9" i="2"/>
  <c r="AK10" i="2"/>
  <c r="AK11" i="2"/>
  <c r="AK12" i="2"/>
  <c r="AK13" i="2"/>
  <c r="AK14" i="2"/>
  <c r="AK15" i="2"/>
  <c r="AK16" i="2"/>
  <c r="AK17" i="2"/>
  <c r="AK18" i="2"/>
  <c r="AK19" i="2"/>
  <c r="AK20" i="2"/>
  <c r="AK21" i="2"/>
  <c r="AK22" i="2"/>
  <c r="AK23" i="2"/>
  <c r="AK24" i="2"/>
  <c r="AK25" i="2"/>
  <c r="AK26" i="2"/>
  <c r="AK27" i="2"/>
  <c r="AK28" i="2"/>
  <c r="AK29" i="2"/>
  <c r="AK30" i="2"/>
  <c r="AK31" i="2"/>
  <c r="AK32" i="2"/>
  <c r="AK33" i="2"/>
  <c r="AK34" i="2"/>
  <c r="AK35" i="2"/>
  <c r="AK36" i="2"/>
  <c r="AK37" i="2"/>
  <c r="AK38" i="2"/>
  <c r="AK39" i="2"/>
  <c r="AK40" i="2"/>
  <c r="AK41" i="2"/>
  <c r="AK42" i="2"/>
  <c r="AK43" i="2"/>
  <c r="AK44" i="2"/>
  <c r="AK45" i="2"/>
  <c r="AK46" i="2"/>
  <c r="AK47" i="2"/>
  <c r="AK48" i="2"/>
  <c r="AK49" i="2"/>
  <c r="AK50" i="2"/>
  <c r="AK51" i="2"/>
  <c r="AK52" i="2"/>
  <c r="AK2" i="2"/>
</calcChain>
</file>

<file path=xl/sharedStrings.xml><?xml version="1.0" encoding="utf-8"?>
<sst xmlns="http://schemas.openxmlformats.org/spreadsheetml/2006/main" count="766" uniqueCount="231">
  <si>
    <t>State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</si>
  <si>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</si>
  <si>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</si>
  <si>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</si>
  <si>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</si>
  <si>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</si>
  <si>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</si>
  <si>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</si>
  <si>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</si>
  <si>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District-of-Columbia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</si>
  <si>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</si>
  <si>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</si>
  <si>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</si>
  <si>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</si>
  <si>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</si>
  <si>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</si>
  <si>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</si>
  <si>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</si>
  <si>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</si>
  <si>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</si>
  <si>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</si>
  <si>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</si>
  <si>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</si>
  <si>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</si>
  <si>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</si>
  <si>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</si>
  <si>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</si>
  <si>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</si>
  <si>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</si>
  <si>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</si>
  <si>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New-Hampshire</t>
  </si>
  <si>
    <t>New-Jersey</t>
  </si>
  <si>
    <t>New-Mexico</t>
  </si>
  <si>
    <t>New-York</t>
  </si>
  <si>
    <t>North-Carolina</t>
  </si>
  <si>
    <t>North-Dakota</t>
  </si>
  <si>
    <t>Ohio</t>
  </si>
  <si>
    <t>Oklahoma</t>
  </si>
  <si>
    <t>Oregon</t>
  </si>
  <si>
    <t>Pennsylvania</t>
  </si>
  <si>
    <t>Rhode-Island</t>
  </si>
  <si>
    <t>South-Carolina</t>
  </si>
  <si>
    <t>South-Dakota</t>
  </si>
  <si>
    <t>Tennessee</t>
  </si>
  <si>
    <t>Texas</t>
  </si>
  <si>
    <t>Utah</t>
  </si>
  <si>
    <t>Vermont</t>
  </si>
  <si>
    <t>Virginia</t>
  </si>
  <si>
    <t>Washington</t>
  </si>
  <si>
    <t>West-Virginia</t>
  </si>
  <si>
    <t>Wisconsin</t>
  </si>
  <si>
    <t>Wyoming</t>
  </si>
  <si>
    <t>A_Total</t>
  </si>
  <si>
    <t>A_Total_Pass</t>
  </si>
  <si>
    <t>A_Black</t>
  </si>
  <si>
    <t>A_Black_Pass</t>
  </si>
  <si>
    <t>A_ Hispanic</t>
  </si>
  <si>
    <t>A_Hisp_ Pass</t>
  </si>
  <si>
    <t>A_Asian</t>
  </si>
  <si>
    <t>A_Asian_Pass</t>
  </si>
  <si>
    <t>A_White</t>
  </si>
  <si>
    <t>A_White_Pass</t>
  </si>
  <si>
    <t>A_NR</t>
  </si>
  <si>
    <t>A_NR_Passed</t>
  </si>
  <si>
    <t>A_Female</t>
  </si>
  <si>
    <t>A_Female_Pass</t>
  </si>
  <si>
    <t>A_Male</t>
  </si>
  <si>
    <t xml:space="preserve"> A_Male_ Passed</t>
  </si>
  <si>
    <t>P_Total_Passed</t>
  </si>
  <si>
    <t>P_Black</t>
  </si>
  <si>
    <t>P_Black_Pass</t>
  </si>
  <si>
    <t>P_Hispanic</t>
  </si>
  <si>
    <t>P_Hispanic_Pass</t>
  </si>
  <si>
    <t>P_ Asian</t>
  </si>
  <si>
    <t>P_Asian_Pass</t>
  </si>
  <si>
    <t>P_White</t>
  </si>
  <si>
    <t>P_White_Pass</t>
  </si>
  <si>
    <t>P_NR</t>
  </si>
  <si>
    <t>P_NR_Pass</t>
  </si>
  <si>
    <t>P_Female</t>
  </si>
  <si>
    <t>P_Female_Pass</t>
  </si>
  <si>
    <t>P_Male_Total</t>
  </si>
  <si>
    <t>StateAbbv</t>
  </si>
  <si>
    <t>AL</t>
  </si>
  <si>
    <t>AR</t>
  </si>
  <si>
    <t>CA</t>
  </si>
  <si>
    <t>CO</t>
  </si>
  <si>
    <t>DE</t>
  </si>
  <si>
    <t>FL</t>
  </si>
  <si>
    <t>ID</t>
  </si>
  <si>
    <t>IL</t>
  </si>
  <si>
    <t>IN</t>
  </si>
  <si>
    <t>MA</t>
  </si>
  <si>
    <t>MI</t>
  </si>
  <si>
    <t>MO</t>
  </si>
  <si>
    <t>NE</t>
  </si>
  <si>
    <t>AK</t>
  </si>
  <si>
    <t>AZ</t>
  </si>
  <si>
    <t>CT</t>
  </si>
  <si>
    <t>DC</t>
  </si>
  <si>
    <t>GA</t>
  </si>
  <si>
    <t>HI</t>
  </si>
  <si>
    <t>IA</t>
  </si>
  <si>
    <t>KS</t>
  </si>
  <si>
    <t>KY</t>
  </si>
  <si>
    <t>LA</t>
  </si>
  <si>
    <t>ME</t>
  </si>
  <si>
    <t>MD</t>
  </si>
  <si>
    <t>MN</t>
  </si>
  <si>
    <t>MS</t>
  </si>
  <si>
    <t>MT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</si>
  <si>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</si>
  <si>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</si>
  <si>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</si>
  <si>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</si>
  <si>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</si>
  <si>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</si>
  <si>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</si>
  <si>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</si>
  <si>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</si>
  <si>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</si>
  <si>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</si>
  <si>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</si>
  <si>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</si>
  <si>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</si>
  <si>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</si>
  <si>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</si>
  <si>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</si>
  <si>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</si>
  <si>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</si>
  <si>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</si>
  <si>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</si>
  <si>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</si>
  <si>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</si>
  <si>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 xml:space="preserve"> Male Passed</t>
  </si>
  <si>
    <t>#</t>
  </si>
  <si>
    <t>Abbreviation</t>
  </si>
  <si>
    <t>Note</t>
  </si>
  <si>
    <t>Commonwealth</t>
  </si>
  <si>
    <t>New Hampshire</t>
  </si>
  <si>
    <t>New Jersey</t>
  </si>
  <si>
    <t>New Mexico</t>
  </si>
  <si>
    <t>New York</t>
  </si>
  <si>
    <t>North Carolina</t>
  </si>
  <si>
    <t>North Dakota</t>
  </si>
  <si>
    <t>Rhode Island</t>
  </si>
  <si>
    <t>South Carolina</t>
  </si>
  <si>
    <t>South Dakota</t>
  </si>
  <si>
    <t>West Virginia</t>
  </si>
  <si>
    <t>District of Columbia</t>
  </si>
  <si>
    <t>Federal District</t>
  </si>
  <si>
    <t>Abbv</t>
  </si>
  <si>
    <t>P_Male_Passed</t>
  </si>
  <si>
    <t>StateName</t>
  </si>
  <si>
    <t>CA*</t>
  </si>
  <si>
    <t>HI*</t>
  </si>
  <si>
    <t>TotalStudents</t>
  </si>
  <si>
    <t>inFCS_Total</t>
  </si>
  <si>
    <t>PnA_Total</t>
  </si>
  <si>
    <t>PnA_Total_Pass</t>
  </si>
  <si>
    <t>PnA_Black</t>
  </si>
  <si>
    <t>PnA_Black_Pass</t>
  </si>
  <si>
    <t>PnA_Hispanic</t>
  </si>
  <si>
    <t>PnA_Hispanic_Pass</t>
  </si>
  <si>
    <t>PnA_Asian</t>
  </si>
  <si>
    <t>PnA_Asian_Pass</t>
  </si>
  <si>
    <t>PnA_White</t>
  </si>
  <si>
    <t>PnA_White_Pass</t>
  </si>
  <si>
    <t>PnA_Female</t>
  </si>
  <si>
    <t>PnA_Female_Pass</t>
  </si>
  <si>
    <t>PnA_Male</t>
  </si>
  <si>
    <t>PnA_Male_Pass</t>
  </si>
  <si>
    <t>P_Total</t>
  </si>
  <si>
    <t>PnA_NR</t>
  </si>
  <si>
    <t>PnA_NR_Pass</t>
  </si>
  <si>
    <t>PRatio</t>
  </si>
  <si>
    <t>Black_PRatio</t>
  </si>
  <si>
    <t>Hispanic_PRatio</t>
  </si>
  <si>
    <t>White_PRatio</t>
  </si>
  <si>
    <t>Female P_Ratio</t>
  </si>
  <si>
    <t>Male_PRatio</t>
  </si>
  <si>
    <t>United States</t>
  </si>
  <si>
    <t>A_Total_PassRate</t>
  </si>
  <si>
    <t>A_Black_PassRate</t>
  </si>
  <si>
    <t>A_Hispanic_PassRate</t>
  </si>
  <si>
    <t>A_WhitePassRate</t>
  </si>
  <si>
    <t>A_Female_PassRate</t>
  </si>
  <si>
    <t>A_MalePassRate</t>
  </si>
  <si>
    <t>P_Total_PassRate</t>
  </si>
  <si>
    <t>P_Black_PassRate</t>
  </si>
  <si>
    <t>P_Hispanic_PassRate</t>
  </si>
  <si>
    <t>P_WhitePassRate</t>
  </si>
  <si>
    <t>P_Female_PassRate</t>
  </si>
  <si>
    <t>P_MalePassRate</t>
  </si>
  <si>
    <t>PnA_Total_PassRate</t>
  </si>
  <si>
    <t>PnA_Black_PassRate</t>
  </si>
  <si>
    <t>PnA_Hispanic_PassRate</t>
  </si>
  <si>
    <t>PnA_WhitePassRate</t>
  </si>
  <si>
    <t>PnA_Female_PassRate</t>
  </si>
  <si>
    <t>PnA_MalePassRate</t>
  </si>
  <si>
    <t>RS_BlackWhite_A_PassRate</t>
  </si>
  <si>
    <t>RS_HispanicWhite_A_PassRate</t>
  </si>
  <si>
    <t>RS_FemaleMale_A_PassRate</t>
  </si>
  <si>
    <t>RS_BlackWhite_P_PassRate</t>
  </si>
  <si>
    <t>RS_HispanicWhite_P_PassRate</t>
  </si>
  <si>
    <t>RS_FemaleMale_P_PassRate</t>
  </si>
  <si>
    <t>RS_BlackWhite_PnA_PassRate</t>
  </si>
  <si>
    <t>RS_HispanicWhite_PnA_PassRate</t>
  </si>
  <si>
    <t>RS_FemaleMale_PnA_PassRate</t>
  </si>
  <si>
    <t>PRatio_ZS</t>
  </si>
  <si>
    <t>PnA_Total_PassRate_ZS</t>
  </si>
  <si>
    <t>P_Total_PassRate_ZS</t>
  </si>
  <si>
    <t>A_Total_PassRate_ZS</t>
  </si>
  <si>
    <t>RS_BlackWhite_PnA_PassRate_ZS</t>
  </si>
  <si>
    <t>RS_HispanicWhite_PnA_PassRate_ZS</t>
  </si>
  <si>
    <t>RS_FemaleMale_PnA_PassRate_ZS</t>
  </si>
  <si>
    <t>PRatioAvg</t>
  </si>
  <si>
    <t>PRationStd</t>
  </si>
  <si>
    <t>PnA_Total_PassRateAvg</t>
  </si>
  <si>
    <t>PnA_Total_PassRateStd</t>
  </si>
  <si>
    <t>P_Total_PassRateAvg</t>
  </si>
  <si>
    <t>P_Total_PassRateStd</t>
  </si>
  <si>
    <t>A_Total_PassRateAvg</t>
  </si>
  <si>
    <t>A_Total_PassRateStd</t>
  </si>
  <si>
    <t>RS_BlackWhite_PnA_PassRate_Avg</t>
  </si>
  <si>
    <t>RS_BlackWhite_PnA_PassRate_Std</t>
  </si>
  <si>
    <t>RS_HispanicWhite_PnA_PassRate_Avg</t>
  </si>
  <si>
    <t>RS_HispanicWhite_PnA_PassRate_Std</t>
  </si>
  <si>
    <t>RS_FemaleMale_PnA_PassRate_Avg</t>
  </si>
  <si>
    <t>RS_FemaleMale_PnA_PassRate_Std</t>
  </si>
  <si>
    <t>z_US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</si>
</sst>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Arial"/>
      <family val="2"/>
    </font>
    <font>
      <b/>
      <sz val="12"/>
      <color rgb="FF444444"/>
      <name val="Inherit"/>
    </font>
    <font>
      <sz val="12"/>
      <color rgb="FF444444"/>
      <name val="Arial"/>
      <family val="2"/>
    </font>
    <font>
      <sz val="10"/>
      <color rgb="FF333333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D8FFD8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E4E4E4"/>
      </left>
      <right style="medium">
        <color rgb="FF000000"/>
      </right>
      <top style="medium">
        <color rgb="FFE4E4E4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E4E4E4"/>
      </top>
      <bottom style="medium">
        <color rgb="FF000000"/>
      </bottom>
      <diagonal/>
    </border>
    <border>
      <left style="medium">
        <color rgb="FF000000"/>
      </left>
      <right style="medium">
        <color rgb="FFE4E4E4"/>
      </right>
      <top style="medium">
        <color rgb="FFE4E4E4"/>
      </top>
      <bottom style="medium">
        <color rgb="FF000000"/>
      </bottom>
      <diagonal/>
    </border>
    <border>
      <left style="medium">
        <color rgb="FFE4E4E4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E4E4E4"/>
      </right>
      <top style="medium">
        <color rgb="FF000000"/>
      </top>
      <bottom style="medium">
        <color rgb="FF000000"/>
      </bottom>
      <diagonal/>
    </border>
    <border>
      <left style="medium">
        <color rgb="FFE4E4E4"/>
      </left>
      <right style="medium">
        <color rgb="FF000000"/>
      </right>
      <top style="medium">
        <color rgb="FF000000"/>
      </top>
      <bottom style="medium">
        <color rgb="FFE4E4E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E4E4E4"/>
      </bottom>
      <diagonal/>
    </border>
    <border>
      <left style="medium">
        <color rgb="FF000000"/>
      </left>
      <right style="medium">
        <color rgb="FFE4E4E4"/>
      </right>
      <top style="medium">
        <color rgb="FF000000"/>
      </top>
      <bottom style="medium">
        <color rgb="FFE4E4E4"/>
      </bottom>
      <diagonal/>
    </border>
    <border>
      <left style="medium">
        <color rgb="FF000000"/>
      </left>
      <right style="medium">
        <color rgb="FF000000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2">
    <xf numFmtId="0" fontId="0" fillId="0" borderId="0" xfId="0"/>
    <xf numFmtId="0" fontId="18" fillId="33" borderId="0" xfId="0" applyFont="1" applyFill="1" applyAlignment="1">
      <alignment horizontal="left" readingOrder="1"/>
    </xf>
    <xf numFmtId="0" fontId="20" fillId="35" borderId="10" xfId="0" applyFont="1" applyFill="1" applyBorder="1" applyAlignment="1">
      <alignment horizontal="center" vertical="center" wrapText="1"/>
    </xf>
    <xf numFmtId="0" fontId="20" fillId="33" borderId="10" xfId="0" applyFont="1" applyFill="1" applyBorder="1" applyAlignment="1">
      <alignment horizontal="center" vertical="center" wrapText="1"/>
    </xf>
    <xf numFmtId="0" fontId="19" fillId="34" borderId="11" xfId="0" applyFont="1" applyFill="1" applyBorder="1" applyAlignment="1">
      <alignment horizontal="center" vertical="center" wrapText="1"/>
    </xf>
    <xf numFmtId="0" fontId="19" fillId="34" borderId="12" xfId="0" applyFont="1" applyFill="1" applyBorder="1" applyAlignment="1">
      <alignment horizontal="center" vertical="center" wrapText="1"/>
    </xf>
    <xf numFmtId="0" fontId="19" fillId="34" borderId="13" xfId="0" applyFont="1" applyFill="1" applyBorder="1" applyAlignment="1">
      <alignment horizontal="center" vertical="center" wrapText="1"/>
    </xf>
    <xf numFmtId="0" fontId="20" fillId="35" borderId="14" xfId="0" applyFont="1" applyFill="1" applyBorder="1" applyAlignment="1">
      <alignment horizontal="center" vertical="center" wrapText="1"/>
    </xf>
    <xf numFmtId="0" fontId="20" fillId="35" borderId="15" xfId="0" applyFont="1" applyFill="1" applyBorder="1" applyAlignment="1">
      <alignment horizontal="center" vertical="center" wrapText="1"/>
    </xf>
    <xf numFmtId="0" fontId="20" fillId="33" borderId="14" xfId="0" applyFont="1" applyFill="1" applyBorder="1" applyAlignment="1">
      <alignment horizontal="center" vertical="center" wrapText="1"/>
    </xf>
    <xf numFmtId="0" fontId="20" fillId="33" borderId="15" xfId="0" applyFont="1" applyFill="1" applyBorder="1" applyAlignment="1">
      <alignment horizontal="center" vertical="center" wrapText="1"/>
    </xf>
    <xf numFmtId="0" fontId="20" fillId="35" borderId="16" xfId="0" applyFont="1" applyFill="1" applyBorder="1" applyAlignment="1">
      <alignment horizontal="center" vertical="center" wrapText="1"/>
    </xf>
    <xf numFmtId="0" fontId="20" fillId="35" borderId="17" xfId="0" applyFont="1" applyFill="1" applyBorder="1" applyAlignment="1">
      <alignment horizontal="center" vertical="center" wrapText="1"/>
    </xf>
    <xf numFmtId="0" fontId="20" fillId="35" borderId="18" xfId="0" applyFont="1" applyFill="1" applyBorder="1" applyAlignment="1">
      <alignment horizontal="center" vertical="center" wrapText="1"/>
    </xf>
    <xf numFmtId="0" fontId="20" fillId="33" borderId="19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top"/>
    </xf>
    <xf numFmtId="3" fontId="21" fillId="0" borderId="0" xfId="0" applyNumberFormat="1" applyFont="1" applyAlignment="1">
      <alignment horizontal="right"/>
    </xf>
    <xf numFmtId="0" fontId="18" fillId="0" borderId="0" xfId="0" applyFont="1"/>
    <xf numFmtId="0" fontId="0" fillId="0" borderId="0" xfId="0" applyAlignment="1">
      <alignment wrapText="1"/>
    </xf>
    <xf numFmtId="0" fontId="0" fillId="36" borderId="0" xfId="0" applyFill="1"/>
    <xf numFmtId="0" fontId="18" fillId="36" borderId="0" xfId="0" applyFont="1" applyFill="1"/>
    <xf numFmtId="1" fontId="21" fillId="36" borderId="0" xfId="0" applyNumberFormat="1" applyFont="1" applyFill="1" applyAlignment="1">
      <alignment horizontal="right"/>
    </xf>
    <xf numFmtId="1" fontId="18" fillId="36" borderId="0" xfId="0" applyNumberFormat="1" applyFont="1" applyFill="1"/>
    <xf numFmtId="0" fontId="0" fillId="37" borderId="0" xfId="0" applyFill="1"/>
    <xf numFmtId="0" fontId="0" fillId="38" borderId="0" xfId="0" applyFill="1" applyAlignment="1">
      <alignment wrapText="1"/>
    </xf>
    <xf numFmtId="0" fontId="0" fillId="38" borderId="0" xfId="0" applyFill="1"/>
    <xf numFmtId="1" fontId="0" fillId="36" borderId="0" xfId="0" applyNumberFormat="1" applyFill="1"/>
    <xf numFmtId="1" fontId="0" fillId="38" borderId="0" xfId="0" applyNumberFormat="1" applyFill="1"/>
    <xf numFmtId="1" fontId="0" fillId="37" borderId="0" xfId="0" applyNumberFormat="1" applyFill="1"/>
    <xf numFmtId="0" fontId="0" fillId="37" borderId="0" xfId="0" applyFill="1" applyAlignment="1">
      <alignment wrapText="1"/>
    </xf>
    <xf numFmtId="0" fontId="0" fillId="39" borderId="0" xfId="0" applyFill="1" applyAlignment="1">
      <alignment wrapText="1"/>
    </xf>
    <xf numFmtId="0" fontId="0" fillId="39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F35FC-DF90-4D57-B120-B324E6918B59}">
  <dimension ref="A1:CN53"/>
  <sheetViews>
    <sheetView tabSelected="1" workbookViewId="0">
      <pane xSplit="2" ySplit="1" topLeftCell="BP14" activePane="bottomRight" state="frozen"/>
      <selection pane="topRight" activeCell="C1" sqref="C1"/>
      <selection pane="bottomLeft" activeCell="A2" sqref="A2"/>
      <selection pane="bottomRight" activeCell="BP18" sqref="BP18"/>
    </sheetView>
  </sheetViews>
  <sheetFormatPr defaultRowHeight="15"/>
  <cols>
    <col min="3" max="4" width="9.140625" style="19"/>
    <col min="5" max="5" width="9.140625" style="25"/>
    <col min="6" max="6" width="15.7109375" style="25" customWidth="1"/>
    <col min="7" max="7" width="9.140625" style="25"/>
    <col min="8" max="8" width="12.5703125" style="25" customWidth="1"/>
    <col min="9" max="11" width="9.140625" style="25"/>
    <col min="12" max="12" width="12.85546875" style="25" customWidth="1"/>
    <col min="13" max="13" width="9.7109375" style="25" customWidth="1"/>
    <col min="14" max="18" width="9.140625" style="25"/>
    <col min="19" max="19" width="9.42578125" style="25" customWidth="1"/>
    <col min="20" max="20" width="13.28515625" style="25" customWidth="1"/>
    <col min="21" max="21" width="13.28515625" style="23" customWidth="1"/>
    <col min="22" max="36" width="9.140625" style="23"/>
    <col min="37" max="52" width="9.140625" style="25"/>
    <col min="53" max="58" width="9.140625" style="23"/>
    <col min="59" max="64" width="9.140625" style="25"/>
    <col min="65" max="70" width="9.140625" style="23"/>
    <col min="71" max="76" width="9.140625" style="25"/>
    <col min="77" max="85" width="9.140625" style="23"/>
    <col min="86" max="92" width="9.140625" style="31"/>
  </cols>
  <sheetData>
    <row r="1" spans="1:92" ht="75">
      <c r="A1" t="s">
        <v>82</v>
      </c>
      <c r="B1" t="s">
        <v>0</v>
      </c>
      <c r="C1" s="19" t="s">
        <v>156</v>
      </c>
      <c r="D1" s="20" t="s">
        <v>157</v>
      </c>
      <c r="E1" s="25" t="s">
        <v>52</v>
      </c>
      <c r="F1" s="25" t="s">
        <v>53</v>
      </c>
      <c r="G1" s="25" t="s">
        <v>54</v>
      </c>
      <c r="H1" s="25" t="s">
        <v>55</v>
      </c>
      <c r="I1" s="25" t="s">
        <v>56</v>
      </c>
      <c r="J1" s="25" t="s">
        <v>57</v>
      </c>
      <c r="K1" s="25" t="s">
        <v>58</v>
      </c>
      <c r="L1" s="25" t="s">
        <v>59</v>
      </c>
      <c r="M1" s="25" t="s">
        <v>60</v>
      </c>
      <c r="N1" s="25" t="s">
        <v>61</v>
      </c>
      <c r="O1" s="25" t="s">
        <v>62</v>
      </c>
      <c r="P1" s="25" t="s">
        <v>63</v>
      </c>
      <c r="Q1" s="25" t="s">
        <v>64</v>
      </c>
      <c r="R1" s="25" t="s">
        <v>65</v>
      </c>
      <c r="S1" s="25" t="s">
        <v>66</v>
      </c>
      <c r="T1" s="25" t="s">
        <v>67</v>
      </c>
      <c r="U1" s="23" t="s">
        <v>172</v>
      </c>
      <c r="V1" s="23" t="s">
        <v>68</v>
      </c>
      <c r="W1" s="23" t="s">
        <v>69</v>
      </c>
      <c r="X1" s="23" t="s">
        <v>70</v>
      </c>
      <c r="Y1" s="23" t="s">
        <v>71</v>
      </c>
      <c r="Z1" s="23" t="s">
        <v>72</v>
      </c>
      <c r="AA1" s="23" t="s">
        <v>73</v>
      </c>
      <c r="AB1" s="23" t="s">
        <v>74</v>
      </c>
      <c r="AC1" s="23" t="s">
        <v>75</v>
      </c>
      <c r="AD1" s="23" t="s">
        <v>76</v>
      </c>
      <c r="AE1" s="23" t="s">
        <v>77</v>
      </c>
      <c r="AF1" s="23" t="s">
        <v>78</v>
      </c>
      <c r="AG1" s="23" t="s">
        <v>79</v>
      </c>
      <c r="AH1" s="23" t="s">
        <v>80</v>
      </c>
      <c r="AI1" s="23" t="s">
        <v>81</v>
      </c>
      <c r="AJ1" s="23" t="s">
        <v>152</v>
      </c>
      <c r="AK1" s="24" t="s">
        <v>158</v>
      </c>
      <c r="AL1" s="24" t="s">
        <v>159</v>
      </c>
      <c r="AM1" s="24" t="s">
        <v>160</v>
      </c>
      <c r="AN1" s="24" t="s">
        <v>161</v>
      </c>
      <c r="AO1" s="24" t="s">
        <v>162</v>
      </c>
      <c r="AP1" s="24" t="s">
        <v>163</v>
      </c>
      <c r="AQ1" s="24" t="s">
        <v>164</v>
      </c>
      <c r="AR1" s="24" t="s">
        <v>165</v>
      </c>
      <c r="AS1" s="24" t="s">
        <v>166</v>
      </c>
      <c r="AT1" s="24" t="s">
        <v>167</v>
      </c>
      <c r="AU1" s="24" t="s">
        <v>173</v>
      </c>
      <c r="AV1" s="24" t="s">
        <v>174</v>
      </c>
      <c r="AW1" s="24" t="s">
        <v>168</v>
      </c>
      <c r="AX1" s="24" t="s">
        <v>169</v>
      </c>
      <c r="AY1" s="24" t="s">
        <v>170</v>
      </c>
      <c r="AZ1" s="24" t="s">
        <v>171</v>
      </c>
      <c r="BA1" s="29" t="s">
        <v>175</v>
      </c>
      <c r="BB1" s="29" t="s">
        <v>176</v>
      </c>
      <c r="BC1" s="29" t="s">
        <v>177</v>
      </c>
      <c r="BD1" s="29" t="s">
        <v>178</v>
      </c>
      <c r="BE1" s="29" t="s">
        <v>179</v>
      </c>
      <c r="BF1" s="29" t="s">
        <v>180</v>
      </c>
      <c r="BG1" s="24" t="s">
        <v>182</v>
      </c>
      <c r="BH1" s="24" t="s">
        <v>183</v>
      </c>
      <c r="BI1" s="24" t="s">
        <v>184</v>
      </c>
      <c r="BJ1" s="24" t="s">
        <v>185</v>
      </c>
      <c r="BK1" s="24" t="s">
        <v>186</v>
      </c>
      <c r="BL1" s="24" t="s">
        <v>187</v>
      </c>
      <c r="BM1" s="29" t="s">
        <v>188</v>
      </c>
      <c r="BN1" s="29" t="s">
        <v>189</v>
      </c>
      <c r="BO1" s="29" t="s">
        <v>190</v>
      </c>
      <c r="BP1" s="29" t="s">
        <v>191</v>
      </c>
      <c r="BQ1" s="29" t="s">
        <v>192</v>
      </c>
      <c r="BR1" s="29" t="s">
        <v>193</v>
      </c>
      <c r="BS1" s="24" t="s">
        <v>194</v>
      </c>
      <c r="BT1" s="24" t="s">
        <v>195</v>
      </c>
      <c r="BU1" s="24" t="s">
        <v>196</v>
      </c>
      <c r="BV1" s="24" t="s">
        <v>197</v>
      </c>
      <c r="BW1" s="24" t="s">
        <v>198</v>
      </c>
      <c r="BX1" s="24" t="s">
        <v>199</v>
      </c>
      <c r="BY1" s="29" t="s">
        <v>200</v>
      </c>
      <c r="BZ1" s="29" t="s">
        <v>201</v>
      </c>
      <c r="CA1" s="29" t="s">
        <v>202</v>
      </c>
      <c r="CB1" s="29" t="s">
        <v>203</v>
      </c>
      <c r="CC1" s="29" t="s">
        <v>204</v>
      </c>
      <c r="CD1" s="29" t="s">
        <v>205</v>
      </c>
      <c r="CE1" s="29" t="s">
        <v>206</v>
      </c>
      <c r="CF1" s="29" t="s">
        <v>207</v>
      </c>
      <c r="CG1" s="29" t="s">
        <v>208</v>
      </c>
      <c r="CH1" s="30" t="s">
        <v>209</v>
      </c>
      <c r="CI1" s="30" t="s">
        <v>210</v>
      </c>
      <c r="CJ1" s="30" t="s">
        <v>211</v>
      </c>
      <c r="CK1" s="30" t="s">
        <v>212</v>
      </c>
      <c r="CL1" s="30" t="s">
        <v>213</v>
      </c>
      <c r="CM1" s="30" t="s">
        <v>214</v>
      </c>
      <c r="CN1" s="30" t="s">
        <v>215</v>
      </c>
    </row>
    <row r="2" spans="1:92">
      <c r="A2" t="s">
        <v>83</v>
      </c>
      <c r="B2" t="s">
        <v>1</v>
      </c>
      <c r="C2" s="21">
        <v>271109</v>
      </c>
      <c r="D2" s="22">
        <v>14953</v>
      </c>
      <c r="E2" s="25">
        <v>335</v>
      </c>
      <c r="F2" s="25">
        <v>189</v>
      </c>
      <c r="G2" s="25">
        <v>35</v>
      </c>
      <c r="H2" s="25">
        <v>13</v>
      </c>
      <c r="I2" s="25">
        <v>18</v>
      </c>
      <c r="J2" s="25">
        <v>11</v>
      </c>
      <c r="K2" s="25">
        <v>77</v>
      </c>
      <c r="L2" s="25">
        <v>49</v>
      </c>
      <c r="M2" s="25">
        <v>173</v>
      </c>
      <c r="N2" s="25">
        <v>98</v>
      </c>
      <c r="O2" s="25">
        <v>11</v>
      </c>
      <c r="P2" s="25">
        <v>5</v>
      </c>
      <c r="Q2" s="25">
        <v>87</v>
      </c>
      <c r="R2" s="25">
        <v>46</v>
      </c>
      <c r="S2" s="25">
        <v>246</v>
      </c>
      <c r="T2" s="25">
        <v>141</v>
      </c>
      <c r="U2" s="23">
        <v>2064</v>
      </c>
      <c r="V2" s="23">
        <v>1103</v>
      </c>
      <c r="W2" s="23">
        <v>253</v>
      </c>
      <c r="X2" s="23">
        <v>63</v>
      </c>
      <c r="Y2" s="23">
        <v>151</v>
      </c>
      <c r="Z2" s="23">
        <v>68</v>
      </c>
      <c r="AA2" s="23">
        <v>119</v>
      </c>
      <c r="AB2" s="23">
        <v>95</v>
      </c>
      <c r="AC2" s="23">
        <v>1340</v>
      </c>
      <c r="AD2" s="23">
        <v>784</v>
      </c>
      <c r="AE2" s="23">
        <v>60</v>
      </c>
      <c r="AF2" s="23">
        <v>29</v>
      </c>
      <c r="AG2" s="23">
        <v>765</v>
      </c>
      <c r="AH2" s="23">
        <v>382</v>
      </c>
      <c r="AI2" s="23">
        <v>1281</v>
      </c>
      <c r="AJ2" s="23">
        <v>709</v>
      </c>
      <c r="AK2" s="25">
        <f>E2+U2</f>
        <v>2399</v>
      </c>
      <c r="AL2" s="25">
        <f t="shared" ref="AL2:AZ17" si="0">F2+V2</f>
        <v>1292</v>
      </c>
      <c r="AM2" s="25">
        <f t="shared" si="0"/>
        <v>288</v>
      </c>
      <c r="AN2" s="25">
        <f t="shared" si="0"/>
        <v>76</v>
      </c>
      <c r="AO2" s="25">
        <f t="shared" si="0"/>
        <v>169</v>
      </c>
      <c r="AP2" s="25">
        <f t="shared" si="0"/>
        <v>79</v>
      </c>
      <c r="AQ2" s="25">
        <f t="shared" si="0"/>
        <v>196</v>
      </c>
      <c r="AR2" s="25">
        <f t="shared" si="0"/>
        <v>144</v>
      </c>
      <c r="AS2" s="25">
        <f t="shared" si="0"/>
        <v>1513</v>
      </c>
      <c r="AT2" s="25">
        <f t="shared" si="0"/>
        <v>882</v>
      </c>
      <c r="AU2" s="25">
        <f t="shared" si="0"/>
        <v>71</v>
      </c>
      <c r="AV2" s="25">
        <f t="shared" si="0"/>
        <v>34</v>
      </c>
      <c r="AW2" s="25">
        <f t="shared" si="0"/>
        <v>852</v>
      </c>
      <c r="AX2" s="25">
        <f t="shared" si="0"/>
        <v>428</v>
      </c>
      <c r="AY2" s="25">
        <f t="shared" si="0"/>
        <v>1527</v>
      </c>
      <c r="AZ2" s="25">
        <f t="shared" si="0"/>
        <v>850</v>
      </c>
      <c r="BA2" s="23">
        <f>U2/AK2</f>
        <v>0.86035848270112547</v>
      </c>
      <c r="BB2" s="23">
        <f>W2/AM2</f>
        <v>0.87847222222222221</v>
      </c>
      <c r="BC2" s="23">
        <f>Y2/AO2</f>
        <v>0.89349112426035504</v>
      </c>
      <c r="BD2" s="23">
        <f>AC2/AS2</f>
        <v>0.88565763384005292</v>
      </c>
      <c r="BE2" s="23">
        <f>AG2/AW2</f>
        <v>0.897887323943662</v>
      </c>
      <c r="BF2" s="23">
        <f>AI2/AY2</f>
        <v>0.83889980353634575</v>
      </c>
      <c r="BG2" s="25">
        <f>F2/E2</f>
        <v>0.56417910447761199</v>
      </c>
      <c r="BH2" s="25">
        <f>H2/G2</f>
        <v>0.37142857142857144</v>
      </c>
      <c r="BI2" s="25">
        <f>J2/I2</f>
        <v>0.61111111111111116</v>
      </c>
      <c r="BJ2" s="25">
        <f>N2/M2</f>
        <v>0.56647398843930641</v>
      </c>
      <c r="BK2" s="25">
        <f>R2/Q2</f>
        <v>0.52873563218390807</v>
      </c>
      <c r="BL2" s="25">
        <f>T2/S2</f>
        <v>0.57317073170731703</v>
      </c>
      <c r="BM2" s="23">
        <f>V2/U2</f>
        <v>0.5343992248062015</v>
      </c>
      <c r="BN2" s="23">
        <f>X2/W2</f>
        <v>0.24901185770750989</v>
      </c>
      <c r="BO2" s="23">
        <f>Z2/Y2</f>
        <v>0.45033112582781459</v>
      </c>
      <c r="BP2" s="23">
        <f>AD2/AC2</f>
        <v>0.58507462686567169</v>
      </c>
      <c r="BQ2" s="23">
        <f>AH2/AG2</f>
        <v>0.49934640522875817</v>
      </c>
      <c r="BR2" s="23">
        <f>AJ2/AI2</f>
        <v>0.55347384855581572</v>
      </c>
      <c r="BS2" s="25">
        <f>AL2/AK2</f>
        <v>0.53855773238849525</v>
      </c>
      <c r="BT2" s="25">
        <f>AN2/AM2</f>
        <v>0.2638888888888889</v>
      </c>
      <c r="BU2" s="25">
        <f>AP2/AO2</f>
        <v>0.46745562130177515</v>
      </c>
      <c r="BV2" s="25">
        <f>AT2/AS2</f>
        <v>0.58294778585591545</v>
      </c>
      <c r="BW2" s="25">
        <f>AX2/AW2</f>
        <v>0.50234741784037562</v>
      </c>
      <c r="BX2" s="25">
        <f>AZ2/AY2</f>
        <v>0.55664702030124424</v>
      </c>
      <c r="BY2" s="23">
        <f>BH2/BJ2</f>
        <v>0.65568513119533522</v>
      </c>
      <c r="BZ2" s="23">
        <f>BI2/BJ2</f>
        <v>1.0787981859410432</v>
      </c>
      <c r="CA2" s="23">
        <f>BK2/BL2</f>
        <v>0.92247493274639292</v>
      </c>
      <c r="CB2" s="23">
        <f>BN2/BP2</f>
        <v>0.42560700169395821</v>
      </c>
      <c r="CC2" s="23">
        <f>BO2/BP2</f>
        <v>0.76969860791998912</v>
      </c>
      <c r="CD2" s="23">
        <f>BQ2/BR2</f>
        <v>0.90220415387593689</v>
      </c>
      <c r="CE2" s="23">
        <f>BT2/BV2</f>
        <v>0.45268014613252705</v>
      </c>
      <c r="CF2" s="23">
        <f>BU2/BV2</f>
        <v>0.80188248869567547</v>
      </c>
      <c r="CG2" s="23">
        <f>BW2/BX2</f>
        <v>0.90245236122618067</v>
      </c>
      <c r="CH2" s="31">
        <f t="shared" ref="CH2:CH33" si="1">(BA2-PRatioAvg)/PRationStd</f>
        <v>1.994333103844752</v>
      </c>
      <c r="CI2" s="31">
        <f t="shared" ref="CI2:CI33" si="2">(BS2-PnA_Total_PassRateAvg)/PnA_Total_PassRateStd</f>
        <v>-1.196743266596034</v>
      </c>
      <c r="CJ2" s="31">
        <f t="shared" ref="CJ2:CJ33" si="3">(BM2-P_Total_PassRateAvg)/P_Total_PassRateStd</f>
        <v>-1.3096240114485089</v>
      </c>
      <c r="CK2" s="31">
        <f t="shared" ref="CK2:CK33" si="4">(BG2-A_Total_PassRateAvg)/A_Total_PassRateStd</f>
        <v>-0.50256985140672972</v>
      </c>
      <c r="CL2" s="31">
        <f t="shared" ref="CL2:CL33" si="5">(CE2-RS_BlackWhite_PnA_PassRate_Avg)/RS_BlackWhite_PnA_PassRate_Std</f>
        <v>0.25828519321360427</v>
      </c>
      <c r="CM2" s="31">
        <f t="shared" ref="CM2:CM33" si="6">(CF2-RS_HispanicWhite_PnA_PassRate_Avg)/RS_HispanicWhite_PnA_PassRate_Std</f>
        <v>0.70121843416691743</v>
      </c>
      <c r="CN2" s="31">
        <f t="shared" ref="CN2:CN33" si="7">(CG2-RS_FemaleMale_PnA_PassRate_Avg)/RS_FemaleMale_PnA_PassRate_Std</f>
        <v>-0.23222752699585658</v>
      </c>
    </row>
    <row r="3" spans="1:92">
      <c r="A3" t="s">
        <v>96</v>
      </c>
      <c r="B3" t="s">
        <v>2</v>
      </c>
      <c r="C3" s="21">
        <v>71857</v>
      </c>
      <c r="D3" s="22"/>
      <c r="E3" s="25">
        <v>39</v>
      </c>
      <c r="F3" s="25">
        <v>28</v>
      </c>
      <c r="G3" s="25">
        <v>0</v>
      </c>
      <c r="H3" s="25">
        <v>0</v>
      </c>
      <c r="I3" s="25">
        <v>2</v>
      </c>
      <c r="J3" s="25">
        <v>0</v>
      </c>
      <c r="K3" s="25">
        <v>2</v>
      </c>
      <c r="L3" s="25">
        <v>0</v>
      </c>
      <c r="M3" s="25">
        <v>29</v>
      </c>
      <c r="N3" s="25">
        <v>21</v>
      </c>
      <c r="O3" s="25">
        <v>1</v>
      </c>
      <c r="P3" s="25">
        <v>0</v>
      </c>
      <c r="Q3" s="25">
        <v>6</v>
      </c>
      <c r="R3" s="25">
        <v>4</v>
      </c>
      <c r="S3" s="25">
        <v>33</v>
      </c>
      <c r="T3" s="25">
        <v>24</v>
      </c>
      <c r="U3" s="23">
        <v>61</v>
      </c>
      <c r="V3" s="23">
        <v>49</v>
      </c>
      <c r="W3" s="23">
        <v>1</v>
      </c>
      <c r="X3" s="23">
        <v>0</v>
      </c>
      <c r="Y3" s="23">
        <v>1</v>
      </c>
      <c r="Z3" s="23">
        <v>0</v>
      </c>
      <c r="AA3" s="23">
        <v>10</v>
      </c>
      <c r="AB3" s="23">
        <v>7</v>
      </c>
      <c r="AC3" s="23">
        <v>42</v>
      </c>
      <c r="AD3" s="23">
        <v>35</v>
      </c>
      <c r="AE3" s="23">
        <v>0</v>
      </c>
      <c r="AF3" s="23">
        <v>0</v>
      </c>
      <c r="AG3" s="23">
        <v>14</v>
      </c>
      <c r="AH3" s="23">
        <v>9</v>
      </c>
      <c r="AI3" s="23">
        <v>47</v>
      </c>
      <c r="AJ3" s="23">
        <v>40</v>
      </c>
      <c r="AK3" s="25">
        <f t="shared" ref="AK3:AK52" si="8">E3+U3</f>
        <v>100</v>
      </c>
      <c r="AL3" s="25">
        <f t="shared" si="0"/>
        <v>77</v>
      </c>
      <c r="AM3" s="25">
        <f t="shared" si="0"/>
        <v>1</v>
      </c>
      <c r="AN3" s="25">
        <f t="shared" si="0"/>
        <v>0</v>
      </c>
      <c r="AO3" s="25">
        <f t="shared" si="0"/>
        <v>3</v>
      </c>
      <c r="AP3" s="25">
        <f t="shared" si="0"/>
        <v>0</v>
      </c>
      <c r="AQ3" s="25">
        <f t="shared" si="0"/>
        <v>12</v>
      </c>
      <c r="AR3" s="25">
        <f t="shared" si="0"/>
        <v>7</v>
      </c>
      <c r="AS3" s="25">
        <f t="shared" si="0"/>
        <v>71</v>
      </c>
      <c r="AT3" s="25">
        <f t="shared" si="0"/>
        <v>56</v>
      </c>
      <c r="AU3" s="25">
        <f t="shared" si="0"/>
        <v>1</v>
      </c>
      <c r="AV3" s="25">
        <f t="shared" si="0"/>
        <v>0</v>
      </c>
      <c r="AW3" s="25">
        <f t="shared" si="0"/>
        <v>20</v>
      </c>
      <c r="AX3" s="25">
        <f t="shared" si="0"/>
        <v>13</v>
      </c>
      <c r="AY3" s="25">
        <f t="shared" si="0"/>
        <v>80</v>
      </c>
      <c r="AZ3" s="25">
        <f t="shared" si="0"/>
        <v>64</v>
      </c>
      <c r="BA3" s="23">
        <f t="shared" ref="BA3:BA52" si="9">U3/AK3</f>
        <v>0.61</v>
      </c>
      <c r="BB3" s="23">
        <f t="shared" ref="BB3:BB51" si="10">W3/AM3</f>
        <v>1</v>
      </c>
      <c r="BC3" s="23">
        <f t="shared" ref="BC3:BC52" si="11">Y3/AO3</f>
        <v>0.33333333333333331</v>
      </c>
      <c r="BD3" s="23">
        <f t="shared" ref="BD3:BD52" si="12">AC3/AS3</f>
        <v>0.59154929577464788</v>
      </c>
      <c r="BE3" s="23">
        <f t="shared" ref="BE3:BE52" si="13">AG3/AW3</f>
        <v>0.7</v>
      </c>
      <c r="BF3" s="23">
        <f t="shared" ref="BF3:BF52" si="14">AI3/AY3</f>
        <v>0.58750000000000002</v>
      </c>
      <c r="BG3" s="25">
        <f t="shared" ref="BG3:BG53" si="15">F3/E3</f>
        <v>0.71794871794871795</v>
      </c>
      <c r="BI3" s="25">
        <f t="shared" ref="BI3:BI53" si="16">J3/I3</f>
        <v>0</v>
      </c>
      <c r="BJ3" s="25">
        <f t="shared" ref="BJ3:BJ53" si="17">N3/M3</f>
        <v>0.72413793103448276</v>
      </c>
      <c r="BK3" s="25">
        <f t="shared" ref="BK3:BK53" si="18">R3/Q3</f>
        <v>0.66666666666666663</v>
      </c>
      <c r="BL3" s="25">
        <f t="shared" ref="BL3:BL53" si="19">T3/S3</f>
        <v>0.72727272727272729</v>
      </c>
      <c r="BM3" s="23">
        <f t="shared" ref="BM3:BM53" si="20">V3/U3</f>
        <v>0.80327868852459017</v>
      </c>
      <c r="BN3" s="23">
        <f t="shared" ref="BN3:BN53" si="21">X3/W3</f>
        <v>0</v>
      </c>
      <c r="BO3" s="23">
        <f t="shared" ref="BO3:BO53" si="22">Z3/Y3</f>
        <v>0</v>
      </c>
      <c r="BP3" s="23">
        <f t="shared" ref="BP3:BP53" si="23">AD3/AC3</f>
        <v>0.83333333333333337</v>
      </c>
      <c r="BQ3" s="23">
        <f t="shared" ref="BQ3:BQ53" si="24">AH3/AG3</f>
        <v>0.6428571428571429</v>
      </c>
      <c r="BR3" s="23">
        <f t="shared" ref="BR3:BR53" si="25">AJ3/AI3</f>
        <v>0.85106382978723405</v>
      </c>
      <c r="BS3" s="25">
        <f t="shared" ref="BS3:BS53" si="26">AL3/AK3</f>
        <v>0.77</v>
      </c>
      <c r="BT3" s="25">
        <f t="shared" ref="BT3:BT53" si="27">AN3/AM3</f>
        <v>0</v>
      </c>
      <c r="BU3" s="25">
        <f t="shared" ref="BU3:BU53" si="28">AP3/AO3</f>
        <v>0</v>
      </c>
      <c r="BV3" s="25">
        <f t="shared" ref="BV3:BV53" si="29">AT3/AS3</f>
        <v>0.78873239436619713</v>
      </c>
      <c r="BW3" s="25">
        <f t="shared" ref="BW3:BW53" si="30">AX3/AW3</f>
        <v>0.65</v>
      </c>
      <c r="BX3" s="25">
        <f t="shared" ref="BX3:BX53" si="31">AZ3/AY3</f>
        <v>0.8</v>
      </c>
      <c r="BY3" s="23">
        <f t="shared" ref="BY3:BY53" si="32">BH3/BJ3</f>
        <v>0</v>
      </c>
      <c r="BZ3" s="23">
        <f t="shared" ref="BZ3:BZ53" si="33">BI3/BJ3</f>
        <v>0</v>
      </c>
      <c r="CA3" s="23">
        <f t="shared" ref="CA3:CA53" si="34">BK3/BL3</f>
        <v>0.91666666666666663</v>
      </c>
      <c r="CB3" s="23">
        <f t="shared" ref="CB3:CB53" si="35">BN3/BP3</f>
        <v>0</v>
      </c>
      <c r="CC3" s="23">
        <f t="shared" ref="CC3:CC53" si="36">BO3/BP3</f>
        <v>0</v>
      </c>
      <c r="CD3" s="23">
        <f t="shared" ref="CD3:CD53" si="37">BQ3/BR3</f>
        <v>0.75535714285714295</v>
      </c>
      <c r="CE3" s="23">
        <f t="shared" ref="CE3:CE51" si="38">BT3/BV3</f>
        <v>0</v>
      </c>
      <c r="CF3" s="23">
        <f t="shared" ref="CF3:CF53" si="39">BU3/BV3</f>
        <v>0</v>
      </c>
      <c r="CG3" s="23">
        <f t="shared" ref="CG3:CG53" si="40">BW3/BX3</f>
        <v>0.8125</v>
      </c>
      <c r="CH3" s="31">
        <f t="shared" si="1"/>
        <v>-0.20495432577770548</v>
      </c>
      <c r="CI3" s="31">
        <f t="shared" si="2"/>
        <v>1.3342428459785936</v>
      </c>
      <c r="CJ3" s="31">
        <f t="shared" si="3"/>
        <v>1.3256945874121957</v>
      </c>
      <c r="CK3" s="31">
        <f t="shared" si="4"/>
        <v>0.91144251224340722</v>
      </c>
      <c r="CL3" s="31">
        <f t="shared" si="5"/>
        <v>-1.4537825208016739</v>
      </c>
      <c r="CM3" s="31">
        <f t="shared" si="6"/>
        <v>-2.4397796982645334</v>
      </c>
      <c r="CN3" s="31">
        <f t="shared" si="7"/>
        <v>-0.76756983789115307</v>
      </c>
    </row>
    <row r="4" spans="1:92">
      <c r="A4" t="s">
        <v>97</v>
      </c>
      <c r="B4" t="s">
        <v>3</v>
      </c>
      <c r="C4" s="21">
        <v>424108</v>
      </c>
      <c r="D4" s="22">
        <v>8279</v>
      </c>
      <c r="E4" s="25">
        <v>627</v>
      </c>
      <c r="F4" s="25">
        <v>370</v>
      </c>
      <c r="G4" s="25">
        <v>15</v>
      </c>
      <c r="H4" s="25">
        <v>4</v>
      </c>
      <c r="I4" s="25">
        <v>97</v>
      </c>
      <c r="J4" s="25">
        <v>39</v>
      </c>
      <c r="K4" s="25">
        <v>188</v>
      </c>
      <c r="L4" s="25">
        <v>135</v>
      </c>
      <c r="M4" s="25">
        <v>269</v>
      </c>
      <c r="N4" s="25">
        <v>166</v>
      </c>
      <c r="O4" s="25">
        <v>19</v>
      </c>
      <c r="P4" s="25">
        <v>7</v>
      </c>
      <c r="Q4" s="25">
        <v>148</v>
      </c>
      <c r="R4" s="25">
        <v>90</v>
      </c>
      <c r="S4" s="25">
        <v>477</v>
      </c>
      <c r="T4" s="25">
        <v>279</v>
      </c>
      <c r="U4" s="23">
        <v>960</v>
      </c>
      <c r="V4" s="23">
        <v>699</v>
      </c>
      <c r="W4" s="23">
        <v>29</v>
      </c>
      <c r="X4" s="23">
        <v>16</v>
      </c>
      <c r="Y4" s="23">
        <v>239</v>
      </c>
      <c r="Z4" s="23">
        <v>133</v>
      </c>
      <c r="AA4" s="23">
        <v>221</v>
      </c>
      <c r="AB4" s="23">
        <v>189</v>
      </c>
      <c r="AC4" s="23">
        <v>379</v>
      </c>
      <c r="AD4" s="23">
        <v>298</v>
      </c>
      <c r="AE4" s="23">
        <v>34</v>
      </c>
      <c r="AF4" s="23">
        <v>21</v>
      </c>
      <c r="AG4" s="23">
        <v>273</v>
      </c>
      <c r="AH4" s="23">
        <v>202</v>
      </c>
      <c r="AI4" s="23">
        <v>680</v>
      </c>
      <c r="AJ4" s="23">
        <v>493</v>
      </c>
      <c r="AK4" s="25">
        <f t="shared" si="8"/>
        <v>1587</v>
      </c>
      <c r="AL4" s="25">
        <f t="shared" si="0"/>
        <v>1069</v>
      </c>
      <c r="AM4" s="25">
        <f t="shared" si="0"/>
        <v>44</v>
      </c>
      <c r="AN4" s="25">
        <f t="shared" si="0"/>
        <v>20</v>
      </c>
      <c r="AO4" s="25">
        <f t="shared" si="0"/>
        <v>336</v>
      </c>
      <c r="AP4" s="25">
        <f t="shared" si="0"/>
        <v>172</v>
      </c>
      <c r="AQ4" s="25">
        <f t="shared" si="0"/>
        <v>409</v>
      </c>
      <c r="AR4" s="25">
        <f t="shared" si="0"/>
        <v>324</v>
      </c>
      <c r="AS4" s="25">
        <f t="shared" si="0"/>
        <v>648</v>
      </c>
      <c r="AT4" s="25">
        <f t="shared" si="0"/>
        <v>464</v>
      </c>
      <c r="AU4" s="25">
        <f t="shared" si="0"/>
        <v>53</v>
      </c>
      <c r="AV4" s="25">
        <f t="shared" si="0"/>
        <v>28</v>
      </c>
      <c r="AW4" s="25">
        <f t="shared" si="0"/>
        <v>421</v>
      </c>
      <c r="AX4" s="25">
        <f t="shared" si="0"/>
        <v>292</v>
      </c>
      <c r="AY4" s="25">
        <f t="shared" si="0"/>
        <v>1157</v>
      </c>
      <c r="AZ4" s="25">
        <f t="shared" si="0"/>
        <v>772</v>
      </c>
      <c r="BA4" s="23">
        <f t="shared" si="9"/>
        <v>0.60491493383742911</v>
      </c>
      <c r="BB4" s="23">
        <f t="shared" si="10"/>
        <v>0.65909090909090906</v>
      </c>
      <c r="BC4" s="23">
        <f t="shared" si="11"/>
        <v>0.71130952380952384</v>
      </c>
      <c r="BD4" s="23">
        <f t="shared" si="12"/>
        <v>0.58487654320987659</v>
      </c>
      <c r="BE4" s="23">
        <f t="shared" si="13"/>
        <v>0.64845605700712594</v>
      </c>
      <c r="BF4" s="23">
        <f t="shared" si="14"/>
        <v>0.58772687986171135</v>
      </c>
      <c r="BG4" s="25">
        <f t="shared" si="15"/>
        <v>0.5901116427432217</v>
      </c>
      <c r="BH4" s="25">
        <f t="shared" ref="BH4:BH53" si="41">H4/G4</f>
        <v>0.26666666666666666</v>
      </c>
      <c r="BI4" s="25">
        <f t="shared" si="16"/>
        <v>0.40206185567010311</v>
      </c>
      <c r="BJ4" s="25">
        <f t="shared" si="17"/>
        <v>0.61710037174721188</v>
      </c>
      <c r="BK4" s="25">
        <f t="shared" si="18"/>
        <v>0.60810810810810811</v>
      </c>
      <c r="BL4" s="25">
        <f t="shared" si="19"/>
        <v>0.58490566037735847</v>
      </c>
      <c r="BM4" s="23">
        <f t="shared" si="20"/>
        <v>0.72812500000000002</v>
      </c>
      <c r="BN4" s="23">
        <f t="shared" si="21"/>
        <v>0.55172413793103448</v>
      </c>
      <c r="BO4" s="23">
        <f t="shared" si="22"/>
        <v>0.55648535564853552</v>
      </c>
      <c r="BP4" s="23">
        <f t="shared" si="23"/>
        <v>0.78627968337730869</v>
      </c>
      <c r="BQ4" s="23">
        <f t="shared" si="24"/>
        <v>0.73992673992673996</v>
      </c>
      <c r="BR4" s="23">
        <f t="shared" si="25"/>
        <v>0.72499999999999998</v>
      </c>
      <c r="BS4" s="25">
        <f t="shared" si="26"/>
        <v>0.67359798361688716</v>
      </c>
      <c r="BT4" s="25">
        <f t="shared" si="27"/>
        <v>0.45454545454545453</v>
      </c>
      <c r="BU4" s="25">
        <f t="shared" si="28"/>
        <v>0.51190476190476186</v>
      </c>
      <c r="BV4" s="25">
        <f t="shared" si="29"/>
        <v>0.71604938271604934</v>
      </c>
      <c r="BW4" s="25">
        <f t="shared" si="30"/>
        <v>0.69358669833729214</v>
      </c>
      <c r="BX4" s="25">
        <f t="shared" si="31"/>
        <v>0.66724286949006051</v>
      </c>
      <c r="BY4" s="23">
        <f t="shared" si="32"/>
        <v>0.43212851405622488</v>
      </c>
      <c r="BZ4" s="23">
        <f t="shared" si="33"/>
        <v>0.65153397093528753</v>
      </c>
      <c r="CA4" s="23">
        <f t="shared" si="34"/>
        <v>1.0396687009590235</v>
      </c>
      <c r="CB4" s="23">
        <f t="shared" si="35"/>
        <v>0.7016894237445036</v>
      </c>
      <c r="CC4" s="23">
        <f t="shared" si="36"/>
        <v>0.70774479795568779</v>
      </c>
      <c r="CD4" s="23">
        <f t="shared" si="37"/>
        <v>1.0205886067955035</v>
      </c>
      <c r="CE4" s="23">
        <f t="shared" si="38"/>
        <v>0.63479623824451414</v>
      </c>
      <c r="CF4" s="23">
        <f t="shared" si="39"/>
        <v>0.71490147783251234</v>
      </c>
      <c r="CG4" s="23">
        <f t="shared" si="40"/>
        <v>1.0394816191402163</v>
      </c>
      <c r="CH4" s="31">
        <f t="shared" si="1"/>
        <v>-0.24962436039958549</v>
      </c>
      <c r="CI4" s="31">
        <f t="shared" si="2"/>
        <v>0.28001810471650196</v>
      </c>
      <c r="CJ4" s="31">
        <f t="shared" si="3"/>
        <v>0.58910462846587464</v>
      </c>
      <c r="CK4" s="31">
        <f t="shared" si="4"/>
        <v>-0.26410316803113115</v>
      </c>
      <c r="CL4" s="31">
        <f t="shared" si="5"/>
        <v>0.94706088654008858</v>
      </c>
      <c r="CM4" s="31">
        <f t="shared" si="6"/>
        <v>0.36051116529690136</v>
      </c>
      <c r="CN4" s="31">
        <f t="shared" si="7"/>
        <v>0.5832881369844759</v>
      </c>
    </row>
    <row r="5" spans="1:92">
      <c r="A5" t="s">
        <v>84</v>
      </c>
      <c r="B5" t="s">
        <v>4</v>
      </c>
      <c r="C5" s="21">
        <v>179064</v>
      </c>
      <c r="D5" s="22">
        <v>13497</v>
      </c>
      <c r="E5" s="25">
        <v>454</v>
      </c>
      <c r="F5" s="25">
        <v>194</v>
      </c>
      <c r="G5" s="25">
        <v>24</v>
      </c>
      <c r="H5" s="25">
        <v>6</v>
      </c>
      <c r="I5" s="25">
        <v>52</v>
      </c>
      <c r="J5" s="25">
        <v>24</v>
      </c>
      <c r="K5" s="25">
        <v>64</v>
      </c>
      <c r="L5" s="25">
        <v>30</v>
      </c>
      <c r="M5" s="25">
        <v>284</v>
      </c>
      <c r="N5" s="25">
        <v>121</v>
      </c>
      <c r="O5" s="25">
        <v>9</v>
      </c>
      <c r="P5" s="25">
        <v>6</v>
      </c>
      <c r="Q5" s="25">
        <v>79</v>
      </c>
      <c r="R5" s="25">
        <v>27</v>
      </c>
      <c r="S5" s="25">
        <v>372</v>
      </c>
      <c r="T5" s="25">
        <v>165</v>
      </c>
      <c r="U5" s="23">
        <v>952</v>
      </c>
      <c r="V5" s="23">
        <v>462</v>
      </c>
      <c r="W5" s="23">
        <v>69</v>
      </c>
      <c r="X5" s="23">
        <v>13</v>
      </c>
      <c r="Y5" s="23">
        <v>98</v>
      </c>
      <c r="Z5" s="23">
        <v>31</v>
      </c>
      <c r="AA5" s="23">
        <v>102</v>
      </c>
      <c r="AB5" s="23">
        <v>70</v>
      </c>
      <c r="AC5" s="23">
        <v>582</v>
      </c>
      <c r="AD5" s="23">
        <v>310</v>
      </c>
      <c r="AE5" s="23">
        <v>37</v>
      </c>
      <c r="AF5" s="23">
        <v>13</v>
      </c>
      <c r="AG5" s="23">
        <v>335</v>
      </c>
      <c r="AH5" s="23">
        <v>157</v>
      </c>
      <c r="AI5" s="23">
        <v>613</v>
      </c>
      <c r="AJ5" s="23">
        <v>304</v>
      </c>
      <c r="AK5" s="25">
        <f t="shared" si="8"/>
        <v>1406</v>
      </c>
      <c r="AL5" s="25">
        <f t="shared" si="0"/>
        <v>656</v>
      </c>
      <c r="AM5" s="25">
        <f t="shared" si="0"/>
        <v>93</v>
      </c>
      <c r="AN5" s="25">
        <f t="shared" si="0"/>
        <v>19</v>
      </c>
      <c r="AO5" s="25">
        <f t="shared" si="0"/>
        <v>150</v>
      </c>
      <c r="AP5" s="25">
        <f t="shared" si="0"/>
        <v>55</v>
      </c>
      <c r="AQ5" s="25">
        <f t="shared" si="0"/>
        <v>166</v>
      </c>
      <c r="AR5" s="25">
        <f t="shared" si="0"/>
        <v>100</v>
      </c>
      <c r="AS5" s="25">
        <f t="shared" si="0"/>
        <v>866</v>
      </c>
      <c r="AT5" s="25">
        <f t="shared" si="0"/>
        <v>431</v>
      </c>
      <c r="AU5" s="25">
        <f t="shared" si="0"/>
        <v>46</v>
      </c>
      <c r="AV5" s="25">
        <f t="shared" si="0"/>
        <v>19</v>
      </c>
      <c r="AW5" s="25">
        <f t="shared" si="0"/>
        <v>414</v>
      </c>
      <c r="AX5" s="25">
        <f t="shared" si="0"/>
        <v>184</v>
      </c>
      <c r="AY5" s="25">
        <f t="shared" si="0"/>
        <v>985</v>
      </c>
      <c r="AZ5" s="25">
        <f t="shared" si="0"/>
        <v>469</v>
      </c>
      <c r="BA5" s="23">
        <f t="shared" si="9"/>
        <v>0.67709815078236135</v>
      </c>
      <c r="BB5" s="23">
        <f t="shared" si="10"/>
        <v>0.74193548387096775</v>
      </c>
      <c r="BC5" s="23">
        <f t="shared" si="11"/>
        <v>0.65333333333333332</v>
      </c>
      <c r="BD5" s="23">
        <f t="shared" si="12"/>
        <v>0.67205542725173206</v>
      </c>
      <c r="BE5" s="23">
        <f t="shared" si="13"/>
        <v>0.8091787439613527</v>
      </c>
      <c r="BF5" s="23">
        <f t="shared" si="14"/>
        <v>0.62233502538071062</v>
      </c>
      <c r="BG5" s="25">
        <f t="shared" si="15"/>
        <v>0.42731277533039647</v>
      </c>
      <c r="BH5" s="25">
        <f t="shared" si="41"/>
        <v>0.25</v>
      </c>
      <c r="BI5" s="25">
        <f t="shared" si="16"/>
        <v>0.46153846153846156</v>
      </c>
      <c r="BJ5" s="25">
        <f t="shared" si="17"/>
        <v>0.426056338028169</v>
      </c>
      <c r="BK5" s="25">
        <f t="shared" si="18"/>
        <v>0.34177215189873417</v>
      </c>
      <c r="BL5" s="25">
        <f t="shared" si="19"/>
        <v>0.44354838709677419</v>
      </c>
      <c r="BM5" s="23">
        <f t="shared" si="20"/>
        <v>0.48529411764705882</v>
      </c>
      <c r="BN5" s="23">
        <f t="shared" si="21"/>
        <v>0.18840579710144928</v>
      </c>
      <c r="BO5" s="23">
        <f t="shared" si="22"/>
        <v>0.31632653061224492</v>
      </c>
      <c r="BP5" s="23">
        <f t="shared" si="23"/>
        <v>0.53264604810996563</v>
      </c>
      <c r="BQ5" s="23">
        <f t="shared" si="24"/>
        <v>0.46865671641791046</v>
      </c>
      <c r="BR5" s="23">
        <f t="shared" si="25"/>
        <v>0.49592169657422513</v>
      </c>
      <c r="BS5" s="25">
        <f t="shared" si="26"/>
        <v>0.46657183499288762</v>
      </c>
      <c r="BT5" s="25">
        <f t="shared" si="27"/>
        <v>0.20430107526881722</v>
      </c>
      <c r="BU5" s="25">
        <f t="shared" si="28"/>
        <v>0.36666666666666664</v>
      </c>
      <c r="BV5" s="25">
        <f t="shared" si="29"/>
        <v>0.49769053117782908</v>
      </c>
      <c r="BW5" s="25">
        <f t="shared" si="30"/>
        <v>0.44444444444444442</v>
      </c>
      <c r="BX5" s="25">
        <f t="shared" si="31"/>
        <v>0.4761421319796954</v>
      </c>
      <c r="BY5" s="23">
        <f t="shared" si="32"/>
        <v>0.58677685950413228</v>
      </c>
      <c r="BZ5" s="23">
        <f t="shared" si="33"/>
        <v>1.0832803560076287</v>
      </c>
      <c r="CA5" s="23">
        <f t="shared" si="34"/>
        <v>0.77054085155350982</v>
      </c>
      <c r="CB5" s="23">
        <f t="shared" si="35"/>
        <v>0.35371669004207573</v>
      </c>
      <c r="CC5" s="23">
        <f t="shared" si="36"/>
        <v>0.59387755102040818</v>
      </c>
      <c r="CD5" s="23">
        <f t="shared" si="37"/>
        <v>0.94502160251374701</v>
      </c>
      <c r="CE5" s="23">
        <f t="shared" si="38"/>
        <v>0.41049821620138216</v>
      </c>
      <c r="CF5" s="23">
        <f t="shared" si="39"/>
        <v>0.73673627223511218</v>
      </c>
      <c r="CG5" s="23">
        <f t="shared" si="40"/>
        <v>0.93342809760720213</v>
      </c>
      <c r="CH5" s="31">
        <f t="shared" si="1"/>
        <v>0.38447295455425123</v>
      </c>
      <c r="CI5" s="31">
        <f t="shared" si="2"/>
        <v>-1.9839603488073743</v>
      </c>
      <c r="CJ5" s="31">
        <f t="shared" si="3"/>
        <v>-1.7909088236313833</v>
      </c>
      <c r="CK5" s="31">
        <f t="shared" si="4"/>
        <v>-1.7611454386955485</v>
      </c>
      <c r="CL5" s="31">
        <f t="shared" si="5"/>
        <v>9.875020815414208E-2</v>
      </c>
      <c r="CM5" s="31">
        <f t="shared" si="6"/>
        <v>0.44603872002895001</v>
      </c>
      <c r="CN5" s="31">
        <f t="shared" si="7"/>
        <v>-4.7878588626096862E-2</v>
      </c>
    </row>
    <row r="6" spans="1:92">
      <c r="A6" t="s">
        <v>85</v>
      </c>
      <c r="B6" t="s">
        <v>5</v>
      </c>
      <c r="C6" s="21">
        <v>2175509</v>
      </c>
      <c r="D6" s="22"/>
      <c r="E6" s="25">
        <v>13089</v>
      </c>
      <c r="F6" s="25">
        <v>8951</v>
      </c>
      <c r="G6" s="25">
        <v>166</v>
      </c>
      <c r="H6" s="25">
        <v>64</v>
      </c>
      <c r="I6" s="25">
        <v>1986</v>
      </c>
      <c r="J6" s="25">
        <v>700</v>
      </c>
      <c r="K6" s="25">
        <v>6802</v>
      </c>
      <c r="L6" s="25">
        <v>5198</v>
      </c>
      <c r="M6" s="25">
        <v>2616</v>
      </c>
      <c r="N6" s="25">
        <v>1824</v>
      </c>
      <c r="O6" s="25">
        <v>717</v>
      </c>
      <c r="P6" s="25">
        <v>598</v>
      </c>
      <c r="Q6" s="25">
        <v>3593</v>
      </c>
      <c r="R6" s="25">
        <v>2474</v>
      </c>
      <c r="S6" s="25">
        <v>9468</v>
      </c>
      <c r="T6" s="25">
        <v>6461</v>
      </c>
      <c r="U6" s="23">
        <v>18100</v>
      </c>
      <c r="V6" s="23">
        <v>12864</v>
      </c>
      <c r="W6" s="23">
        <v>400</v>
      </c>
      <c r="X6" s="23">
        <v>173</v>
      </c>
      <c r="Y6" s="23">
        <v>4697</v>
      </c>
      <c r="Z6" s="23">
        <v>2248</v>
      </c>
      <c r="AA6" s="23">
        <v>6879</v>
      </c>
      <c r="AB6" s="23">
        <v>5713</v>
      </c>
      <c r="AC6" s="23">
        <v>4253</v>
      </c>
      <c r="AD6" s="23">
        <v>3316</v>
      </c>
      <c r="AE6" s="23">
        <v>711</v>
      </c>
      <c r="AF6" s="23">
        <v>506</v>
      </c>
      <c r="AG6" s="23">
        <v>6145</v>
      </c>
      <c r="AH6" s="23">
        <v>4296</v>
      </c>
      <c r="AI6" s="23">
        <v>11917</v>
      </c>
      <c r="AJ6" s="23">
        <v>8542</v>
      </c>
      <c r="AK6" s="25">
        <f t="shared" si="8"/>
        <v>31189</v>
      </c>
      <c r="AL6" s="25">
        <f t="shared" si="0"/>
        <v>21815</v>
      </c>
      <c r="AM6" s="25">
        <f t="shared" si="0"/>
        <v>566</v>
      </c>
      <c r="AN6" s="25">
        <f t="shared" si="0"/>
        <v>237</v>
      </c>
      <c r="AO6" s="25">
        <f t="shared" si="0"/>
        <v>6683</v>
      </c>
      <c r="AP6" s="25">
        <f t="shared" si="0"/>
        <v>2948</v>
      </c>
      <c r="AQ6" s="25">
        <f t="shared" si="0"/>
        <v>13681</v>
      </c>
      <c r="AR6" s="25">
        <f t="shared" si="0"/>
        <v>10911</v>
      </c>
      <c r="AS6" s="25">
        <f t="shared" si="0"/>
        <v>6869</v>
      </c>
      <c r="AT6" s="25">
        <f t="shared" si="0"/>
        <v>5140</v>
      </c>
      <c r="AU6" s="25">
        <f t="shared" si="0"/>
        <v>1428</v>
      </c>
      <c r="AV6" s="25">
        <f t="shared" si="0"/>
        <v>1104</v>
      </c>
      <c r="AW6" s="25">
        <f t="shared" si="0"/>
        <v>9738</v>
      </c>
      <c r="AX6" s="25">
        <f t="shared" si="0"/>
        <v>6770</v>
      </c>
      <c r="AY6" s="25">
        <f t="shared" si="0"/>
        <v>21385</v>
      </c>
      <c r="AZ6" s="25">
        <f t="shared" si="0"/>
        <v>15003</v>
      </c>
      <c r="BA6" s="23">
        <f t="shared" si="9"/>
        <v>0.58033280964442591</v>
      </c>
      <c r="BB6" s="23">
        <f t="shared" si="10"/>
        <v>0.70671378091872794</v>
      </c>
      <c r="BC6" s="23">
        <f t="shared" si="11"/>
        <v>0.70282807122549751</v>
      </c>
      <c r="BD6" s="23">
        <f t="shared" si="12"/>
        <v>0.61915853836075119</v>
      </c>
      <c r="BE6" s="23">
        <f t="shared" si="13"/>
        <v>0.63103306633805711</v>
      </c>
      <c r="BF6" s="23">
        <f t="shared" si="14"/>
        <v>0.55725976151508061</v>
      </c>
      <c r="BG6" s="25">
        <f t="shared" si="15"/>
        <v>0.68385667354266944</v>
      </c>
      <c r="BH6" s="25">
        <f t="shared" si="41"/>
        <v>0.38554216867469882</v>
      </c>
      <c r="BI6" s="25">
        <f t="shared" si="16"/>
        <v>0.35246727089627394</v>
      </c>
      <c r="BJ6" s="25">
        <f t="shared" si="17"/>
        <v>0.69724770642201839</v>
      </c>
      <c r="BK6" s="25">
        <f t="shared" si="18"/>
        <v>0.68856109101029783</v>
      </c>
      <c r="BL6" s="25">
        <f t="shared" si="19"/>
        <v>0.68240388677651032</v>
      </c>
      <c r="BM6" s="23">
        <f t="shared" si="20"/>
        <v>0.71071823204419893</v>
      </c>
      <c r="BN6" s="23">
        <f t="shared" si="21"/>
        <v>0.4325</v>
      </c>
      <c r="BO6" s="23">
        <f t="shared" si="22"/>
        <v>0.4786033638492655</v>
      </c>
      <c r="BP6" s="23">
        <f t="shared" si="23"/>
        <v>0.77968492828591585</v>
      </c>
      <c r="BQ6" s="23">
        <f t="shared" si="24"/>
        <v>0.69910496338486572</v>
      </c>
      <c r="BR6" s="23">
        <f t="shared" si="25"/>
        <v>0.71679113870940669</v>
      </c>
      <c r="BS6" s="25">
        <f t="shared" si="26"/>
        <v>0.69944531725929016</v>
      </c>
      <c r="BT6" s="25">
        <f t="shared" si="27"/>
        <v>0.41872791519434627</v>
      </c>
      <c r="BU6" s="25">
        <f t="shared" si="28"/>
        <v>0.44111925781834505</v>
      </c>
      <c r="BV6" s="25">
        <f t="shared" si="29"/>
        <v>0.7482894162177901</v>
      </c>
      <c r="BW6" s="25">
        <f t="shared" si="30"/>
        <v>0.69521462312589855</v>
      </c>
      <c r="BX6" s="25">
        <f t="shared" si="31"/>
        <v>0.70156651858779517</v>
      </c>
      <c r="BY6" s="23">
        <f t="shared" si="32"/>
        <v>0.55294863665187066</v>
      </c>
      <c r="BZ6" s="23">
        <f t="shared" si="33"/>
        <v>0.50551227010123501</v>
      </c>
      <c r="CA6" s="23">
        <f t="shared" si="34"/>
        <v>1.0090228153049838</v>
      </c>
      <c r="CB6" s="23">
        <f t="shared" si="35"/>
        <v>0.55471124849215925</v>
      </c>
      <c r="CC6" s="23">
        <f t="shared" si="36"/>
        <v>0.6138420103893022</v>
      </c>
      <c r="CD6" s="23">
        <f t="shared" si="37"/>
        <v>0.97532590127106589</v>
      </c>
      <c r="CE6" s="23">
        <f t="shared" si="38"/>
        <v>0.55958016526652998</v>
      </c>
      <c r="CF6" s="23">
        <f t="shared" si="39"/>
        <v>0.58950353734517746</v>
      </c>
      <c r="CG6" s="23">
        <f t="shared" si="40"/>
        <v>0.99094612514479374</v>
      </c>
      <c r="CH6" s="31">
        <f t="shared" si="1"/>
        <v>-0.46556734003343281</v>
      </c>
      <c r="CI6" s="31">
        <f t="shared" si="2"/>
        <v>0.56267711584327085</v>
      </c>
      <c r="CJ6" s="31">
        <f t="shared" si="3"/>
        <v>0.41849889046864452</v>
      </c>
      <c r="CK6" s="31">
        <f t="shared" si="4"/>
        <v>0.59794382284649106</v>
      </c>
      <c r="CL6" s="31">
        <f t="shared" si="5"/>
        <v>0.66258848097776613</v>
      </c>
      <c r="CM6" s="31">
        <f t="shared" si="6"/>
        <v>-0.13067638703652981</v>
      </c>
      <c r="CN6" s="31">
        <f t="shared" si="7"/>
        <v>0.29443409066743592</v>
      </c>
    </row>
    <row r="7" spans="1:92">
      <c r="A7" t="s">
        <v>86</v>
      </c>
      <c r="B7" t="s">
        <v>6</v>
      </c>
      <c r="C7" s="21">
        <v>329163</v>
      </c>
      <c r="D7" s="22"/>
      <c r="E7" s="25">
        <v>971</v>
      </c>
      <c r="F7" s="25">
        <v>642</v>
      </c>
      <c r="G7" s="25">
        <v>20</v>
      </c>
      <c r="H7" s="25">
        <v>14</v>
      </c>
      <c r="I7" s="25">
        <v>80</v>
      </c>
      <c r="J7" s="25">
        <v>45</v>
      </c>
      <c r="K7" s="25">
        <v>193</v>
      </c>
      <c r="L7" s="25">
        <v>140</v>
      </c>
      <c r="M7" s="25">
        <v>581</v>
      </c>
      <c r="N7" s="25">
        <v>387</v>
      </c>
      <c r="O7" s="25">
        <v>22</v>
      </c>
      <c r="P7" s="25">
        <v>16</v>
      </c>
      <c r="Q7" s="25">
        <v>243</v>
      </c>
      <c r="R7" s="25">
        <v>155</v>
      </c>
      <c r="S7" s="25">
        <v>728</v>
      </c>
      <c r="T7" s="25">
        <v>487</v>
      </c>
      <c r="U7" s="23">
        <v>1613</v>
      </c>
      <c r="V7" s="23">
        <v>1144</v>
      </c>
      <c r="W7" s="23">
        <v>29</v>
      </c>
      <c r="X7" s="23">
        <v>12</v>
      </c>
      <c r="Y7" s="23">
        <v>258</v>
      </c>
      <c r="Z7" s="23">
        <v>119</v>
      </c>
      <c r="AA7" s="23">
        <v>178</v>
      </c>
      <c r="AB7" s="23">
        <v>145</v>
      </c>
      <c r="AC7" s="23">
        <v>1016</v>
      </c>
      <c r="AD7" s="23">
        <v>771</v>
      </c>
      <c r="AE7" s="23">
        <v>24</v>
      </c>
      <c r="AF7" s="23">
        <v>21</v>
      </c>
      <c r="AG7" s="23">
        <v>431</v>
      </c>
      <c r="AH7" s="23">
        <v>295</v>
      </c>
      <c r="AI7" s="23">
        <v>1175</v>
      </c>
      <c r="AJ7" s="23">
        <v>845</v>
      </c>
      <c r="AK7" s="25">
        <f t="shared" si="8"/>
        <v>2584</v>
      </c>
      <c r="AL7" s="25">
        <f t="shared" si="0"/>
        <v>1786</v>
      </c>
      <c r="AM7" s="25">
        <f t="shared" si="0"/>
        <v>49</v>
      </c>
      <c r="AN7" s="25">
        <f t="shared" si="0"/>
        <v>26</v>
      </c>
      <c r="AO7" s="25">
        <f t="shared" si="0"/>
        <v>338</v>
      </c>
      <c r="AP7" s="25">
        <f t="shared" si="0"/>
        <v>164</v>
      </c>
      <c r="AQ7" s="25">
        <f t="shared" si="0"/>
        <v>371</v>
      </c>
      <c r="AR7" s="25">
        <f t="shared" si="0"/>
        <v>285</v>
      </c>
      <c r="AS7" s="25">
        <f t="shared" si="0"/>
        <v>1597</v>
      </c>
      <c r="AT7" s="25">
        <f t="shared" si="0"/>
        <v>1158</v>
      </c>
      <c r="AU7" s="25">
        <f t="shared" si="0"/>
        <v>46</v>
      </c>
      <c r="AV7" s="25">
        <f t="shared" si="0"/>
        <v>37</v>
      </c>
      <c r="AW7" s="25">
        <f t="shared" si="0"/>
        <v>674</v>
      </c>
      <c r="AX7" s="25">
        <f t="shared" si="0"/>
        <v>450</v>
      </c>
      <c r="AY7" s="25">
        <f t="shared" si="0"/>
        <v>1903</v>
      </c>
      <c r="AZ7" s="25">
        <f t="shared" si="0"/>
        <v>1332</v>
      </c>
      <c r="BA7" s="23">
        <f t="shared" si="9"/>
        <v>0.62422600619195046</v>
      </c>
      <c r="BB7" s="23">
        <f t="shared" si="10"/>
        <v>0.59183673469387754</v>
      </c>
      <c r="BC7" s="23">
        <f t="shared" si="11"/>
        <v>0.76331360946745563</v>
      </c>
      <c r="BD7" s="23">
        <f t="shared" si="12"/>
        <v>0.63619286161552913</v>
      </c>
      <c r="BE7" s="23">
        <f t="shared" si="13"/>
        <v>0.63946587537091992</v>
      </c>
      <c r="BF7" s="23">
        <f t="shared" si="14"/>
        <v>0.61744613767735157</v>
      </c>
      <c r="BG7" s="25">
        <f t="shared" si="15"/>
        <v>0.66117404737384144</v>
      </c>
      <c r="BH7" s="25">
        <f t="shared" si="41"/>
        <v>0.7</v>
      </c>
      <c r="BI7" s="25">
        <f t="shared" si="16"/>
        <v>0.5625</v>
      </c>
      <c r="BJ7" s="25">
        <f t="shared" si="17"/>
        <v>0.66609294320137691</v>
      </c>
      <c r="BK7" s="25">
        <f t="shared" si="18"/>
        <v>0.63786008230452673</v>
      </c>
      <c r="BL7" s="25">
        <f t="shared" si="19"/>
        <v>0.66895604395604391</v>
      </c>
      <c r="BM7" s="23">
        <f t="shared" si="20"/>
        <v>0.70923744575325476</v>
      </c>
      <c r="BN7" s="23">
        <f t="shared" si="21"/>
        <v>0.41379310344827586</v>
      </c>
      <c r="BO7" s="23">
        <f t="shared" si="22"/>
        <v>0.46124031007751937</v>
      </c>
      <c r="BP7" s="23">
        <f t="shared" si="23"/>
        <v>0.75885826771653542</v>
      </c>
      <c r="BQ7" s="23">
        <f t="shared" si="24"/>
        <v>0.68445475638051045</v>
      </c>
      <c r="BR7" s="23">
        <f t="shared" si="25"/>
        <v>0.7191489361702128</v>
      </c>
      <c r="BS7" s="25">
        <f t="shared" si="26"/>
        <v>0.69117647058823528</v>
      </c>
      <c r="BT7" s="25">
        <f t="shared" si="27"/>
        <v>0.53061224489795922</v>
      </c>
      <c r="BU7" s="25">
        <f t="shared" si="28"/>
        <v>0.48520710059171596</v>
      </c>
      <c r="BV7" s="25">
        <f t="shared" si="29"/>
        <v>0.72510958046336882</v>
      </c>
      <c r="BW7" s="25">
        <f t="shared" si="30"/>
        <v>0.66765578635014833</v>
      </c>
      <c r="BX7" s="25">
        <f t="shared" si="31"/>
        <v>0.69994745139253811</v>
      </c>
      <c r="BY7" s="23">
        <f t="shared" si="32"/>
        <v>1.0509043927648578</v>
      </c>
      <c r="BZ7" s="23">
        <f t="shared" si="33"/>
        <v>0.84447674418604657</v>
      </c>
      <c r="CA7" s="23">
        <f t="shared" si="34"/>
        <v>0.95351568771600714</v>
      </c>
      <c r="CB7" s="23">
        <f t="shared" si="35"/>
        <v>0.54528377834429087</v>
      </c>
      <c r="CC7" s="23">
        <f t="shared" si="36"/>
        <v>0.60780824259242505</v>
      </c>
      <c r="CD7" s="23">
        <f t="shared" si="37"/>
        <v>0.95175661390189314</v>
      </c>
      <c r="CE7" s="23">
        <f t="shared" si="38"/>
        <v>0.73176835501039794</v>
      </c>
      <c r="CF7" s="23">
        <f t="shared" si="39"/>
        <v>0.66915003423572572</v>
      </c>
      <c r="CG7" s="23">
        <f t="shared" si="40"/>
        <v>0.95386558665490406</v>
      </c>
      <c r="CH7" s="31">
        <f t="shared" si="1"/>
        <v>-7.9985216466406453E-2</v>
      </c>
      <c r="CI7" s="31">
        <f t="shared" si="2"/>
        <v>0.47225138545516904</v>
      </c>
      <c r="CJ7" s="31">
        <f t="shared" si="3"/>
        <v>0.40398553344428562</v>
      </c>
      <c r="CK7" s="31">
        <f t="shared" si="4"/>
        <v>0.38936221092221013</v>
      </c>
      <c r="CL7" s="31">
        <f t="shared" si="5"/>
        <v>1.3138161588731154</v>
      </c>
      <c r="CM7" s="31">
        <f t="shared" si="6"/>
        <v>0.18130136720379497</v>
      </c>
      <c r="CN7" s="31">
        <f t="shared" si="7"/>
        <v>7.3753044680152216E-2</v>
      </c>
    </row>
    <row r="8" spans="1:92">
      <c r="A8" t="s">
        <v>98</v>
      </c>
      <c r="B8" t="s">
        <v>7</v>
      </c>
      <c r="C8" s="21">
        <v>169269</v>
      </c>
      <c r="D8" s="22">
        <v>8960</v>
      </c>
      <c r="E8" s="25">
        <v>1145</v>
      </c>
      <c r="F8" s="25">
        <v>814</v>
      </c>
      <c r="G8" s="25">
        <v>24</v>
      </c>
      <c r="H8" s="25">
        <v>15</v>
      </c>
      <c r="I8" s="25">
        <v>90</v>
      </c>
      <c r="J8" s="25">
        <v>47</v>
      </c>
      <c r="K8" s="25">
        <v>354</v>
      </c>
      <c r="L8" s="25">
        <v>251</v>
      </c>
      <c r="M8" s="25">
        <v>550</v>
      </c>
      <c r="N8" s="25">
        <v>402</v>
      </c>
      <c r="O8" s="25">
        <v>61</v>
      </c>
      <c r="P8" s="25">
        <v>48</v>
      </c>
      <c r="Q8" s="25">
        <v>311</v>
      </c>
      <c r="R8" s="25">
        <v>223</v>
      </c>
      <c r="S8" s="25">
        <v>832</v>
      </c>
      <c r="T8" s="25">
        <v>590</v>
      </c>
      <c r="U8" s="23">
        <v>2106</v>
      </c>
      <c r="V8" s="23">
        <v>1530</v>
      </c>
      <c r="W8" s="23">
        <v>115</v>
      </c>
      <c r="X8" s="23">
        <v>45</v>
      </c>
      <c r="Y8" s="23">
        <v>241</v>
      </c>
      <c r="Z8" s="23">
        <v>110</v>
      </c>
      <c r="AA8" s="23">
        <v>407</v>
      </c>
      <c r="AB8" s="23">
        <v>322</v>
      </c>
      <c r="AC8" s="23">
        <v>1190</v>
      </c>
      <c r="AD8" s="23">
        <v>927</v>
      </c>
      <c r="AE8" s="23">
        <v>68</v>
      </c>
      <c r="AF8" s="23">
        <v>58</v>
      </c>
      <c r="AG8" s="23">
        <v>657</v>
      </c>
      <c r="AH8" s="23">
        <v>468</v>
      </c>
      <c r="AI8" s="23">
        <v>1444</v>
      </c>
      <c r="AJ8" s="23">
        <v>1059</v>
      </c>
      <c r="AK8" s="25">
        <f t="shared" si="8"/>
        <v>3251</v>
      </c>
      <c r="AL8" s="25">
        <f t="shared" si="0"/>
        <v>2344</v>
      </c>
      <c r="AM8" s="25">
        <f t="shared" si="0"/>
        <v>139</v>
      </c>
      <c r="AN8" s="25">
        <f t="shared" si="0"/>
        <v>60</v>
      </c>
      <c r="AO8" s="25">
        <f t="shared" si="0"/>
        <v>331</v>
      </c>
      <c r="AP8" s="25">
        <f t="shared" si="0"/>
        <v>157</v>
      </c>
      <c r="AQ8" s="25">
        <f t="shared" si="0"/>
        <v>761</v>
      </c>
      <c r="AR8" s="25">
        <f t="shared" si="0"/>
        <v>573</v>
      </c>
      <c r="AS8" s="25">
        <f t="shared" si="0"/>
        <v>1740</v>
      </c>
      <c r="AT8" s="25">
        <f t="shared" si="0"/>
        <v>1329</v>
      </c>
      <c r="AU8" s="25">
        <f t="shared" si="0"/>
        <v>129</v>
      </c>
      <c r="AV8" s="25">
        <f t="shared" si="0"/>
        <v>106</v>
      </c>
      <c r="AW8" s="25">
        <f t="shared" si="0"/>
        <v>968</v>
      </c>
      <c r="AX8" s="25">
        <f t="shared" si="0"/>
        <v>691</v>
      </c>
      <c r="AY8" s="25">
        <f t="shared" si="0"/>
        <v>2276</v>
      </c>
      <c r="AZ8" s="25">
        <f t="shared" si="0"/>
        <v>1649</v>
      </c>
      <c r="BA8" s="23">
        <f t="shared" si="9"/>
        <v>0.64780067671485697</v>
      </c>
      <c r="BB8" s="23">
        <f t="shared" si="10"/>
        <v>0.82733812949640284</v>
      </c>
      <c r="BC8" s="23">
        <f t="shared" si="11"/>
        <v>0.72809667673716016</v>
      </c>
      <c r="BD8" s="23">
        <f t="shared" si="12"/>
        <v>0.68390804597701149</v>
      </c>
      <c r="BE8" s="23">
        <f t="shared" si="13"/>
        <v>0.67871900826446285</v>
      </c>
      <c r="BF8" s="23">
        <f t="shared" si="14"/>
        <v>0.63444639718804918</v>
      </c>
      <c r="BG8" s="25">
        <f t="shared" si="15"/>
        <v>0.71091703056768563</v>
      </c>
      <c r="BH8" s="25">
        <f t="shared" si="41"/>
        <v>0.625</v>
      </c>
      <c r="BI8" s="25">
        <f t="shared" si="16"/>
        <v>0.52222222222222225</v>
      </c>
      <c r="BJ8" s="25">
        <f t="shared" si="17"/>
        <v>0.73090909090909095</v>
      </c>
      <c r="BK8" s="25">
        <f t="shared" si="18"/>
        <v>0.71704180064308687</v>
      </c>
      <c r="BL8" s="25">
        <f t="shared" si="19"/>
        <v>0.70913461538461542</v>
      </c>
      <c r="BM8" s="23">
        <f t="shared" si="20"/>
        <v>0.72649572649572647</v>
      </c>
      <c r="BN8" s="23">
        <f t="shared" si="21"/>
        <v>0.39130434782608697</v>
      </c>
      <c r="BO8" s="23">
        <f t="shared" si="22"/>
        <v>0.45643153526970953</v>
      </c>
      <c r="BP8" s="23">
        <f t="shared" si="23"/>
        <v>0.77899159663865547</v>
      </c>
      <c r="BQ8" s="23">
        <f t="shared" si="24"/>
        <v>0.71232876712328763</v>
      </c>
      <c r="BR8" s="23">
        <f t="shared" si="25"/>
        <v>0.7333795013850416</v>
      </c>
      <c r="BS8" s="25">
        <f t="shared" si="26"/>
        <v>0.72100892033220543</v>
      </c>
      <c r="BT8" s="25">
        <f t="shared" si="27"/>
        <v>0.43165467625899279</v>
      </c>
      <c r="BU8" s="25">
        <f t="shared" si="28"/>
        <v>0.47432024169184289</v>
      </c>
      <c r="BV8" s="25">
        <f t="shared" si="29"/>
        <v>0.76379310344827589</v>
      </c>
      <c r="BW8" s="25">
        <f t="shared" si="30"/>
        <v>0.71384297520661155</v>
      </c>
      <c r="BX8" s="25">
        <f t="shared" si="31"/>
        <v>0.72451669595782076</v>
      </c>
      <c r="BY8" s="23">
        <f t="shared" si="32"/>
        <v>0.85509950248756217</v>
      </c>
      <c r="BZ8" s="23">
        <f t="shared" si="33"/>
        <v>0.71448313985627421</v>
      </c>
      <c r="CA8" s="23">
        <f t="shared" si="34"/>
        <v>1.0111504714153361</v>
      </c>
      <c r="CB8" s="23">
        <f t="shared" si="35"/>
        <v>0.50232165470662726</v>
      </c>
      <c r="CC8" s="23">
        <f t="shared" si="36"/>
        <v>0.58592613481224842</v>
      </c>
      <c r="CD8" s="23">
        <f t="shared" si="37"/>
        <v>0.97129626036452055</v>
      </c>
      <c r="CE8" s="23">
        <f t="shared" si="38"/>
        <v>0.56514607726911015</v>
      </c>
      <c r="CF8" s="23">
        <f t="shared" si="39"/>
        <v>0.62100618551076492</v>
      </c>
      <c r="CG8" s="23">
        <f t="shared" si="40"/>
        <v>0.98526780568238193</v>
      </c>
      <c r="CH8" s="31">
        <f t="shared" si="1"/>
        <v>0.12710773272842546</v>
      </c>
      <c r="CI8" s="31">
        <f t="shared" si="2"/>
        <v>0.79849048078243778</v>
      </c>
      <c r="CJ8" s="31">
        <f t="shared" si="3"/>
        <v>0.57313593115792394</v>
      </c>
      <c r="CK8" s="31">
        <f t="shared" si="4"/>
        <v>0.84678153879320939</v>
      </c>
      <c r="CL8" s="31">
        <f t="shared" si="5"/>
        <v>0.68363914626556477</v>
      </c>
      <c r="CM8" s="31">
        <f t="shared" si="6"/>
        <v>-7.2795546456581924E-3</v>
      </c>
      <c r="CN8" s="31">
        <f t="shared" si="7"/>
        <v>0.26064015105793814</v>
      </c>
    </row>
    <row r="9" spans="1:92">
      <c r="A9" t="s">
        <v>87</v>
      </c>
      <c r="B9" t="s">
        <v>8</v>
      </c>
      <c r="C9" s="21">
        <v>51457</v>
      </c>
      <c r="D9" s="22">
        <v>2106</v>
      </c>
      <c r="E9" s="25">
        <v>230</v>
      </c>
      <c r="F9" s="25">
        <v>90</v>
      </c>
      <c r="G9" s="25">
        <v>28</v>
      </c>
      <c r="H9" s="25">
        <v>7</v>
      </c>
      <c r="I9" s="25">
        <v>17</v>
      </c>
      <c r="J9" s="25">
        <v>4</v>
      </c>
      <c r="K9" s="25">
        <v>55</v>
      </c>
      <c r="L9" s="25">
        <v>39</v>
      </c>
      <c r="M9" s="25">
        <v>101</v>
      </c>
      <c r="N9" s="25">
        <v>32</v>
      </c>
      <c r="O9" s="25">
        <v>10</v>
      </c>
      <c r="P9" s="25">
        <v>3</v>
      </c>
      <c r="Q9" s="25">
        <v>48</v>
      </c>
      <c r="R9" s="25">
        <v>20</v>
      </c>
      <c r="S9" s="25">
        <v>182</v>
      </c>
      <c r="T9" s="25">
        <v>70</v>
      </c>
      <c r="U9" s="23">
        <v>283</v>
      </c>
      <c r="V9" s="23">
        <v>157</v>
      </c>
      <c r="W9" s="23">
        <v>43</v>
      </c>
      <c r="X9" s="23">
        <v>17</v>
      </c>
      <c r="Y9" s="23">
        <v>22</v>
      </c>
      <c r="Z9" s="23">
        <v>7</v>
      </c>
      <c r="AA9" s="23">
        <v>48</v>
      </c>
      <c r="AB9" s="23">
        <v>35</v>
      </c>
      <c r="AC9" s="23">
        <v>133</v>
      </c>
      <c r="AD9" s="23">
        <v>77</v>
      </c>
      <c r="AE9" s="23">
        <v>20</v>
      </c>
      <c r="AF9" s="23">
        <v>14</v>
      </c>
      <c r="AG9" s="23">
        <v>65</v>
      </c>
      <c r="AH9" s="23">
        <v>33</v>
      </c>
      <c r="AI9" s="23">
        <v>218</v>
      </c>
      <c r="AJ9" s="23">
        <v>124</v>
      </c>
      <c r="AK9" s="25">
        <f t="shared" si="8"/>
        <v>513</v>
      </c>
      <c r="AL9" s="25">
        <f t="shared" si="0"/>
        <v>247</v>
      </c>
      <c r="AM9" s="25">
        <f t="shared" si="0"/>
        <v>71</v>
      </c>
      <c r="AN9" s="25">
        <f t="shared" si="0"/>
        <v>24</v>
      </c>
      <c r="AO9" s="25">
        <f t="shared" si="0"/>
        <v>39</v>
      </c>
      <c r="AP9" s="25">
        <f t="shared" si="0"/>
        <v>11</v>
      </c>
      <c r="AQ9" s="25">
        <f t="shared" si="0"/>
        <v>103</v>
      </c>
      <c r="AR9" s="25">
        <f t="shared" si="0"/>
        <v>74</v>
      </c>
      <c r="AS9" s="25">
        <f t="shared" si="0"/>
        <v>234</v>
      </c>
      <c r="AT9" s="25">
        <f t="shared" si="0"/>
        <v>109</v>
      </c>
      <c r="AU9" s="25">
        <f t="shared" si="0"/>
        <v>30</v>
      </c>
      <c r="AV9" s="25">
        <f t="shared" si="0"/>
        <v>17</v>
      </c>
      <c r="AW9" s="25">
        <f t="shared" si="0"/>
        <v>113</v>
      </c>
      <c r="AX9" s="25">
        <f t="shared" si="0"/>
        <v>53</v>
      </c>
      <c r="AY9" s="25">
        <f t="shared" si="0"/>
        <v>400</v>
      </c>
      <c r="AZ9" s="25">
        <f t="shared" si="0"/>
        <v>194</v>
      </c>
      <c r="BA9" s="23">
        <f t="shared" si="9"/>
        <v>0.55165692007797273</v>
      </c>
      <c r="BB9" s="23">
        <f t="shared" si="10"/>
        <v>0.60563380281690138</v>
      </c>
      <c r="BC9" s="23">
        <f t="shared" si="11"/>
        <v>0.5641025641025641</v>
      </c>
      <c r="BD9" s="23">
        <f t="shared" si="12"/>
        <v>0.56837606837606836</v>
      </c>
      <c r="BE9" s="23">
        <f t="shared" si="13"/>
        <v>0.5752212389380531</v>
      </c>
      <c r="BF9" s="23">
        <f t="shared" si="14"/>
        <v>0.54500000000000004</v>
      </c>
      <c r="BG9" s="25">
        <f t="shared" si="15"/>
        <v>0.39130434782608697</v>
      </c>
      <c r="BH9" s="25">
        <f t="shared" si="41"/>
        <v>0.25</v>
      </c>
      <c r="BI9" s="25">
        <f t="shared" si="16"/>
        <v>0.23529411764705882</v>
      </c>
      <c r="BJ9" s="25">
        <f t="shared" si="17"/>
        <v>0.31683168316831684</v>
      </c>
      <c r="BK9" s="25">
        <f t="shared" si="18"/>
        <v>0.41666666666666669</v>
      </c>
      <c r="BL9" s="25">
        <f t="shared" si="19"/>
        <v>0.38461538461538464</v>
      </c>
      <c r="BM9" s="23">
        <f t="shared" si="20"/>
        <v>0.55477031802120136</v>
      </c>
      <c r="BN9" s="23">
        <f t="shared" si="21"/>
        <v>0.39534883720930231</v>
      </c>
      <c r="BO9" s="23">
        <f t="shared" si="22"/>
        <v>0.31818181818181818</v>
      </c>
      <c r="BP9" s="23">
        <f t="shared" si="23"/>
        <v>0.57894736842105265</v>
      </c>
      <c r="BQ9" s="23">
        <f t="shared" si="24"/>
        <v>0.50769230769230766</v>
      </c>
      <c r="BR9" s="23">
        <f t="shared" si="25"/>
        <v>0.56880733944954132</v>
      </c>
      <c r="BS9" s="25">
        <f t="shared" si="26"/>
        <v>0.48148148148148145</v>
      </c>
      <c r="BT9" s="25">
        <f t="shared" si="27"/>
        <v>0.3380281690140845</v>
      </c>
      <c r="BU9" s="25">
        <f t="shared" si="28"/>
        <v>0.28205128205128205</v>
      </c>
      <c r="BV9" s="25">
        <f t="shared" si="29"/>
        <v>0.46581196581196582</v>
      </c>
      <c r="BW9" s="25">
        <f t="shared" si="30"/>
        <v>0.46902654867256638</v>
      </c>
      <c r="BX9" s="25">
        <f t="shared" si="31"/>
        <v>0.48499999999999999</v>
      </c>
      <c r="BY9" s="23">
        <f t="shared" si="32"/>
        <v>0.7890625</v>
      </c>
      <c r="BZ9" s="23">
        <f t="shared" si="33"/>
        <v>0.74264705882352944</v>
      </c>
      <c r="CA9" s="23">
        <f t="shared" si="34"/>
        <v>1.0833333333333333</v>
      </c>
      <c r="CB9" s="23">
        <f t="shared" si="35"/>
        <v>0.68287526427061307</v>
      </c>
      <c r="CC9" s="23">
        <f t="shared" si="36"/>
        <v>0.54958677685950408</v>
      </c>
      <c r="CD9" s="23">
        <f t="shared" si="37"/>
        <v>0.89255583126550864</v>
      </c>
      <c r="CE9" s="23">
        <f t="shared" si="38"/>
        <v>0.72567515182840159</v>
      </c>
      <c r="CF9" s="23">
        <f t="shared" si="39"/>
        <v>0.60550458715596334</v>
      </c>
      <c r="CG9" s="23">
        <f t="shared" si="40"/>
        <v>0.96706504880941524</v>
      </c>
      <c r="CH9" s="31">
        <f t="shared" si="1"/>
        <v>-0.7174722196936526</v>
      </c>
      <c r="CI9" s="31">
        <f t="shared" si="2"/>
        <v>-1.8209127404536085</v>
      </c>
      <c r="CJ9" s="31">
        <f t="shared" si="3"/>
        <v>-1.1099645800951328</v>
      </c>
      <c r="CK9" s="31">
        <f t="shared" si="4"/>
        <v>-2.0922665265186686</v>
      </c>
      <c r="CL9" s="31">
        <f t="shared" si="5"/>
        <v>1.2907712417678332</v>
      </c>
      <c r="CM9" s="31">
        <f t="shared" si="6"/>
        <v>-6.7999787558255045E-2</v>
      </c>
      <c r="CN9" s="31">
        <f t="shared" si="7"/>
        <v>0.15230829855062419</v>
      </c>
    </row>
    <row r="10" spans="1:92">
      <c r="A10" t="s">
        <v>99</v>
      </c>
      <c r="B10" t="s">
        <v>9</v>
      </c>
      <c r="C10" s="21">
        <v>21147</v>
      </c>
      <c r="D10" s="22"/>
      <c r="E10" s="25">
        <v>169</v>
      </c>
      <c r="F10" s="25">
        <v>96</v>
      </c>
      <c r="G10" s="25">
        <v>49</v>
      </c>
      <c r="H10" s="25">
        <v>6</v>
      </c>
      <c r="I10" s="25">
        <v>17</v>
      </c>
      <c r="J10" s="25">
        <v>8</v>
      </c>
      <c r="K10" s="25">
        <v>15</v>
      </c>
      <c r="L10" s="25">
        <v>12</v>
      </c>
      <c r="M10" s="25">
        <v>61</v>
      </c>
      <c r="N10" s="25">
        <v>56</v>
      </c>
      <c r="O10" s="25">
        <v>13</v>
      </c>
      <c r="P10" s="25">
        <v>7</v>
      </c>
      <c r="Q10" s="25">
        <v>46</v>
      </c>
      <c r="R10" s="25">
        <v>15</v>
      </c>
      <c r="S10" s="25">
        <v>123</v>
      </c>
      <c r="T10" s="25">
        <v>81</v>
      </c>
      <c r="U10" s="23">
        <v>183</v>
      </c>
      <c r="V10" s="23">
        <v>75</v>
      </c>
      <c r="W10" s="23">
        <v>75</v>
      </c>
      <c r="X10" s="23">
        <v>10</v>
      </c>
      <c r="Y10" s="23">
        <v>31</v>
      </c>
      <c r="Z10" s="23">
        <v>11</v>
      </c>
      <c r="AA10" s="23">
        <v>9</v>
      </c>
      <c r="AB10" s="23">
        <v>7</v>
      </c>
      <c r="AC10" s="23">
        <v>49</v>
      </c>
      <c r="AD10" s="23">
        <v>44</v>
      </c>
      <c r="AE10" s="23">
        <v>9</v>
      </c>
      <c r="AF10" s="23">
        <v>1</v>
      </c>
      <c r="AG10" s="23">
        <v>79</v>
      </c>
      <c r="AH10" s="23">
        <v>32</v>
      </c>
      <c r="AI10" s="23">
        <v>104</v>
      </c>
      <c r="AJ10" s="23">
        <v>43</v>
      </c>
      <c r="AK10" s="25">
        <f t="shared" si="8"/>
        <v>352</v>
      </c>
      <c r="AL10" s="25">
        <f t="shared" si="0"/>
        <v>171</v>
      </c>
      <c r="AM10" s="25">
        <f t="shared" si="0"/>
        <v>124</v>
      </c>
      <c r="AN10" s="25">
        <f t="shared" si="0"/>
        <v>16</v>
      </c>
      <c r="AO10" s="25">
        <f t="shared" si="0"/>
        <v>48</v>
      </c>
      <c r="AP10" s="25">
        <f t="shared" si="0"/>
        <v>19</v>
      </c>
      <c r="AQ10" s="25">
        <f t="shared" si="0"/>
        <v>24</v>
      </c>
      <c r="AR10" s="25">
        <f t="shared" si="0"/>
        <v>19</v>
      </c>
      <c r="AS10" s="25">
        <f t="shared" si="0"/>
        <v>110</v>
      </c>
      <c r="AT10" s="25">
        <f t="shared" si="0"/>
        <v>100</v>
      </c>
      <c r="AU10" s="25">
        <f t="shared" si="0"/>
        <v>22</v>
      </c>
      <c r="AV10" s="25">
        <f t="shared" si="0"/>
        <v>8</v>
      </c>
      <c r="AW10" s="25">
        <f t="shared" si="0"/>
        <v>125</v>
      </c>
      <c r="AX10" s="25">
        <f t="shared" si="0"/>
        <v>47</v>
      </c>
      <c r="AY10" s="25">
        <f t="shared" si="0"/>
        <v>227</v>
      </c>
      <c r="AZ10" s="25">
        <f t="shared" si="0"/>
        <v>124</v>
      </c>
      <c r="BA10" s="23">
        <f t="shared" si="9"/>
        <v>0.51988636363636365</v>
      </c>
      <c r="BB10" s="23">
        <f t="shared" si="10"/>
        <v>0.60483870967741937</v>
      </c>
      <c r="BC10" s="23">
        <f t="shared" si="11"/>
        <v>0.64583333333333337</v>
      </c>
      <c r="BD10" s="23">
        <f t="shared" si="12"/>
        <v>0.44545454545454544</v>
      </c>
      <c r="BE10" s="23">
        <f t="shared" si="13"/>
        <v>0.63200000000000001</v>
      </c>
      <c r="BF10" s="23">
        <f t="shared" si="14"/>
        <v>0.45814977973568283</v>
      </c>
      <c r="BG10" s="25">
        <f t="shared" si="15"/>
        <v>0.56804733727810652</v>
      </c>
      <c r="BH10" s="25">
        <f t="shared" si="41"/>
        <v>0.12244897959183673</v>
      </c>
      <c r="BI10" s="25">
        <f t="shared" si="16"/>
        <v>0.47058823529411764</v>
      </c>
      <c r="BJ10" s="25">
        <f t="shared" si="17"/>
        <v>0.91803278688524592</v>
      </c>
      <c r="BK10" s="25">
        <f t="shared" si="18"/>
        <v>0.32608695652173914</v>
      </c>
      <c r="BL10" s="25">
        <f t="shared" si="19"/>
        <v>0.65853658536585369</v>
      </c>
      <c r="BM10" s="23">
        <f t="shared" si="20"/>
        <v>0.4098360655737705</v>
      </c>
      <c r="BN10" s="23">
        <f t="shared" si="21"/>
        <v>0.13333333333333333</v>
      </c>
      <c r="BO10" s="23">
        <f t="shared" si="22"/>
        <v>0.35483870967741937</v>
      </c>
      <c r="BP10" s="23">
        <f t="shared" si="23"/>
        <v>0.89795918367346939</v>
      </c>
      <c r="BQ10" s="23">
        <f t="shared" si="24"/>
        <v>0.4050632911392405</v>
      </c>
      <c r="BR10" s="23">
        <f t="shared" si="25"/>
        <v>0.41346153846153844</v>
      </c>
      <c r="BS10" s="25">
        <f t="shared" si="26"/>
        <v>0.48579545454545453</v>
      </c>
      <c r="BT10" s="25">
        <f t="shared" si="27"/>
        <v>0.12903225806451613</v>
      </c>
      <c r="BU10" s="25">
        <f t="shared" si="28"/>
        <v>0.39583333333333331</v>
      </c>
      <c r="BV10" s="25">
        <f t="shared" si="29"/>
        <v>0.90909090909090906</v>
      </c>
      <c r="BW10" s="25">
        <f t="shared" si="30"/>
        <v>0.376</v>
      </c>
      <c r="BX10" s="25">
        <f t="shared" si="31"/>
        <v>0.54625550660792954</v>
      </c>
      <c r="BY10" s="23">
        <f t="shared" si="32"/>
        <v>0.13338192419825073</v>
      </c>
      <c r="BZ10" s="23">
        <f t="shared" si="33"/>
        <v>0.51260504201680668</v>
      </c>
      <c r="CA10" s="23">
        <f t="shared" si="34"/>
        <v>0.49516908212560384</v>
      </c>
      <c r="CB10" s="23">
        <f t="shared" si="35"/>
        <v>0.14848484848484847</v>
      </c>
      <c r="CC10" s="23">
        <f t="shared" si="36"/>
        <v>0.39516129032258068</v>
      </c>
      <c r="CD10" s="23">
        <f t="shared" si="37"/>
        <v>0.97968795996467473</v>
      </c>
      <c r="CE10" s="23">
        <f t="shared" si="38"/>
        <v>0.14193548387096774</v>
      </c>
      <c r="CF10" s="23">
        <f t="shared" si="39"/>
        <v>0.43541666666666667</v>
      </c>
      <c r="CG10" s="23">
        <f t="shared" si="40"/>
        <v>0.68832258064516127</v>
      </c>
      <c r="CH10" s="31">
        <f t="shared" si="1"/>
        <v>-0.99656236539306797</v>
      </c>
      <c r="CI10" s="31">
        <f t="shared" si="2"/>
        <v>-1.7737363710392513</v>
      </c>
      <c r="CJ10" s="31">
        <f t="shared" si="3"/>
        <v>-2.5304818847812238</v>
      </c>
      <c r="CK10" s="31">
        <f t="shared" si="4"/>
        <v>-0.46699891588893933</v>
      </c>
      <c r="CL10" s="31">
        <f t="shared" si="5"/>
        <v>-0.91697267507568458</v>
      </c>
      <c r="CM10" s="31">
        <f t="shared" si="6"/>
        <v>-0.73423935275317853</v>
      </c>
      <c r="CN10" s="31">
        <f t="shared" si="7"/>
        <v>-1.5065990944026031</v>
      </c>
    </row>
    <row r="11" spans="1:92">
      <c r="A11" t="s">
        <v>88</v>
      </c>
      <c r="B11" t="s">
        <v>10</v>
      </c>
      <c r="C11" s="21">
        <v>988729</v>
      </c>
      <c r="D11" s="22">
        <v>25669</v>
      </c>
      <c r="E11" s="25">
        <v>3228</v>
      </c>
      <c r="F11" s="25">
        <v>1748</v>
      </c>
      <c r="G11" s="25">
        <v>182</v>
      </c>
      <c r="H11" s="25">
        <v>64</v>
      </c>
      <c r="I11" s="25">
        <v>888</v>
      </c>
      <c r="J11" s="25">
        <v>438</v>
      </c>
      <c r="K11" s="25">
        <v>647</v>
      </c>
      <c r="L11" s="25">
        <v>408</v>
      </c>
      <c r="M11" s="25">
        <v>1228</v>
      </c>
      <c r="N11" s="25">
        <v>690</v>
      </c>
      <c r="O11" s="25">
        <v>118</v>
      </c>
      <c r="P11" s="25">
        <v>67</v>
      </c>
      <c r="Q11" s="25">
        <v>758</v>
      </c>
      <c r="R11" s="25">
        <v>372</v>
      </c>
      <c r="S11" s="25">
        <v>2462</v>
      </c>
      <c r="T11" s="25">
        <v>1371</v>
      </c>
      <c r="U11" s="23">
        <v>11636</v>
      </c>
      <c r="V11" s="23">
        <v>6543</v>
      </c>
      <c r="W11" s="23">
        <v>1067</v>
      </c>
      <c r="X11" s="23">
        <v>334</v>
      </c>
      <c r="Y11" s="23">
        <v>3624</v>
      </c>
      <c r="Z11" s="23">
        <v>1816</v>
      </c>
      <c r="AA11" s="23">
        <v>1290</v>
      </c>
      <c r="AB11" s="23">
        <v>923</v>
      </c>
      <c r="AC11" s="23">
        <v>4729</v>
      </c>
      <c r="AD11" s="23">
        <v>2938</v>
      </c>
      <c r="AE11" s="23">
        <v>396</v>
      </c>
      <c r="AF11" s="23">
        <v>228</v>
      </c>
      <c r="AG11" s="23">
        <v>3864</v>
      </c>
      <c r="AH11" s="23">
        <v>2043</v>
      </c>
      <c r="AI11" s="23">
        <v>7744</v>
      </c>
      <c r="AJ11" s="23">
        <v>4483</v>
      </c>
      <c r="AK11" s="25">
        <f t="shared" si="8"/>
        <v>14864</v>
      </c>
      <c r="AL11" s="25">
        <f t="shared" si="0"/>
        <v>8291</v>
      </c>
      <c r="AM11" s="25">
        <f t="shared" si="0"/>
        <v>1249</v>
      </c>
      <c r="AN11" s="25">
        <f t="shared" si="0"/>
        <v>398</v>
      </c>
      <c r="AO11" s="25">
        <f t="shared" si="0"/>
        <v>4512</v>
      </c>
      <c r="AP11" s="25">
        <f t="shared" si="0"/>
        <v>2254</v>
      </c>
      <c r="AQ11" s="25">
        <f t="shared" si="0"/>
        <v>1937</v>
      </c>
      <c r="AR11" s="25">
        <f t="shared" si="0"/>
        <v>1331</v>
      </c>
      <c r="AS11" s="25">
        <f t="shared" si="0"/>
        <v>5957</v>
      </c>
      <c r="AT11" s="25">
        <f t="shared" si="0"/>
        <v>3628</v>
      </c>
      <c r="AU11" s="25">
        <f t="shared" si="0"/>
        <v>514</v>
      </c>
      <c r="AV11" s="25">
        <f t="shared" si="0"/>
        <v>295</v>
      </c>
      <c r="AW11" s="25">
        <f t="shared" si="0"/>
        <v>4622</v>
      </c>
      <c r="AX11" s="25">
        <f t="shared" si="0"/>
        <v>2415</v>
      </c>
      <c r="AY11" s="25">
        <f t="shared" si="0"/>
        <v>10206</v>
      </c>
      <c r="AZ11" s="25">
        <f t="shared" si="0"/>
        <v>5854</v>
      </c>
      <c r="BA11" s="23">
        <f t="shared" si="9"/>
        <v>0.78283100107642623</v>
      </c>
      <c r="BB11" s="23">
        <f t="shared" si="10"/>
        <v>0.85428342674139313</v>
      </c>
      <c r="BC11" s="23">
        <f t="shared" si="11"/>
        <v>0.80319148936170215</v>
      </c>
      <c r="BD11" s="23">
        <f t="shared" si="12"/>
        <v>0.79385596776901124</v>
      </c>
      <c r="BE11" s="23">
        <f t="shared" si="13"/>
        <v>0.83600173085244478</v>
      </c>
      <c r="BF11" s="23">
        <f t="shared" si="14"/>
        <v>0.7587693513619439</v>
      </c>
      <c r="BG11" s="25">
        <f t="shared" si="15"/>
        <v>0.54151177199504341</v>
      </c>
      <c r="BH11" s="25">
        <f t="shared" si="41"/>
        <v>0.35164835164835168</v>
      </c>
      <c r="BI11" s="25">
        <f t="shared" si="16"/>
        <v>0.49324324324324326</v>
      </c>
      <c r="BJ11" s="25">
        <f t="shared" si="17"/>
        <v>0.56188925081433228</v>
      </c>
      <c r="BK11" s="25">
        <f t="shared" si="18"/>
        <v>0.49076517150395776</v>
      </c>
      <c r="BL11" s="25">
        <f t="shared" si="19"/>
        <v>0.55686433793663692</v>
      </c>
      <c r="BM11" s="23">
        <f t="shared" si="20"/>
        <v>0.56230663458233066</v>
      </c>
      <c r="BN11" s="23">
        <f t="shared" si="21"/>
        <v>0.31302717900656046</v>
      </c>
      <c r="BO11" s="23">
        <f t="shared" si="22"/>
        <v>0.5011037527593819</v>
      </c>
      <c r="BP11" s="23">
        <f t="shared" si="23"/>
        <v>0.62127299640515965</v>
      </c>
      <c r="BQ11" s="23">
        <f t="shared" si="24"/>
        <v>0.52872670807453415</v>
      </c>
      <c r="BR11" s="23">
        <f t="shared" si="25"/>
        <v>0.57889979338842978</v>
      </c>
      <c r="BS11" s="25">
        <f t="shared" si="26"/>
        <v>0.55779063509149618</v>
      </c>
      <c r="BT11" s="25">
        <f t="shared" si="27"/>
        <v>0.31865492393915135</v>
      </c>
      <c r="BU11" s="25">
        <f t="shared" si="28"/>
        <v>0.49955673758865249</v>
      </c>
      <c r="BV11" s="25">
        <f t="shared" si="29"/>
        <v>0.60903139164008724</v>
      </c>
      <c r="BW11" s="25">
        <f t="shared" si="30"/>
        <v>0.52250108178277799</v>
      </c>
      <c r="BX11" s="25">
        <f t="shared" si="31"/>
        <v>0.57358416617675878</v>
      </c>
      <c r="BY11" s="23">
        <f t="shared" si="32"/>
        <v>0.62583213887561717</v>
      </c>
      <c r="BZ11" s="23">
        <f t="shared" si="33"/>
        <v>0.87783000391696042</v>
      </c>
      <c r="CA11" s="23">
        <f t="shared" si="34"/>
        <v>0.88130113219747919</v>
      </c>
      <c r="CB11" s="23">
        <f t="shared" si="35"/>
        <v>0.50384803591627791</v>
      </c>
      <c r="CC11" s="23">
        <f t="shared" si="36"/>
        <v>0.80657578175599631</v>
      </c>
      <c r="CD11" s="23">
        <f t="shared" si="37"/>
        <v>0.91333027600472727</v>
      </c>
      <c r="CE11" s="23">
        <f t="shared" si="38"/>
        <v>0.52321592665532657</v>
      </c>
      <c r="CF11" s="23">
        <f t="shared" si="39"/>
        <v>0.82024792883561282</v>
      </c>
      <c r="CG11" s="23">
        <f t="shared" si="40"/>
        <v>0.91094056041596039</v>
      </c>
      <c r="CH11" s="31">
        <f t="shared" si="1"/>
        <v>1.3132888110854215</v>
      </c>
      <c r="CI11" s="31">
        <f t="shared" si="2"/>
        <v>-0.98641777096312389</v>
      </c>
      <c r="CJ11" s="31">
        <f t="shared" si="3"/>
        <v>-1.0361002732946438</v>
      </c>
      <c r="CK11" s="31">
        <f t="shared" si="4"/>
        <v>-0.71101082786364866</v>
      </c>
      <c r="CL11" s="31">
        <f t="shared" si="5"/>
        <v>0.52505640804969378</v>
      </c>
      <c r="CM11" s="31">
        <f t="shared" si="6"/>
        <v>0.77315642258047579</v>
      </c>
      <c r="CN11" s="31">
        <f t="shared" si="7"/>
        <v>-0.18171087454056004</v>
      </c>
    </row>
    <row r="12" spans="1:92">
      <c r="A12" t="s">
        <v>100</v>
      </c>
      <c r="B12" t="s">
        <v>11</v>
      </c>
      <c r="C12" s="21">
        <v>556485</v>
      </c>
      <c r="D12" s="22">
        <v>19866</v>
      </c>
      <c r="E12" s="25">
        <v>2461</v>
      </c>
      <c r="F12" s="25">
        <v>1378</v>
      </c>
      <c r="G12" s="25">
        <v>234</v>
      </c>
      <c r="H12" s="25">
        <v>71</v>
      </c>
      <c r="I12" s="25">
        <v>245</v>
      </c>
      <c r="J12" s="25">
        <v>89</v>
      </c>
      <c r="K12" s="25">
        <v>866</v>
      </c>
      <c r="L12" s="25">
        <v>540</v>
      </c>
      <c r="M12" s="25">
        <v>941</v>
      </c>
      <c r="N12" s="25">
        <v>574</v>
      </c>
      <c r="O12" s="25">
        <v>55</v>
      </c>
      <c r="P12" s="25">
        <v>31</v>
      </c>
      <c r="Q12" s="25">
        <v>636</v>
      </c>
      <c r="R12" s="25">
        <v>329</v>
      </c>
      <c r="S12" s="25">
        <v>1818</v>
      </c>
      <c r="T12" s="25">
        <v>1046</v>
      </c>
      <c r="U12" s="23">
        <v>4760</v>
      </c>
      <c r="V12" s="23">
        <v>3545</v>
      </c>
      <c r="W12" s="23">
        <v>547</v>
      </c>
      <c r="X12" s="23">
        <v>268</v>
      </c>
      <c r="Y12" s="23">
        <v>413</v>
      </c>
      <c r="Z12" s="23">
        <v>276</v>
      </c>
      <c r="AA12" s="23">
        <v>1461</v>
      </c>
      <c r="AB12" s="23">
        <v>1231</v>
      </c>
      <c r="AC12" s="23">
        <v>1981</v>
      </c>
      <c r="AD12" s="23">
        <v>1505</v>
      </c>
      <c r="AE12" s="23">
        <v>133</v>
      </c>
      <c r="AF12" s="23">
        <v>106</v>
      </c>
      <c r="AG12" s="23">
        <v>1487</v>
      </c>
      <c r="AH12" s="23">
        <v>1099</v>
      </c>
      <c r="AI12" s="23">
        <v>3267</v>
      </c>
      <c r="AJ12" s="23">
        <v>2442</v>
      </c>
      <c r="AK12" s="25">
        <f t="shared" si="8"/>
        <v>7221</v>
      </c>
      <c r="AL12" s="25">
        <f t="shared" si="0"/>
        <v>4923</v>
      </c>
      <c r="AM12" s="25">
        <f t="shared" si="0"/>
        <v>781</v>
      </c>
      <c r="AN12" s="25">
        <f t="shared" si="0"/>
        <v>339</v>
      </c>
      <c r="AO12" s="25">
        <f t="shared" si="0"/>
        <v>658</v>
      </c>
      <c r="AP12" s="25">
        <f t="shared" si="0"/>
        <v>365</v>
      </c>
      <c r="AQ12" s="25">
        <f t="shared" si="0"/>
        <v>2327</v>
      </c>
      <c r="AR12" s="25">
        <f t="shared" si="0"/>
        <v>1771</v>
      </c>
      <c r="AS12" s="25">
        <f t="shared" si="0"/>
        <v>2922</v>
      </c>
      <c r="AT12" s="25">
        <f t="shared" si="0"/>
        <v>2079</v>
      </c>
      <c r="AU12" s="25">
        <f t="shared" si="0"/>
        <v>188</v>
      </c>
      <c r="AV12" s="25">
        <f t="shared" si="0"/>
        <v>137</v>
      </c>
      <c r="AW12" s="25">
        <f t="shared" si="0"/>
        <v>2123</v>
      </c>
      <c r="AX12" s="25">
        <f t="shared" si="0"/>
        <v>1428</v>
      </c>
      <c r="AY12" s="25">
        <f t="shared" si="0"/>
        <v>5085</v>
      </c>
      <c r="AZ12" s="25">
        <f t="shared" si="0"/>
        <v>3488</v>
      </c>
      <c r="BA12" s="23">
        <f t="shared" si="9"/>
        <v>0.65918847805013159</v>
      </c>
      <c r="BB12" s="23">
        <f t="shared" si="10"/>
        <v>0.70038412291933416</v>
      </c>
      <c r="BC12" s="23">
        <f t="shared" si="11"/>
        <v>0.62765957446808507</v>
      </c>
      <c r="BD12" s="23">
        <f t="shared" si="12"/>
        <v>0.67796030116358663</v>
      </c>
      <c r="BE12" s="23">
        <f t="shared" si="13"/>
        <v>0.700423928403203</v>
      </c>
      <c r="BF12" s="23">
        <f t="shared" si="14"/>
        <v>0.64247787610619467</v>
      </c>
      <c r="BG12" s="25">
        <f t="shared" si="15"/>
        <v>0.55993498577813894</v>
      </c>
      <c r="BH12" s="25">
        <f t="shared" si="41"/>
        <v>0.3034188034188034</v>
      </c>
      <c r="BI12" s="25">
        <f t="shared" si="16"/>
        <v>0.36326530612244901</v>
      </c>
      <c r="BJ12" s="25">
        <f t="shared" si="17"/>
        <v>0.60998937300743894</v>
      </c>
      <c r="BK12" s="25">
        <f t="shared" si="18"/>
        <v>0.51729559748427678</v>
      </c>
      <c r="BL12" s="25">
        <f t="shared" si="19"/>
        <v>0.5753575357535754</v>
      </c>
      <c r="BM12" s="23">
        <f t="shared" si="20"/>
        <v>0.74474789915966388</v>
      </c>
      <c r="BN12" s="23">
        <f t="shared" si="21"/>
        <v>0.489945155393053</v>
      </c>
      <c r="BO12" s="23">
        <f t="shared" si="22"/>
        <v>0.66828087167070216</v>
      </c>
      <c r="BP12" s="23">
        <f t="shared" si="23"/>
        <v>0.75971731448763247</v>
      </c>
      <c r="BQ12" s="23">
        <f t="shared" si="24"/>
        <v>0.7390719569603228</v>
      </c>
      <c r="BR12" s="23">
        <f t="shared" si="25"/>
        <v>0.74747474747474751</v>
      </c>
      <c r="BS12" s="25">
        <f t="shared" si="26"/>
        <v>0.68176152887411712</v>
      </c>
      <c r="BT12" s="25">
        <f t="shared" si="27"/>
        <v>0.43405889884763127</v>
      </c>
      <c r="BU12" s="25">
        <f t="shared" si="28"/>
        <v>0.55471124620060785</v>
      </c>
      <c r="BV12" s="25">
        <f t="shared" si="29"/>
        <v>0.7114989733059548</v>
      </c>
      <c r="BW12" s="25">
        <f t="shared" si="30"/>
        <v>0.67263306641544984</v>
      </c>
      <c r="BX12" s="25">
        <f t="shared" si="31"/>
        <v>0.68593903638151421</v>
      </c>
      <c r="BY12" s="23">
        <f t="shared" si="32"/>
        <v>0.49741654009946684</v>
      </c>
      <c r="BZ12" s="23">
        <f t="shared" si="33"/>
        <v>0.59552727014150608</v>
      </c>
      <c r="CA12" s="23">
        <f t="shared" si="34"/>
        <v>0.89908546484360907</v>
      </c>
      <c r="CB12" s="23">
        <f t="shared" si="35"/>
        <v>0.64490455337783259</v>
      </c>
      <c r="CC12" s="23">
        <f t="shared" si="36"/>
        <v>0.87964412410608706</v>
      </c>
      <c r="CD12" s="23">
        <f t="shared" si="37"/>
        <v>0.98875842890637777</v>
      </c>
      <c r="CE12" s="23">
        <f t="shared" si="38"/>
        <v>0.61006257933274588</v>
      </c>
      <c r="CF12" s="23">
        <f t="shared" si="39"/>
        <v>0.77963745136997409</v>
      </c>
      <c r="CG12" s="23">
        <f t="shared" si="40"/>
        <v>0.98060181844110172</v>
      </c>
      <c r="CH12" s="31">
        <f t="shared" si="1"/>
        <v>0.22714448026537926</v>
      </c>
      <c r="CI12" s="31">
        <f t="shared" si="2"/>
        <v>0.36929228911097084</v>
      </c>
      <c r="CJ12" s="31">
        <f t="shared" si="3"/>
        <v>0.75202757809035436</v>
      </c>
      <c r="CK12" s="31">
        <f t="shared" si="4"/>
        <v>-0.54159730408990436</v>
      </c>
      <c r="CL12" s="31">
        <f t="shared" si="5"/>
        <v>0.85351647282085397</v>
      </c>
      <c r="CM12" s="31">
        <f t="shared" si="6"/>
        <v>0.61408394540965872</v>
      </c>
      <c r="CN12" s="31">
        <f t="shared" si="7"/>
        <v>0.23287100349688558</v>
      </c>
    </row>
    <row r="13" spans="1:92">
      <c r="A13" t="s">
        <v>101</v>
      </c>
      <c r="B13" t="s">
        <v>12</v>
      </c>
      <c r="C13" s="21">
        <v>60893</v>
      </c>
      <c r="D13" s="22">
        <v>2233</v>
      </c>
      <c r="E13" s="25">
        <v>168</v>
      </c>
      <c r="F13" s="25">
        <v>74</v>
      </c>
      <c r="G13" s="25">
        <v>0</v>
      </c>
      <c r="H13" s="25">
        <v>0</v>
      </c>
      <c r="I13" s="25">
        <v>16</v>
      </c>
      <c r="J13" s="25">
        <v>6</v>
      </c>
      <c r="K13" s="25">
        <v>81</v>
      </c>
      <c r="L13" s="25">
        <v>49</v>
      </c>
      <c r="M13" s="25">
        <v>21</v>
      </c>
      <c r="N13" s="25">
        <v>6</v>
      </c>
      <c r="O13" s="25">
        <v>3</v>
      </c>
      <c r="P13" s="25">
        <v>0</v>
      </c>
      <c r="Q13" s="25">
        <v>39</v>
      </c>
      <c r="R13" s="25">
        <v>19</v>
      </c>
      <c r="S13" s="25">
        <v>129</v>
      </c>
      <c r="T13" s="25">
        <v>55</v>
      </c>
      <c r="U13" s="23">
        <v>614</v>
      </c>
      <c r="V13" s="23">
        <v>407</v>
      </c>
      <c r="W13" s="23">
        <v>3</v>
      </c>
      <c r="X13" s="23">
        <v>0</v>
      </c>
      <c r="Y13" s="23">
        <v>74</v>
      </c>
      <c r="Z13" s="23">
        <v>42</v>
      </c>
      <c r="AA13" s="23">
        <v>253</v>
      </c>
      <c r="AB13" s="23">
        <v>161</v>
      </c>
      <c r="AC13" s="23">
        <v>75</v>
      </c>
      <c r="AD13" s="23">
        <v>59</v>
      </c>
      <c r="AE13" s="23">
        <v>20</v>
      </c>
      <c r="AF13" s="23">
        <v>15</v>
      </c>
      <c r="AG13" s="23">
        <v>197</v>
      </c>
      <c r="AH13" s="23">
        <v>132</v>
      </c>
      <c r="AI13" s="23">
        <v>417</v>
      </c>
      <c r="AJ13" s="23">
        <v>275</v>
      </c>
      <c r="AK13" s="25">
        <f t="shared" si="8"/>
        <v>782</v>
      </c>
      <c r="AL13" s="25">
        <f t="shared" si="0"/>
        <v>481</v>
      </c>
      <c r="AM13" s="25">
        <f t="shared" si="0"/>
        <v>3</v>
      </c>
      <c r="AN13" s="25">
        <f t="shared" si="0"/>
        <v>0</v>
      </c>
      <c r="AO13" s="25">
        <f t="shared" si="0"/>
        <v>90</v>
      </c>
      <c r="AP13" s="25">
        <f t="shared" si="0"/>
        <v>48</v>
      </c>
      <c r="AQ13" s="25">
        <f t="shared" si="0"/>
        <v>334</v>
      </c>
      <c r="AR13" s="25">
        <f t="shared" si="0"/>
        <v>210</v>
      </c>
      <c r="AS13" s="25">
        <f t="shared" si="0"/>
        <v>96</v>
      </c>
      <c r="AT13" s="25">
        <f t="shared" si="0"/>
        <v>65</v>
      </c>
      <c r="AU13" s="25">
        <f t="shared" si="0"/>
        <v>23</v>
      </c>
      <c r="AV13" s="25">
        <f t="shared" si="0"/>
        <v>15</v>
      </c>
      <c r="AW13" s="25">
        <f t="shared" si="0"/>
        <v>236</v>
      </c>
      <c r="AX13" s="25">
        <f t="shared" si="0"/>
        <v>151</v>
      </c>
      <c r="AY13" s="25">
        <f t="shared" si="0"/>
        <v>546</v>
      </c>
      <c r="AZ13" s="25">
        <f t="shared" si="0"/>
        <v>330</v>
      </c>
      <c r="BA13" s="23">
        <f t="shared" si="9"/>
        <v>0.78516624040920713</v>
      </c>
      <c r="BB13" s="23">
        <f t="shared" si="10"/>
        <v>1</v>
      </c>
      <c r="BC13" s="23">
        <f t="shared" si="11"/>
        <v>0.82222222222222219</v>
      </c>
      <c r="BD13" s="23">
        <f t="shared" si="12"/>
        <v>0.78125</v>
      </c>
      <c r="BE13" s="23">
        <f t="shared" si="13"/>
        <v>0.8347457627118644</v>
      </c>
      <c r="BF13" s="23">
        <f t="shared" si="14"/>
        <v>0.76373626373626369</v>
      </c>
      <c r="BG13" s="25">
        <f t="shared" si="15"/>
        <v>0.44047619047619047</v>
      </c>
      <c r="BI13" s="25">
        <f t="shared" si="16"/>
        <v>0.375</v>
      </c>
      <c r="BJ13" s="25">
        <f t="shared" si="17"/>
        <v>0.2857142857142857</v>
      </c>
      <c r="BK13" s="25">
        <f t="shared" si="18"/>
        <v>0.48717948717948717</v>
      </c>
      <c r="BL13" s="25">
        <f t="shared" si="19"/>
        <v>0.4263565891472868</v>
      </c>
      <c r="BM13" s="23">
        <f t="shared" si="20"/>
        <v>0.66286644951140061</v>
      </c>
      <c r="BN13" s="23">
        <f t="shared" si="21"/>
        <v>0</v>
      </c>
      <c r="BO13" s="23">
        <f t="shared" si="22"/>
        <v>0.56756756756756754</v>
      </c>
      <c r="BP13" s="23">
        <f t="shared" si="23"/>
        <v>0.78666666666666663</v>
      </c>
      <c r="BQ13" s="23">
        <f t="shared" si="24"/>
        <v>0.67005076142131981</v>
      </c>
      <c r="BR13" s="23">
        <f t="shared" si="25"/>
        <v>0.65947242206235013</v>
      </c>
      <c r="BS13" s="25">
        <f t="shared" si="26"/>
        <v>0.61508951406649615</v>
      </c>
      <c r="BT13" s="25">
        <f t="shared" si="27"/>
        <v>0</v>
      </c>
      <c r="BU13" s="25">
        <f t="shared" si="28"/>
        <v>0.53333333333333333</v>
      </c>
      <c r="BV13" s="25">
        <f t="shared" si="29"/>
        <v>0.67708333333333337</v>
      </c>
      <c r="BW13" s="25">
        <f t="shared" si="30"/>
        <v>0.63983050847457623</v>
      </c>
      <c r="BX13" s="25">
        <f t="shared" si="31"/>
        <v>0.60439560439560436</v>
      </c>
      <c r="BY13" s="23">
        <f t="shared" si="32"/>
        <v>0</v>
      </c>
      <c r="BZ13" s="23">
        <f t="shared" si="33"/>
        <v>1.3125</v>
      </c>
      <c r="CA13" s="23">
        <f t="shared" si="34"/>
        <v>1.1426573426573428</v>
      </c>
      <c r="CB13" s="23">
        <f t="shared" si="35"/>
        <v>0</v>
      </c>
      <c r="CC13" s="23">
        <f t="shared" si="36"/>
        <v>0.72148419606046721</v>
      </c>
      <c r="CD13" s="23">
        <f t="shared" si="37"/>
        <v>1.0160406091370557</v>
      </c>
      <c r="CE13" s="23">
        <f t="shared" si="38"/>
        <v>0</v>
      </c>
      <c r="CF13" s="23">
        <f t="shared" si="39"/>
        <v>0.78769230769230769</v>
      </c>
      <c r="CG13" s="23">
        <f t="shared" si="40"/>
        <v>1.0586286594761172</v>
      </c>
      <c r="CH13" s="31">
        <f t="shared" si="1"/>
        <v>1.3338028454186464</v>
      </c>
      <c r="CI13" s="31">
        <f t="shared" si="2"/>
        <v>-0.3598137005465139</v>
      </c>
      <c r="CJ13" s="31">
        <f t="shared" si="3"/>
        <v>-5.0501942668233275E-2</v>
      </c>
      <c r="CK13" s="31">
        <f t="shared" si="4"/>
        <v>-1.6400992102252552</v>
      </c>
      <c r="CL13" s="31">
        <f t="shared" si="5"/>
        <v>-1.4537825208016739</v>
      </c>
      <c r="CM13" s="31">
        <f t="shared" si="6"/>
        <v>0.64563506296381112</v>
      </c>
      <c r="CN13" s="31">
        <f t="shared" si="7"/>
        <v>0.69723979629059418</v>
      </c>
    </row>
    <row r="14" spans="1:92">
      <c r="A14" t="s">
        <v>89</v>
      </c>
      <c r="B14" t="s">
        <v>13</v>
      </c>
      <c r="C14" s="21">
        <v>127590</v>
      </c>
      <c r="D14" s="22">
        <v>1726</v>
      </c>
      <c r="E14" s="25">
        <v>189</v>
      </c>
      <c r="F14" s="25">
        <v>132</v>
      </c>
      <c r="G14" s="25">
        <v>1</v>
      </c>
      <c r="H14" s="25">
        <v>0</v>
      </c>
      <c r="I14" s="25">
        <v>11</v>
      </c>
      <c r="J14" s="25">
        <v>9</v>
      </c>
      <c r="K14" s="25">
        <v>28</v>
      </c>
      <c r="L14" s="25">
        <v>22</v>
      </c>
      <c r="M14" s="25">
        <v>130</v>
      </c>
      <c r="N14" s="25">
        <v>87</v>
      </c>
      <c r="O14" s="25">
        <v>8</v>
      </c>
      <c r="P14" s="25">
        <v>6</v>
      </c>
      <c r="Q14" s="25">
        <v>48</v>
      </c>
      <c r="R14" s="25">
        <v>36</v>
      </c>
      <c r="S14" s="25">
        <v>141</v>
      </c>
      <c r="T14" s="25">
        <v>96</v>
      </c>
      <c r="U14" s="23">
        <v>240</v>
      </c>
      <c r="V14" s="23">
        <v>181</v>
      </c>
      <c r="W14" s="23">
        <v>2</v>
      </c>
      <c r="X14" s="23">
        <v>0</v>
      </c>
      <c r="Y14" s="23">
        <v>23</v>
      </c>
      <c r="Z14" s="23">
        <v>12</v>
      </c>
      <c r="AA14" s="23">
        <v>21</v>
      </c>
      <c r="AB14" s="23">
        <v>17</v>
      </c>
      <c r="AC14" s="23">
        <v>157</v>
      </c>
      <c r="AD14" s="23">
        <v>124</v>
      </c>
      <c r="AE14" s="23">
        <v>22</v>
      </c>
      <c r="AF14" s="23">
        <v>16</v>
      </c>
      <c r="AG14" s="23">
        <v>63</v>
      </c>
      <c r="AH14" s="23">
        <v>48</v>
      </c>
      <c r="AI14" s="23">
        <v>177</v>
      </c>
      <c r="AJ14" s="23">
        <v>133</v>
      </c>
      <c r="AK14" s="25">
        <f t="shared" si="8"/>
        <v>429</v>
      </c>
      <c r="AL14" s="25">
        <f t="shared" si="0"/>
        <v>313</v>
      </c>
      <c r="AM14" s="25">
        <f t="shared" si="0"/>
        <v>3</v>
      </c>
      <c r="AN14" s="25">
        <f t="shared" si="0"/>
        <v>0</v>
      </c>
      <c r="AO14" s="25">
        <f t="shared" si="0"/>
        <v>34</v>
      </c>
      <c r="AP14" s="25">
        <f t="shared" si="0"/>
        <v>21</v>
      </c>
      <c r="AQ14" s="25">
        <f t="shared" si="0"/>
        <v>49</v>
      </c>
      <c r="AR14" s="25">
        <f t="shared" si="0"/>
        <v>39</v>
      </c>
      <c r="AS14" s="25">
        <f t="shared" si="0"/>
        <v>287</v>
      </c>
      <c r="AT14" s="25">
        <f t="shared" si="0"/>
        <v>211</v>
      </c>
      <c r="AU14" s="25">
        <f t="shared" si="0"/>
        <v>30</v>
      </c>
      <c r="AV14" s="25">
        <f t="shared" si="0"/>
        <v>22</v>
      </c>
      <c r="AW14" s="25">
        <f t="shared" si="0"/>
        <v>111</v>
      </c>
      <c r="AX14" s="25">
        <f t="shared" si="0"/>
        <v>84</v>
      </c>
      <c r="AY14" s="25">
        <f t="shared" si="0"/>
        <v>318</v>
      </c>
      <c r="AZ14" s="25">
        <f t="shared" si="0"/>
        <v>229</v>
      </c>
      <c r="BA14" s="23">
        <f t="shared" si="9"/>
        <v>0.55944055944055948</v>
      </c>
      <c r="BB14" s="23">
        <f t="shared" si="10"/>
        <v>0.66666666666666663</v>
      </c>
      <c r="BC14" s="23">
        <f t="shared" si="11"/>
        <v>0.67647058823529416</v>
      </c>
      <c r="BD14" s="23">
        <f t="shared" si="12"/>
        <v>0.54703832752613235</v>
      </c>
      <c r="BE14" s="23">
        <f t="shared" si="13"/>
        <v>0.56756756756756754</v>
      </c>
      <c r="BF14" s="23">
        <f t="shared" si="14"/>
        <v>0.55660377358490565</v>
      </c>
      <c r="BG14" s="25">
        <f t="shared" si="15"/>
        <v>0.69841269841269837</v>
      </c>
      <c r="BH14" s="25">
        <f t="shared" si="41"/>
        <v>0</v>
      </c>
      <c r="BI14" s="25">
        <f t="shared" si="16"/>
        <v>0.81818181818181823</v>
      </c>
      <c r="BJ14" s="25">
        <f t="shared" si="17"/>
        <v>0.66923076923076918</v>
      </c>
      <c r="BK14" s="25">
        <f t="shared" si="18"/>
        <v>0.75</v>
      </c>
      <c r="BL14" s="25">
        <f t="shared" si="19"/>
        <v>0.68085106382978722</v>
      </c>
      <c r="BM14" s="23">
        <f t="shared" si="20"/>
        <v>0.75416666666666665</v>
      </c>
      <c r="BN14" s="23">
        <f t="shared" si="21"/>
        <v>0</v>
      </c>
      <c r="BO14" s="23">
        <f t="shared" si="22"/>
        <v>0.52173913043478259</v>
      </c>
      <c r="BP14" s="23">
        <f t="shared" si="23"/>
        <v>0.78980891719745228</v>
      </c>
      <c r="BQ14" s="23">
        <f t="shared" si="24"/>
        <v>0.76190476190476186</v>
      </c>
      <c r="BR14" s="23">
        <f t="shared" si="25"/>
        <v>0.75141242937853103</v>
      </c>
      <c r="BS14" s="25">
        <f t="shared" si="26"/>
        <v>0.72960372960372966</v>
      </c>
      <c r="BT14" s="25">
        <f t="shared" si="27"/>
        <v>0</v>
      </c>
      <c r="BU14" s="25">
        <f t="shared" si="28"/>
        <v>0.61764705882352944</v>
      </c>
      <c r="BV14" s="25">
        <f t="shared" si="29"/>
        <v>0.73519163763066198</v>
      </c>
      <c r="BW14" s="25">
        <f t="shared" si="30"/>
        <v>0.7567567567567568</v>
      </c>
      <c r="BX14" s="25">
        <f t="shared" si="31"/>
        <v>0.72012578616352196</v>
      </c>
      <c r="BY14" s="23">
        <f t="shared" si="32"/>
        <v>0</v>
      </c>
      <c r="BZ14" s="23">
        <f t="shared" si="33"/>
        <v>1.2225705329153607</v>
      </c>
      <c r="CA14" s="23">
        <f t="shared" si="34"/>
        <v>1.1015625</v>
      </c>
      <c r="CB14" s="23">
        <f t="shared" si="35"/>
        <v>0</v>
      </c>
      <c r="CC14" s="23">
        <f t="shared" si="36"/>
        <v>0.66058906030855535</v>
      </c>
      <c r="CD14" s="23">
        <f t="shared" si="37"/>
        <v>1.0139634801288937</v>
      </c>
      <c r="CE14" s="23">
        <f t="shared" si="38"/>
        <v>0</v>
      </c>
      <c r="CF14" s="23">
        <f t="shared" si="39"/>
        <v>0.84011708948982444</v>
      </c>
      <c r="CG14" s="23">
        <f t="shared" si="40"/>
        <v>1.0508674613478108</v>
      </c>
      <c r="CH14" s="31">
        <f t="shared" si="1"/>
        <v>-0.64909642502450471</v>
      </c>
      <c r="CI14" s="31">
        <f t="shared" si="2"/>
        <v>0.89248084447421716</v>
      </c>
      <c r="CJ14" s="31">
        <f t="shared" si="3"/>
        <v>0.84434200346999599</v>
      </c>
      <c r="CK14" s="31">
        <f t="shared" si="4"/>
        <v>0.73179601033142183</v>
      </c>
      <c r="CL14" s="31">
        <f t="shared" si="5"/>
        <v>-1.4537825208016739</v>
      </c>
      <c r="CM14" s="31">
        <f t="shared" si="6"/>
        <v>0.85098453004965402</v>
      </c>
      <c r="CN14" s="31">
        <f t="shared" si="7"/>
        <v>0.65104981656480931</v>
      </c>
    </row>
    <row r="15" spans="1:92">
      <c r="A15" t="s">
        <v>90</v>
      </c>
      <c r="B15" t="s">
        <v>14</v>
      </c>
      <c r="C15" s="21">
        <v>620340</v>
      </c>
      <c r="D15" s="22"/>
      <c r="E15" s="25">
        <v>3773</v>
      </c>
      <c r="F15" s="25">
        <v>2479</v>
      </c>
      <c r="G15" s="25">
        <v>117</v>
      </c>
      <c r="H15" s="25">
        <v>29</v>
      </c>
      <c r="I15" s="25">
        <v>458</v>
      </c>
      <c r="J15" s="25">
        <v>131</v>
      </c>
      <c r="K15" s="25">
        <v>1244</v>
      </c>
      <c r="L15" s="25">
        <v>918</v>
      </c>
      <c r="M15" s="25">
        <v>1565</v>
      </c>
      <c r="N15" s="25">
        <v>1108</v>
      </c>
      <c r="O15" s="25">
        <v>222</v>
      </c>
      <c r="P15" s="25">
        <v>163</v>
      </c>
      <c r="Q15" s="25">
        <v>918</v>
      </c>
      <c r="R15" s="25">
        <v>585</v>
      </c>
      <c r="S15" s="25">
        <v>2850</v>
      </c>
      <c r="T15" s="25">
        <v>1893</v>
      </c>
      <c r="U15" s="23">
        <v>4803</v>
      </c>
      <c r="V15" s="23">
        <v>3165</v>
      </c>
      <c r="W15" s="23">
        <v>357</v>
      </c>
      <c r="X15" s="23">
        <v>101</v>
      </c>
      <c r="Y15" s="23">
        <v>1210</v>
      </c>
      <c r="Z15" s="23">
        <v>501</v>
      </c>
      <c r="AA15" s="23">
        <v>1042</v>
      </c>
      <c r="AB15" s="23">
        <v>818</v>
      </c>
      <c r="AC15" s="23">
        <v>1720</v>
      </c>
      <c r="AD15" s="23">
        <v>1406</v>
      </c>
      <c r="AE15" s="23">
        <v>258</v>
      </c>
      <c r="AF15" s="23">
        <v>187</v>
      </c>
      <c r="AG15" s="23">
        <v>1787</v>
      </c>
      <c r="AH15" s="23">
        <v>1160</v>
      </c>
      <c r="AI15" s="23">
        <v>3010</v>
      </c>
      <c r="AJ15" s="23">
        <v>2001</v>
      </c>
      <c r="AK15" s="25">
        <f t="shared" si="8"/>
        <v>8576</v>
      </c>
      <c r="AL15" s="25">
        <f t="shared" si="0"/>
        <v>5644</v>
      </c>
      <c r="AM15" s="25">
        <f t="shared" si="0"/>
        <v>474</v>
      </c>
      <c r="AN15" s="25">
        <f t="shared" si="0"/>
        <v>130</v>
      </c>
      <c r="AO15" s="25">
        <f t="shared" si="0"/>
        <v>1668</v>
      </c>
      <c r="AP15" s="25">
        <f t="shared" si="0"/>
        <v>632</v>
      </c>
      <c r="AQ15" s="25">
        <f t="shared" si="0"/>
        <v>2286</v>
      </c>
      <c r="AR15" s="25">
        <f t="shared" si="0"/>
        <v>1736</v>
      </c>
      <c r="AS15" s="25">
        <f t="shared" si="0"/>
        <v>3285</v>
      </c>
      <c r="AT15" s="25">
        <f t="shared" si="0"/>
        <v>2514</v>
      </c>
      <c r="AU15" s="25">
        <f t="shared" si="0"/>
        <v>480</v>
      </c>
      <c r="AV15" s="25">
        <f t="shared" si="0"/>
        <v>350</v>
      </c>
      <c r="AW15" s="25">
        <f t="shared" si="0"/>
        <v>2705</v>
      </c>
      <c r="AX15" s="25">
        <f t="shared" si="0"/>
        <v>1745</v>
      </c>
      <c r="AY15" s="25">
        <f t="shared" si="0"/>
        <v>5860</v>
      </c>
      <c r="AZ15" s="25">
        <f t="shared" si="0"/>
        <v>3894</v>
      </c>
      <c r="BA15" s="23">
        <f t="shared" si="9"/>
        <v>0.56005130597014929</v>
      </c>
      <c r="BB15" s="23">
        <f t="shared" si="10"/>
        <v>0.75316455696202533</v>
      </c>
      <c r="BC15" s="23">
        <f t="shared" si="11"/>
        <v>0.72541966426858517</v>
      </c>
      <c r="BD15" s="23">
        <f t="shared" si="12"/>
        <v>0.52359208523592082</v>
      </c>
      <c r="BE15" s="23">
        <f t="shared" si="13"/>
        <v>0.66062846580406653</v>
      </c>
      <c r="BF15" s="23">
        <f t="shared" si="14"/>
        <v>0.51365187713310578</v>
      </c>
      <c r="BG15" s="25">
        <f t="shared" si="15"/>
        <v>0.6570368407103101</v>
      </c>
      <c r="BH15" s="25">
        <f t="shared" si="41"/>
        <v>0.24786324786324787</v>
      </c>
      <c r="BI15" s="25">
        <f t="shared" si="16"/>
        <v>0.28602620087336245</v>
      </c>
      <c r="BJ15" s="25">
        <f t="shared" si="17"/>
        <v>0.70798722044728435</v>
      </c>
      <c r="BK15" s="25">
        <f t="shared" si="18"/>
        <v>0.63725490196078427</v>
      </c>
      <c r="BL15" s="25">
        <f t="shared" si="19"/>
        <v>0.66421052631578947</v>
      </c>
      <c r="BM15" s="23">
        <f t="shared" si="20"/>
        <v>0.65896314803247968</v>
      </c>
      <c r="BN15" s="23">
        <f t="shared" si="21"/>
        <v>0.28291316526610644</v>
      </c>
      <c r="BO15" s="23">
        <f t="shared" si="22"/>
        <v>0.41404958677685949</v>
      </c>
      <c r="BP15" s="23">
        <f t="shared" si="23"/>
        <v>0.81744186046511624</v>
      </c>
      <c r="BQ15" s="23">
        <f t="shared" si="24"/>
        <v>0.64913262451035258</v>
      </c>
      <c r="BR15" s="23">
        <f t="shared" si="25"/>
        <v>0.66478405315614619</v>
      </c>
      <c r="BS15" s="25">
        <f t="shared" si="26"/>
        <v>0.65811567164179108</v>
      </c>
      <c r="BT15" s="25">
        <f t="shared" si="27"/>
        <v>0.27426160337552741</v>
      </c>
      <c r="BU15" s="25">
        <f t="shared" si="28"/>
        <v>0.37889688249400477</v>
      </c>
      <c r="BV15" s="25">
        <f t="shared" si="29"/>
        <v>0.76529680365296804</v>
      </c>
      <c r="BW15" s="25">
        <f t="shared" si="30"/>
        <v>0.64510166358595189</v>
      </c>
      <c r="BX15" s="25">
        <f t="shared" si="31"/>
        <v>0.66450511945392488</v>
      </c>
      <c r="BY15" s="23">
        <f t="shared" si="32"/>
        <v>0.35009565244222285</v>
      </c>
      <c r="BZ15" s="23">
        <f t="shared" si="33"/>
        <v>0.40399910141409046</v>
      </c>
      <c r="CA15" s="23">
        <f t="shared" si="34"/>
        <v>0.95941704732606192</v>
      </c>
      <c r="CB15" s="23">
        <f t="shared" si="35"/>
        <v>0.34609576405242043</v>
      </c>
      <c r="CC15" s="23">
        <f t="shared" si="36"/>
        <v>0.5065186979062577</v>
      </c>
      <c r="CD15" s="23">
        <f t="shared" si="37"/>
        <v>0.97645637170222954</v>
      </c>
      <c r="CE15" s="23">
        <f t="shared" si="38"/>
        <v>0.35837285882601733</v>
      </c>
      <c r="CF15" s="23">
        <f t="shared" si="39"/>
        <v>0.49509795504884874</v>
      </c>
      <c r="CG15" s="23">
        <f t="shared" si="40"/>
        <v>0.97080014088692301</v>
      </c>
      <c r="CH15" s="31">
        <f t="shared" si="1"/>
        <v>-0.64373128959661541</v>
      </c>
      <c r="CI15" s="31">
        <f t="shared" si="2"/>
        <v>0.11070799120995695</v>
      </c>
      <c r="CJ15" s="31">
        <f t="shared" si="3"/>
        <v>-8.8758650124085472E-2</v>
      </c>
      <c r="CK15" s="31">
        <f t="shared" si="4"/>
        <v>0.35131788447075352</v>
      </c>
      <c r="CL15" s="31">
        <f t="shared" si="5"/>
        <v>-9.8391509251205933E-2</v>
      </c>
      <c r="CM15" s="31">
        <f t="shared" si="6"/>
        <v>-0.5004659283522378</v>
      </c>
      <c r="CN15" s="31">
        <f t="shared" si="7"/>
        <v>0.17453731841094727</v>
      </c>
    </row>
    <row r="16" spans="1:92">
      <c r="A16" t="s">
        <v>91</v>
      </c>
      <c r="B16" t="s">
        <v>15</v>
      </c>
      <c r="C16" s="21">
        <v>365052</v>
      </c>
      <c r="D16" s="22">
        <v>21299</v>
      </c>
      <c r="E16" s="25">
        <v>888</v>
      </c>
      <c r="F16" s="25">
        <v>467</v>
      </c>
      <c r="G16" s="25">
        <v>44</v>
      </c>
      <c r="H16" s="25">
        <v>6</v>
      </c>
      <c r="I16" s="25">
        <v>71</v>
      </c>
      <c r="J16" s="25">
        <v>26</v>
      </c>
      <c r="K16" s="25">
        <v>158</v>
      </c>
      <c r="L16" s="25">
        <v>102</v>
      </c>
      <c r="M16" s="25">
        <v>548</v>
      </c>
      <c r="N16" s="25">
        <v>295</v>
      </c>
      <c r="O16" s="25">
        <v>26</v>
      </c>
      <c r="P16" s="25">
        <v>18</v>
      </c>
      <c r="Q16" s="25">
        <v>171</v>
      </c>
      <c r="R16" s="25">
        <v>88</v>
      </c>
      <c r="S16" s="25">
        <v>713</v>
      </c>
      <c r="T16" s="25">
        <v>378</v>
      </c>
      <c r="U16" s="23">
        <v>1996</v>
      </c>
      <c r="V16" s="23">
        <v>1324</v>
      </c>
      <c r="W16" s="23">
        <v>110</v>
      </c>
      <c r="X16" s="23">
        <v>49</v>
      </c>
      <c r="Y16" s="23">
        <v>190</v>
      </c>
      <c r="Z16" s="23">
        <v>84</v>
      </c>
      <c r="AA16" s="23">
        <v>231</v>
      </c>
      <c r="AB16" s="23">
        <v>186</v>
      </c>
      <c r="AC16" s="23">
        <v>1314</v>
      </c>
      <c r="AD16" s="23">
        <v>913</v>
      </c>
      <c r="AE16" s="23">
        <v>56</v>
      </c>
      <c r="AF16" s="23">
        <v>31</v>
      </c>
      <c r="AG16" s="23">
        <v>500</v>
      </c>
      <c r="AH16" s="23">
        <v>331</v>
      </c>
      <c r="AI16" s="23">
        <v>1489</v>
      </c>
      <c r="AJ16" s="23">
        <v>990</v>
      </c>
      <c r="AK16" s="25">
        <f t="shared" si="8"/>
        <v>2884</v>
      </c>
      <c r="AL16" s="25">
        <f t="shared" si="0"/>
        <v>1791</v>
      </c>
      <c r="AM16" s="25">
        <f t="shared" si="0"/>
        <v>154</v>
      </c>
      <c r="AN16" s="25">
        <f t="shared" si="0"/>
        <v>55</v>
      </c>
      <c r="AO16" s="25">
        <f t="shared" si="0"/>
        <v>261</v>
      </c>
      <c r="AP16" s="25">
        <f t="shared" si="0"/>
        <v>110</v>
      </c>
      <c r="AQ16" s="25">
        <f t="shared" si="0"/>
        <v>389</v>
      </c>
      <c r="AR16" s="25">
        <f t="shared" si="0"/>
        <v>288</v>
      </c>
      <c r="AS16" s="25">
        <f t="shared" si="0"/>
        <v>1862</v>
      </c>
      <c r="AT16" s="25">
        <f t="shared" si="0"/>
        <v>1208</v>
      </c>
      <c r="AU16" s="25">
        <f t="shared" si="0"/>
        <v>82</v>
      </c>
      <c r="AV16" s="25">
        <f t="shared" si="0"/>
        <v>49</v>
      </c>
      <c r="AW16" s="25">
        <f t="shared" si="0"/>
        <v>671</v>
      </c>
      <c r="AX16" s="25">
        <f t="shared" si="0"/>
        <v>419</v>
      </c>
      <c r="AY16" s="25">
        <f t="shared" si="0"/>
        <v>2202</v>
      </c>
      <c r="AZ16" s="25">
        <f t="shared" si="0"/>
        <v>1368</v>
      </c>
      <c r="BA16" s="23">
        <f t="shared" si="9"/>
        <v>0.69209431345353678</v>
      </c>
      <c r="BB16" s="23">
        <f t="shared" si="10"/>
        <v>0.7142857142857143</v>
      </c>
      <c r="BC16" s="23">
        <f t="shared" si="11"/>
        <v>0.72796934865900387</v>
      </c>
      <c r="BD16" s="23">
        <f t="shared" si="12"/>
        <v>0.70569280343716434</v>
      </c>
      <c r="BE16" s="23">
        <f t="shared" si="13"/>
        <v>0.7451564828614009</v>
      </c>
      <c r="BF16" s="23">
        <f t="shared" si="14"/>
        <v>0.67620345140781113</v>
      </c>
      <c r="BG16" s="25">
        <f t="shared" si="15"/>
        <v>0.52590090090090091</v>
      </c>
      <c r="BH16" s="25">
        <f t="shared" si="41"/>
        <v>0.13636363636363635</v>
      </c>
      <c r="BI16" s="25">
        <f t="shared" si="16"/>
        <v>0.36619718309859156</v>
      </c>
      <c r="BJ16" s="25">
        <f t="shared" si="17"/>
        <v>0.53832116788321172</v>
      </c>
      <c r="BK16" s="25">
        <f t="shared" si="18"/>
        <v>0.51461988304093564</v>
      </c>
      <c r="BL16" s="25">
        <f t="shared" si="19"/>
        <v>0.53015427769985979</v>
      </c>
      <c r="BM16" s="23">
        <f t="shared" si="20"/>
        <v>0.66332665330661322</v>
      </c>
      <c r="BN16" s="23">
        <f t="shared" si="21"/>
        <v>0.44545454545454544</v>
      </c>
      <c r="BO16" s="23">
        <f t="shared" si="22"/>
        <v>0.44210526315789472</v>
      </c>
      <c r="BP16" s="23">
        <f t="shared" si="23"/>
        <v>0.69482496194824961</v>
      </c>
      <c r="BQ16" s="23">
        <f t="shared" si="24"/>
        <v>0.66200000000000003</v>
      </c>
      <c r="BR16" s="23">
        <f t="shared" si="25"/>
        <v>0.66487575554063127</v>
      </c>
      <c r="BS16" s="25">
        <f t="shared" si="26"/>
        <v>0.62101248266296805</v>
      </c>
      <c r="BT16" s="25">
        <f t="shared" si="27"/>
        <v>0.35714285714285715</v>
      </c>
      <c r="BU16" s="25">
        <f t="shared" si="28"/>
        <v>0.42145593869731801</v>
      </c>
      <c r="BV16" s="25">
        <f t="shared" si="29"/>
        <v>0.64876476906552094</v>
      </c>
      <c r="BW16" s="25">
        <f t="shared" si="30"/>
        <v>0.62444113263785395</v>
      </c>
      <c r="BX16" s="25">
        <f t="shared" si="31"/>
        <v>0.62125340599455037</v>
      </c>
      <c r="BY16" s="23">
        <f t="shared" si="32"/>
        <v>0.25331278890600922</v>
      </c>
      <c r="BZ16" s="23">
        <f t="shared" si="33"/>
        <v>0.68025781809501074</v>
      </c>
      <c r="CA16" s="23">
        <f t="shared" si="34"/>
        <v>0.97069835081530975</v>
      </c>
      <c r="CB16" s="23">
        <f t="shared" si="35"/>
        <v>0.64110325599920337</v>
      </c>
      <c r="CC16" s="23">
        <f t="shared" si="36"/>
        <v>0.63628293076612674</v>
      </c>
      <c r="CD16" s="23">
        <f t="shared" si="37"/>
        <v>0.9956747474747476</v>
      </c>
      <c r="CE16" s="23">
        <f t="shared" si="38"/>
        <v>0.55049668874172186</v>
      </c>
      <c r="CF16" s="23">
        <f t="shared" si="39"/>
        <v>0.64962827636954146</v>
      </c>
      <c r="CG16" s="23">
        <f t="shared" si="40"/>
        <v>1.0051311213951422</v>
      </c>
      <c r="CH16" s="31">
        <f t="shared" si="1"/>
        <v>0.51620754448888417</v>
      </c>
      <c r="CI16" s="31">
        <f t="shared" si="2"/>
        <v>-0.29504181848022865</v>
      </c>
      <c r="CJ16" s="31">
        <f t="shared" si="3"/>
        <v>-4.5991432255804439E-2</v>
      </c>
      <c r="CK16" s="31">
        <f t="shared" si="4"/>
        <v>-0.85456301763756548</v>
      </c>
      <c r="CL16" s="31">
        <f t="shared" si="5"/>
        <v>0.62823414266183997</v>
      </c>
      <c r="CM16" s="31">
        <f t="shared" si="6"/>
        <v>0.10483404703671916</v>
      </c>
      <c r="CN16" s="31">
        <f t="shared" si="7"/>
        <v>0.37885465027462994</v>
      </c>
    </row>
    <row r="17" spans="1:92">
      <c r="A17" t="s">
        <v>102</v>
      </c>
      <c r="B17" t="s">
        <v>16</v>
      </c>
      <c r="C17" s="21">
        <v>167016</v>
      </c>
      <c r="D17" s="22">
        <v>7066</v>
      </c>
      <c r="E17" s="25">
        <v>247</v>
      </c>
      <c r="F17" s="25">
        <v>182</v>
      </c>
      <c r="G17" s="25">
        <v>14</v>
      </c>
      <c r="H17" s="25">
        <v>8</v>
      </c>
      <c r="I17" s="25">
        <v>8</v>
      </c>
      <c r="J17" s="25">
        <v>7</v>
      </c>
      <c r="K17" s="25">
        <v>50</v>
      </c>
      <c r="L17" s="25">
        <v>38</v>
      </c>
      <c r="M17" s="25">
        <v>160</v>
      </c>
      <c r="N17" s="25">
        <v>121</v>
      </c>
      <c r="O17" s="25">
        <v>6</v>
      </c>
      <c r="P17" s="25">
        <v>3</v>
      </c>
      <c r="Q17" s="25">
        <v>59</v>
      </c>
      <c r="R17" s="25">
        <v>48</v>
      </c>
      <c r="S17" s="25">
        <v>187</v>
      </c>
      <c r="T17" s="25">
        <v>133</v>
      </c>
      <c r="U17" s="23">
        <v>274</v>
      </c>
      <c r="V17" s="23">
        <v>207</v>
      </c>
      <c r="W17" s="23">
        <v>11</v>
      </c>
      <c r="X17" s="23">
        <v>7</v>
      </c>
      <c r="Y17" s="23">
        <v>24</v>
      </c>
      <c r="Z17" s="23">
        <v>12</v>
      </c>
      <c r="AA17" s="23">
        <v>42</v>
      </c>
      <c r="AB17" s="23">
        <v>30</v>
      </c>
      <c r="AC17" s="23">
        <v>172</v>
      </c>
      <c r="AD17" s="23">
        <v>139</v>
      </c>
      <c r="AE17" s="23">
        <v>10</v>
      </c>
      <c r="AF17" s="23">
        <v>7</v>
      </c>
      <c r="AG17" s="23">
        <v>65</v>
      </c>
      <c r="AH17" s="23">
        <v>50</v>
      </c>
      <c r="AI17" s="23">
        <v>208</v>
      </c>
      <c r="AJ17" s="23">
        <v>156</v>
      </c>
      <c r="AK17" s="25">
        <f t="shared" si="8"/>
        <v>521</v>
      </c>
      <c r="AL17" s="25">
        <f t="shared" si="0"/>
        <v>389</v>
      </c>
      <c r="AM17" s="25">
        <f t="shared" si="0"/>
        <v>25</v>
      </c>
      <c r="AN17" s="25">
        <f t="shared" si="0"/>
        <v>15</v>
      </c>
      <c r="AO17" s="25">
        <f t="shared" si="0"/>
        <v>32</v>
      </c>
      <c r="AP17" s="25">
        <f t="shared" si="0"/>
        <v>19</v>
      </c>
      <c r="AQ17" s="25">
        <f t="shared" si="0"/>
        <v>92</v>
      </c>
      <c r="AR17" s="25">
        <f t="shared" si="0"/>
        <v>68</v>
      </c>
      <c r="AS17" s="25">
        <f t="shared" si="0"/>
        <v>332</v>
      </c>
      <c r="AT17" s="25">
        <f t="shared" si="0"/>
        <v>260</v>
      </c>
      <c r="AU17" s="25">
        <f t="shared" si="0"/>
        <v>16</v>
      </c>
      <c r="AV17" s="25">
        <f t="shared" si="0"/>
        <v>10</v>
      </c>
      <c r="AW17" s="25">
        <f t="shared" si="0"/>
        <v>124</v>
      </c>
      <c r="AX17" s="25">
        <f t="shared" si="0"/>
        <v>98</v>
      </c>
      <c r="AY17" s="25">
        <f t="shared" si="0"/>
        <v>395</v>
      </c>
      <c r="AZ17" s="25">
        <f t="shared" si="0"/>
        <v>289</v>
      </c>
      <c r="BA17" s="23">
        <f t="shared" si="9"/>
        <v>0.52591170825335898</v>
      </c>
      <c r="BB17" s="23">
        <f t="shared" si="10"/>
        <v>0.44</v>
      </c>
      <c r="BC17" s="23">
        <f t="shared" si="11"/>
        <v>0.75</v>
      </c>
      <c r="BD17" s="23">
        <f t="shared" si="12"/>
        <v>0.51807228915662651</v>
      </c>
      <c r="BE17" s="23">
        <f t="shared" si="13"/>
        <v>0.52419354838709675</v>
      </c>
      <c r="BF17" s="23">
        <f t="shared" si="14"/>
        <v>0.52658227848101269</v>
      </c>
      <c r="BG17" s="25">
        <f t="shared" si="15"/>
        <v>0.73684210526315785</v>
      </c>
      <c r="BH17" s="25">
        <f t="shared" si="41"/>
        <v>0.5714285714285714</v>
      </c>
      <c r="BI17" s="25">
        <f t="shared" si="16"/>
        <v>0.875</v>
      </c>
      <c r="BJ17" s="25">
        <f t="shared" si="17"/>
        <v>0.75624999999999998</v>
      </c>
      <c r="BK17" s="25">
        <f t="shared" si="18"/>
        <v>0.81355932203389836</v>
      </c>
      <c r="BL17" s="25">
        <f t="shared" si="19"/>
        <v>0.71122994652406413</v>
      </c>
      <c r="BM17" s="23">
        <f t="shared" si="20"/>
        <v>0.75547445255474455</v>
      </c>
      <c r="BN17" s="23">
        <f t="shared" si="21"/>
        <v>0.63636363636363635</v>
      </c>
      <c r="BO17" s="23">
        <f t="shared" si="22"/>
        <v>0.5</v>
      </c>
      <c r="BP17" s="23">
        <f t="shared" si="23"/>
        <v>0.80813953488372092</v>
      </c>
      <c r="BQ17" s="23">
        <f t="shared" si="24"/>
        <v>0.76923076923076927</v>
      </c>
      <c r="BR17" s="23">
        <f t="shared" si="25"/>
        <v>0.75</v>
      </c>
      <c r="BS17" s="25">
        <f t="shared" si="26"/>
        <v>0.74664107485604603</v>
      </c>
      <c r="BT17" s="25">
        <f t="shared" si="27"/>
        <v>0.6</v>
      </c>
      <c r="BU17" s="25">
        <f t="shared" si="28"/>
        <v>0.59375</v>
      </c>
      <c r="BV17" s="25">
        <f t="shared" si="29"/>
        <v>0.7831325301204819</v>
      </c>
      <c r="BW17" s="25">
        <f t="shared" si="30"/>
        <v>0.79032258064516125</v>
      </c>
      <c r="BX17" s="25">
        <f t="shared" si="31"/>
        <v>0.73164556962025318</v>
      </c>
      <c r="BY17" s="23">
        <f t="shared" si="32"/>
        <v>0.75560802833530105</v>
      </c>
      <c r="BZ17" s="23">
        <f t="shared" si="33"/>
        <v>1.1570247933884299</v>
      </c>
      <c r="CA17" s="23">
        <f t="shared" si="34"/>
        <v>1.1438766407544285</v>
      </c>
      <c r="CB17" s="23">
        <f t="shared" si="35"/>
        <v>0.7874427730542839</v>
      </c>
      <c r="CC17" s="23">
        <f t="shared" si="36"/>
        <v>0.61870503597122306</v>
      </c>
      <c r="CD17" s="23">
        <f t="shared" si="37"/>
        <v>1.0256410256410258</v>
      </c>
      <c r="CE17" s="23">
        <f t="shared" si="38"/>
        <v>0.76615384615384619</v>
      </c>
      <c r="CF17" s="23">
        <f t="shared" si="39"/>
        <v>0.75817307692307701</v>
      </c>
      <c r="CG17" s="23">
        <f t="shared" si="40"/>
        <v>1.0801986828887151</v>
      </c>
      <c r="CH17" s="31">
        <f t="shared" si="1"/>
        <v>-0.94363240459313535</v>
      </c>
      <c r="CI17" s="31">
        <f t="shared" si="2"/>
        <v>1.0787963549199353</v>
      </c>
      <c r="CJ17" s="31">
        <f t="shared" si="3"/>
        <v>0.85715976361618873</v>
      </c>
      <c r="CK17" s="31">
        <f t="shared" si="4"/>
        <v>1.0851795897503924</v>
      </c>
      <c r="CL17" s="31">
        <f t="shared" si="5"/>
        <v>1.4438644716171452</v>
      </c>
      <c r="CM17" s="31">
        <f t="shared" si="6"/>
        <v>0.53000733692656754</v>
      </c>
      <c r="CN17" s="31">
        <f t="shared" si="7"/>
        <v>0.82561159245423932</v>
      </c>
    </row>
    <row r="18" spans="1:92">
      <c r="A18" t="s">
        <v>103</v>
      </c>
      <c r="B18" t="s">
        <v>17</v>
      </c>
      <c r="C18" s="21">
        <v>161625</v>
      </c>
      <c r="D18" s="22">
        <v>4742</v>
      </c>
      <c r="E18" s="25">
        <v>104</v>
      </c>
      <c r="F18" s="25">
        <v>73</v>
      </c>
      <c r="G18" s="25">
        <v>3</v>
      </c>
      <c r="H18" s="25">
        <v>0</v>
      </c>
      <c r="I18" s="25">
        <v>13</v>
      </c>
      <c r="J18" s="25">
        <v>3</v>
      </c>
      <c r="K18" s="25">
        <v>24</v>
      </c>
      <c r="L18" s="25">
        <v>19</v>
      </c>
      <c r="M18" s="25">
        <v>54</v>
      </c>
      <c r="N18" s="25">
        <v>43</v>
      </c>
      <c r="O18" s="25">
        <v>2</v>
      </c>
      <c r="P18" s="25">
        <v>0</v>
      </c>
      <c r="Q18" s="25">
        <v>10</v>
      </c>
      <c r="R18" s="25">
        <v>8</v>
      </c>
      <c r="S18" s="25">
        <v>93</v>
      </c>
      <c r="T18" s="25">
        <v>64</v>
      </c>
      <c r="U18" s="23">
        <v>132</v>
      </c>
      <c r="V18" s="23">
        <v>86</v>
      </c>
      <c r="W18" s="23">
        <v>3</v>
      </c>
      <c r="X18" s="23">
        <v>0</v>
      </c>
      <c r="Y18" s="23">
        <v>18</v>
      </c>
      <c r="Z18" s="23">
        <v>5</v>
      </c>
      <c r="AA18" s="23">
        <v>29</v>
      </c>
      <c r="AB18" s="23">
        <v>23</v>
      </c>
      <c r="AC18" s="23">
        <v>63</v>
      </c>
      <c r="AD18" s="23">
        <v>49</v>
      </c>
      <c r="AE18" s="23">
        <v>9</v>
      </c>
      <c r="AF18" s="23">
        <v>3</v>
      </c>
      <c r="AG18" s="23">
        <v>25</v>
      </c>
      <c r="AH18" s="23">
        <v>17</v>
      </c>
      <c r="AI18" s="23">
        <v>107</v>
      </c>
      <c r="AJ18" s="23">
        <v>69</v>
      </c>
      <c r="AK18" s="25">
        <f t="shared" si="8"/>
        <v>236</v>
      </c>
      <c r="AL18" s="25">
        <f t="shared" ref="AL18:AL52" si="42">F18+V18</f>
        <v>159</v>
      </c>
      <c r="AM18" s="25">
        <f t="shared" ref="AM18:AM52" si="43">G18+W18</f>
        <v>6</v>
      </c>
      <c r="AN18" s="25">
        <f t="shared" ref="AN18:AN52" si="44">H18+X18</f>
        <v>0</v>
      </c>
      <c r="AO18" s="25">
        <f t="shared" ref="AO18:AO52" si="45">I18+Y18</f>
        <v>31</v>
      </c>
      <c r="AP18" s="25">
        <f t="shared" ref="AP18:AP52" si="46">J18+Z18</f>
        <v>8</v>
      </c>
      <c r="AQ18" s="25">
        <f t="shared" ref="AQ18:AQ52" si="47">K18+AA18</f>
        <v>53</v>
      </c>
      <c r="AR18" s="25">
        <f t="shared" ref="AR18:AR52" si="48">L18+AB18</f>
        <v>42</v>
      </c>
      <c r="AS18" s="25">
        <f t="shared" ref="AS18:AS52" si="49">M18+AC18</f>
        <v>117</v>
      </c>
      <c r="AT18" s="25">
        <f t="shared" ref="AT18:AT52" si="50">N18+AD18</f>
        <v>92</v>
      </c>
      <c r="AU18" s="25">
        <f t="shared" ref="AU18:AU52" si="51">O18+AE18</f>
        <v>11</v>
      </c>
      <c r="AV18" s="25">
        <f t="shared" ref="AV18:AV52" si="52">P18+AF18</f>
        <v>3</v>
      </c>
      <c r="AW18" s="25">
        <f t="shared" ref="AW18:AW52" si="53">Q18+AG18</f>
        <v>35</v>
      </c>
      <c r="AX18" s="25">
        <f t="shared" ref="AX18:AX52" si="54">R18+AH18</f>
        <v>25</v>
      </c>
      <c r="AY18" s="25">
        <f t="shared" ref="AY18:AY52" si="55">S18+AI18</f>
        <v>200</v>
      </c>
      <c r="AZ18" s="25">
        <f t="shared" ref="AZ18:AZ52" si="56">T18+AJ18</f>
        <v>133</v>
      </c>
      <c r="BA18" s="23">
        <f t="shared" si="9"/>
        <v>0.55932203389830504</v>
      </c>
      <c r="BB18" s="23">
        <f t="shared" si="10"/>
        <v>0.5</v>
      </c>
      <c r="BC18" s="23">
        <f t="shared" si="11"/>
        <v>0.58064516129032262</v>
      </c>
      <c r="BD18" s="23">
        <f t="shared" si="12"/>
        <v>0.53846153846153844</v>
      </c>
      <c r="BE18" s="23">
        <f t="shared" si="13"/>
        <v>0.7142857142857143</v>
      </c>
      <c r="BF18" s="23">
        <f t="shared" si="14"/>
        <v>0.53500000000000003</v>
      </c>
      <c r="BG18" s="25">
        <f t="shared" si="15"/>
        <v>0.70192307692307687</v>
      </c>
      <c r="BH18" s="25">
        <f t="shared" si="41"/>
        <v>0</v>
      </c>
      <c r="BI18" s="25">
        <f t="shared" si="16"/>
        <v>0.23076923076923078</v>
      </c>
      <c r="BJ18" s="25">
        <f t="shared" si="17"/>
        <v>0.79629629629629628</v>
      </c>
      <c r="BK18" s="25">
        <f t="shared" si="18"/>
        <v>0.8</v>
      </c>
      <c r="BL18" s="25">
        <f t="shared" si="19"/>
        <v>0.68817204301075274</v>
      </c>
      <c r="BM18" s="23">
        <f t="shared" si="20"/>
        <v>0.65151515151515149</v>
      </c>
      <c r="BN18" s="23">
        <f t="shared" si="21"/>
        <v>0</v>
      </c>
      <c r="BO18" s="23">
        <f t="shared" si="22"/>
        <v>0.27777777777777779</v>
      </c>
      <c r="BP18" s="23">
        <f t="shared" si="23"/>
        <v>0.77777777777777779</v>
      </c>
      <c r="BQ18" s="23">
        <f t="shared" si="24"/>
        <v>0.68</v>
      </c>
      <c r="BR18" s="23">
        <f t="shared" si="25"/>
        <v>0.64485981308411211</v>
      </c>
      <c r="BS18" s="25">
        <f t="shared" si="26"/>
        <v>0.67372881355932202</v>
      </c>
      <c r="BT18" s="25">
        <f t="shared" si="27"/>
        <v>0</v>
      </c>
      <c r="BU18" s="25">
        <f t="shared" si="28"/>
        <v>0.25806451612903225</v>
      </c>
      <c r="BV18" s="25">
        <f t="shared" si="29"/>
        <v>0.78632478632478631</v>
      </c>
      <c r="BW18" s="25">
        <f t="shared" si="30"/>
        <v>0.7142857142857143</v>
      </c>
      <c r="BX18" s="25">
        <f t="shared" si="31"/>
        <v>0.66500000000000004</v>
      </c>
      <c r="BY18" s="23">
        <f t="shared" si="32"/>
        <v>0</v>
      </c>
      <c r="BZ18" s="23">
        <f t="shared" si="33"/>
        <v>0.28980322003577819</v>
      </c>
      <c r="CA18" s="23">
        <f t="shared" si="34"/>
        <v>1.1624999999999999</v>
      </c>
      <c r="CB18" s="23">
        <f t="shared" si="35"/>
        <v>0</v>
      </c>
      <c r="CC18" s="23">
        <f t="shared" si="36"/>
        <v>0.35714285714285715</v>
      </c>
      <c r="CD18" s="23">
        <f t="shared" si="37"/>
        <v>1.0544927536231885</v>
      </c>
      <c r="CE18" s="23">
        <f t="shared" si="38"/>
        <v>0</v>
      </c>
      <c r="CF18" s="23">
        <f t="shared" si="39"/>
        <v>0.32819074333800841</v>
      </c>
      <c r="CG18" s="23">
        <f t="shared" si="40"/>
        <v>1.0741138560687433</v>
      </c>
      <c r="CH18" s="31">
        <f t="shared" si="1"/>
        <v>-0.65013761896511735</v>
      </c>
      <c r="CI18" s="31">
        <f t="shared" si="2"/>
        <v>0.28144882336106425</v>
      </c>
      <c r="CJ18" s="31">
        <f t="shared" si="3"/>
        <v>-0.1617573220007967</v>
      </c>
      <c r="CK18" s="31">
        <f t="shared" si="4"/>
        <v>0.76407624114373152</v>
      </c>
      <c r="CL18" s="31">
        <f t="shared" si="5"/>
        <v>-1.4537825208016739</v>
      </c>
      <c r="CM18" s="31">
        <f t="shared" si="6"/>
        <v>-1.1542465603820411</v>
      </c>
      <c r="CN18" s="31">
        <f t="shared" si="7"/>
        <v>0.78939836573292343</v>
      </c>
    </row>
    <row r="19" spans="1:92">
      <c r="A19" t="s">
        <v>104</v>
      </c>
      <c r="B19" t="s">
        <v>18</v>
      </c>
      <c r="C19" s="21">
        <v>214321</v>
      </c>
      <c r="D19" s="22">
        <v>21365</v>
      </c>
      <c r="E19" s="25">
        <v>430</v>
      </c>
      <c r="F19" s="25">
        <v>224</v>
      </c>
      <c r="G19" s="25">
        <v>8</v>
      </c>
      <c r="H19" s="25">
        <v>3</v>
      </c>
      <c r="I19" s="25">
        <v>22</v>
      </c>
      <c r="J19" s="25">
        <v>8</v>
      </c>
      <c r="K19" s="25">
        <v>73</v>
      </c>
      <c r="L19" s="25">
        <v>47</v>
      </c>
      <c r="M19" s="25">
        <v>289</v>
      </c>
      <c r="N19" s="25">
        <v>145</v>
      </c>
      <c r="O19" s="25">
        <v>17</v>
      </c>
      <c r="P19" s="25">
        <v>8</v>
      </c>
      <c r="Q19" s="25">
        <v>101</v>
      </c>
      <c r="R19" s="25">
        <v>60</v>
      </c>
      <c r="S19" s="25">
        <v>326</v>
      </c>
      <c r="T19" s="25">
        <v>161</v>
      </c>
      <c r="U19" s="23">
        <v>1032</v>
      </c>
      <c r="V19" s="23">
        <v>602</v>
      </c>
      <c r="W19" s="23">
        <v>30</v>
      </c>
      <c r="X19" s="23">
        <v>10</v>
      </c>
      <c r="Y19" s="23">
        <v>49</v>
      </c>
      <c r="Z19" s="23">
        <v>16</v>
      </c>
      <c r="AA19" s="23">
        <v>133</v>
      </c>
      <c r="AB19" s="23">
        <v>105</v>
      </c>
      <c r="AC19" s="23">
        <v>740</v>
      </c>
      <c r="AD19" s="23">
        <v>425</v>
      </c>
      <c r="AE19" s="23">
        <v>30</v>
      </c>
      <c r="AF19" s="23">
        <v>18</v>
      </c>
      <c r="AG19" s="23">
        <v>359</v>
      </c>
      <c r="AH19" s="23">
        <v>210</v>
      </c>
      <c r="AI19" s="23">
        <v>669</v>
      </c>
      <c r="AJ19" s="23">
        <v>390</v>
      </c>
      <c r="AK19" s="25">
        <f t="shared" si="8"/>
        <v>1462</v>
      </c>
      <c r="AL19" s="25">
        <f t="shared" si="42"/>
        <v>826</v>
      </c>
      <c r="AM19" s="25">
        <f t="shared" si="43"/>
        <v>38</v>
      </c>
      <c r="AN19" s="25">
        <f t="shared" si="44"/>
        <v>13</v>
      </c>
      <c r="AO19" s="25">
        <f t="shared" si="45"/>
        <v>71</v>
      </c>
      <c r="AP19" s="25">
        <f t="shared" si="46"/>
        <v>24</v>
      </c>
      <c r="AQ19" s="25">
        <f t="shared" si="47"/>
        <v>206</v>
      </c>
      <c r="AR19" s="25">
        <f t="shared" si="48"/>
        <v>152</v>
      </c>
      <c r="AS19" s="25">
        <f t="shared" si="49"/>
        <v>1029</v>
      </c>
      <c r="AT19" s="25">
        <f t="shared" si="50"/>
        <v>570</v>
      </c>
      <c r="AU19" s="25">
        <f t="shared" si="51"/>
        <v>47</v>
      </c>
      <c r="AV19" s="25">
        <f t="shared" si="52"/>
        <v>26</v>
      </c>
      <c r="AW19" s="25">
        <f t="shared" si="53"/>
        <v>460</v>
      </c>
      <c r="AX19" s="25">
        <f t="shared" si="54"/>
        <v>270</v>
      </c>
      <c r="AY19" s="25">
        <f t="shared" si="55"/>
        <v>995</v>
      </c>
      <c r="AZ19" s="25">
        <f t="shared" si="56"/>
        <v>551</v>
      </c>
      <c r="BA19" s="23">
        <f t="shared" si="9"/>
        <v>0.70588235294117652</v>
      </c>
      <c r="BB19" s="23">
        <f t="shared" si="10"/>
        <v>0.78947368421052633</v>
      </c>
      <c r="BC19" s="23">
        <f t="shared" si="11"/>
        <v>0.6901408450704225</v>
      </c>
      <c r="BD19" s="23">
        <f t="shared" si="12"/>
        <v>0.7191448007774538</v>
      </c>
      <c r="BE19" s="23">
        <f t="shared" si="13"/>
        <v>0.7804347826086957</v>
      </c>
      <c r="BF19" s="23">
        <f t="shared" si="14"/>
        <v>0.67236180904522613</v>
      </c>
      <c r="BG19" s="25">
        <f t="shared" si="15"/>
        <v>0.52093023255813953</v>
      </c>
      <c r="BH19" s="25">
        <f t="shared" si="41"/>
        <v>0.375</v>
      </c>
      <c r="BI19" s="25">
        <f t="shared" si="16"/>
        <v>0.36363636363636365</v>
      </c>
      <c r="BJ19" s="25">
        <f t="shared" si="17"/>
        <v>0.5017301038062284</v>
      </c>
      <c r="BK19" s="25">
        <f t="shared" si="18"/>
        <v>0.59405940594059403</v>
      </c>
      <c r="BL19" s="25">
        <f t="shared" si="19"/>
        <v>0.49386503067484661</v>
      </c>
      <c r="BM19" s="23">
        <f t="shared" si="20"/>
        <v>0.58333333333333337</v>
      </c>
      <c r="BN19" s="23">
        <f t="shared" si="21"/>
        <v>0.33333333333333331</v>
      </c>
      <c r="BO19" s="23">
        <f t="shared" si="22"/>
        <v>0.32653061224489793</v>
      </c>
      <c r="BP19" s="23">
        <f t="shared" si="23"/>
        <v>0.57432432432432434</v>
      </c>
      <c r="BQ19" s="23">
        <f t="shared" si="24"/>
        <v>0.58495821727019504</v>
      </c>
      <c r="BR19" s="23">
        <f t="shared" si="25"/>
        <v>0.5829596412556054</v>
      </c>
      <c r="BS19" s="25">
        <f t="shared" si="26"/>
        <v>0.56497948016415867</v>
      </c>
      <c r="BT19" s="25">
        <f t="shared" si="27"/>
        <v>0.34210526315789475</v>
      </c>
      <c r="BU19" s="25">
        <f t="shared" si="28"/>
        <v>0.3380281690140845</v>
      </c>
      <c r="BV19" s="25">
        <f t="shared" si="29"/>
        <v>0.55393586005830908</v>
      </c>
      <c r="BW19" s="25">
        <f t="shared" si="30"/>
        <v>0.58695652173913049</v>
      </c>
      <c r="BX19" s="25">
        <f t="shared" si="31"/>
        <v>0.55376884422110551</v>
      </c>
      <c r="BY19" s="23">
        <f t="shared" si="32"/>
        <v>0.74741379310344824</v>
      </c>
      <c r="BZ19" s="23">
        <f t="shared" si="33"/>
        <v>0.72476489028213165</v>
      </c>
      <c r="CA19" s="23">
        <f t="shared" si="34"/>
        <v>1.2028780517803332</v>
      </c>
      <c r="CB19" s="23">
        <f t="shared" si="35"/>
        <v>0.58039215686274503</v>
      </c>
      <c r="CC19" s="23">
        <f t="shared" si="36"/>
        <v>0.56854741896758698</v>
      </c>
      <c r="CD19" s="23">
        <f t="shared" si="37"/>
        <v>1.0034283265481037</v>
      </c>
      <c r="CE19" s="23">
        <f t="shared" si="38"/>
        <v>0.61759002770083105</v>
      </c>
      <c r="CF19" s="23">
        <f t="shared" si="39"/>
        <v>0.61022979985174197</v>
      </c>
      <c r="CG19" s="23">
        <f t="shared" si="40"/>
        <v>1.0599305610352721</v>
      </c>
      <c r="CH19" s="31">
        <f t="shared" si="1"/>
        <v>0.63732931195263864</v>
      </c>
      <c r="CI19" s="31">
        <f t="shared" si="2"/>
        <v>-0.90780262761817143</v>
      </c>
      <c r="CJ19" s="31">
        <f t="shared" si="3"/>
        <v>-0.83001517655704216</v>
      </c>
      <c r="CK19" s="31">
        <f t="shared" si="4"/>
        <v>-0.90027157041083261</v>
      </c>
      <c r="CL19" s="31">
        <f t="shared" si="5"/>
        <v>0.8819858047100918</v>
      </c>
      <c r="CM19" s="31">
        <f t="shared" si="6"/>
        <v>-4.9490985505570788E-2</v>
      </c>
      <c r="CN19" s="31">
        <f t="shared" si="7"/>
        <v>0.70498793074460464</v>
      </c>
    </row>
    <row r="20" spans="1:92">
      <c r="A20" t="s">
        <v>105</v>
      </c>
      <c r="B20" t="s">
        <v>19</v>
      </c>
      <c r="C20" s="21">
        <v>250942</v>
      </c>
      <c r="D20" s="22">
        <v>4578</v>
      </c>
      <c r="E20" s="25">
        <v>291</v>
      </c>
      <c r="F20" s="25">
        <v>103</v>
      </c>
      <c r="G20" s="25">
        <v>50</v>
      </c>
      <c r="H20" s="25">
        <v>4</v>
      </c>
      <c r="I20" s="25">
        <v>23</v>
      </c>
      <c r="J20" s="25">
        <v>4</v>
      </c>
      <c r="K20" s="25">
        <v>38</v>
      </c>
      <c r="L20" s="25">
        <v>28</v>
      </c>
      <c r="M20" s="25">
        <v>155</v>
      </c>
      <c r="N20" s="25">
        <v>63</v>
      </c>
      <c r="O20" s="25">
        <v>7</v>
      </c>
      <c r="P20" s="25">
        <v>0</v>
      </c>
      <c r="Q20" s="25">
        <v>71</v>
      </c>
      <c r="R20" s="25">
        <v>16</v>
      </c>
      <c r="S20" s="25">
        <v>218</v>
      </c>
      <c r="T20" s="25">
        <v>87</v>
      </c>
      <c r="U20" s="23">
        <v>901</v>
      </c>
      <c r="V20" s="23">
        <v>365</v>
      </c>
      <c r="W20" s="23">
        <v>153</v>
      </c>
      <c r="X20" s="23">
        <v>31</v>
      </c>
      <c r="Y20" s="23">
        <v>83</v>
      </c>
      <c r="Z20" s="23">
        <v>26</v>
      </c>
      <c r="AA20" s="23">
        <v>67</v>
      </c>
      <c r="AB20" s="23">
        <v>39</v>
      </c>
      <c r="AC20" s="23">
        <v>497</v>
      </c>
      <c r="AD20" s="23">
        <v>229</v>
      </c>
      <c r="AE20" s="23">
        <v>37</v>
      </c>
      <c r="AF20" s="23">
        <v>12</v>
      </c>
      <c r="AG20" s="23">
        <v>345</v>
      </c>
      <c r="AH20" s="23">
        <v>145</v>
      </c>
      <c r="AI20" s="23">
        <v>548</v>
      </c>
      <c r="AJ20" s="23">
        <v>218</v>
      </c>
      <c r="AK20" s="25">
        <f t="shared" si="8"/>
        <v>1192</v>
      </c>
      <c r="AL20" s="25">
        <f t="shared" si="42"/>
        <v>468</v>
      </c>
      <c r="AM20" s="25">
        <f t="shared" si="43"/>
        <v>203</v>
      </c>
      <c r="AN20" s="25">
        <f t="shared" si="44"/>
        <v>35</v>
      </c>
      <c r="AO20" s="25">
        <f t="shared" si="45"/>
        <v>106</v>
      </c>
      <c r="AP20" s="25">
        <f t="shared" si="46"/>
        <v>30</v>
      </c>
      <c r="AQ20" s="25">
        <f t="shared" si="47"/>
        <v>105</v>
      </c>
      <c r="AR20" s="25">
        <f t="shared" si="48"/>
        <v>67</v>
      </c>
      <c r="AS20" s="25">
        <f t="shared" si="49"/>
        <v>652</v>
      </c>
      <c r="AT20" s="25">
        <f t="shared" si="50"/>
        <v>292</v>
      </c>
      <c r="AU20" s="25">
        <f t="shared" si="51"/>
        <v>44</v>
      </c>
      <c r="AV20" s="25">
        <f t="shared" si="52"/>
        <v>12</v>
      </c>
      <c r="AW20" s="25">
        <f t="shared" si="53"/>
        <v>416</v>
      </c>
      <c r="AX20" s="25">
        <f t="shared" si="54"/>
        <v>161</v>
      </c>
      <c r="AY20" s="25">
        <f t="shared" si="55"/>
        <v>766</v>
      </c>
      <c r="AZ20" s="25">
        <f t="shared" si="56"/>
        <v>305</v>
      </c>
      <c r="BA20" s="23">
        <f t="shared" si="9"/>
        <v>0.75587248322147649</v>
      </c>
      <c r="BB20" s="23">
        <f t="shared" si="10"/>
        <v>0.75369458128078815</v>
      </c>
      <c r="BC20" s="23">
        <f t="shared" si="11"/>
        <v>0.78301886792452835</v>
      </c>
      <c r="BD20" s="23">
        <f t="shared" si="12"/>
        <v>0.76226993865030679</v>
      </c>
      <c r="BE20" s="23">
        <f t="shared" si="13"/>
        <v>0.82932692307692313</v>
      </c>
      <c r="BF20" s="23">
        <f t="shared" si="14"/>
        <v>0.71540469973890342</v>
      </c>
      <c r="BG20" s="25">
        <f t="shared" si="15"/>
        <v>0.35395189003436428</v>
      </c>
      <c r="BH20" s="25">
        <f t="shared" si="41"/>
        <v>0.08</v>
      </c>
      <c r="BI20" s="25">
        <f t="shared" si="16"/>
        <v>0.17391304347826086</v>
      </c>
      <c r="BJ20" s="25">
        <f t="shared" si="17"/>
        <v>0.40645161290322579</v>
      </c>
      <c r="BK20" s="25">
        <f t="shared" si="18"/>
        <v>0.22535211267605634</v>
      </c>
      <c r="BL20" s="25">
        <f t="shared" si="19"/>
        <v>0.39908256880733944</v>
      </c>
      <c r="BM20" s="23">
        <f t="shared" si="20"/>
        <v>0.40510543840177582</v>
      </c>
      <c r="BN20" s="23">
        <f t="shared" si="21"/>
        <v>0.20261437908496732</v>
      </c>
      <c r="BO20" s="23">
        <f t="shared" si="22"/>
        <v>0.31325301204819278</v>
      </c>
      <c r="BP20" s="23">
        <f t="shared" si="23"/>
        <v>0.46076458752515093</v>
      </c>
      <c r="BQ20" s="23">
        <f t="shared" si="24"/>
        <v>0.42028985507246375</v>
      </c>
      <c r="BR20" s="23">
        <f t="shared" si="25"/>
        <v>0.3978102189781022</v>
      </c>
      <c r="BS20" s="25">
        <f t="shared" si="26"/>
        <v>0.39261744966442952</v>
      </c>
      <c r="BT20" s="25">
        <f t="shared" si="27"/>
        <v>0.17241379310344829</v>
      </c>
      <c r="BU20" s="25">
        <f t="shared" si="28"/>
        <v>0.28301886792452829</v>
      </c>
      <c r="BV20" s="25">
        <f t="shared" si="29"/>
        <v>0.44785276073619634</v>
      </c>
      <c r="BW20" s="25">
        <f t="shared" si="30"/>
        <v>0.38701923076923078</v>
      </c>
      <c r="BX20" s="25">
        <f t="shared" si="31"/>
        <v>0.39817232375979111</v>
      </c>
      <c r="BY20" s="23">
        <f t="shared" si="32"/>
        <v>0.19682539682539685</v>
      </c>
      <c r="BZ20" s="23">
        <f t="shared" si="33"/>
        <v>0.42788129744651482</v>
      </c>
      <c r="CA20" s="23">
        <f t="shared" si="34"/>
        <v>0.56467540877448597</v>
      </c>
      <c r="CB20" s="23">
        <f t="shared" si="35"/>
        <v>0.43973513714073692</v>
      </c>
      <c r="CC20" s="23">
        <f t="shared" si="36"/>
        <v>0.67985479034040086</v>
      </c>
      <c r="CD20" s="23">
        <f t="shared" si="37"/>
        <v>1.0565084430261933</v>
      </c>
      <c r="CE20" s="23">
        <f t="shared" si="38"/>
        <v>0.38497874350495986</v>
      </c>
      <c r="CF20" s="23">
        <f t="shared" si="39"/>
        <v>0.63194623933833027</v>
      </c>
      <c r="CG20" s="23">
        <f t="shared" si="40"/>
        <v>0.97198928121059269</v>
      </c>
      <c r="CH20" s="31">
        <f t="shared" si="1"/>
        <v>1.0764702747212169</v>
      </c>
      <c r="CI20" s="31">
        <f t="shared" si="2"/>
        <v>-2.7927042492279899</v>
      </c>
      <c r="CJ20" s="31">
        <f t="shared" si="3"/>
        <v>-2.5768473066629429</v>
      </c>
      <c r="CK20" s="31">
        <f t="shared" si="4"/>
        <v>-2.4357468535999374</v>
      </c>
      <c r="CL20" s="31">
        <f t="shared" si="5"/>
        <v>2.2337921913178722E-3</v>
      </c>
      <c r="CM20" s="31">
        <f t="shared" si="6"/>
        <v>3.5572969415536768E-2</v>
      </c>
      <c r="CN20" s="31">
        <f t="shared" si="7"/>
        <v>0.18161436586333615</v>
      </c>
    </row>
    <row r="21" spans="1:92">
      <c r="A21" t="s">
        <v>106</v>
      </c>
      <c r="B21" t="s">
        <v>20</v>
      </c>
      <c r="C21" s="21">
        <v>54104</v>
      </c>
      <c r="D21" s="22"/>
      <c r="E21" s="25">
        <v>94</v>
      </c>
      <c r="F21" s="25">
        <v>57</v>
      </c>
      <c r="G21" s="25">
        <v>2</v>
      </c>
      <c r="H21" s="25">
        <v>0</v>
      </c>
      <c r="I21" s="25">
        <v>5</v>
      </c>
      <c r="J21" s="25">
        <v>4</v>
      </c>
      <c r="K21" s="25">
        <v>22</v>
      </c>
      <c r="L21" s="25">
        <v>14</v>
      </c>
      <c r="M21" s="25">
        <v>57</v>
      </c>
      <c r="N21" s="25">
        <v>35</v>
      </c>
      <c r="O21" s="25">
        <v>8</v>
      </c>
      <c r="P21" s="25">
        <v>4</v>
      </c>
      <c r="Q21" s="25">
        <v>24</v>
      </c>
      <c r="R21" s="25">
        <v>13</v>
      </c>
      <c r="S21" s="25">
        <v>70</v>
      </c>
      <c r="T21" s="25">
        <v>44</v>
      </c>
      <c r="U21" s="23">
        <v>148</v>
      </c>
      <c r="V21" s="23">
        <v>113</v>
      </c>
      <c r="W21" s="23">
        <v>0</v>
      </c>
      <c r="X21" s="23">
        <v>0</v>
      </c>
      <c r="Y21" s="23">
        <v>13</v>
      </c>
      <c r="Z21" s="23">
        <v>11</v>
      </c>
      <c r="AA21" s="23">
        <v>7</v>
      </c>
      <c r="AB21" s="23">
        <v>7</v>
      </c>
      <c r="AC21" s="23">
        <v>108</v>
      </c>
      <c r="AD21" s="23">
        <v>80</v>
      </c>
      <c r="AE21" s="23">
        <v>10</v>
      </c>
      <c r="AF21" s="23">
        <v>8</v>
      </c>
      <c r="AG21" s="23">
        <v>42</v>
      </c>
      <c r="AH21" s="23">
        <v>26</v>
      </c>
      <c r="AI21" s="23">
        <v>105</v>
      </c>
      <c r="AJ21" s="23">
        <v>87</v>
      </c>
      <c r="AK21" s="25">
        <f t="shared" si="8"/>
        <v>242</v>
      </c>
      <c r="AL21" s="25">
        <f t="shared" si="42"/>
        <v>170</v>
      </c>
      <c r="AM21" s="25">
        <f t="shared" si="43"/>
        <v>2</v>
      </c>
      <c r="AN21" s="25">
        <f t="shared" si="44"/>
        <v>0</v>
      </c>
      <c r="AO21" s="25">
        <f t="shared" si="45"/>
        <v>18</v>
      </c>
      <c r="AP21" s="25">
        <f t="shared" si="46"/>
        <v>15</v>
      </c>
      <c r="AQ21" s="25">
        <f t="shared" si="47"/>
        <v>29</v>
      </c>
      <c r="AR21" s="25">
        <f t="shared" si="48"/>
        <v>21</v>
      </c>
      <c r="AS21" s="25">
        <f t="shared" si="49"/>
        <v>165</v>
      </c>
      <c r="AT21" s="25">
        <f t="shared" si="50"/>
        <v>115</v>
      </c>
      <c r="AU21" s="25">
        <f t="shared" si="51"/>
        <v>18</v>
      </c>
      <c r="AV21" s="25">
        <f t="shared" si="52"/>
        <v>12</v>
      </c>
      <c r="AW21" s="25">
        <f t="shared" si="53"/>
        <v>66</v>
      </c>
      <c r="AX21" s="25">
        <f t="shared" si="54"/>
        <v>39</v>
      </c>
      <c r="AY21" s="25">
        <f t="shared" si="55"/>
        <v>175</v>
      </c>
      <c r="AZ21" s="25">
        <f t="shared" si="56"/>
        <v>131</v>
      </c>
      <c r="BA21" s="23">
        <f t="shared" si="9"/>
        <v>0.61157024793388426</v>
      </c>
      <c r="BB21" s="23">
        <f t="shared" si="10"/>
        <v>0</v>
      </c>
      <c r="BC21" s="23">
        <f t="shared" si="11"/>
        <v>0.72222222222222221</v>
      </c>
      <c r="BD21" s="23">
        <f t="shared" si="12"/>
        <v>0.65454545454545454</v>
      </c>
      <c r="BE21" s="23">
        <f t="shared" si="13"/>
        <v>0.63636363636363635</v>
      </c>
      <c r="BF21" s="23">
        <f t="shared" si="14"/>
        <v>0.6</v>
      </c>
      <c r="BG21" s="25">
        <f t="shared" si="15"/>
        <v>0.6063829787234043</v>
      </c>
      <c r="BH21" s="25">
        <f t="shared" si="41"/>
        <v>0</v>
      </c>
      <c r="BI21" s="25">
        <f t="shared" si="16"/>
        <v>0.8</v>
      </c>
      <c r="BJ21" s="25">
        <f t="shared" si="17"/>
        <v>0.61403508771929827</v>
      </c>
      <c r="BK21" s="25">
        <f t="shared" si="18"/>
        <v>0.54166666666666663</v>
      </c>
      <c r="BL21" s="25">
        <f t="shared" si="19"/>
        <v>0.62857142857142856</v>
      </c>
      <c r="BM21" s="23">
        <f t="shared" si="20"/>
        <v>0.76351351351351349</v>
      </c>
      <c r="BO21" s="23">
        <f t="shared" si="22"/>
        <v>0.84615384615384615</v>
      </c>
      <c r="BP21" s="23">
        <f t="shared" si="23"/>
        <v>0.7407407407407407</v>
      </c>
      <c r="BQ21" s="23">
        <f t="shared" si="24"/>
        <v>0.61904761904761907</v>
      </c>
      <c r="BR21" s="23">
        <f t="shared" si="25"/>
        <v>0.82857142857142863</v>
      </c>
      <c r="BS21" s="25">
        <f t="shared" si="26"/>
        <v>0.7024793388429752</v>
      </c>
      <c r="BT21" s="25">
        <f t="shared" si="27"/>
        <v>0</v>
      </c>
      <c r="BU21" s="25">
        <f t="shared" si="28"/>
        <v>0.83333333333333337</v>
      </c>
      <c r="BV21" s="25">
        <f t="shared" si="29"/>
        <v>0.69696969696969702</v>
      </c>
      <c r="BW21" s="25">
        <f t="shared" si="30"/>
        <v>0.59090909090909094</v>
      </c>
      <c r="BX21" s="25">
        <f t="shared" si="31"/>
        <v>0.74857142857142855</v>
      </c>
      <c r="BY21" s="23">
        <f t="shared" si="32"/>
        <v>0</v>
      </c>
      <c r="BZ21" s="23">
        <f t="shared" si="33"/>
        <v>1.3028571428571429</v>
      </c>
      <c r="CA21" s="23">
        <f t="shared" si="34"/>
        <v>0.8617424242424242</v>
      </c>
      <c r="CB21" s="23">
        <f t="shared" si="35"/>
        <v>0</v>
      </c>
      <c r="CC21" s="23">
        <f t="shared" si="36"/>
        <v>1.1423076923076925</v>
      </c>
      <c r="CD21" s="23">
        <f t="shared" si="37"/>
        <v>0.74712643678160917</v>
      </c>
      <c r="CE21" s="23">
        <f t="shared" si="38"/>
        <v>0</v>
      </c>
      <c r="CF21" s="23">
        <f t="shared" si="39"/>
        <v>1.1956521739130435</v>
      </c>
      <c r="CG21" s="23">
        <f t="shared" si="40"/>
        <v>0.78938237335183903</v>
      </c>
      <c r="CH21" s="31">
        <f t="shared" si="1"/>
        <v>-0.19116039914449059</v>
      </c>
      <c r="CI21" s="31">
        <f t="shared" si="2"/>
        <v>0.59585630377988608</v>
      </c>
      <c r="CJ21" s="31">
        <f t="shared" si="3"/>
        <v>0.93595152617417798</v>
      </c>
      <c r="CK21" s="31">
        <f t="shared" si="4"/>
        <v>-0.11447757081645905</v>
      </c>
      <c r="CL21" s="31">
        <f t="shared" si="5"/>
        <v>-1.4537825208016739</v>
      </c>
      <c r="CM21" s="31">
        <f t="shared" si="6"/>
        <v>2.2436262848330091</v>
      </c>
      <c r="CN21" s="31">
        <f t="shared" si="7"/>
        <v>-0.90515203699677471</v>
      </c>
    </row>
    <row r="22" spans="1:92">
      <c r="A22" t="s">
        <v>107</v>
      </c>
      <c r="B22" t="s">
        <v>21</v>
      </c>
      <c r="C22" s="21">
        <v>276026</v>
      </c>
      <c r="D22" s="22">
        <v>39320</v>
      </c>
      <c r="E22" s="25">
        <v>2204</v>
      </c>
      <c r="F22" s="25">
        <v>1386</v>
      </c>
      <c r="G22" s="25">
        <v>262</v>
      </c>
      <c r="H22" s="25">
        <v>84</v>
      </c>
      <c r="I22" s="25">
        <v>156</v>
      </c>
      <c r="J22" s="25">
        <v>73</v>
      </c>
      <c r="K22" s="25">
        <v>689</v>
      </c>
      <c r="L22" s="25">
        <v>513</v>
      </c>
      <c r="M22" s="25">
        <v>869</v>
      </c>
      <c r="N22" s="25">
        <v>557</v>
      </c>
      <c r="O22" s="25">
        <v>89</v>
      </c>
      <c r="P22" s="25">
        <v>72</v>
      </c>
      <c r="Q22" s="25">
        <v>589</v>
      </c>
      <c r="R22" s="25">
        <v>377</v>
      </c>
      <c r="S22" s="25">
        <v>1609</v>
      </c>
      <c r="T22" s="25">
        <v>1004</v>
      </c>
      <c r="U22" s="23">
        <v>5463</v>
      </c>
      <c r="V22" s="23">
        <v>3976</v>
      </c>
      <c r="W22" s="23">
        <v>701</v>
      </c>
      <c r="X22" s="23">
        <v>316</v>
      </c>
      <c r="Y22" s="23">
        <v>418</v>
      </c>
      <c r="Z22" s="23">
        <v>239</v>
      </c>
      <c r="AA22" s="23">
        <v>1383</v>
      </c>
      <c r="AB22" s="23">
        <v>1184</v>
      </c>
      <c r="AC22" s="23">
        <v>2400</v>
      </c>
      <c r="AD22" s="23">
        <v>1833</v>
      </c>
      <c r="AE22" s="23">
        <v>214</v>
      </c>
      <c r="AF22" s="23">
        <v>170</v>
      </c>
      <c r="AG22" s="23">
        <v>2122</v>
      </c>
      <c r="AH22" s="23">
        <v>1590</v>
      </c>
      <c r="AI22" s="23">
        <v>3321</v>
      </c>
      <c r="AJ22" s="23">
        <v>2370</v>
      </c>
      <c r="AK22" s="25">
        <f t="shared" si="8"/>
        <v>7667</v>
      </c>
      <c r="AL22" s="25">
        <f t="shared" si="42"/>
        <v>5362</v>
      </c>
      <c r="AM22" s="25">
        <f t="shared" si="43"/>
        <v>963</v>
      </c>
      <c r="AN22" s="25">
        <f t="shared" si="44"/>
        <v>400</v>
      </c>
      <c r="AO22" s="25">
        <f t="shared" si="45"/>
        <v>574</v>
      </c>
      <c r="AP22" s="25">
        <f t="shared" si="46"/>
        <v>312</v>
      </c>
      <c r="AQ22" s="25">
        <f t="shared" si="47"/>
        <v>2072</v>
      </c>
      <c r="AR22" s="25">
        <f t="shared" si="48"/>
        <v>1697</v>
      </c>
      <c r="AS22" s="25">
        <f t="shared" si="49"/>
        <v>3269</v>
      </c>
      <c r="AT22" s="25">
        <f t="shared" si="50"/>
        <v>2390</v>
      </c>
      <c r="AU22" s="25">
        <f t="shared" si="51"/>
        <v>303</v>
      </c>
      <c r="AV22" s="25">
        <f t="shared" si="52"/>
        <v>242</v>
      </c>
      <c r="AW22" s="25">
        <f t="shared" si="53"/>
        <v>2711</v>
      </c>
      <c r="AX22" s="25">
        <f t="shared" si="54"/>
        <v>1967</v>
      </c>
      <c r="AY22" s="25">
        <f t="shared" si="55"/>
        <v>4930</v>
      </c>
      <c r="AZ22" s="25">
        <f t="shared" si="56"/>
        <v>3374</v>
      </c>
      <c r="BA22" s="23">
        <f t="shared" si="9"/>
        <v>0.71253423764184165</v>
      </c>
      <c r="BB22" s="23">
        <f t="shared" si="10"/>
        <v>0.72793354101765317</v>
      </c>
      <c r="BC22" s="23">
        <f t="shared" si="11"/>
        <v>0.72822299651567945</v>
      </c>
      <c r="BD22" s="23">
        <f t="shared" si="12"/>
        <v>0.73416947078617312</v>
      </c>
      <c r="BE22" s="23">
        <f t="shared" si="13"/>
        <v>0.78273699741792702</v>
      </c>
      <c r="BF22" s="23">
        <f t="shared" si="14"/>
        <v>0.67363083164300208</v>
      </c>
      <c r="BG22" s="25">
        <f t="shared" si="15"/>
        <v>0.62885662431941924</v>
      </c>
      <c r="BH22" s="25">
        <f t="shared" si="41"/>
        <v>0.32061068702290074</v>
      </c>
      <c r="BI22" s="25">
        <f t="shared" si="16"/>
        <v>0.46794871794871795</v>
      </c>
      <c r="BJ22" s="25">
        <f t="shared" si="17"/>
        <v>0.64096662830840045</v>
      </c>
      <c r="BK22" s="25">
        <f t="shared" si="18"/>
        <v>0.64006791171477084</v>
      </c>
      <c r="BL22" s="25">
        <f t="shared" si="19"/>
        <v>0.62399005593536361</v>
      </c>
      <c r="BM22" s="23">
        <f t="shared" si="20"/>
        <v>0.7278052352187443</v>
      </c>
      <c r="BN22" s="23">
        <f t="shared" si="21"/>
        <v>0.4507845934379458</v>
      </c>
      <c r="BO22" s="23">
        <f t="shared" si="22"/>
        <v>0.57177033492822971</v>
      </c>
      <c r="BP22" s="23">
        <f t="shared" si="23"/>
        <v>0.76375000000000004</v>
      </c>
      <c r="BQ22" s="23">
        <f t="shared" si="24"/>
        <v>0.74929311969839774</v>
      </c>
      <c r="BR22" s="23">
        <f t="shared" si="25"/>
        <v>0.71364046973803075</v>
      </c>
      <c r="BS22" s="25">
        <f t="shared" si="26"/>
        <v>0.69936089735228901</v>
      </c>
      <c r="BT22" s="25">
        <f t="shared" si="27"/>
        <v>0.4153686396677051</v>
      </c>
      <c r="BU22" s="25">
        <f t="shared" si="28"/>
        <v>0.54355400696864109</v>
      </c>
      <c r="BV22" s="25">
        <f t="shared" si="29"/>
        <v>0.7311104313245641</v>
      </c>
      <c r="BW22" s="25">
        <f t="shared" si="30"/>
        <v>0.72556252305422353</v>
      </c>
      <c r="BX22" s="25">
        <f t="shared" si="31"/>
        <v>0.68438133874239349</v>
      </c>
      <c r="BY22" s="23">
        <f t="shared" si="32"/>
        <v>0.50019871996930121</v>
      </c>
      <c r="BZ22" s="23">
        <f t="shared" si="33"/>
        <v>0.7300672098697234</v>
      </c>
      <c r="CA22" s="23">
        <f t="shared" si="34"/>
        <v>1.0257662051285521</v>
      </c>
      <c r="CB22" s="23">
        <f t="shared" si="35"/>
        <v>0.59022532692366059</v>
      </c>
      <c r="CC22" s="23">
        <f t="shared" si="36"/>
        <v>0.74863546308115181</v>
      </c>
      <c r="CD22" s="23">
        <f t="shared" si="37"/>
        <v>1.0499588398811726</v>
      </c>
      <c r="CE22" s="23">
        <f t="shared" si="38"/>
        <v>0.56813392597227108</v>
      </c>
      <c r="CF22" s="23">
        <f t="shared" si="39"/>
        <v>0.74346361873660571</v>
      </c>
      <c r="CG22" s="23">
        <f t="shared" si="40"/>
        <v>1.060172862672591</v>
      </c>
      <c r="CH22" s="31">
        <f t="shared" si="1"/>
        <v>0.69576314749770851</v>
      </c>
      <c r="CI22" s="31">
        <f t="shared" si="2"/>
        <v>0.56175392400605895</v>
      </c>
      <c r="CJ22" s="31">
        <f t="shared" si="3"/>
        <v>0.58597057700783384</v>
      </c>
      <c r="CK22" s="31">
        <f t="shared" si="4"/>
        <v>9.2182327792363447E-2</v>
      </c>
      <c r="CL22" s="31">
        <f t="shared" si="5"/>
        <v>0.69493939732085774</v>
      </c>
      <c r="CM22" s="31">
        <f t="shared" si="6"/>
        <v>0.47238994118079358</v>
      </c>
      <c r="CN22" s="31">
        <f t="shared" si="7"/>
        <v>0.70642996424642568</v>
      </c>
    </row>
    <row r="23" spans="1:92">
      <c r="A23" t="s">
        <v>92</v>
      </c>
      <c r="B23" t="s">
        <v>22</v>
      </c>
      <c r="C23" s="21">
        <v>327732</v>
      </c>
      <c r="D23" s="22">
        <v>19145</v>
      </c>
      <c r="E23" s="25">
        <v>2484</v>
      </c>
      <c r="F23" s="25">
        <v>1694</v>
      </c>
      <c r="G23" s="25">
        <v>105</v>
      </c>
      <c r="H23" s="25">
        <v>33</v>
      </c>
      <c r="I23" s="25">
        <v>154</v>
      </c>
      <c r="J23" s="25">
        <v>69</v>
      </c>
      <c r="K23" s="25">
        <v>722</v>
      </c>
      <c r="L23" s="25">
        <v>551</v>
      </c>
      <c r="M23" s="25">
        <v>1262</v>
      </c>
      <c r="N23" s="25">
        <v>866</v>
      </c>
      <c r="O23" s="25">
        <v>112</v>
      </c>
      <c r="P23" s="25">
        <v>86</v>
      </c>
      <c r="Q23" s="25">
        <v>639</v>
      </c>
      <c r="R23" s="25">
        <v>434</v>
      </c>
      <c r="S23" s="25">
        <v>1831</v>
      </c>
      <c r="T23" s="25">
        <v>1252</v>
      </c>
      <c r="U23" s="23">
        <v>2968</v>
      </c>
      <c r="V23" s="23">
        <v>2050</v>
      </c>
      <c r="W23" s="23">
        <v>256</v>
      </c>
      <c r="X23" s="23">
        <v>92</v>
      </c>
      <c r="Y23" s="23">
        <v>326</v>
      </c>
      <c r="Z23" s="23">
        <v>147</v>
      </c>
      <c r="AA23" s="23">
        <v>559</v>
      </c>
      <c r="AB23" s="23">
        <v>467</v>
      </c>
      <c r="AC23" s="23">
        <v>1554</v>
      </c>
      <c r="AD23" s="23">
        <v>1140</v>
      </c>
      <c r="AE23" s="23">
        <v>127</v>
      </c>
      <c r="AF23" s="23">
        <v>96</v>
      </c>
      <c r="AG23" s="23">
        <v>970</v>
      </c>
      <c r="AH23" s="23">
        <v>683</v>
      </c>
      <c r="AI23" s="23">
        <v>1988</v>
      </c>
      <c r="AJ23" s="23">
        <v>1362</v>
      </c>
      <c r="AK23" s="25">
        <f t="shared" si="8"/>
        <v>5452</v>
      </c>
      <c r="AL23" s="25">
        <f t="shared" si="42"/>
        <v>3744</v>
      </c>
      <c r="AM23" s="25">
        <f t="shared" si="43"/>
        <v>361</v>
      </c>
      <c r="AN23" s="25">
        <f t="shared" si="44"/>
        <v>125</v>
      </c>
      <c r="AO23" s="25">
        <f t="shared" si="45"/>
        <v>480</v>
      </c>
      <c r="AP23" s="25">
        <f t="shared" si="46"/>
        <v>216</v>
      </c>
      <c r="AQ23" s="25">
        <f t="shared" si="47"/>
        <v>1281</v>
      </c>
      <c r="AR23" s="25">
        <f t="shared" si="48"/>
        <v>1018</v>
      </c>
      <c r="AS23" s="25">
        <f t="shared" si="49"/>
        <v>2816</v>
      </c>
      <c r="AT23" s="25">
        <f t="shared" si="50"/>
        <v>2006</v>
      </c>
      <c r="AU23" s="25">
        <f t="shared" si="51"/>
        <v>239</v>
      </c>
      <c r="AV23" s="25">
        <f t="shared" si="52"/>
        <v>182</v>
      </c>
      <c r="AW23" s="25">
        <f t="shared" si="53"/>
        <v>1609</v>
      </c>
      <c r="AX23" s="25">
        <f t="shared" si="54"/>
        <v>1117</v>
      </c>
      <c r="AY23" s="25">
        <f t="shared" si="55"/>
        <v>3819</v>
      </c>
      <c r="AZ23" s="25">
        <f t="shared" si="56"/>
        <v>2614</v>
      </c>
      <c r="BA23" s="23">
        <f t="shared" si="9"/>
        <v>0.54438738077769622</v>
      </c>
      <c r="BB23" s="23">
        <f t="shared" si="10"/>
        <v>0.70914127423822715</v>
      </c>
      <c r="BC23" s="23">
        <f t="shared" si="11"/>
        <v>0.6791666666666667</v>
      </c>
      <c r="BD23" s="23">
        <f t="shared" si="12"/>
        <v>0.55184659090909094</v>
      </c>
      <c r="BE23" s="23">
        <f t="shared" si="13"/>
        <v>0.6028589185829708</v>
      </c>
      <c r="BF23" s="23">
        <f t="shared" si="14"/>
        <v>0.52055511914113639</v>
      </c>
      <c r="BG23" s="25">
        <f t="shared" si="15"/>
        <v>0.68196457326892113</v>
      </c>
      <c r="BH23" s="25">
        <f t="shared" si="41"/>
        <v>0.31428571428571428</v>
      </c>
      <c r="BI23" s="25">
        <f t="shared" si="16"/>
        <v>0.44805194805194803</v>
      </c>
      <c r="BJ23" s="25">
        <f t="shared" si="17"/>
        <v>0.68621236133122032</v>
      </c>
      <c r="BK23" s="25">
        <f t="shared" si="18"/>
        <v>0.67918622848200316</v>
      </c>
      <c r="BL23" s="25">
        <f t="shared" si="19"/>
        <v>0.68377935554341884</v>
      </c>
      <c r="BM23" s="23">
        <f t="shared" si="20"/>
        <v>0.69070080862533689</v>
      </c>
      <c r="BN23" s="23">
        <f t="shared" si="21"/>
        <v>0.359375</v>
      </c>
      <c r="BO23" s="23">
        <f t="shared" si="22"/>
        <v>0.45092024539877301</v>
      </c>
      <c r="BP23" s="23">
        <f t="shared" si="23"/>
        <v>0.73359073359073357</v>
      </c>
      <c r="BQ23" s="23">
        <f t="shared" si="24"/>
        <v>0.70412371134020624</v>
      </c>
      <c r="BR23" s="23">
        <f t="shared" si="25"/>
        <v>0.68511066398390341</v>
      </c>
      <c r="BS23" s="25">
        <f t="shared" si="26"/>
        <v>0.6867204695524578</v>
      </c>
      <c r="BT23" s="25">
        <f t="shared" si="27"/>
        <v>0.34626038781163437</v>
      </c>
      <c r="BU23" s="25">
        <f t="shared" si="28"/>
        <v>0.45</v>
      </c>
      <c r="BV23" s="25">
        <f t="shared" si="29"/>
        <v>0.71235795454545459</v>
      </c>
      <c r="BW23" s="25">
        <f t="shared" si="30"/>
        <v>0.6942200124300808</v>
      </c>
      <c r="BX23" s="25">
        <f t="shared" si="31"/>
        <v>0.68447237496726887</v>
      </c>
      <c r="BY23" s="23">
        <f t="shared" si="32"/>
        <v>0.45800065984823485</v>
      </c>
      <c r="BZ23" s="23">
        <f t="shared" si="33"/>
        <v>0.65293482499025213</v>
      </c>
      <c r="CA23" s="23">
        <f t="shared" si="34"/>
        <v>0.99328273510427145</v>
      </c>
      <c r="CB23" s="23">
        <f t="shared" si="35"/>
        <v>0.48988486842105267</v>
      </c>
      <c r="CC23" s="23">
        <f t="shared" si="36"/>
        <v>0.61467549241201169</v>
      </c>
      <c r="CD23" s="23">
        <f t="shared" si="37"/>
        <v>1.0277517901206534</v>
      </c>
      <c r="CE23" s="23">
        <f t="shared" si="38"/>
        <v>0.48607639684823645</v>
      </c>
      <c r="CF23" s="23">
        <f t="shared" si="39"/>
        <v>0.63170488534396807</v>
      </c>
      <c r="CG23" s="23">
        <f t="shared" si="40"/>
        <v>1.0142410969665183</v>
      </c>
      <c r="CH23" s="31">
        <f t="shared" si="1"/>
        <v>-0.78133187497575707</v>
      </c>
      <c r="CI23" s="31">
        <f t="shared" si="2"/>
        <v>0.42352183896583828</v>
      </c>
      <c r="CJ23" s="31">
        <f t="shared" si="3"/>
        <v>0.22230581753003162</v>
      </c>
      <c r="CK23" s="31">
        <f t="shared" si="4"/>
        <v>0.58054472090461984</v>
      </c>
      <c r="CL23" s="31">
        <f t="shared" si="5"/>
        <v>0.38459213003867676</v>
      </c>
      <c r="CM23" s="31">
        <f t="shared" si="6"/>
        <v>3.4627578468317495E-2</v>
      </c>
      <c r="CN23" s="31">
        <f t="shared" si="7"/>
        <v>0.43307174150047734</v>
      </c>
    </row>
    <row r="24" spans="1:92">
      <c r="A24" t="s">
        <v>93</v>
      </c>
      <c r="B24" t="s">
        <v>23</v>
      </c>
      <c r="C24" s="21">
        <v>549563</v>
      </c>
      <c r="D24" s="22"/>
      <c r="E24" s="25">
        <v>1442</v>
      </c>
      <c r="F24" s="25">
        <v>989</v>
      </c>
      <c r="G24" s="25">
        <v>33</v>
      </c>
      <c r="H24" s="25">
        <v>9</v>
      </c>
      <c r="I24" s="25">
        <v>64</v>
      </c>
      <c r="J24" s="25">
        <v>32</v>
      </c>
      <c r="K24" s="25">
        <v>455</v>
      </c>
      <c r="L24" s="25">
        <v>336</v>
      </c>
      <c r="M24" s="25">
        <v>800</v>
      </c>
      <c r="N24" s="25">
        <v>558</v>
      </c>
      <c r="O24" s="25">
        <v>40</v>
      </c>
      <c r="P24" s="25">
        <v>25</v>
      </c>
      <c r="Q24" s="25">
        <v>350</v>
      </c>
      <c r="R24" s="25">
        <v>240</v>
      </c>
      <c r="S24" s="25">
        <v>1090</v>
      </c>
      <c r="T24" s="25">
        <v>748</v>
      </c>
      <c r="U24" s="23">
        <v>3062</v>
      </c>
      <c r="V24" s="23">
        <v>2264</v>
      </c>
      <c r="W24" s="23">
        <v>94</v>
      </c>
      <c r="X24" s="23">
        <v>32</v>
      </c>
      <c r="Y24" s="23">
        <v>158</v>
      </c>
      <c r="Z24" s="23">
        <v>100</v>
      </c>
      <c r="AA24" s="23">
        <v>452</v>
      </c>
      <c r="AB24" s="23">
        <v>392</v>
      </c>
      <c r="AC24" s="23">
        <v>2209</v>
      </c>
      <c r="AD24" s="23">
        <v>1634</v>
      </c>
      <c r="AE24" s="23">
        <v>68</v>
      </c>
      <c r="AF24" s="23">
        <v>46</v>
      </c>
      <c r="AG24" s="23">
        <v>987</v>
      </c>
      <c r="AH24" s="23">
        <v>720</v>
      </c>
      <c r="AI24" s="23">
        <v>2070</v>
      </c>
      <c r="AJ24" s="23">
        <v>1541</v>
      </c>
      <c r="AK24" s="25">
        <f t="shared" si="8"/>
        <v>4504</v>
      </c>
      <c r="AL24" s="25">
        <f t="shared" si="42"/>
        <v>3253</v>
      </c>
      <c r="AM24" s="25">
        <f t="shared" si="43"/>
        <v>127</v>
      </c>
      <c r="AN24" s="25">
        <f t="shared" si="44"/>
        <v>41</v>
      </c>
      <c r="AO24" s="25">
        <f t="shared" si="45"/>
        <v>222</v>
      </c>
      <c r="AP24" s="25">
        <f t="shared" si="46"/>
        <v>132</v>
      </c>
      <c r="AQ24" s="25">
        <f t="shared" si="47"/>
        <v>907</v>
      </c>
      <c r="AR24" s="25">
        <f t="shared" si="48"/>
        <v>728</v>
      </c>
      <c r="AS24" s="25">
        <f t="shared" si="49"/>
        <v>3009</v>
      </c>
      <c r="AT24" s="25">
        <f t="shared" si="50"/>
        <v>2192</v>
      </c>
      <c r="AU24" s="25">
        <f t="shared" si="51"/>
        <v>108</v>
      </c>
      <c r="AV24" s="25">
        <f t="shared" si="52"/>
        <v>71</v>
      </c>
      <c r="AW24" s="25">
        <f t="shared" si="53"/>
        <v>1337</v>
      </c>
      <c r="AX24" s="25">
        <f t="shared" si="54"/>
        <v>960</v>
      </c>
      <c r="AY24" s="25">
        <f t="shared" si="55"/>
        <v>3160</v>
      </c>
      <c r="AZ24" s="25">
        <f t="shared" si="56"/>
        <v>2289</v>
      </c>
      <c r="BA24" s="23">
        <f t="shared" si="9"/>
        <v>0.6798401420959147</v>
      </c>
      <c r="BB24" s="23">
        <f t="shared" si="10"/>
        <v>0.74015748031496065</v>
      </c>
      <c r="BC24" s="23">
        <f t="shared" si="11"/>
        <v>0.71171171171171166</v>
      </c>
      <c r="BD24" s="23">
        <f t="shared" si="12"/>
        <v>0.73413094051179795</v>
      </c>
      <c r="BE24" s="23">
        <f t="shared" si="13"/>
        <v>0.73821989528795806</v>
      </c>
      <c r="BF24" s="23">
        <f t="shared" si="14"/>
        <v>0.65506329113924056</v>
      </c>
      <c r="BG24" s="25">
        <f t="shared" si="15"/>
        <v>0.68585298196948685</v>
      </c>
      <c r="BH24" s="25">
        <f t="shared" si="41"/>
        <v>0.27272727272727271</v>
      </c>
      <c r="BI24" s="25">
        <f t="shared" si="16"/>
        <v>0.5</v>
      </c>
      <c r="BJ24" s="25">
        <f t="shared" si="17"/>
        <v>0.69750000000000001</v>
      </c>
      <c r="BK24" s="25">
        <f t="shared" si="18"/>
        <v>0.68571428571428572</v>
      </c>
      <c r="BL24" s="25">
        <f t="shared" si="19"/>
        <v>0.68623853211009178</v>
      </c>
      <c r="BM24" s="23">
        <f t="shared" si="20"/>
        <v>0.73938602220770733</v>
      </c>
      <c r="BN24" s="23">
        <f t="shared" si="21"/>
        <v>0.34042553191489361</v>
      </c>
      <c r="BO24" s="23">
        <f t="shared" si="22"/>
        <v>0.63291139240506333</v>
      </c>
      <c r="BP24" s="23">
        <f t="shared" si="23"/>
        <v>0.73970122227252155</v>
      </c>
      <c r="BQ24" s="23">
        <f t="shared" si="24"/>
        <v>0.72948328267477203</v>
      </c>
      <c r="BR24" s="23">
        <f t="shared" si="25"/>
        <v>0.74444444444444446</v>
      </c>
      <c r="BS24" s="25">
        <f t="shared" si="26"/>
        <v>0.72224689165186506</v>
      </c>
      <c r="BT24" s="25">
        <f t="shared" si="27"/>
        <v>0.32283464566929132</v>
      </c>
      <c r="BU24" s="25">
        <f t="shared" si="28"/>
        <v>0.59459459459459463</v>
      </c>
      <c r="BV24" s="25">
        <f t="shared" si="29"/>
        <v>0.72848122299767359</v>
      </c>
      <c r="BW24" s="25">
        <f t="shared" si="30"/>
        <v>0.7180254300673149</v>
      </c>
      <c r="BX24" s="25">
        <f t="shared" si="31"/>
        <v>0.72436708860759491</v>
      </c>
      <c r="BY24" s="23">
        <f t="shared" si="32"/>
        <v>0.39100684261974583</v>
      </c>
      <c r="BZ24" s="23">
        <f t="shared" si="33"/>
        <v>0.71684587813620071</v>
      </c>
      <c r="CA24" s="23">
        <f t="shared" si="34"/>
        <v>0.99923605805958737</v>
      </c>
      <c r="CB24" s="23">
        <f t="shared" si="35"/>
        <v>0.46022031823745407</v>
      </c>
      <c r="CC24" s="23">
        <f t="shared" si="36"/>
        <v>0.85563112963450727</v>
      </c>
      <c r="CD24" s="23">
        <f t="shared" si="37"/>
        <v>0.97990291702581311</v>
      </c>
      <c r="CE24" s="23">
        <f t="shared" si="38"/>
        <v>0.44316124489913217</v>
      </c>
      <c r="CF24" s="23">
        <f t="shared" si="39"/>
        <v>0.81621128427697776</v>
      </c>
      <c r="CG24" s="23">
        <f t="shared" si="40"/>
        <v>0.99124524203264097</v>
      </c>
      <c r="CH24" s="31">
        <f t="shared" si="1"/>
        <v>0.4085601233330734</v>
      </c>
      <c r="CI24" s="31">
        <f t="shared" si="2"/>
        <v>0.81202857929037198</v>
      </c>
      <c r="CJ24" s="31">
        <f t="shared" si="3"/>
        <v>0.69947520439515465</v>
      </c>
      <c r="CK24" s="31">
        <f t="shared" si="4"/>
        <v>0.61630118704516745</v>
      </c>
      <c r="CL24" s="31">
        <f t="shared" si="5"/>
        <v>0.22228404844542957</v>
      </c>
      <c r="CM24" s="31">
        <f t="shared" si="6"/>
        <v>0.75734476289379793</v>
      </c>
      <c r="CN24" s="31">
        <f t="shared" si="7"/>
        <v>0.29621425434279852</v>
      </c>
    </row>
    <row r="25" spans="1:92">
      <c r="A25" t="s">
        <v>108</v>
      </c>
      <c r="B25" t="s">
        <v>24</v>
      </c>
      <c r="C25" s="21">
        <v>314767</v>
      </c>
      <c r="D25" s="22"/>
      <c r="E25" s="25">
        <v>781</v>
      </c>
      <c r="F25" s="25">
        <v>513</v>
      </c>
      <c r="G25" s="25">
        <v>24</v>
      </c>
      <c r="H25" s="25">
        <v>5</v>
      </c>
      <c r="I25" s="25">
        <v>35</v>
      </c>
      <c r="J25" s="25">
        <v>16</v>
      </c>
      <c r="K25" s="25">
        <v>206</v>
      </c>
      <c r="L25" s="25">
        <v>146</v>
      </c>
      <c r="M25" s="25">
        <v>448</v>
      </c>
      <c r="N25" s="25">
        <v>298</v>
      </c>
      <c r="O25" s="25">
        <v>28</v>
      </c>
      <c r="P25" s="25">
        <v>20</v>
      </c>
      <c r="Q25" s="25">
        <v>168</v>
      </c>
      <c r="R25" s="25">
        <v>112</v>
      </c>
      <c r="S25" s="25">
        <v>609</v>
      </c>
      <c r="T25" s="25">
        <v>398</v>
      </c>
      <c r="U25" s="23">
        <v>651</v>
      </c>
      <c r="V25" s="23">
        <v>531</v>
      </c>
      <c r="W25" s="23">
        <v>30</v>
      </c>
      <c r="X25" s="23">
        <v>12</v>
      </c>
      <c r="Y25" s="23">
        <v>26</v>
      </c>
      <c r="Z25" s="23">
        <v>14</v>
      </c>
      <c r="AA25" s="23">
        <v>158</v>
      </c>
      <c r="AB25" s="23">
        <v>133</v>
      </c>
      <c r="AC25" s="23">
        <v>365</v>
      </c>
      <c r="AD25" s="23">
        <v>308</v>
      </c>
      <c r="AE25" s="23">
        <v>32</v>
      </c>
      <c r="AF25" s="23">
        <v>30</v>
      </c>
      <c r="AG25" s="23">
        <v>163</v>
      </c>
      <c r="AH25" s="23">
        <v>142</v>
      </c>
      <c r="AI25" s="23">
        <v>485</v>
      </c>
      <c r="AJ25" s="23">
        <v>386</v>
      </c>
      <c r="AK25" s="25">
        <f t="shared" si="8"/>
        <v>1432</v>
      </c>
      <c r="AL25" s="25">
        <f t="shared" si="42"/>
        <v>1044</v>
      </c>
      <c r="AM25" s="25">
        <f t="shared" si="43"/>
        <v>54</v>
      </c>
      <c r="AN25" s="25">
        <f t="shared" si="44"/>
        <v>17</v>
      </c>
      <c r="AO25" s="25">
        <f t="shared" si="45"/>
        <v>61</v>
      </c>
      <c r="AP25" s="25">
        <f t="shared" si="46"/>
        <v>30</v>
      </c>
      <c r="AQ25" s="25">
        <f t="shared" si="47"/>
        <v>364</v>
      </c>
      <c r="AR25" s="25">
        <f t="shared" si="48"/>
        <v>279</v>
      </c>
      <c r="AS25" s="25">
        <f t="shared" si="49"/>
        <v>813</v>
      </c>
      <c r="AT25" s="25">
        <f t="shared" si="50"/>
        <v>606</v>
      </c>
      <c r="AU25" s="25">
        <f t="shared" si="51"/>
        <v>60</v>
      </c>
      <c r="AV25" s="25">
        <f t="shared" si="52"/>
        <v>50</v>
      </c>
      <c r="AW25" s="25">
        <f t="shared" si="53"/>
        <v>331</v>
      </c>
      <c r="AX25" s="25">
        <f t="shared" si="54"/>
        <v>254</v>
      </c>
      <c r="AY25" s="25">
        <f t="shared" si="55"/>
        <v>1094</v>
      </c>
      <c r="AZ25" s="25">
        <f t="shared" si="56"/>
        <v>784</v>
      </c>
      <c r="BA25" s="23">
        <f t="shared" si="9"/>
        <v>0.45460893854748602</v>
      </c>
      <c r="BB25" s="23">
        <f t="shared" si="10"/>
        <v>0.55555555555555558</v>
      </c>
      <c r="BC25" s="23">
        <f t="shared" si="11"/>
        <v>0.42622950819672129</v>
      </c>
      <c r="BD25" s="23">
        <f t="shared" si="12"/>
        <v>0.44895448954489547</v>
      </c>
      <c r="BE25" s="23">
        <f t="shared" si="13"/>
        <v>0.49244712990936557</v>
      </c>
      <c r="BF25" s="23">
        <f t="shared" si="14"/>
        <v>0.44332723948811698</v>
      </c>
      <c r="BG25" s="25">
        <f t="shared" si="15"/>
        <v>0.65685019206145967</v>
      </c>
      <c r="BH25" s="25">
        <f t="shared" si="41"/>
        <v>0.20833333333333334</v>
      </c>
      <c r="BI25" s="25">
        <f t="shared" si="16"/>
        <v>0.45714285714285713</v>
      </c>
      <c r="BJ25" s="25">
        <f t="shared" si="17"/>
        <v>0.6651785714285714</v>
      </c>
      <c r="BK25" s="25">
        <f t="shared" si="18"/>
        <v>0.66666666666666663</v>
      </c>
      <c r="BL25" s="25">
        <f t="shared" si="19"/>
        <v>0.65353037766830868</v>
      </c>
      <c r="BM25" s="23">
        <f t="shared" si="20"/>
        <v>0.81566820276497698</v>
      </c>
      <c r="BN25" s="23">
        <f t="shared" si="21"/>
        <v>0.4</v>
      </c>
      <c r="BO25" s="23">
        <f t="shared" si="22"/>
        <v>0.53846153846153844</v>
      </c>
      <c r="BP25" s="23">
        <f t="shared" si="23"/>
        <v>0.84383561643835614</v>
      </c>
      <c r="BQ25" s="23">
        <f t="shared" si="24"/>
        <v>0.87116564417177911</v>
      </c>
      <c r="BR25" s="23">
        <f t="shared" si="25"/>
        <v>0.79587628865979376</v>
      </c>
      <c r="BS25" s="25">
        <f t="shared" si="26"/>
        <v>0.72905027932960897</v>
      </c>
      <c r="BT25" s="25">
        <f t="shared" si="27"/>
        <v>0.31481481481481483</v>
      </c>
      <c r="BU25" s="25">
        <f t="shared" si="28"/>
        <v>0.49180327868852458</v>
      </c>
      <c r="BV25" s="25">
        <f t="shared" si="29"/>
        <v>0.74538745387453875</v>
      </c>
      <c r="BW25" s="25">
        <f t="shared" si="30"/>
        <v>0.76737160120845926</v>
      </c>
      <c r="BX25" s="25">
        <f t="shared" si="31"/>
        <v>0.71663619744058504</v>
      </c>
      <c r="BY25" s="23">
        <f t="shared" si="32"/>
        <v>0.31319910514541388</v>
      </c>
      <c r="BZ25" s="23">
        <f t="shared" si="33"/>
        <v>0.68724832214765097</v>
      </c>
      <c r="CA25" s="23">
        <f t="shared" si="34"/>
        <v>1.0201005025125629</v>
      </c>
      <c r="CB25" s="23">
        <f t="shared" si="35"/>
        <v>0.47402597402597407</v>
      </c>
      <c r="CC25" s="23">
        <f t="shared" si="36"/>
        <v>0.63811188811188813</v>
      </c>
      <c r="CD25" s="23">
        <f t="shared" si="37"/>
        <v>1.0945993197495152</v>
      </c>
      <c r="CE25" s="23">
        <f t="shared" si="38"/>
        <v>0.42235056839017238</v>
      </c>
      <c r="CF25" s="23">
        <f t="shared" si="39"/>
        <v>0.65979548774549579</v>
      </c>
      <c r="CG25" s="23">
        <f t="shared" si="40"/>
        <v>1.070796596584253</v>
      </c>
      <c r="CH25" s="31">
        <f t="shared" si="1"/>
        <v>-1.5699953838679193</v>
      </c>
      <c r="CI25" s="31">
        <f t="shared" si="2"/>
        <v>0.8864284713608005</v>
      </c>
      <c r="CJ25" s="31">
        <f t="shared" si="3"/>
        <v>1.4471256437562283</v>
      </c>
      <c r="CK25" s="31">
        <f t="shared" si="4"/>
        <v>0.34960152783061216</v>
      </c>
      <c r="CL25" s="31">
        <f t="shared" si="5"/>
        <v>0.14357662630154924</v>
      </c>
      <c r="CM25" s="31">
        <f t="shared" si="6"/>
        <v>0.14465932367526185</v>
      </c>
      <c r="CN25" s="31">
        <f t="shared" si="7"/>
        <v>0.76965603396910154</v>
      </c>
    </row>
    <row r="26" spans="1:92">
      <c r="A26" t="s">
        <v>109</v>
      </c>
      <c r="B26" t="s">
        <v>25</v>
      </c>
      <c r="C26" s="21">
        <v>154010</v>
      </c>
      <c r="D26" s="22">
        <v>9930</v>
      </c>
      <c r="E26" s="25">
        <v>29</v>
      </c>
      <c r="F26" s="25">
        <v>17</v>
      </c>
      <c r="G26" s="25">
        <v>2</v>
      </c>
      <c r="H26" s="25">
        <v>0</v>
      </c>
      <c r="I26" s="25">
        <v>2</v>
      </c>
      <c r="J26" s="25">
        <v>0</v>
      </c>
      <c r="K26" s="25">
        <v>4</v>
      </c>
      <c r="L26" s="25">
        <v>0</v>
      </c>
      <c r="M26" s="25">
        <v>18</v>
      </c>
      <c r="N26" s="25">
        <v>11</v>
      </c>
      <c r="O26" s="25">
        <v>1</v>
      </c>
      <c r="P26" s="25">
        <v>0</v>
      </c>
      <c r="Q26" s="25">
        <v>10</v>
      </c>
      <c r="R26" s="25">
        <v>5</v>
      </c>
      <c r="S26" s="25">
        <v>19</v>
      </c>
      <c r="T26" s="25">
        <v>12</v>
      </c>
      <c r="U26" s="23">
        <v>371</v>
      </c>
      <c r="V26" s="23">
        <v>189</v>
      </c>
      <c r="W26" s="23">
        <v>67</v>
      </c>
      <c r="X26" s="23">
        <v>12</v>
      </c>
      <c r="Y26" s="23">
        <v>21</v>
      </c>
      <c r="Z26" s="23">
        <v>7</v>
      </c>
      <c r="AA26" s="23">
        <v>26</v>
      </c>
      <c r="AB26" s="23">
        <v>20</v>
      </c>
      <c r="AC26" s="23">
        <v>230</v>
      </c>
      <c r="AD26" s="23">
        <v>141</v>
      </c>
      <c r="AE26" s="23">
        <v>8</v>
      </c>
      <c r="AF26" s="23">
        <v>3</v>
      </c>
      <c r="AG26" s="23">
        <v>121</v>
      </c>
      <c r="AH26" s="23">
        <v>51</v>
      </c>
      <c r="AI26" s="23">
        <v>250</v>
      </c>
      <c r="AJ26" s="23">
        <v>138</v>
      </c>
      <c r="AK26" s="25">
        <f t="shared" si="8"/>
        <v>400</v>
      </c>
      <c r="AL26" s="25">
        <f t="shared" si="42"/>
        <v>206</v>
      </c>
      <c r="AM26" s="25">
        <f t="shared" si="43"/>
        <v>69</v>
      </c>
      <c r="AN26" s="25">
        <f t="shared" si="44"/>
        <v>12</v>
      </c>
      <c r="AO26" s="25">
        <f t="shared" si="45"/>
        <v>23</v>
      </c>
      <c r="AP26" s="25">
        <f t="shared" si="46"/>
        <v>7</v>
      </c>
      <c r="AQ26" s="25">
        <f t="shared" si="47"/>
        <v>30</v>
      </c>
      <c r="AR26" s="25">
        <f t="shared" si="48"/>
        <v>20</v>
      </c>
      <c r="AS26" s="25">
        <f t="shared" si="49"/>
        <v>248</v>
      </c>
      <c r="AT26" s="25">
        <f t="shared" si="50"/>
        <v>152</v>
      </c>
      <c r="AU26" s="25">
        <f t="shared" si="51"/>
        <v>9</v>
      </c>
      <c r="AV26" s="25">
        <f t="shared" si="52"/>
        <v>3</v>
      </c>
      <c r="AW26" s="25">
        <f t="shared" si="53"/>
        <v>131</v>
      </c>
      <c r="AX26" s="25">
        <f t="shared" si="54"/>
        <v>56</v>
      </c>
      <c r="AY26" s="25">
        <f t="shared" si="55"/>
        <v>269</v>
      </c>
      <c r="AZ26" s="25">
        <f t="shared" si="56"/>
        <v>150</v>
      </c>
      <c r="BA26" s="23">
        <f t="shared" si="9"/>
        <v>0.92749999999999999</v>
      </c>
      <c r="BB26" s="23">
        <f t="shared" si="10"/>
        <v>0.97101449275362317</v>
      </c>
      <c r="BC26" s="23">
        <f t="shared" si="11"/>
        <v>0.91304347826086951</v>
      </c>
      <c r="BD26" s="23">
        <f t="shared" si="12"/>
        <v>0.92741935483870963</v>
      </c>
      <c r="BE26" s="23">
        <f t="shared" si="13"/>
        <v>0.92366412213740456</v>
      </c>
      <c r="BF26" s="23">
        <f t="shared" si="14"/>
        <v>0.92936802973977695</v>
      </c>
      <c r="BG26" s="25">
        <f t="shared" si="15"/>
        <v>0.58620689655172409</v>
      </c>
      <c r="BH26" s="25">
        <f t="shared" si="41"/>
        <v>0</v>
      </c>
      <c r="BI26" s="25">
        <f t="shared" si="16"/>
        <v>0</v>
      </c>
      <c r="BJ26" s="25">
        <f t="shared" si="17"/>
        <v>0.61111111111111116</v>
      </c>
      <c r="BK26" s="25">
        <f t="shared" si="18"/>
        <v>0.5</v>
      </c>
      <c r="BL26" s="25">
        <f t="shared" si="19"/>
        <v>0.63157894736842102</v>
      </c>
      <c r="BM26" s="23">
        <f t="shared" si="20"/>
        <v>0.50943396226415094</v>
      </c>
      <c r="BN26" s="23">
        <f t="shared" si="21"/>
        <v>0.17910447761194029</v>
      </c>
      <c r="BO26" s="23">
        <f t="shared" si="22"/>
        <v>0.33333333333333331</v>
      </c>
      <c r="BP26" s="23">
        <f t="shared" si="23"/>
        <v>0.61304347826086958</v>
      </c>
      <c r="BQ26" s="23">
        <f t="shared" si="24"/>
        <v>0.42148760330578511</v>
      </c>
      <c r="BR26" s="23">
        <f t="shared" si="25"/>
        <v>0.55200000000000005</v>
      </c>
      <c r="BS26" s="25">
        <f t="shared" si="26"/>
        <v>0.51500000000000001</v>
      </c>
      <c r="BT26" s="25">
        <f t="shared" si="27"/>
        <v>0.17391304347826086</v>
      </c>
      <c r="BU26" s="25">
        <f t="shared" si="28"/>
        <v>0.30434782608695654</v>
      </c>
      <c r="BV26" s="25">
        <f t="shared" si="29"/>
        <v>0.61290322580645162</v>
      </c>
      <c r="BW26" s="25">
        <f t="shared" si="30"/>
        <v>0.42748091603053434</v>
      </c>
      <c r="BX26" s="25">
        <f t="shared" si="31"/>
        <v>0.55762081784386619</v>
      </c>
      <c r="BY26" s="23">
        <f t="shared" si="32"/>
        <v>0</v>
      </c>
      <c r="BZ26" s="23">
        <f t="shared" si="33"/>
        <v>0</v>
      </c>
      <c r="CA26" s="23">
        <f t="shared" si="34"/>
        <v>0.79166666666666674</v>
      </c>
      <c r="CB26" s="23">
        <f t="shared" si="35"/>
        <v>0.29215624007621466</v>
      </c>
      <c r="CC26" s="23">
        <f t="shared" si="36"/>
        <v>0.54373522458628842</v>
      </c>
      <c r="CD26" s="23">
        <f t="shared" si="37"/>
        <v>0.76356449874236432</v>
      </c>
      <c r="CE26" s="23">
        <f t="shared" si="38"/>
        <v>0.28375286041189929</v>
      </c>
      <c r="CF26" s="23">
        <f t="shared" si="39"/>
        <v>0.49656750572082381</v>
      </c>
      <c r="CG26" s="23">
        <f t="shared" si="40"/>
        <v>0.76661577608142484</v>
      </c>
      <c r="CH26" s="31">
        <f t="shared" si="1"/>
        <v>2.5841413396514539</v>
      </c>
      <c r="CI26" s="31">
        <f t="shared" si="2"/>
        <v>-1.4543638565356181</v>
      </c>
      <c r="CJ26" s="31">
        <f t="shared" si="3"/>
        <v>-1.5543114256253427</v>
      </c>
      <c r="CK26" s="31">
        <f t="shared" si="4"/>
        <v>-0.30000986810702679</v>
      </c>
      <c r="CL26" s="31">
        <f t="shared" si="5"/>
        <v>-0.380609519464716</v>
      </c>
      <c r="CM26" s="31">
        <f t="shared" si="6"/>
        <v>-0.49470965360966901</v>
      </c>
      <c r="CN26" s="31">
        <f t="shared" si="7"/>
        <v>-1.040645120533739</v>
      </c>
    </row>
    <row r="27" spans="1:92">
      <c r="A27" t="s">
        <v>94</v>
      </c>
      <c r="B27" t="s">
        <v>26</v>
      </c>
      <c r="C27" s="21">
        <v>284189</v>
      </c>
      <c r="D27" s="22">
        <v>9235</v>
      </c>
      <c r="E27" s="25">
        <v>631</v>
      </c>
      <c r="F27" s="25">
        <v>421</v>
      </c>
      <c r="G27" s="25">
        <v>23</v>
      </c>
      <c r="H27" s="25">
        <v>9</v>
      </c>
      <c r="I27" s="25">
        <v>31</v>
      </c>
      <c r="J27" s="25">
        <v>17</v>
      </c>
      <c r="K27" s="25">
        <v>136</v>
      </c>
      <c r="L27" s="25">
        <v>104</v>
      </c>
      <c r="M27" s="25">
        <v>392</v>
      </c>
      <c r="N27" s="25">
        <v>262</v>
      </c>
      <c r="O27" s="25">
        <v>9</v>
      </c>
      <c r="P27" s="25">
        <v>5</v>
      </c>
      <c r="Q27" s="25">
        <v>123</v>
      </c>
      <c r="R27" s="25">
        <v>80</v>
      </c>
      <c r="S27" s="25">
        <v>506</v>
      </c>
      <c r="T27" s="25">
        <v>341</v>
      </c>
      <c r="U27" s="23">
        <v>568</v>
      </c>
      <c r="V27" s="23">
        <v>390</v>
      </c>
      <c r="W27" s="23">
        <v>51</v>
      </c>
      <c r="X27" s="23">
        <v>11</v>
      </c>
      <c r="Y27" s="23">
        <v>34</v>
      </c>
      <c r="Z27" s="23">
        <v>20</v>
      </c>
      <c r="AA27" s="23">
        <v>53</v>
      </c>
      <c r="AB27" s="23">
        <v>45</v>
      </c>
      <c r="AC27" s="23">
        <v>358</v>
      </c>
      <c r="AD27" s="23">
        <v>267</v>
      </c>
      <c r="AE27" s="23">
        <v>27</v>
      </c>
      <c r="AF27" s="23">
        <v>17</v>
      </c>
      <c r="AG27" s="23">
        <v>144</v>
      </c>
      <c r="AH27" s="23">
        <v>94</v>
      </c>
      <c r="AI27" s="23">
        <v>422</v>
      </c>
      <c r="AJ27" s="23">
        <v>295</v>
      </c>
      <c r="AK27" s="25">
        <f t="shared" si="8"/>
        <v>1199</v>
      </c>
      <c r="AL27" s="25">
        <f t="shared" si="42"/>
        <v>811</v>
      </c>
      <c r="AM27" s="25">
        <f t="shared" si="43"/>
        <v>74</v>
      </c>
      <c r="AN27" s="25">
        <f t="shared" si="44"/>
        <v>20</v>
      </c>
      <c r="AO27" s="25">
        <f t="shared" si="45"/>
        <v>65</v>
      </c>
      <c r="AP27" s="25">
        <f t="shared" si="46"/>
        <v>37</v>
      </c>
      <c r="AQ27" s="25">
        <f t="shared" si="47"/>
        <v>189</v>
      </c>
      <c r="AR27" s="25">
        <f t="shared" si="48"/>
        <v>149</v>
      </c>
      <c r="AS27" s="25">
        <f t="shared" si="49"/>
        <v>750</v>
      </c>
      <c r="AT27" s="25">
        <f t="shared" si="50"/>
        <v>529</v>
      </c>
      <c r="AU27" s="25">
        <f t="shared" si="51"/>
        <v>36</v>
      </c>
      <c r="AV27" s="25">
        <f t="shared" si="52"/>
        <v>22</v>
      </c>
      <c r="AW27" s="25">
        <f t="shared" si="53"/>
        <v>267</v>
      </c>
      <c r="AX27" s="25">
        <f t="shared" si="54"/>
        <v>174</v>
      </c>
      <c r="AY27" s="25">
        <f t="shared" si="55"/>
        <v>928</v>
      </c>
      <c r="AZ27" s="25">
        <f t="shared" si="56"/>
        <v>636</v>
      </c>
      <c r="BA27" s="23">
        <f t="shared" si="9"/>
        <v>0.47372810675562971</v>
      </c>
      <c r="BB27" s="23">
        <f t="shared" si="10"/>
        <v>0.68918918918918914</v>
      </c>
      <c r="BC27" s="23">
        <f t="shared" si="11"/>
        <v>0.52307692307692311</v>
      </c>
      <c r="BD27" s="23">
        <f t="shared" si="12"/>
        <v>0.47733333333333333</v>
      </c>
      <c r="BE27" s="23">
        <f t="shared" si="13"/>
        <v>0.5393258426966292</v>
      </c>
      <c r="BF27" s="23">
        <f t="shared" si="14"/>
        <v>0.45474137931034481</v>
      </c>
      <c r="BG27" s="25">
        <f t="shared" si="15"/>
        <v>0.6671949286846276</v>
      </c>
      <c r="BH27" s="25">
        <f t="shared" si="41"/>
        <v>0.39130434782608697</v>
      </c>
      <c r="BI27" s="25">
        <f t="shared" si="16"/>
        <v>0.54838709677419351</v>
      </c>
      <c r="BJ27" s="25">
        <f t="shared" si="17"/>
        <v>0.66836734693877553</v>
      </c>
      <c r="BK27" s="25">
        <f t="shared" si="18"/>
        <v>0.65040650406504064</v>
      </c>
      <c r="BL27" s="25">
        <f t="shared" si="19"/>
        <v>0.67391304347826086</v>
      </c>
      <c r="BM27" s="23">
        <f t="shared" si="20"/>
        <v>0.68661971830985913</v>
      </c>
      <c r="BN27" s="23">
        <f t="shared" si="21"/>
        <v>0.21568627450980393</v>
      </c>
      <c r="BO27" s="23">
        <f t="shared" si="22"/>
        <v>0.58823529411764708</v>
      </c>
      <c r="BP27" s="23">
        <f t="shared" si="23"/>
        <v>0.74581005586592175</v>
      </c>
      <c r="BQ27" s="23">
        <f t="shared" si="24"/>
        <v>0.65277777777777779</v>
      </c>
      <c r="BR27" s="23">
        <f t="shared" si="25"/>
        <v>0.69905213270142175</v>
      </c>
      <c r="BS27" s="25">
        <f t="shared" si="26"/>
        <v>0.67639699749791493</v>
      </c>
      <c r="BT27" s="25">
        <f t="shared" si="27"/>
        <v>0.27027027027027029</v>
      </c>
      <c r="BU27" s="25">
        <f t="shared" si="28"/>
        <v>0.56923076923076921</v>
      </c>
      <c r="BV27" s="25">
        <f t="shared" si="29"/>
        <v>0.70533333333333337</v>
      </c>
      <c r="BW27" s="25">
        <f t="shared" si="30"/>
        <v>0.651685393258427</v>
      </c>
      <c r="BX27" s="25">
        <f t="shared" si="31"/>
        <v>0.68534482758620685</v>
      </c>
      <c r="BY27" s="23">
        <f t="shared" si="32"/>
        <v>0.58546299369399268</v>
      </c>
      <c r="BZ27" s="23">
        <f t="shared" si="33"/>
        <v>0.82048756463925132</v>
      </c>
      <c r="CA27" s="23">
        <f t="shared" si="34"/>
        <v>0.96511932861264094</v>
      </c>
      <c r="CB27" s="23">
        <f t="shared" si="35"/>
        <v>0.28919732687082328</v>
      </c>
      <c r="CC27" s="23">
        <f t="shared" si="36"/>
        <v>0.78871998237497254</v>
      </c>
      <c r="CD27" s="23">
        <f t="shared" si="37"/>
        <v>0.9338041431261771</v>
      </c>
      <c r="CE27" s="23">
        <f t="shared" si="38"/>
        <v>0.38318091248147962</v>
      </c>
      <c r="CF27" s="23">
        <f t="shared" si="39"/>
        <v>0.80703795259560851</v>
      </c>
      <c r="CG27" s="23">
        <f t="shared" si="40"/>
        <v>0.95088686311921433</v>
      </c>
      <c r="CH27" s="31">
        <f t="shared" si="1"/>
        <v>-1.4020420321326608</v>
      </c>
      <c r="CI27" s="31">
        <f t="shared" si="2"/>
        <v>0.31062731596773474</v>
      </c>
      <c r="CJ27" s="31">
        <f t="shared" si="3"/>
        <v>0.18230658120578377</v>
      </c>
      <c r="CK27" s="31">
        <f t="shared" si="4"/>
        <v>0.44472816015847716</v>
      </c>
      <c r="CL27" s="31">
        <f t="shared" si="5"/>
        <v>-4.5657294507345514E-3</v>
      </c>
      <c r="CM27" s="31">
        <f t="shared" si="6"/>
        <v>0.72141254329111981</v>
      </c>
      <c r="CN27" s="31">
        <f t="shared" si="7"/>
        <v>5.6025475115805641E-2</v>
      </c>
    </row>
    <row r="28" spans="1:92">
      <c r="A28" t="s">
        <v>110</v>
      </c>
      <c r="B28" t="s">
        <v>27</v>
      </c>
      <c r="C28" s="21">
        <v>43789</v>
      </c>
      <c r="D28" s="22"/>
      <c r="E28" s="25">
        <v>17</v>
      </c>
      <c r="F28" s="25">
        <v>14</v>
      </c>
      <c r="G28" s="25">
        <v>0</v>
      </c>
      <c r="H28" s="25">
        <v>0</v>
      </c>
      <c r="I28" s="25">
        <v>0</v>
      </c>
      <c r="J28" s="25">
        <v>0</v>
      </c>
      <c r="K28" s="25">
        <v>1</v>
      </c>
      <c r="L28" s="25">
        <v>0</v>
      </c>
      <c r="M28" s="25">
        <v>15</v>
      </c>
      <c r="N28" s="25">
        <v>13</v>
      </c>
      <c r="O28" s="25">
        <v>0</v>
      </c>
      <c r="P28" s="25">
        <v>0</v>
      </c>
      <c r="Q28" s="25">
        <v>5</v>
      </c>
      <c r="R28" s="25">
        <v>4</v>
      </c>
      <c r="S28" s="25">
        <v>12</v>
      </c>
      <c r="T28" s="25">
        <v>10</v>
      </c>
      <c r="U28" s="23">
        <v>25</v>
      </c>
      <c r="V28" s="23">
        <v>18</v>
      </c>
      <c r="W28" s="23">
        <v>1</v>
      </c>
      <c r="X28" s="23">
        <v>0</v>
      </c>
      <c r="Y28" s="23">
        <v>2</v>
      </c>
      <c r="Z28" s="23">
        <v>0</v>
      </c>
      <c r="AA28" s="23">
        <v>2</v>
      </c>
      <c r="AB28" s="23">
        <v>0</v>
      </c>
      <c r="AC28" s="23">
        <v>16</v>
      </c>
      <c r="AD28" s="23">
        <v>14</v>
      </c>
      <c r="AE28" s="23">
        <v>3</v>
      </c>
      <c r="AF28" s="23">
        <v>0</v>
      </c>
      <c r="AG28" s="23">
        <v>4</v>
      </c>
      <c r="AH28" s="23">
        <v>0</v>
      </c>
      <c r="AI28" s="23">
        <v>21</v>
      </c>
      <c r="AJ28" s="23">
        <v>14</v>
      </c>
      <c r="AK28" s="25">
        <f t="shared" si="8"/>
        <v>42</v>
      </c>
      <c r="AL28" s="25">
        <f t="shared" si="42"/>
        <v>32</v>
      </c>
      <c r="AM28" s="25">
        <f t="shared" si="43"/>
        <v>1</v>
      </c>
      <c r="AN28" s="25">
        <f t="shared" si="44"/>
        <v>0</v>
      </c>
      <c r="AO28" s="25">
        <f t="shared" si="45"/>
        <v>2</v>
      </c>
      <c r="AP28" s="25">
        <f t="shared" si="46"/>
        <v>0</v>
      </c>
      <c r="AQ28" s="25">
        <f t="shared" si="47"/>
        <v>3</v>
      </c>
      <c r="AR28" s="25">
        <f t="shared" si="48"/>
        <v>0</v>
      </c>
      <c r="AS28" s="25">
        <f t="shared" si="49"/>
        <v>31</v>
      </c>
      <c r="AT28" s="25">
        <f t="shared" si="50"/>
        <v>27</v>
      </c>
      <c r="AU28" s="25">
        <f t="shared" si="51"/>
        <v>3</v>
      </c>
      <c r="AV28" s="25">
        <f t="shared" si="52"/>
        <v>0</v>
      </c>
      <c r="AW28" s="25">
        <f t="shared" si="53"/>
        <v>9</v>
      </c>
      <c r="AX28" s="25">
        <f t="shared" si="54"/>
        <v>4</v>
      </c>
      <c r="AY28" s="25">
        <f t="shared" si="55"/>
        <v>33</v>
      </c>
      <c r="AZ28" s="25">
        <f t="shared" si="56"/>
        <v>24</v>
      </c>
      <c r="BA28" s="23">
        <f t="shared" si="9"/>
        <v>0.59523809523809523</v>
      </c>
      <c r="BB28" s="23">
        <f t="shared" si="10"/>
        <v>1</v>
      </c>
      <c r="BC28" s="23">
        <f t="shared" si="11"/>
        <v>1</v>
      </c>
      <c r="BD28" s="23">
        <f t="shared" si="12"/>
        <v>0.5161290322580645</v>
      </c>
      <c r="BE28" s="23">
        <f t="shared" si="13"/>
        <v>0.44444444444444442</v>
      </c>
      <c r="BF28" s="23">
        <f t="shared" si="14"/>
        <v>0.63636363636363635</v>
      </c>
      <c r="BG28" s="25">
        <f t="shared" si="15"/>
        <v>0.82352941176470584</v>
      </c>
      <c r="BJ28" s="25">
        <f t="shared" si="17"/>
        <v>0.8666666666666667</v>
      </c>
      <c r="BK28" s="25">
        <f t="shared" si="18"/>
        <v>0.8</v>
      </c>
      <c r="BL28" s="25">
        <f t="shared" si="19"/>
        <v>0.83333333333333337</v>
      </c>
      <c r="BM28" s="23">
        <f t="shared" si="20"/>
        <v>0.72</v>
      </c>
      <c r="BN28" s="23">
        <f t="shared" si="21"/>
        <v>0</v>
      </c>
      <c r="BO28" s="23">
        <f t="shared" si="22"/>
        <v>0</v>
      </c>
      <c r="BP28" s="23">
        <f t="shared" si="23"/>
        <v>0.875</v>
      </c>
      <c r="BQ28" s="23">
        <f t="shared" si="24"/>
        <v>0</v>
      </c>
      <c r="BR28" s="23">
        <f t="shared" si="25"/>
        <v>0.66666666666666663</v>
      </c>
      <c r="BS28" s="25">
        <f t="shared" si="26"/>
        <v>0.76190476190476186</v>
      </c>
      <c r="BT28" s="25">
        <f t="shared" si="27"/>
        <v>0</v>
      </c>
      <c r="BU28" s="25">
        <f t="shared" si="28"/>
        <v>0</v>
      </c>
      <c r="BV28" s="25">
        <f t="shared" si="29"/>
        <v>0.87096774193548387</v>
      </c>
      <c r="BW28" s="25">
        <f t="shared" si="30"/>
        <v>0.44444444444444442</v>
      </c>
      <c r="BX28" s="25">
        <f t="shared" si="31"/>
        <v>0.72727272727272729</v>
      </c>
      <c r="BY28" s="23">
        <f t="shared" si="32"/>
        <v>0</v>
      </c>
      <c r="BZ28" s="23">
        <f t="shared" si="33"/>
        <v>0</v>
      </c>
      <c r="CA28" s="23">
        <f t="shared" si="34"/>
        <v>0.96</v>
      </c>
      <c r="CB28" s="23">
        <f t="shared" si="35"/>
        <v>0</v>
      </c>
      <c r="CC28" s="23">
        <f t="shared" si="36"/>
        <v>0</v>
      </c>
      <c r="CD28" s="23">
        <f t="shared" si="37"/>
        <v>0</v>
      </c>
      <c r="CE28" s="23">
        <f t="shared" si="38"/>
        <v>0</v>
      </c>
      <c r="CF28" s="23">
        <f t="shared" si="39"/>
        <v>0</v>
      </c>
      <c r="CG28" s="23">
        <f t="shared" si="40"/>
        <v>0.61111111111111105</v>
      </c>
      <c r="CH28" s="31">
        <f t="shared" si="1"/>
        <v>-0.33463106462780506</v>
      </c>
      <c r="CI28" s="31">
        <f t="shared" si="2"/>
        <v>1.2457156490733798</v>
      </c>
      <c r="CJ28" s="31">
        <f t="shared" si="3"/>
        <v>0.50947056746458819</v>
      </c>
      <c r="CK28" s="31">
        <f t="shared" si="4"/>
        <v>1.8823261806647964</v>
      </c>
      <c r="CL28" s="31">
        <f t="shared" si="5"/>
        <v>-1.4537825208016739</v>
      </c>
      <c r="CM28" s="31">
        <f t="shared" si="6"/>
        <v>-2.4397796982645334</v>
      </c>
      <c r="CN28" s="31">
        <f t="shared" si="7"/>
        <v>-1.966115286801895</v>
      </c>
    </row>
    <row r="29" spans="1:92">
      <c r="A29" t="s">
        <v>95</v>
      </c>
      <c r="B29" t="s">
        <v>28</v>
      </c>
      <c r="C29" s="21">
        <v>105420</v>
      </c>
      <c r="D29" s="22">
        <v>3750</v>
      </c>
      <c r="E29" s="25">
        <v>183</v>
      </c>
      <c r="F29" s="25">
        <v>122</v>
      </c>
      <c r="G29" s="25">
        <v>10</v>
      </c>
      <c r="H29" s="25">
        <v>3</v>
      </c>
      <c r="I29" s="25">
        <v>12</v>
      </c>
      <c r="J29" s="25">
        <v>5</v>
      </c>
      <c r="K29" s="25">
        <v>17</v>
      </c>
      <c r="L29" s="25">
        <v>12</v>
      </c>
      <c r="M29" s="25">
        <v>135</v>
      </c>
      <c r="N29" s="25">
        <v>98</v>
      </c>
      <c r="O29" s="25">
        <v>2</v>
      </c>
      <c r="P29" s="25">
        <v>0</v>
      </c>
      <c r="Q29" s="25">
        <v>32</v>
      </c>
      <c r="R29" s="25">
        <v>16</v>
      </c>
      <c r="S29" s="25">
        <v>150</v>
      </c>
      <c r="T29" s="25">
        <v>105</v>
      </c>
      <c r="U29" s="23">
        <v>332</v>
      </c>
      <c r="V29" s="23">
        <v>257</v>
      </c>
      <c r="W29" s="23">
        <v>12</v>
      </c>
      <c r="X29" s="23">
        <v>9</v>
      </c>
      <c r="Y29" s="23">
        <v>21</v>
      </c>
      <c r="Z29" s="23">
        <v>14</v>
      </c>
      <c r="AA29" s="23">
        <v>42</v>
      </c>
      <c r="AB29" s="23">
        <v>34</v>
      </c>
      <c r="AC29" s="23">
        <v>221</v>
      </c>
      <c r="AD29" s="23">
        <v>176</v>
      </c>
      <c r="AE29" s="23">
        <v>13</v>
      </c>
      <c r="AF29" s="23">
        <v>7</v>
      </c>
      <c r="AG29" s="23">
        <v>98</v>
      </c>
      <c r="AH29" s="23">
        <v>79</v>
      </c>
      <c r="AI29" s="23">
        <v>231</v>
      </c>
      <c r="AJ29" s="23">
        <v>176</v>
      </c>
      <c r="AK29" s="25">
        <f t="shared" si="8"/>
        <v>515</v>
      </c>
      <c r="AL29" s="25">
        <f t="shared" si="42"/>
        <v>379</v>
      </c>
      <c r="AM29" s="25">
        <f t="shared" si="43"/>
        <v>22</v>
      </c>
      <c r="AN29" s="25">
        <f t="shared" si="44"/>
        <v>12</v>
      </c>
      <c r="AO29" s="25">
        <f t="shared" si="45"/>
        <v>33</v>
      </c>
      <c r="AP29" s="25">
        <f t="shared" si="46"/>
        <v>19</v>
      </c>
      <c r="AQ29" s="25">
        <f t="shared" si="47"/>
        <v>59</v>
      </c>
      <c r="AR29" s="25">
        <f t="shared" si="48"/>
        <v>46</v>
      </c>
      <c r="AS29" s="25">
        <f t="shared" si="49"/>
        <v>356</v>
      </c>
      <c r="AT29" s="25">
        <f t="shared" si="50"/>
        <v>274</v>
      </c>
      <c r="AU29" s="25">
        <f t="shared" si="51"/>
        <v>15</v>
      </c>
      <c r="AV29" s="25">
        <f t="shared" si="52"/>
        <v>7</v>
      </c>
      <c r="AW29" s="25">
        <f t="shared" si="53"/>
        <v>130</v>
      </c>
      <c r="AX29" s="25">
        <f t="shared" si="54"/>
        <v>95</v>
      </c>
      <c r="AY29" s="25">
        <f t="shared" si="55"/>
        <v>381</v>
      </c>
      <c r="AZ29" s="25">
        <f t="shared" si="56"/>
        <v>281</v>
      </c>
      <c r="BA29" s="23">
        <f t="shared" si="9"/>
        <v>0.64466019417475728</v>
      </c>
      <c r="BB29" s="23">
        <f t="shared" si="10"/>
        <v>0.54545454545454541</v>
      </c>
      <c r="BC29" s="23">
        <f t="shared" si="11"/>
        <v>0.63636363636363635</v>
      </c>
      <c r="BD29" s="23">
        <f t="shared" si="12"/>
        <v>0.6207865168539326</v>
      </c>
      <c r="BE29" s="23">
        <f t="shared" si="13"/>
        <v>0.75384615384615383</v>
      </c>
      <c r="BF29" s="23">
        <f t="shared" si="14"/>
        <v>0.60629921259842523</v>
      </c>
      <c r="BG29" s="25">
        <f t="shared" si="15"/>
        <v>0.66666666666666663</v>
      </c>
      <c r="BH29" s="25">
        <f t="shared" si="41"/>
        <v>0.3</v>
      </c>
      <c r="BI29" s="25">
        <f t="shared" si="16"/>
        <v>0.41666666666666669</v>
      </c>
      <c r="BJ29" s="25">
        <f t="shared" si="17"/>
        <v>0.72592592592592597</v>
      </c>
      <c r="BK29" s="25">
        <f t="shared" si="18"/>
        <v>0.5</v>
      </c>
      <c r="BL29" s="25">
        <f t="shared" si="19"/>
        <v>0.7</v>
      </c>
      <c r="BM29" s="23">
        <f t="shared" si="20"/>
        <v>0.77409638554216864</v>
      </c>
      <c r="BN29" s="23">
        <f t="shared" si="21"/>
        <v>0.75</v>
      </c>
      <c r="BO29" s="23">
        <f t="shared" si="22"/>
        <v>0.66666666666666663</v>
      </c>
      <c r="BP29" s="23">
        <f t="shared" si="23"/>
        <v>0.7963800904977375</v>
      </c>
      <c r="BQ29" s="23">
        <f t="shared" si="24"/>
        <v>0.80612244897959184</v>
      </c>
      <c r="BR29" s="23">
        <f t="shared" si="25"/>
        <v>0.76190476190476186</v>
      </c>
      <c r="BS29" s="25">
        <f t="shared" si="26"/>
        <v>0.73592233009708741</v>
      </c>
      <c r="BT29" s="25">
        <f t="shared" si="27"/>
        <v>0.54545454545454541</v>
      </c>
      <c r="BU29" s="25">
        <f t="shared" si="28"/>
        <v>0.5757575757575758</v>
      </c>
      <c r="BV29" s="25">
        <f t="shared" si="29"/>
        <v>0.7696629213483146</v>
      </c>
      <c r="BW29" s="25">
        <f t="shared" si="30"/>
        <v>0.73076923076923073</v>
      </c>
      <c r="BX29" s="25">
        <f t="shared" si="31"/>
        <v>0.73753280839895008</v>
      </c>
      <c r="BY29" s="23">
        <f t="shared" si="32"/>
        <v>0.41326530612244894</v>
      </c>
      <c r="BZ29" s="23">
        <f t="shared" si="33"/>
        <v>0.57397959183673464</v>
      </c>
      <c r="CA29" s="23">
        <f t="shared" si="34"/>
        <v>0.7142857142857143</v>
      </c>
      <c r="CB29" s="23">
        <f t="shared" si="35"/>
        <v>0.94176136363636365</v>
      </c>
      <c r="CC29" s="23">
        <f t="shared" si="36"/>
        <v>0.83712121212121215</v>
      </c>
      <c r="CD29" s="23">
        <f t="shared" si="37"/>
        <v>1.0580357142857144</v>
      </c>
      <c r="CE29" s="23">
        <f t="shared" si="38"/>
        <v>0.70869276708692763</v>
      </c>
      <c r="CF29" s="23">
        <f t="shared" si="39"/>
        <v>0.74806458748064597</v>
      </c>
      <c r="CG29" s="23">
        <f t="shared" si="40"/>
        <v>0.99082945524226662</v>
      </c>
      <c r="CH29" s="31">
        <f t="shared" si="1"/>
        <v>9.9519996539612895E-2</v>
      </c>
      <c r="CI29" s="31">
        <f t="shared" si="2"/>
        <v>0.96157924324397026</v>
      </c>
      <c r="CJ29" s="31">
        <f t="shared" si="3"/>
        <v>1.0396754740755598</v>
      </c>
      <c r="CK29" s="31">
        <f t="shared" si="4"/>
        <v>0.43987044472444614</v>
      </c>
      <c r="CL29" s="31">
        <f t="shared" si="5"/>
        <v>1.2265426846480534</v>
      </c>
      <c r="CM29" s="31">
        <f t="shared" si="6"/>
        <v>0.49041207589022295</v>
      </c>
      <c r="CN29" s="31">
        <f t="shared" si="7"/>
        <v>0.29373974163224215</v>
      </c>
    </row>
    <row r="30" spans="1:92">
      <c r="A30" t="s">
        <v>111</v>
      </c>
      <c r="B30" t="s">
        <v>29</v>
      </c>
      <c r="C30" s="21">
        <v>165574</v>
      </c>
      <c r="D30" s="22">
        <v>5858</v>
      </c>
      <c r="E30" s="25">
        <v>302</v>
      </c>
      <c r="F30" s="25">
        <v>179</v>
      </c>
      <c r="G30" s="25">
        <v>10</v>
      </c>
      <c r="H30" s="25">
        <v>3</v>
      </c>
      <c r="I30" s="25">
        <v>56</v>
      </c>
      <c r="J30" s="25">
        <v>32</v>
      </c>
      <c r="K30" s="25">
        <v>81</v>
      </c>
      <c r="L30" s="25">
        <v>52</v>
      </c>
      <c r="M30" s="25">
        <v>118</v>
      </c>
      <c r="N30" s="25">
        <v>71</v>
      </c>
      <c r="O30" s="25">
        <v>8</v>
      </c>
      <c r="P30" s="25">
        <v>6</v>
      </c>
      <c r="Q30" s="25">
        <v>55</v>
      </c>
      <c r="R30" s="25">
        <v>35</v>
      </c>
      <c r="S30" s="25">
        <v>244</v>
      </c>
      <c r="T30" s="25">
        <v>144</v>
      </c>
      <c r="U30" s="23">
        <v>1399</v>
      </c>
      <c r="V30" s="23">
        <v>723</v>
      </c>
      <c r="W30" s="23">
        <v>59</v>
      </c>
      <c r="X30" s="23">
        <v>16</v>
      </c>
      <c r="Y30" s="23">
        <v>376</v>
      </c>
      <c r="Z30" s="23">
        <v>147</v>
      </c>
      <c r="AA30" s="23">
        <v>250</v>
      </c>
      <c r="AB30" s="23">
        <v>173</v>
      </c>
      <c r="AC30" s="23">
        <v>498</v>
      </c>
      <c r="AD30" s="23">
        <v>289</v>
      </c>
      <c r="AE30" s="23">
        <v>71</v>
      </c>
      <c r="AF30" s="23">
        <v>29</v>
      </c>
      <c r="AG30" s="23">
        <v>538</v>
      </c>
      <c r="AH30" s="23">
        <v>270</v>
      </c>
      <c r="AI30" s="23">
        <v>851</v>
      </c>
      <c r="AJ30" s="23">
        <v>450</v>
      </c>
      <c r="AK30" s="25">
        <f t="shared" si="8"/>
        <v>1701</v>
      </c>
      <c r="AL30" s="25">
        <f t="shared" si="42"/>
        <v>902</v>
      </c>
      <c r="AM30" s="25">
        <f t="shared" si="43"/>
        <v>69</v>
      </c>
      <c r="AN30" s="25">
        <f t="shared" si="44"/>
        <v>19</v>
      </c>
      <c r="AO30" s="25">
        <f t="shared" si="45"/>
        <v>432</v>
      </c>
      <c r="AP30" s="25">
        <f t="shared" si="46"/>
        <v>179</v>
      </c>
      <c r="AQ30" s="25">
        <f t="shared" si="47"/>
        <v>331</v>
      </c>
      <c r="AR30" s="25">
        <f t="shared" si="48"/>
        <v>225</v>
      </c>
      <c r="AS30" s="25">
        <f t="shared" si="49"/>
        <v>616</v>
      </c>
      <c r="AT30" s="25">
        <f t="shared" si="50"/>
        <v>360</v>
      </c>
      <c r="AU30" s="25">
        <f t="shared" si="51"/>
        <v>79</v>
      </c>
      <c r="AV30" s="25">
        <f t="shared" si="52"/>
        <v>35</v>
      </c>
      <c r="AW30" s="25">
        <f t="shared" si="53"/>
        <v>593</v>
      </c>
      <c r="AX30" s="25">
        <f t="shared" si="54"/>
        <v>305</v>
      </c>
      <c r="AY30" s="25">
        <f t="shared" si="55"/>
        <v>1095</v>
      </c>
      <c r="AZ30" s="25">
        <f t="shared" si="56"/>
        <v>594</v>
      </c>
      <c r="BA30" s="23">
        <f t="shared" si="9"/>
        <v>0.82245737801293362</v>
      </c>
      <c r="BB30" s="23">
        <f t="shared" si="10"/>
        <v>0.85507246376811596</v>
      </c>
      <c r="BC30" s="23">
        <f t="shared" si="11"/>
        <v>0.87037037037037035</v>
      </c>
      <c r="BD30" s="23">
        <f t="shared" si="12"/>
        <v>0.80844155844155841</v>
      </c>
      <c r="BE30" s="23">
        <f t="shared" si="13"/>
        <v>0.90725126475548057</v>
      </c>
      <c r="BF30" s="23">
        <f t="shared" si="14"/>
        <v>0.77716894977168949</v>
      </c>
      <c r="BG30" s="25">
        <f t="shared" si="15"/>
        <v>0.5927152317880795</v>
      </c>
      <c r="BH30" s="25">
        <f t="shared" si="41"/>
        <v>0.3</v>
      </c>
      <c r="BI30" s="25">
        <f t="shared" si="16"/>
        <v>0.5714285714285714</v>
      </c>
      <c r="BJ30" s="25">
        <f t="shared" si="17"/>
        <v>0.60169491525423724</v>
      </c>
      <c r="BK30" s="25">
        <f t="shared" si="18"/>
        <v>0.63636363636363635</v>
      </c>
      <c r="BL30" s="25">
        <f t="shared" si="19"/>
        <v>0.5901639344262295</v>
      </c>
      <c r="BM30" s="23">
        <f t="shared" si="20"/>
        <v>0.51679771265189423</v>
      </c>
      <c r="BN30" s="23">
        <f t="shared" si="21"/>
        <v>0.2711864406779661</v>
      </c>
      <c r="BO30" s="23">
        <f t="shared" si="22"/>
        <v>0.39095744680851063</v>
      </c>
      <c r="BP30" s="23">
        <f t="shared" si="23"/>
        <v>0.58032128514056225</v>
      </c>
      <c r="BQ30" s="23">
        <f t="shared" si="24"/>
        <v>0.5018587360594795</v>
      </c>
      <c r="BR30" s="23">
        <f t="shared" si="25"/>
        <v>0.52878965922444188</v>
      </c>
      <c r="BS30" s="25">
        <f t="shared" si="26"/>
        <v>0.53027630805408588</v>
      </c>
      <c r="BT30" s="25">
        <f t="shared" si="27"/>
        <v>0.27536231884057971</v>
      </c>
      <c r="BU30" s="25">
        <f t="shared" si="28"/>
        <v>0.41435185185185186</v>
      </c>
      <c r="BV30" s="25">
        <f t="shared" si="29"/>
        <v>0.58441558441558439</v>
      </c>
      <c r="BW30" s="25">
        <f t="shared" si="30"/>
        <v>0.51433389544688024</v>
      </c>
      <c r="BX30" s="25">
        <f t="shared" si="31"/>
        <v>0.54246575342465753</v>
      </c>
      <c r="BY30" s="23">
        <f t="shared" si="32"/>
        <v>0.49859154929577465</v>
      </c>
      <c r="BZ30" s="23">
        <f t="shared" si="33"/>
        <v>0.94969818913480886</v>
      </c>
      <c r="CA30" s="23">
        <f t="shared" si="34"/>
        <v>1.0782828282828283</v>
      </c>
      <c r="CB30" s="23">
        <f t="shared" si="35"/>
        <v>0.46730397044161631</v>
      </c>
      <c r="CC30" s="23">
        <f t="shared" si="36"/>
        <v>0.67369137892954423</v>
      </c>
      <c r="CD30" s="23">
        <f t="shared" si="37"/>
        <v>0.94907063197026009</v>
      </c>
      <c r="CE30" s="23">
        <f t="shared" si="38"/>
        <v>0.47117552334943641</v>
      </c>
      <c r="CF30" s="23">
        <f t="shared" si="39"/>
        <v>0.70900205761316881</v>
      </c>
      <c r="CG30" s="23">
        <f t="shared" si="40"/>
        <v>0.94814076685914794</v>
      </c>
      <c r="CH30" s="31">
        <f t="shared" si="1"/>
        <v>1.6613888304563655</v>
      </c>
      <c r="CI30" s="31">
        <f t="shared" si="2"/>
        <v>-1.287306542695243</v>
      </c>
      <c r="CJ30" s="31">
        <f t="shared" si="3"/>
        <v>-1.4821384597698606</v>
      </c>
      <c r="CK30" s="31">
        <f t="shared" si="4"/>
        <v>-0.24016146058849161</v>
      </c>
      <c r="CL30" s="31">
        <f t="shared" si="5"/>
        <v>0.32823599282816013</v>
      </c>
      <c r="CM30" s="31">
        <f t="shared" si="6"/>
        <v>0.33740295660970704</v>
      </c>
      <c r="CN30" s="31">
        <f t="shared" si="7"/>
        <v>3.9682363075551626E-2</v>
      </c>
    </row>
    <row r="31" spans="1:92">
      <c r="A31" t="s">
        <v>112</v>
      </c>
      <c r="B31" t="s">
        <v>30</v>
      </c>
      <c r="C31" s="21">
        <v>54900</v>
      </c>
      <c r="D31" s="22"/>
      <c r="E31" s="25">
        <v>228</v>
      </c>
      <c r="F31" s="25">
        <v>163</v>
      </c>
      <c r="G31" s="25">
        <v>1</v>
      </c>
      <c r="H31" s="25">
        <v>0</v>
      </c>
      <c r="I31" s="25">
        <v>5</v>
      </c>
      <c r="J31" s="25">
        <v>4</v>
      </c>
      <c r="K31" s="25">
        <v>75</v>
      </c>
      <c r="L31" s="25">
        <v>60</v>
      </c>
      <c r="M31" s="25">
        <v>122</v>
      </c>
      <c r="N31" s="25">
        <v>78</v>
      </c>
      <c r="O31" s="25">
        <v>17</v>
      </c>
      <c r="P31" s="25">
        <v>16</v>
      </c>
      <c r="Q31" s="25">
        <v>58</v>
      </c>
      <c r="R31" s="25">
        <v>46</v>
      </c>
      <c r="S31" s="25">
        <v>168</v>
      </c>
      <c r="T31" s="25">
        <v>115</v>
      </c>
      <c r="U31" s="23">
        <v>175</v>
      </c>
      <c r="V31" s="23">
        <v>129</v>
      </c>
      <c r="W31" s="23">
        <v>2</v>
      </c>
      <c r="X31" s="23">
        <v>0</v>
      </c>
      <c r="Y31" s="23">
        <v>5</v>
      </c>
      <c r="Z31" s="23">
        <v>3</v>
      </c>
      <c r="AA31" s="23">
        <v>20</v>
      </c>
      <c r="AB31" s="23">
        <v>15</v>
      </c>
      <c r="AC31" s="23">
        <v>119</v>
      </c>
      <c r="AD31" s="23">
        <v>89</v>
      </c>
      <c r="AE31" s="23">
        <v>15</v>
      </c>
      <c r="AF31" s="23">
        <v>9</v>
      </c>
      <c r="AG31" s="23">
        <v>40</v>
      </c>
      <c r="AH31" s="23">
        <v>29</v>
      </c>
      <c r="AI31" s="23">
        <v>135</v>
      </c>
      <c r="AJ31" s="23">
        <v>100</v>
      </c>
      <c r="AK31" s="25">
        <f t="shared" si="8"/>
        <v>403</v>
      </c>
      <c r="AL31" s="25">
        <f t="shared" si="42"/>
        <v>292</v>
      </c>
      <c r="AM31" s="25">
        <f t="shared" si="43"/>
        <v>3</v>
      </c>
      <c r="AN31" s="25">
        <f t="shared" si="44"/>
        <v>0</v>
      </c>
      <c r="AO31" s="25">
        <f t="shared" si="45"/>
        <v>10</v>
      </c>
      <c r="AP31" s="25">
        <f t="shared" si="46"/>
        <v>7</v>
      </c>
      <c r="AQ31" s="25">
        <f t="shared" si="47"/>
        <v>95</v>
      </c>
      <c r="AR31" s="25">
        <f t="shared" si="48"/>
        <v>75</v>
      </c>
      <c r="AS31" s="25">
        <f t="shared" si="49"/>
        <v>241</v>
      </c>
      <c r="AT31" s="25">
        <f t="shared" si="50"/>
        <v>167</v>
      </c>
      <c r="AU31" s="25">
        <f t="shared" si="51"/>
        <v>32</v>
      </c>
      <c r="AV31" s="25">
        <f t="shared" si="52"/>
        <v>25</v>
      </c>
      <c r="AW31" s="25">
        <f t="shared" si="53"/>
        <v>98</v>
      </c>
      <c r="AX31" s="25">
        <f t="shared" si="54"/>
        <v>75</v>
      </c>
      <c r="AY31" s="25">
        <f t="shared" si="55"/>
        <v>303</v>
      </c>
      <c r="AZ31" s="25">
        <f t="shared" si="56"/>
        <v>215</v>
      </c>
      <c r="BA31" s="23">
        <f t="shared" si="9"/>
        <v>0.43424317617866004</v>
      </c>
      <c r="BB31" s="23">
        <f t="shared" si="10"/>
        <v>0.66666666666666663</v>
      </c>
      <c r="BC31" s="23">
        <f t="shared" si="11"/>
        <v>0.5</v>
      </c>
      <c r="BD31" s="23">
        <f t="shared" si="12"/>
        <v>0.49377593360995853</v>
      </c>
      <c r="BE31" s="23">
        <f t="shared" si="13"/>
        <v>0.40816326530612246</v>
      </c>
      <c r="BF31" s="23">
        <f t="shared" si="14"/>
        <v>0.44554455445544555</v>
      </c>
      <c r="BG31" s="25">
        <f t="shared" si="15"/>
        <v>0.71491228070175439</v>
      </c>
      <c r="BH31" s="25">
        <f t="shared" si="41"/>
        <v>0</v>
      </c>
      <c r="BI31" s="25">
        <f t="shared" si="16"/>
        <v>0.8</v>
      </c>
      <c r="BJ31" s="25">
        <f t="shared" si="17"/>
        <v>0.63934426229508201</v>
      </c>
      <c r="BK31" s="25">
        <f t="shared" si="18"/>
        <v>0.7931034482758621</v>
      </c>
      <c r="BL31" s="25">
        <f t="shared" si="19"/>
        <v>0.68452380952380953</v>
      </c>
      <c r="BM31" s="23">
        <f t="shared" si="20"/>
        <v>0.7371428571428571</v>
      </c>
      <c r="BN31" s="23">
        <f t="shared" si="21"/>
        <v>0</v>
      </c>
      <c r="BO31" s="23">
        <f t="shared" si="22"/>
        <v>0.6</v>
      </c>
      <c r="BP31" s="23">
        <f t="shared" si="23"/>
        <v>0.74789915966386555</v>
      </c>
      <c r="BQ31" s="23">
        <f t="shared" si="24"/>
        <v>0.72499999999999998</v>
      </c>
      <c r="BR31" s="23">
        <f t="shared" si="25"/>
        <v>0.7407407407407407</v>
      </c>
      <c r="BS31" s="25">
        <f t="shared" si="26"/>
        <v>0.72456575682382129</v>
      </c>
      <c r="BT31" s="25">
        <f t="shared" si="27"/>
        <v>0</v>
      </c>
      <c r="BU31" s="25">
        <f t="shared" si="28"/>
        <v>0.7</v>
      </c>
      <c r="BV31" s="25">
        <f t="shared" si="29"/>
        <v>0.69294605809128629</v>
      </c>
      <c r="BW31" s="25">
        <f t="shared" si="30"/>
        <v>0.76530612244897955</v>
      </c>
      <c r="BX31" s="25">
        <f t="shared" si="31"/>
        <v>0.70957095709570961</v>
      </c>
      <c r="BY31" s="23">
        <f t="shared" si="32"/>
        <v>0</v>
      </c>
      <c r="BZ31" s="23">
        <f t="shared" si="33"/>
        <v>1.2512820512820513</v>
      </c>
      <c r="CA31" s="23">
        <f t="shared" si="34"/>
        <v>1.1586206896551725</v>
      </c>
      <c r="CB31" s="23">
        <f t="shared" si="35"/>
        <v>0</v>
      </c>
      <c r="CC31" s="23">
        <f t="shared" si="36"/>
        <v>0.80224719101123587</v>
      </c>
      <c r="CD31" s="23">
        <f t="shared" si="37"/>
        <v>0.97875000000000001</v>
      </c>
      <c r="CE31" s="23">
        <f t="shared" si="38"/>
        <v>0</v>
      </c>
      <c r="CF31" s="23">
        <f t="shared" si="39"/>
        <v>1.0101796407185628</v>
      </c>
      <c r="CG31" s="23">
        <f t="shared" si="40"/>
        <v>1.078547698149027</v>
      </c>
      <c r="CH31" s="31">
        <f t="shared" si="1"/>
        <v>-1.7488995084224161</v>
      </c>
      <c r="CI31" s="31">
        <f t="shared" si="2"/>
        <v>0.83738702227368145</v>
      </c>
      <c r="CJ31" s="31">
        <f t="shared" si="3"/>
        <v>0.67748968518158703</v>
      </c>
      <c r="CK31" s="31">
        <f t="shared" si="4"/>
        <v>0.8835204819297845</v>
      </c>
      <c r="CL31" s="31">
        <f t="shared" si="5"/>
        <v>-1.4537825208016739</v>
      </c>
      <c r="CM31" s="31">
        <f t="shared" si="6"/>
        <v>1.5171247230782587</v>
      </c>
      <c r="CN31" s="31">
        <f t="shared" si="7"/>
        <v>0.81578592502595293</v>
      </c>
    </row>
    <row r="32" spans="1:92">
      <c r="A32" t="s">
        <v>113</v>
      </c>
      <c r="B32" t="s">
        <v>31</v>
      </c>
      <c r="C32" s="21">
        <v>456376</v>
      </c>
      <c r="D32" s="22">
        <v>41287</v>
      </c>
      <c r="E32" s="25">
        <v>4492</v>
      </c>
      <c r="F32" s="25">
        <v>3072</v>
      </c>
      <c r="G32" s="25">
        <v>181</v>
      </c>
      <c r="H32" s="25">
        <v>48</v>
      </c>
      <c r="I32" s="25">
        <v>462</v>
      </c>
      <c r="J32" s="25">
        <v>203</v>
      </c>
      <c r="K32" s="25">
        <v>1981</v>
      </c>
      <c r="L32" s="25">
        <v>1533</v>
      </c>
      <c r="M32" s="25">
        <v>1455</v>
      </c>
      <c r="N32" s="25">
        <v>989</v>
      </c>
      <c r="O32" s="25">
        <v>207</v>
      </c>
      <c r="P32" s="25">
        <v>162</v>
      </c>
      <c r="Q32" s="25">
        <v>1242</v>
      </c>
      <c r="R32" s="25">
        <v>825</v>
      </c>
      <c r="S32" s="25">
        <v>3246</v>
      </c>
      <c r="T32" s="25">
        <v>2243</v>
      </c>
      <c r="U32" s="23">
        <v>4899</v>
      </c>
      <c r="V32" s="23">
        <v>3452</v>
      </c>
      <c r="W32" s="23">
        <v>241</v>
      </c>
      <c r="X32" s="23">
        <v>100</v>
      </c>
      <c r="Y32" s="23">
        <v>846</v>
      </c>
      <c r="Z32" s="23">
        <v>399</v>
      </c>
      <c r="AA32" s="23">
        <v>1396</v>
      </c>
      <c r="AB32" s="23">
        <v>1152</v>
      </c>
      <c r="AC32" s="23">
        <v>2011</v>
      </c>
      <c r="AD32" s="23">
        <v>1506</v>
      </c>
      <c r="AE32" s="23">
        <v>203</v>
      </c>
      <c r="AF32" s="23">
        <v>147</v>
      </c>
      <c r="AG32" s="23">
        <v>1662</v>
      </c>
      <c r="AH32" s="23">
        <v>1088</v>
      </c>
      <c r="AI32" s="23">
        <v>3234</v>
      </c>
      <c r="AJ32" s="23">
        <v>2361</v>
      </c>
      <c r="AK32" s="25">
        <f t="shared" si="8"/>
        <v>9391</v>
      </c>
      <c r="AL32" s="25">
        <f t="shared" si="42"/>
        <v>6524</v>
      </c>
      <c r="AM32" s="25">
        <f t="shared" si="43"/>
        <v>422</v>
      </c>
      <c r="AN32" s="25">
        <f t="shared" si="44"/>
        <v>148</v>
      </c>
      <c r="AO32" s="25">
        <f t="shared" si="45"/>
        <v>1308</v>
      </c>
      <c r="AP32" s="25">
        <f t="shared" si="46"/>
        <v>602</v>
      </c>
      <c r="AQ32" s="25">
        <f t="shared" si="47"/>
        <v>3377</v>
      </c>
      <c r="AR32" s="25">
        <f t="shared" si="48"/>
        <v>2685</v>
      </c>
      <c r="AS32" s="25">
        <f t="shared" si="49"/>
        <v>3466</v>
      </c>
      <c r="AT32" s="25">
        <f t="shared" si="50"/>
        <v>2495</v>
      </c>
      <c r="AU32" s="25">
        <f t="shared" si="51"/>
        <v>410</v>
      </c>
      <c r="AV32" s="25">
        <f t="shared" si="52"/>
        <v>309</v>
      </c>
      <c r="AW32" s="25">
        <f t="shared" si="53"/>
        <v>2904</v>
      </c>
      <c r="AX32" s="25">
        <f t="shared" si="54"/>
        <v>1913</v>
      </c>
      <c r="AY32" s="25">
        <f t="shared" si="55"/>
        <v>6480</v>
      </c>
      <c r="AZ32" s="25">
        <f t="shared" si="56"/>
        <v>4604</v>
      </c>
      <c r="BA32" s="23">
        <f t="shared" si="9"/>
        <v>0.52166968373975087</v>
      </c>
      <c r="BB32" s="23">
        <f t="shared" si="10"/>
        <v>0.57109004739336489</v>
      </c>
      <c r="BC32" s="23">
        <f t="shared" si="11"/>
        <v>0.64678899082568808</v>
      </c>
      <c r="BD32" s="23">
        <f t="shared" si="12"/>
        <v>0.58020773225620315</v>
      </c>
      <c r="BE32" s="23">
        <f t="shared" si="13"/>
        <v>0.5723140495867769</v>
      </c>
      <c r="BF32" s="23">
        <f t="shared" si="14"/>
        <v>0.49907407407407406</v>
      </c>
      <c r="BG32" s="25">
        <f t="shared" si="15"/>
        <v>0.68388245770258238</v>
      </c>
      <c r="BH32" s="25">
        <f t="shared" si="41"/>
        <v>0.26519337016574585</v>
      </c>
      <c r="BI32" s="25">
        <f t="shared" si="16"/>
        <v>0.43939393939393939</v>
      </c>
      <c r="BJ32" s="25">
        <f t="shared" si="17"/>
        <v>0.67972508591065295</v>
      </c>
      <c r="BK32" s="25">
        <f t="shared" si="18"/>
        <v>0.66425120772946855</v>
      </c>
      <c r="BL32" s="25">
        <f t="shared" si="19"/>
        <v>0.69100431300061615</v>
      </c>
      <c r="BM32" s="23">
        <f t="shared" si="20"/>
        <v>0.70463359869361097</v>
      </c>
      <c r="BN32" s="23">
        <f t="shared" si="21"/>
        <v>0.41493775933609961</v>
      </c>
      <c r="BO32" s="23">
        <f t="shared" si="22"/>
        <v>0.47163120567375888</v>
      </c>
      <c r="BP32" s="23">
        <f t="shared" si="23"/>
        <v>0.74888115365489805</v>
      </c>
      <c r="BQ32" s="23">
        <f t="shared" si="24"/>
        <v>0.65463297232250306</v>
      </c>
      <c r="BR32" s="23">
        <f t="shared" si="25"/>
        <v>0.73005565862708721</v>
      </c>
      <c r="BS32" s="25">
        <f t="shared" si="26"/>
        <v>0.69470769886061123</v>
      </c>
      <c r="BT32" s="25">
        <f t="shared" si="27"/>
        <v>0.35071090047393366</v>
      </c>
      <c r="BU32" s="25">
        <f t="shared" si="28"/>
        <v>0.46024464831804279</v>
      </c>
      <c r="BV32" s="25">
        <f t="shared" si="29"/>
        <v>0.71984997114829774</v>
      </c>
      <c r="BW32" s="25">
        <f t="shared" si="30"/>
        <v>0.65874655647382918</v>
      </c>
      <c r="BX32" s="25">
        <f t="shared" si="31"/>
        <v>0.71049382716049381</v>
      </c>
      <c r="BY32" s="23">
        <f t="shared" si="32"/>
        <v>0.39014798138641071</v>
      </c>
      <c r="BZ32" s="23">
        <f t="shared" si="33"/>
        <v>0.64642889971504736</v>
      </c>
      <c r="CA32" s="23">
        <f t="shared" si="34"/>
        <v>0.96128373619699281</v>
      </c>
      <c r="CB32" s="23">
        <f t="shared" si="35"/>
        <v>0.55407691502317158</v>
      </c>
      <c r="CC32" s="23">
        <f t="shared" si="36"/>
        <v>0.62978111195878428</v>
      </c>
      <c r="CD32" s="23">
        <f t="shared" si="37"/>
        <v>0.89668912854340321</v>
      </c>
      <c r="CE32" s="23">
        <f t="shared" si="38"/>
        <v>0.48719999240186534</v>
      </c>
      <c r="CF32" s="23">
        <f t="shared" si="39"/>
        <v>0.63936190423660777</v>
      </c>
      <c r="CG32" s="23">
        <f t="shared" si="40"/>
        <v>0.92716717766081957</v>
      </c>
      <c r="CH32" s="31">
        <f t="shared" si="1"/>
        <v>-0.98089669493502074</v>
      </c>
      <c r="CI32" s="31">
        <f t="shared" si="2"/>
        <v>0.51086788282166029</v>
      </c>
      <c r="CJ32" s="31">
        <f t="shared" si="3"/>
        <v>0.35886269804880699</v>
      </c>
      <c r="CK32" s="31">
        <f t="shared" si="4"/>
        <v>0.59818092509367915</v>
      </c>
      <c r="CL32" s="31">
        <f t="shared" si="5"/>
        <v>0.38884164636364499</v>
      </c>
      <c r="CM32" s="31">
        <f t="shared" si="6"/>
        <v>6.4620354692791412E-2</v>
      </c>
      <c r="CN32" s="31">
        <f t="shared" si="7"/>
        <v>-8.5139815643797107E-2</v>
      </c>
    </row>
    <row r="33" spans="1:92">
      <c r="A33" t="s">
        <v>114</v>
      </c>
      <c r="B33" t="s">
        <v>32</v>
      </c>
      <c r="C33" s="21">
        <v>116494</v>
      </c>
      <c r="D33" s="22">
        <v>2958</v>
      </c>
      <c r="E33" s="25">
        <v>84</v>
      </c>
      <c r="F33" s="25">
        <v>46</v>
      </c>
      <c r="G33" s="25">
        <v>1</v>
      </c>
      <c r="H33" s="25">
        <v>0</v>
      </c>
      <c r="I33" s="25">
        <v>28</v>
      </c>
      <c r="J33" s="25">
        <v>13</v>
      </c>
      <c r="K33" s="25">
        <v>15</v>
      </c>
      <c r="L33" s="25">
        <v>11</v>
      </c>
      <c r="M33" s="25">
        <v>26</v>
      </c>
      <c r="N33" s="25">
        <v>16</v>
      </c>
      <c r="O33" s="25">
        <v>10</v>
      </c>
      <c r="P33" s="25">
        <v>5</v>
      </c>
      <c r="Q33" s="25">
        <v>16</v>
      </c>
      <c r="R33" s="25">
        <v>10</v>
      </c>
      <c r="S33" s="25">
        <v>68</v>
      </c>
      <c r="T33" s="25">
        <v>36</v>
      </c>
      <c r="U33" s="23">
        <v>186</v>
      </c>
      <c r="V33" s="23">
        <v>125</v>
      </c>
      <c r="W33" s="23">
        <v>4</v>
      </c>
      <c r="X33" s="23">
        <v>0</v>
      </c>
      <c r="Y33" s="23">
        <v>52</v>
      </c>
      <c r="Z33" s="23">
        <v>31</v>
      </c>
      <c r="AA33" s="23">
        <v>16</v>
      </c>
      <c r="AB33" s="23">
        <v>10</v>
      </c>
      <c r="AC33" s="23">
        <v>80</v>
      </c>
      <c r="AD33" s="23">
        <v>65</v>
      </c>
      <c r="AE33" s="23">
        <v>30</v>
      </c>
      <c r="AF33" s="23">
        <v>14</v>
      </c>
      <c r="AG33" s="23">
        <v>63</v>
      </c>
      <c r="AH33" s="23">
        <v>43</v>
      </c>
      <c r="AI33" s="23">
        <v>123</v>
      </c>
      <c r="AJ33" s="23">
        <v>82</v>
      </c>
      <c r="AK33" s="25">
        <f t="shared" si="8"/>
        <v>270</v>
      </c>
      <c r="AL33" s="25">
        <f t="shared" si="42"/>
        <v>171</v>
      </c>
      <c r="AM33" s="25">
        <f t="shared" si="43"/>
        <v>5</v>
      </c>
      <c r="AN33" s="25">
        <f t="shared" si="44"/>
        <v>0</v>
      </c>
      <c r="AO33" s="25">
        <f t="shared" si="45"/>
        <v>80</v>
      </c>
      <c r="AP33" s="25">
        <f t="shared" si="46"/>
        <v>44</v>
      </c>
      <c r="AQ33" s="25">
        <f t="shared" si="47"/>
        <v>31</v>
      </c>
      <c r="AR33" s="25">
        <f t="shared" si="48"/>
        <v>21</v>
      </c>
      <c r="AS33" s="25">
        <f t="shared" si="49"/>
        <v>106</v>
      </c>
      <c r="AT33" s="25">
        <f t="shared" si="50"/>
        <v>81</v>
      </c>
      <c r="AU33" s="25">
        <f t="shared" si="51"/>
        <v>40</v>
      </c>
      <c r="AV33" s="25">
        <f t="shared" si="52"/>
        <v>19</v>
      </c>
      <c r="AW33" s="25">
        <f t="shared" si="53"/>
        <v>79</v>
      </c>
      <c r="AX33" s="25">
        <f t="shared" si="54"/>
        <v>53</v>
      </c>
      <c r="AY33" s="25">
        <f t="shared" si="55"/>
        <v>191</v>
      </c>
      <c r="AZ33" s="25">
        <f t="shared" si="56"/>
        <v>118</v>
      </c>
      <c r="BA33" s="23">
        <f t="shared" si="9"/>
        <v>0.68888888888888888</v>
      </c>
      <c r="BB33" s="23">
        <f t="shared" si="10"/>
        <v>0.8</v>
      </c>
      <c r="BC33" s="23">
        <f t="shared" si="11"/>
        <v>0.65</v>
      </c>
      <c r="BD33" s="23">
        <f t="shared" si="12"/>
        <v>0.75471698113207553</v>
      </c>
      <c r="BE33" s="23">
        <f t="shared" si="13"/>
        <v>0.79746835443037978</v>
      </c>
      <c r="BF33" s="23">
        <f t="shared" si="14"/>
        <v>0.64397905759162299</v>
      </c>
      <c r="BG33" s="25">
        <f t="shared" si="15"/>
        <v>0.54761904761904767</v>
      </c>
      <c r="BH33" s="25">
        <f t="shared" si="41"/>
        <v>0</v>
      </c>
      <c r="BI33" s="25">
        <f t="shared" si="16"/>
        <v>0.4642857142857143</v>
      </c>
      <c r="BJ33" s="25">
        <f t="shared" si="17"/>
        <v>0.61538461538461542</v>
      </c>
      <c r="BK33" s="25">
        <f t="shared" si="18"/>
        <v>0.625</v>
      </c>
      <c r="BL33" s="25">
        <f t="shared" si="19"/>
        <v>0.52941176470588236</v>
      </c>
      <c r="BM33" s="23">
        <f t="shared" si="20"/>
        <v>0.67204301075268813</v>
      </c>
      <c r="BN33" s="23">
        <f t="shared" si="21"/>
        <v>0</v>
      </c>
      <c r="BO33" s="23">
        <f t="shared" si="22"/>
        <v>0.59615384615384615</v>
      </c>
      <c r="BP33" s="23">
        <f t="shared" si="23"/>
        <v>0.8125</v>
      </c>
      <c r="BQ33" s="23">
        <f t="shared" si="24"/>
        <v>0.68253968253968256</v>
      </c>
      <c r="BR33" s="23">
        <f t="shared" si="25"/>
        <v>0.66666666666666663</v>
      </c>
      <c r="BS33" s="25">
        <f t="shared" si="26"/>
        <v>0.6333333333333333</v>
      </c>
      <c r="BT33" s="25">
        <f t="shared" si="27"/>
        <v>0</v>
      </c>
      <c r="BU33" s="25">
        <f t="shared" si="28"/>
        <v>0.55000000000000004</v>
      </c>
      <c r="BV33" s="25">
        <f t="shared" si="29"/>
        <v>0.76415094339622647</v>
      </c>
      <c r="BW33" s="25">
        <f t="shared" si="30"/>
        <v>0.67088607594936711</v>
      </c>
      <c r="BX33" s="25">
        <f t="shared" si="31"/>
        <v>0.61780104712041883</v>
      </c>
      <c r="BY33" s="23">
        <f t="shared" si="32"/>
        <v>0</v>
      </c>
      <c r="BZ33" s="23">
        <f t="shared" si="33"/>
        <v>0.7544642857142857</v>
      </c>
      <c r="CA33" s="23">
        <f t="shared" si="34"/>
        <v>1.1805555555555556</v>
      </c>
      <c r="CB33" s="23">
        <f t="shared" si="35"/>
        <v>0</v>
      </c>
      <c r="CC33" s="23">
        <f t="shared" si="36"/>
        <v>0.73372781065088755</v>
      </c>
      <c r="CD33" s="23">
        <f t="shared" si="37"/>
        <v>1.0238095238095239</v>
      </c>
      <c r="CE33" s="23">
        <f t="shared" si="38"/>
        <v>0</v>
      </c>
      <c r="CF33" s="23">
        <f t="shared" si="39"/>
        <v>0.71975308641975311</v>
      </c>
      <c r="CG33" s="23">
        <f t="shared" si="40"/>
        <v>1.0859257670027891</v>
      </c>
      <c r="CH33" s="31">
        <f t="shared" si="1"/>
        <v>0.48804932162551534</v>
      </c>
      <c r="CI33" s="31">
        <f t="shared" si="2"/>
        <v>-0.16030453706823936</v>
      </c>
      <c r="CJ33" s="31">
        <f t="shared" si="3"/>
        <v>3.9438591198933101E-2</v>
      </c>
      <c r="CK33" s="31">
        <f t="shared" si="4"/>
        <v>-0.65485042630171175</v>
      </c>
      <c r="CL33" s="31">
        <f t="shared" si="5"/>
        <v>-1.4537825208016739</v>
      </c>
      <c r="CM33" s="31">
        <f t="shared" si="6"/>
        <v>0.37951506390628348</v>
      </c>
      <c r="CN33" s="31">
        <f t="shared" si="7"/>
        <v>0.85969574991855446</v>
      </c>
    </row>
    <row r="34" spans="1:92">
      <c r="A34" t="s">
        <v>115</v>
      </c>
      <c r="B34" t="s">
        <v>33</v>
      </c>
      <c r="C34" s="21">
        <v>954436</v>
      </c>
      <c r="D34" s="22">
        <v>32248</v>
      </c>
      <c r="E34" s="25">
        <v>4681</v>
      </c>
      <c r="F34" s="25">
        <v>3044</v>
      </c>
      <c r="G34" s="25">
        <v>278</v>
      </c>
      <c r="H34" s="25">
        <v>63</v>
      </c>
      <c r="I34" s="25">
        <v>551</v>
      </c>
      <c r="J34" s="25">
        <v>224</v>
      </c>
      <c r="K34" s="25">
        <v>1640</v>
      </c>
      <c r="L34" s="25">
        <v>1217</v>
      </c>
      <c r="M34" s="25">
        <v>1739</v>
      </c>
      <c r="N34" s="25">
        <v>1195</v>
      </c>
      <c r="O34" s="25">
        <v>261</v>
      </c>
      <c r="P34" s="25">
        <v>200</v>
      </c>
      <c r="Q34" s="25">
        <v>1209</v>
      </c>
      <c r="R34" s="25">
        <v>734</v>
      </c>
      <c r="S34" s="25">
        <v>3463</v>
      </c>
      <c r="T34" s="25">
        <v>2307</v>
      </c>
      <c r="U34" s="23">
        <v>8627</v>
      </c>
      <c r="V34" s="23">
        <v>5438</v>
      </c>
      <c r="W34" s="23">
        <v>1044</v>
      </c>
      <c r="X34" s="23">
        <v>291</v>
      </c>
      <c r="Y34" s="23">
        <v>1591</v>
      </c>
      <c r="Z34" s="23">
        <v>664</v>
      </c>
      <c r="AA34" s="23">
        <v>2362</v>
      </c>
      <c r="AB34" s="23">
        <v>1755</v>
      </c>
      <c r="AC34" s="23">
        <v>2882</v>
      </c>
      <c r="AD34" s="23">
        <v>2221</v>
      </c>
      <c r="AE34" s="23">
        <v>404</v>
      </c>
      <c r="AF34" s="23">
        <v>288</v>
      </c>
      <c r="AG34" s="23">
        <v>3459</v>
      </c>
      <c r="AH34" s="23">
        <v>2007</v>
      </c>
      <c r="AI34" s="23">
        <v>5140</v>
      </c>
      <c r="AJ34" s="23">
        <v>3416</v>
      </c>
      <c r="AK34" s="25">
        <f t="shared" si="8"/>
        <v>13308</v>
      </c>
      <c r="AL34" s="25">
        <f t="shared" si="42"/>
        <v>8482</v>
      </c>
      <c r="AM34" s="25">
        <f t="shared" si="43"/>
        <v>1322</v>
      </c>
      <c r="AN34" s="25">
        <f t="shared" si="44"/>
        <v>354</v>
      </c>
      <c r="AO34" s="25">
        <f t="shared" si="45"/>
        <v>2142</v>
      </c>
      <c r="AP34" s="25">
        <f t="shared" si="46"/>
        <v>888</v>
      </c>
      <c r="AQ34" s="25">
        <f t="shared" si="47"/>
        <v>4002</v>
      </c>
      <c r="AR34" s="25">
        <f t="shared" si="48"/>
        <v>2972</v>
      </c>
      <c r="AS34" s="25">
        <f t="shared" si="49"/>
        <v>4621</v>
      </c>
      <c r="AT34" s="25">
        <f t="shared" si="50"/>
        <v>3416</v>
      </c>
      <c r="AU34" s="25">
        <f t="shared" si="51"/>
        <v>665</v>
      </c>
      <c r="AV34" s="25">
        <f t="shared" si="52"/>
        <v>488</v>
      </c>
      <c r="AW34" s="25">
        <f t="shared" si="53"/>
        <v>4668</v>
      </c>
      <c r="AX34" s="25">
        <f t="shared" si="54"/>
        <v>2741</v>
      </c>
      <c r="AY34" s="25">
        <f t="shared" si="55"/>
        <v>8603</v>
      </c>
      <c r="AZ34" s="25">
        <f t="shared" si="56"/>
        <v>5723</v>
      </c>
      <c r="BA34" s="23">
        <f t="shared" si="9"/>
        <v>0.64825668770664258</v>
      </c>
      <c r="BB34" s="23">
        <f t="shared" si="10"/>
        <v>0.78971255673222396</v>
      </c>
      <c r="BC34" s="23">
        <f t="shared" si="11"/>
        <v>0.74276377217553691</v>
      </c>
      <c r="BD34" s="23">
        <f t="shared" si="12"/>
        <v>0.62367452932265743</v>
      </c>
      <c r="BE34" s="23">
        <f t="shared" si="13"/>
        <v>0.74100257069408737</v>
      </c>
      <c r="BF34" s="23">
        <f t="shared" si="14"/>
        <v>0.59746600023247709</v>
      </c>
      <c r="BG34" s="25">
        <f t="shared" si="15"/>
        <v>0.65028839991454812</v>
      </c>
      <c r="BH34" s="25">
        <f t="shared" si="41"/>
        <v>0.22661870503597123</v>
      </c>
      <c r="BI34" s="25">
        <f t="shared" si="16"/>
        <v>0.40653357531760437</v>
      </c>
      <c r="BJ34" s="25">
        <f t="shared" si="17"/>
        <v>0.68717653824036806</v>
      </c>
      <c r="BK34" s="25">
        <f t="shared" si="18"/>
        <v>0.6071133167907361</v>
      </c>
      <c r="BL34" s="25">
        <f t="shared" si="19"/>
        <v>0.66618538839156805</v>
      </c>
      <c r="BM34" s="23">
        <f t="shared" si="20"/>
        <v>0.63034658629882923</v>
      </c>
      <c r="BN34" s="23">
        <f t="shared" si="21"/>
        <v>0.27873563218390807</v>
      </c>
      <c r="BO34" s="23">
        <f t="shared" si="22"/>
        <v>0.41734758013827783</v>
      </c>
      <c r="BP34" s="23">
        <f t="shared" si="23"/>
        <v>0.77064538514920189</v>
      </c>
      <c r="BQ34" s="23">
        <f t="shared" si="24"/>
        <v>0.58022549869904594</v>
      </c>
      <c r="BR34" s="23">
        <f t="shared" si="25"/>
        <v>0.66459143968871592</v>
      </c>
      <c r="BS34" s="25">
        <f t="shared" si="26"/>
        <v>0.63736098587315904</v>
      </c>
      <c r="BT34" s="25">
        <f t="shared" si="27"/>
        <v>0.26777609682299547</v>
      </c>
      <c r="BU34" s="25">
        <f t="shared" si="28"/>
        <v>0.41456582633053224</v>
      </c>
      <c r="BV34" s="25">
        <f t="shared" si="29"/>
        <v>0.73923393204933996</v>
      </c>
      <c r="BW34" s="25">
        <f t="shared" si="30"/>
        <v>0.58718937446443875</v>
      </c>
      <c r="BX34" s="25">
        <f t="shared" si="31"/>
        <v>0.66523305823549927</v>
      </c>
      <c r="BY34" s="23">
        <f t="shared" si="32"/>
        <v>0.32978236657535898</v>
      </c>
      <c r="BZ34" s="23">
        <f t="shared" si="33"/>
        <v>0.59159990583875643</v>
      </c>
      <c r="CA34" s="23">
        <f t="shared" si="34"/>
        <v>0.91132787865033338</v>
      </c>
      <c r="CB34" s="23">
        <f t="shared" si="35"/>
        <v>0.36169117152364838</v>
      </c>
      <c r="CC34" s="23">
        <f t="shared" si="36"/>
        <v>0.54155593244417688</v>
      </c>
      <c r="CD34" s="23">
        <f t="shared" si="37"/>
        <v>0.87305593188322494</v>
      </c>
      <c r="CE34" s="23">
        <f t="shared" si="38"/>
        <v>0.36223458531002989</v>
      </c>
      <c r="CF34" s="23">
        <f t="shared" si="39"/>
        <v>0.560804649728744</v>
      </c>
      <c r="CG34" s="23">
        <f t="shared" si="40"/>
        <v>0.88268219264678771</v>
      </c>
      <c r="CH34" s="31">
        <f t="shared" ref="CH34:CH53" si="57">(BA34-PRatioAvg)/PRationStd</f>
        <v>0.13111358558063738</v>
      </c>
      <c r="CI34" s="31">
        <f t="shared" ref="CI34:CI53" si="58">(BS34-PnA_Total_PassRateAvg)/PnA_Total_PassRateStd</f>
        <v>-0.11625928660566515</v>
      </c>
      <c r="CJ34" s="31">
        <f t="shared" ref="CJ34:CJ53" si="59">(BM34-P_Total_PassRateAvg)/P_Total_PassRateStd</f>
        <v>-0.36923286830803465</v>
      </c>
      <c r="CK34" s="31">
        <f t="shared" ref="CK34:CK53" si="60">(BG34-A_Total_PassRateAvg)/A_Total_PassRateStd</f>
        <v>0.28926154898831136</v>
      </c>
      <c r="CL34" s="31">
        <f t="shared" ref="CL34:CL53" si="61">(CE34-RS_BlackWhite_PnA_PassRate_Avg)/RS_BlackWhite_PnA_PassRate_Std</f>
        <v>-8.3786191809914742E-2</v>
      </c>
      <c r="CM34" s="31">
        <f t="shared" ref="CM34:CM53" si="62">(CF34-RS_HispanicWhite_PnA_PassRate_Avg)/RS_HispanicWhite_PnA_PassRate_Std</f>
        <v>-0.24309080395777036</v>
      </c>
      <c r="CN34" s="31">
        <f t="shared" ref="CN34:CN53" si="63">(CG34-RS_FemaleMale_PnA_PassRate_Avg)/RS_FemaleMale_PnA_PassRate_Std</f>
        <v>-0.34988767054083098</v>
      </c>
    </row>
    <row r="35" spans="1:92">
      <c r="A35" t="s">
        <v>116</v>
      </c>
      <c r="B35" t="s">
        <v>34</v>
      </c>
      <c r="C35" s="21">
        <v>534254</v>
      </c>
      <c r="D35" s="22"/>
      <c r="E35" s="25">
        <v>1631</v>
      </c>
      <c r="F35" s="25">
        <v>849</v>
      </c>
      <c r="G35" s="25">
        <v>142</v>
      </c>
      <c r="H35" s="25">
        <v>22</v>
      </c>
      <c r="I35" s="25">
        <v>128</v>
      </c>
      <c r="J35" s="25">
        <v>34</v>
      </c>
      <c r="K35" s="25">
        <v>422</v>
      </c>
      <c r="L35" s="25">
        <v>294</v>
      </c>
      <c r="M35" s="25">
        <v>808</v>
      </c>
      <c r="N35" s="25">
        <v>423</v>
      </c>
      <c r="O35" s="25">
        <v>46</v>
      </c>
      <c r="P35" s="25">
        <v>35</v>
      </c>
      <c r="Q35" s="25">
        <v>381</v>
      </c>
      <c r="R35" s="25">
        <v>191</v>
      </c>
      <c r="S35" s="25">
        <v>1243</v>
      </c>
      <c r="T35" s="25">
        <v>657</v>
      </c>
      <c r="U35" s="23">
        <v>4644</v>
      </c>
      <c r="V35" s="23">
        <v>2749</v>
      </c>
      <c r="W35" s="23">
        <v>425</v>
      </c>
      <c r="X35" s="23">
        <v>108</v>
      </c>
      <c r="Y35" s="23">
        <v>482</v>
      </c>
      <c r="Z35" s="23">
        <v>202</v>
      </c>
      <c r="AA35" s="23">
        <v>1024</v>
      </c>
      <c r="AB35" s="23">
        <v>778</v>
      </c>
      <c r="AC35" s="23">
        <v>2324</v>
      </c>
      <c r="AD35" s="23">
        <v>1434</v>
      </c>
      <c r="AE35" s="23">
        <v>161</v>
      </c>
      <c r="AF35" s="23">
        <v>106</v>
      </c>
      <c r="AG35" s="23">
        <v>1556</v>
      </c>
      <c r="AH35" s="23">
        <v>910</v>
      </c>
      <c r="AI35" s="23">
        <v>3077</v>
      </c>
      <c r="AJ35" s="23">
        <v>1833</v>
      </c>
      <c r="AK35" s="25">
        <f t="shared" si="8"/>
        <v>6275</v>
      </c>
      <c r="AL35" s="25">
        <f t="shared" si="42"/>
        <v>3598</v>
      </c>
      <c r="AM35" s="25">
        <f t="shared" si="43"/>
        <v>567</v>
      </c>
      <c r="AN35" s="25">
        <f t="shared" si="44"/>
        <v>130</v>
      </c>
      <c r="AO35" s="25">
        <f t="shared" si="45"/>
        <v>610</v>
      </c>
      <c r="AP35" s="25">
        <f t="shared" si="46"/>
        <v>236</v>
      </c>
      <c r="AQ35" s="25">
        <f t="shared" si="47"/>
        <v>1446</v>
      </c>
      <c r="AR35" s="25">
        <f t="shared" si="48"/>
        <v>1072</v>
      </c>
      <c r="AS35" s="25">
        <f t="shared" si="49"/>
        <v>3132</v>
      </c>
      <c r="AT35" s="25">
        <f t="shared" si="50"/>
        <v>1857</v>
      </c>
      <c r="AU35" s="25">
        <f t="shared" si="51"/>
        <v>207</v>
      </c>
      <c r="AV35" s="25">
        <f t="shared" si="52"/>
        <v>141</v>
      </c>
      <c r="AW35" s="25">
        <f t="shared" si="53"/>
        <v>1937</v>
      </c>
      <c r="AX35" s="25">
        <f t="shared" si="54"/>
        <v>1101</v>
      </c>
      <c r="AY35" s="25">
        <f t="shared" si="55"/>
        <v>4320</v>
      </c>
      <c r="AZ35" s="25">
        <f t="shared" si="56"/>
        <v>2490</v>
      </c>
      <c r="BA35" s="23">
        <f t="shared" si="9"/>
        <v>0.74007968127490042</v>
      </c>
      <c r="BB35" s="23">
        <f t="shared" si="10"/>
        <v>0.74955908289241624</v>
      </c>
      <c r="BC35" s="23">
        <f t="shared" si="11"/>
        <v>0.79016393442622945</v>
      </c>
      <c r="BD35" s="23">
        <f t="shared" si="12"/>
        <v>0.74201787994891444</v>
      </c>
      <c r="BE35" s="23">
        <f t="shared" si="13"/>
        <v>0.80330407847186369</v>
      </c>
      <c r="BF35" s="23">
        <f t="shared" si="14"/>
        <v>0.71226851851851847</v>
      </c>
      <c r="BG35" s="25">
        <f t="shared" si="15"/>
        <v>0.52053954629061927</v>
      </c>
      <c r="BH35" s="25">
        <f t="shared" si="41"/>
        <v>0.15492957746478872</v>
      </c>
      <c r="BI35" s="25">
        <f t="shared" si="16"/>
        <v>0.265625</v>
      </c>
      <c r="BJ35" s="25">
        <f t="shared" si="17"/>
        <v>0.52351485148514854</v>
      </c>
      <c r="BK35" s="25">
        <f t="shared" si="18"/>
        <v>0.50131233595800528</v>
      </c>
      <c r="BL35" s="25">
        <f t="shared" si="19"/>
        <v>0.5285599356395817</v>
      </c>
      <c r="BM35" s="23">
        <f t="shared" si="20"/>
        <v>0.59194659776055125</v>
      </c>
      <c r="BN35" s="23">
        <f t="shared" si="21"/>
        <v>0.2541176470588235</v>
      </c>
      <c r="BO35" s="23">
        <f t="shared" si="22"/>
        <v>0.41908713692946059</v>
      </c>
      <c r="BP35" s="23">
        <f t="shared" si="23"/>
        <v>0.61703958691910499</v>
      </c>
      <c r="BQ35" s="23">
        <f t="shared" si="24"/>
        <v>0.58483290488431872</v>
      </c>
      <c r="BR35" s="23">
        <f t="shared" si="25"/>
        <v>0.59571010724731877</v>
      </c>
      <c r="BS35" s="25">
        <f t="shared" si="26"/>
        <v>0.57338645418326695</v>
      </c>
      <c r="BT35" s="25">
        <f t="shared" si="27"/>
        <v>0.2292768959435626</v>
      </c>
      <c r="BU35" s="25">
        <f t="shared" si="28"/>
        <v>0.38688524590163936</v>
      </c>
      <c r="BV35" s="25">
        <f t="shared" si="29"/>
        <v>0.59291187739463602</v>
      </c>
      <c r="BW35" s="25">
        <f t="shared" si="30"/>
        <v>0.5684047496128033</v>
      </c>
      <c r="BX35" s="25">
        <f t="shared" si="31"/>
        <v>0.57638888888888884</v>
      </c>
      <c r="BY35" s="23">
        <f t="shared" si="32"/>
        <v>0.29594113142210232</v>
      </c>
      <c r="BZ35" s="23">
        <f t="shared" si="33"/>
        <v>0.50738770685579193</v>
      </c>
      <c r="CA35" s="23">
        <f t="shared" si="34"/>
        <v>0.94844936620365372</v>
      </c>
      <c r="CB35" s="23">
        <f t="shared" si="35"/>
        <v>0.41183362047747968</v>
      </c>
      <c r="CC35" s="23">
        <f t="shared" si="36"/>
        <v>0.67919003223435592</v>
      </c>
      <c r="CD35" s="23">
        <f t="shared" si="37"/>
        <v>0.98174077923025027</v>
      </c>
      <c r="CE35" s="23">
        <f t="shared" si="38"/>
        <v>0.38669641254455467</v>
      </c>
      <c r="CF35" s="23">
        <f t="shared" si="39"/>
        <v>0.65251728064832226</v>
      </c>
      <c r="CG35" s="23">
        <f t="shared" si="40"/>
        <v>0.98614799932823716</v>
      </c>
      <c r="CH35" s="31">
        <f t="shared" si="57"/>
        <v>0.93773756462932256</v>
      </c>
      <c r="CI35" s="31">
        <f t="shared" si="58"/>
        <v>-0.81586637625523728</v>
      </c>
      <c r="CJ35" s="31">
        <f t="shared" si="59"/>
        <v>-0.7455955796564544</v>
      </c>
      <c r="CK35" s="31">
        <f t="shared" si="60"/>
        <v>-0.90386418666388557</v>
      </c>
      <c r="CL35" s="31">
        <f t="shared" si="61"/>
        <v>8.7301356496699289E-3</v>
      </c>
      <c r="CM35" s="31">
        <f t="shared" si="62"/>
        <v>0.11615036479170235</v>
      </c>
      <c r="CN35" s="31">
        <f t="shared" si="63"/>
        <v>0.26587853384171711</v>
      </c>
    </row>
    <row r="36" spans="1:92">
      <c r="A36" t="s">
        <v>117</v>
      </c>
      <c r="B36" t="s">
        <v>35</v>
      </c>
      <c r="C36" s="21">
        <v>37809</v>
      </c>
      <c r="D36" s="22">
        <v>1658</v>
      </c>
      <c r="E36" s="25">
        <v>52</v>
      </c>
      <c r="F36" s="25">
        <v>39</v>
      </c>
      <c r="G36" s="25">
        <v>0</v>
      </c>
      <c r="H36" s="25">
        <v>0</v>
      </c>
      <c r="I36" s="25">
        <v>4</v>
      </c>
      <c r="J36" s="25">
        <v>0</v>
      </c>
      <c r="K36" s="25">
        <v>1</v>
      </c>
      <c r="L36" s="25">
        <v>0</v>
      </c>
      <c r="M36" s="25">
        <v>40</v>
      </c>
      <c r="N36" s="25">
        <v>32</v>
      </c>
      <c r="O36" s="25">
        <v>1</v>
      </c>
      <c r="P36" s="25">
        <v>0</v>
      </c>
      <c r="Q36" s="25">
        <v>6</v>
      </c>
      <c r="R36" s="25">
        <v>4</v>
      </c>
      <c r="S36" s="25">
        <v>45</v>
      </c>
      <c r="T36" s="25">
        <v>34</v>
      </c>
      <c r="U36" s="23">
        <v>57</v>
      </c>
      <c r="V36" s="23">
        <v>41</v>
      </c>
      <c r="W36" s="23">
        <v>2</v>
      </c>
      <c r="X36" s="23">
        <v>0</v>
      </c>
      <c r="Y36" s="23">
        <v>3</v>
      </c>
      <c r="Z36" s="23">
        <v>0</v>
      </c>
      <c r="AA36" s="23">
        <v>0</v>
      </c>
      <c r="AB36" s="23">
        <v>0</v>
      </c>
      <c r="AC36" s="23">
        <v>44</v>
      </c>
      <c r="AD36" s="23">
        <v>34</v>
      </c>
      <c r="AE36" s="23">
        <v>1</v>
      </c>
      <c r="AF36" s="23">
        <v>0</v>
      </c>
      <c r="AG36" s="23">
        <v>11</v>
      </c>
      <c r="AH36" s="23">
        <v>9</v>
      </c>
      <c r="AI36" s="23">
        <v>45</v>
      </c>
      <c r="AJ36" s="23">
        <v>31</v>
      </c>
      <c r="AK36" s="25">
        <f t="shared" si="8"/>
        <v>109</v>
      </c>
      <c r="AL36" s="25">
        <f t="shared" si="42"/>
        <v>80</v>
      </c>
      <c r="AM36" s="25">
        <f t="shared" si="43"/>
        <v>2</v>
      </c>
      <c r="AN36" s="25">
        <f t="shared" si="44"/>
        <v>0</v>
      </c>
      <c r="AO36" s="25">
        <f t="shared" si="45"/>
        <v>7</v>
      </c>
      <c r="AP36" s="25">
        <f t="shared" si="46"/>
        <v>0</v>
      </c>
      <c r="AQ36" s="25">
        <f t="shared" si="47"/>
        <v>1</v>
      </c>
      <c r="AR36" s="25">
        <f t="shared" si="48"/>
        <v>0</v>
      </c>
      <c r="AS36" s="25">
        <f t="shared" si="49"/>
        <v>84</v>
      </c>
      <c r="AT36" s="25">
        <f t="shared" si="50"/>
        <v>66</v>
      </c>
      <c r="AU36" s="25">
        <f t="shared" si="51"/>
        <v>2</v>
      </c>
      <c r="AV36" s="25">
        <f t="shared" si="52"/>
        <v>0</v>
      </c>
      <c r="AW36" s="25">
        <f t="shared" si="53"/>
        <v>17</v>
      </c>
      <c r="AX36" s="25">
        <f t="shared" si="54"/>
        <v>13</v>
      </c>
      <c r="AY36" s="25">
        <f t="shared" si="55"/>
        <v>90</v>
      </c>
      <c r="AZ36" s="25">
        <f t="shared" si="56"/>
        <v>65</v>
      </c>
      <c r="BA36" s="23">
        <f t="shared" si="9"/>
        <v>0.52293577981651373</v>
      </c>
      <c r="BB36" s="23">
        <f t="shared" si="10"/>
        <v>1</v>
      </c>
      <c r="BC36" s="23">
        <f t="shared" si="11"/>
        <v>0.42857142857142855</v>
      </c>
      <c r="BD36" s="23">
        <f t="shared" si="12"/>
        <v>0.52380952380952384</v>
      </c>
      <c r="BE36" s="23">
        <f t="shared" si="13"/>
        <v>0.6470588235294118</v>
      </c>
      <c r="BF36" s="23">
        <f t="shared" si="14"/>
        <v>0.5</v>
      </c>
      <c r="BG36" s="25">
        <f t="shared" si="15"/>
        <v>0.75</v>
      </c>
      <c r="BI36" s="25">
        <f t="shared" si="16"/>
        <v>0</v>
      </c>
      <c r="BJ36" s="25">
        <f t="shared" si="17"/>
        <v>0.8</v>
      </c>
      <c r="BK36" s="25">
        <f t="shared" si="18"/>
        <v>0.66666666666666663</v>
      </c>
      <c r="BL36" s="25">
        <f t="shared" si="19"/>
        <v>0.75555555555555554</v>
      </c>
      <c r="BM36" s="23">
        <f t="shared" si="20"/>
        <v>0.7192982456140351</v>
      </c>
      <c r="BN36" s="23">
        <f t="shared" si="21"/>
        <v>0</v>
      </c>
      <c r="BO36" s="23">
        <f t="shared" si="22"/>
        <v>0</v>
      </c>
      <c r="BP36" s="23">
        <f t="shared" si="23"/>
        <v>0.77272727272727271</v>
      </c>
      <c r="BQ36" s="23">
        <f t="shared" si="24"/>
        <v>0.81818181818181823</v>
      </c>
      <c r="BR36" s="23">
        <f t="shared" si="25"/>
        <v>0.68888888888888888</v>
      </c>
      <c r="BS36" s="25">
        <f t="shared" si="26"/>
        <v>0.73394495412844041</v>
      </c>
      <c r="BT36" s="25">
        <f t="shared" si="27"/>
        <v>0</v>
      </c>
      <c r="BU36" s="25">
        <f t="shared" si="28"/>
        <v>0</v>
      </c>
      <c r="BV36" s="25">
        <f t="shared" si="29"/>
        <v>0.7857142857142857</v>
      </c>
      <c r="BW36" s="25">
        <f t="shared" si="30"/>
        <v>0.76470588235294112</v>
      </c>
      <c r="BX36" s="25">
        <f t="shared" si="31"/>
        <v>0.72222222222222221</v>
      </c>
      <c r="BY36" s="23">
        <f t="shared" si="32"/>
        <v>0</v>
      </c>
      <c r="BZ36" s="23">
        <f t="shared" si="33"/>
        <v>0</v>
      </c>
      <c r="CA36" s="23">
        <f t="shared" si="34"/>
        <v>0.88235294117647056</v>
      </c>
      <c r="CB36" s="23">
        <f t="shared" si="35"/>
        <v>0</v>
      </c>
      <c r="CC36" s="23">
        <f t="shared" si="36"/>
        <v>0</v>
      </c>
      <c r="CD36" s="23">
        <f t="shared" si="37"/>
        <v>1.1876832844574781</v>
      </c>
      <c r="CE36" s="23">
        <f t="shared" si="38"/>
        <v>0</v>
      </c>
      <c r="CF36" s="23">
        <f t="shared" si="39"/>
        <v>0</v>
      </c>
      <c r="CG36" s="23">
        <f t="shared" si="40"/>
        <v>1.0588235294117647</v>
      </c>
      <c r="CH36" s="31">
        <f t="shared" si="57"/>
        <v>-0.96977460649496983</v>
      </c>
      <c r="CI36" s="31">
        <f t="shared" si="58"/>
        <v>0.93995522803001119</v>
      </c>
      <c r="CJ36" s="31">
        <f t="shared" si="59"/>
        <v>0.50259259188553018</v>
      </c>
      <c r="CK36" s="31">
        <f t="shared" si="60"/>
        <v>1.2061750544427576</v>
      </c>
      <c r="CL36" s="31">
        <f t="shared" si="61"/>
        <v>-1.4537825208016739</v>
      </c>
      <c r="CM36" s="31">
        <f t="shared" si="62"/>
        <v>-2.4397796982645334</v>
      </c>
      <c r="CN36" s="31">
        <f t="shared" si="63"/>
        <v>0.69839954485362821</v>
      </c>
    </row>
    <row r="37" spans="1:92">
      <c r="A37" t="s">
        <v>118</v>
      </c>
      <c r="B37" t="s">
        <v>36</v>
      </c>
      <c r="C37" s="21">
        <v>586765</v>
      </c>
      <c r="D37" s="22"/>
      <c r="E37" s="25">
        <v>1426</v>
      </c>
      <c r="F37" s="25">
        <v>1009</v>
      </c>
      <c r="G37" s="25">
        <v>64</v>
      </c>
      <c r="H37" s="25">
        <v>22</v>
      </c>
      <c r="I37" s="25">
        <v>56</v>
      </c>
      <c r="J37" s="25">
        <v>32</v>
      </c>
      <c r="K37" s="25">
        <v>319</v>
      </c>
      <c r="L37" s="25">
        <v>253</v>
      </c>
      <c r="M37" s="25">
        <v>850</v>
      </c>
      <c r="N37" s="25">
        <v>599</v>
      </c>
      <c r="O37" s="25">
        <v>50</v>
      </c>
      <c r="P37" s="25">
        <v>39</v>
      </c>
      <c r="Q37" s="25">
        <v>334</v>
      </c>
      <c r="R37" s="25">
        <v>230</v>
      </c>
      <c r="S37" s="25">
        <v>1087</v>
      </c>
      <c r="T37" s="25">
        <v>777</v>
      </c>
      <c r="U37" s="23">
        <v>2329</v>
      </c>
      <c r="V37" s="23">
        <v>1657</v>
      </c>
      <c r="W37" s="23">
        <v>177</v>
      </c>
      <c r="X37" s="23">
        <v>47</v>
      </c>
      <c r="Y37" s="23">
        <v>120</v>
      </c>
      <c r="Z37" s="23">
        <v>59</v>
      </c>
      <c r="AA37" s="23">
        <v>329</v>
      </c>
      <c r="AB37" s="23">
        <v>280</v>
      </c>
      <c r="AC37" s="23">
        <v>1493</v>
      </c>
      <c r="AD37" s="23">
        <v>1136</v>
      </c>
      <c r="AE37" s="23">
        <v>89</v>
      </c>
      <c r="AF37" s="23">
        <v>58</v>
      </c>
      <c r="AG37" s="23">
        <v>689</v>
      </c>
      <c r="AH37" s="23">
        <v>468</v>
      </c>
      <c r="AI37" s="23">
        <v>1637</v>
      </c>
      <c r="AJ37" s="23">
        <v>1186</v>
      </c>
      <c r="AK37" s="25">
        <f t="shared" si="8"/>
        <v>3755</v>
      </c>
      <c r="AL37" s="25">
        <f t="shared" si="42"/>
        <v>2666</v>
      </c>
      <c r="AM37" s="25">
        <f t="shared" si="43"/>
        <v>241</v>
      </c>
      <c r="AN37" s="25">
        <f t="shared" si="44"/>
        <v>69</v>
      </c>
      <c r="AO37" s="25">
        <f t="shared" si="45"/>
        <v>176</v>
      </c>
      <c r="AP37" s="25">
        <f t="shared" si="46"/>
        <v>91</v>
      </c>
      <c r="AQ37" s="25">
        <f t="shared" si="47"/>
        <v>648</v>
      </c>
      <c r="AR37" s="25">
        <f t="shared" si="48"/>
        <v>533</v>
      </c>
      <c r="AS37" s="25">
        <f t="shared" si="49"/>
        <v>2343</v>
      </c>
      <c r="AT37" s="25">
        <f t="shared" si="50"/>
        <v>1735</v>
      </c>
      <c r="AU37" s="25">
        <f t="shared" si="51"/>
        <v>139</v>
      </c>
      <c r="AV37" s="25">
        <f t="shared" si="52"/>
        <v>97</v>
      </c>
      <c r="AW37" s="25">
        <f t="shared" si="53"/>
        <v>1023</v>
      </c>
      <c r="AX37" s="25">
        <f t="shared" si="54"/>
        <v>698</v>
      </c>
      <c r="AY37" s="25">
        <f t="shared" si="55"/>
        <v>2724</v>
      </c>
      <c r="AZ37" s="25">
        <f t="shared" si="56"/>
        <v>1963</v>
      </c>
      <c r="BA37" s="23">
        <f t="shared" si="9"/>
        <v>0.62023968042609856</v>
      </c>
      <c r="BB37" s="23">
        <f t="shared" si="10"/>
        <v>0.73443983402489632</v>
      </c>
      <c r="BC37" s="23">
        <f t="shared" si="11"/>
        <v>0.68181818181818177</v>
      </c>
      <c r="BD37" s="23">
        <f t="shared" si="12"/>
        <v>0.63721724285104564</v>
      </c>
      <c r="BE37" s="23">
        <f t="shared" si="13"/>
        <v>0.67350928641251218</v>
      </c>
      <c r="BF37" s="23">
        <f t="shared" si="14"/>
        <v>0.60095447870778262</v>
      </c>
      <c r="BG37" s="25">
        <f t="shared" si="15"/>
        <v>0.70757363253856942</v>
      </c>
      <c r="BH37" s="25">
        <f t="shared" si="41"/>
        <v>0.34375</v>
      </c>
      <c r="BI37" s="25">
        <f t="shared" si="16"/>
        <v>0.5714285714285714</v>
      </c>
      <c r="BJ37" s="25">
        <f t="shared" si="17"/>
        <v>0.70470588235294118</v>
      </c>
      <c r="BK37" s="25">
        <f t="shared" si="18"/>
        <v>0.68862275449101795</v>
      </c>
      <c r="BL37" s="25">
        <f t="shared" si="19"/>
        <v>0.71481140754369821</v>
      </c>
      <c r="BM37" s="23">
        <f t="shared" si="20"/>
        <v>0.7114641477028768</v>
      </c>
      <c r="BN37" s="23">
        <f t="shared" si="21"/>
        <v>0.2655367231638418</v>
      </c>
      <c r="BO37" s="23">
        <f t="shared" si="22"/>
        <v>0.49166666666666664</v>
      </c>
      <c r="BP37" s="23">
        <f t="shared" si="23"/>
        <v>0.76088412592096455</v>
      </c>
      <c r="BQ37" s="23">
        <f t="shared" si="24"/>
        <v>0.67924528301886788</v>
      </c>
      <c r="BR37" s="23">
        <f t="shared" si="25"/>
        <v>0.72449602932193036</v>
      </c>
      <c r="BS37" s="25">
        <f t="shared" si="26"/>
        <v>0.70998668442077228</v>
      </c>
      <c r="BT37" s="25">
        <f t="shared" si="27"/>
        <v>0.2863070539419087</v>
      </c>
      <c r="BU37" s="25">
        <f t="shared" si="28"/>
        <v>0.51704545454545459</v>
      </c>
      <c r="BV37" s="25">
        <f t="shared" si="29"/>
        <v>0.74050362782757151</v>
      </c>
      <c r="BW37" s="25">
        <f t="shared" si="30"/>
        <v>0.68230694037145645</v>
      </c>
      <c r="BX37" s="25">
        <f t="shared" si="31"/>
        <v>0.72063142437591776</v>
      </c>
      <c r="BY37" s="23">
        <f t="shared" si="32"/>
        <v>0.48779215358931555</v>
      </c>
      <c r="BZ37" s="23">
        <f t="shared" si="33"/>
        <v>0.81087526830431667</v>
      </c>
      <c r="CA37" s="23">
        <f t="shared" si="34"/>
        <v>0.96336284959039453</v>
      </c>
      <c r="CB37" s="23">
        <f t="shared" si="35"/>
        <v>0.34898444338346463</v>
      </c>
      <c r="CC37" s="23">
        <f t="shared" si="36"/>
        <v>0.64617811032863848</v>
      </c>
      <c r="CD37" s="23">
        <f t="shared" si="37"/>
        <v>0.93754176079417095</v>
      </c>
      <c r="CE37" s="23">
        <f t="shared" si="38"/>
        <v>0.38663828667774758</v>
      </c>
      <c r="CF37" s="23">
        <f t="shared" si="39"/>
        <v>0.69823487031700293</v>
      </c>
      <c r="CG37" s="23">
        <f t="shared" si="40"/>
        <v>0.94681818928774697</v>
      </c>
      <c r="CH37" s="31">
        <f t="shared" si="57"/>
        <v>-0.11500330753577998</v>
      </c>
      <c r="CI37" s="31">
        <f t="shared" si="58"/>
        <v>0.67795447709884837</v>
      </c>
      <c r="CJ37" s="31">
        <f t="shared" si="59"/>
        <v>0.42580969576894834</v>
      </c>
      <c r="CK37" s="31">
        <f t="shared" si="60"/>
        <v>0.81603680293119096</v>
      </c>
      <c r="CL37" s="31">
        <f t="shared" si="61"/>
        <v>8.5102995893527669E-3</v>
      </c>
      <c r="CM37" s="31">
        <f t="shared" si="62"/>
        <v>0.29522755601727474</v>
      </c>
      <c r="CN37" s="31">
        <f t="shared" si="63"/>
        <v>3.1811177441727338E-2</v>
      </c>
    </row>
    <row r="38" spans="1:92">
      <c r="A38" t="s">
        <v>119</v>
      </c>
      <c r="B38" t="s">
        <v>37</v>
      </c>
      <c r="C38" s="21">
        <v>198769</v>
      </c>
      <c r="D38" s="22">
        <v>9349</v>
      </c>
      <c r="E38" s="25">
        <v>148</v>
      </c>
      <c r="F38" s="25">
        <v>89</v>
      </c>
      <c r="G38" s="25">
        <v>6</v>
      </c>
      <c r="H38" s="25">
        <v>4</v>
      </c>
      <c r="I38" s="25">
        <v>19</v>
      </c>
      <c r="J38" s="25">
        <v>8</v>
      </c>
      <c r="K38" s="25">
        <v>33</v>
      </c>
      <c r="L38" s="25">
        <v>20</v>
      </c>
      <c r="M38" s="25">
        <v>66</v>
      </c>
      <c r="N38" s="25">
        <v>41</v>
      </c>
      <c r="O38" s="25">
        <v>6</v>
      </c>
      <c r="P38" s="25">
        <v>3</v>
      </c>
      <c r="Q38" s="25">
        <v>34</v>
      </c>
      <c r="R38" s="25">
        <v>13</v>
      </c>
      <c r="S38" s="25">
        <v>113</v>
      </c>
      <c r="T38" s="25">
        <v>75</v>
      </c>
      <c r="U38" s="23">
        <v>352</v>
      </c>
      <c r="V38" s="23">
        <v>231</v>
      </c>
      <c r="W38" s="23">
        <v>8</v>
      </c>
      <c r="X38" s="23">
        <v>4</v>
      </c>
      <c r="Y38" s="23">
        <v>70</v>
      </c>
      <c r="Z38" s="23">
        <v>38</v>
      </c>
      <c r="AA38" s="23">
        <v>49</v>
      </c>
      <c r="AB38" s="23">
        <v>37</v>
      </c>
      <c r="AC38" s="23">
        <v>166</v>
      </c>
      <c r="AD38" s="23">
        <v>118</v>
      </c>
      <c r="AE38" s="23">
        <v>18</v>
      </c>
      <c r="AF38" s="23">
        <v>11</v>
      </c>
      <c r="AG38" s="23">
        <v>90</v>
      </c>
      <c r="AH38" s="23">
        <v>57</v>
      </c>
      <c r="AI38" s="23">
        <v>257</v>
      </c>
      <c r="AJ38" s="23">
        <v>171</v>
      </c>
      <c r="AK38" s="25">
        <f t="shared" si="8"/>
        <v>500</v>
      </c>
      <c r="AL38" s="25">
        <f t="shared" si="42"/>
        <v>320</v>
      </c>
      <c r="AM38" s="25">
        <f t="shared" si="43"/>
        <v>14</v>
      </c>
      <c r="AN38" s="25">
        <f t="shared" si="44"/>
        <v>8</v>
      </c>
      <c r="AO38" s="25">
        <f t="shared" si="45"/>
        <v>89</v>
      </c>
      <c r="AP38" s="25">
        <f t="shared" si="46"/>
        <v>46</v>
      </c>
      <c r="AQ38" s="25">
        <f t="shared" si="47"/>
        <v>82</v>
      </c>
      <c r="AR38" s="25">
        <f t="shared" si="48"/>
        <v>57</v>
      </c>
      <c r="AS38" s="25">
        <f t="shared" si="49"/>
        <v>232</v>
      </c>
      <c r="AT38" s="25">
        <f t="shared" si="50"/>
        <v>159</v>
      </c>
      <c r="AU38" s="25">
        <f t="shared" si="51"/>
        <v>24</v>
      </c>
      <c r="AV38" s="25">
        <f t="shared" si="52"/>
        <v>14</v>
      </c>
      <c r="AW38" s="25">
        <f t="shared" si="53"/>
        <v>124</v>
      </c>
      <c r="AX38" s="25">
        <f t="shared" si="54"/>
        <v>70</v>
      </c>
      <c r="AY38" s="25">
        <f t="shared" si="55"/>
        <v>370</v>
      </c>
      <c r="AZ38" s="25">
        <f t="shared" si="56"/>
        <v>246</v>
      </c>
      <c r="BA38" s="23">
        <f t="shared" si="9"/>
        <v>0.70399999999999996</v>
      </c>
      <c r="BB38" s="23">
        <f t="shared" si="10"/>
        <v>0.5714285714285714</v>
      </c>
      <c r="BC38" s="23">
        <f t="shared" si="11"/>
        <v>0.7865168539325843</v>
      </c>
      <c r="BD38" s="23">
        <f t="shared" si="12"/>
        <v>0.71551724137931039</v>
      </c>
      <c r="BE38" s="23">
        <f t="shared" si="13"/>
        <v>0.72580645161290325</v>
      </c>
      <c r="BF38" s="23">
        <f t="shared" si="14"/>
        <v>0.69459459459459461</v>
      </c>
      <c r="BG38" s="25">
        <f t="shared" si="15"/>
        <v>0.60135135135135132</v>
      </c>
      <c r="BH38" s="25">
        <f t="shared" si="41"/>
        <v>0.66666666666666663</v>
      </c>
      <c r="BI38" s="25">
        <f t="shared" si="16"/>
        <v>0.42105263157894735</v>
      </c>
      <c r="BJ38" s="25">
        <f t="shared" si="17"/>
        <v>0.62121212121212122</v>
      </c>
      <c r="BK38" s="25">
        <f t="shared" si="18"/>
        <v>0.38235294117647056</v>
      </c>
      <c r="BL38" s="25">
        <f t="shared" si="19"/>
        <v>0.66371681415929207</v>
      </c>
      <c r="BM38" s="23">
        <f t="shared" si="20"/>
        <v>0.65625</v>
      </c>
      <c r="BN38" s="23">
        <f t="shared" si="21"/>
        <v>0.5</v>
      </c>
      <c r="BO38" s="23">
        <f t="shared" si="22"/>
        <v>0.54285714285714282</v>
      </c>
      <c r="BP38" s="23">
        <f t="shared" si="23"/>
        <v>0.71084337349397586</v>
      </c>
      <c r="BQ38" s="23">
        <f t="shared" si="24"/>
        <v>0.6333333333333333</v>
      </c>
      <c r="BR38" s="23">
        <f t="shared" si="25"/>
        <v>0.66536964980544744</v>
      </c>
      <c r="BS38" s="25">
        <f t="shared" si="26"/>
        <v>0.64</v>
      </c>
      <c r="BT38" s="25">
        <f t="shared" si="27"/>
        <v>0.5714285714285714</v>
      </c>
      <c r="BU38" s="25">
        <f t="shared" si="28"/>
        <v>0.5168539325842697</v>
      </c>
      <c r="BV38" s="25">
        <f t="shared" si="29"/>
        <v>0.68534482758620685</v>
      </c>
      <c r="BW38" s="25">
        <f t="shared" si="30"/>
        <v>0.56451612903225812</v>
      </c>
      <c r="BX38" s="25">
        <f t="shared" si="31"/>
        <v>0.66486486486486485</v>
      </c>
      <c r="BY38" s="23">
        <f t="shared" si="32"/>
        <v>1.0731707317073169</v>
      </c>
      <c r="BZ38" s="23">
        <f t="shared" si="33"/>
        <v>0.67779204107830548</v>
      </c>
      <c r="CA38" s="23">
        <f t="shared" si="34"/>
        <v>0.57607843137254899</v>
      </c>
      <c r="CB38" s="23">
        <f t="shared" si="35"/>
        <v>0.70338983050847459</v>
      </c>
      <c r="CC38" s="23">
        <f t="shared" si="36"/>
        <v>0.76368038740920097</v>
      </c>
      <c r="CD38" s="23">
        <f t="shared" si="37"/>
        <v>0.95185185185185184</v>
      </c>
      <c r="CE38" s="23">
        <f t="shared" si="38"/>
        <v>0.83378256963162622</v>
      </c>
      <c r="CF38" s="23">
        <f t="shared" si="39"/>
        <v>0.75415165006006657</v>
      </c>
      <c r="CG38" s="23">
        <f t="shared" si="40"/>
        <v>0.84906897456071351</v>
      </c>
      <c r="CH38" s="31">
        <f t="shared" si="57"/>
        <v>0.62079368225486431</v>
      </c>
      <c r="CI38" s="31">
        <f t="shared" si="58"/>
        <v>-8.7399786675710481E-2</v>
      </c>
      <c r="CJ38" s="31">
        <f t="shared" si="59"/>
        <v>-0.11535052654550161</v>
      </c>
      <c r="CK38" s="31">
        <f t="shared" si="60"/>
        <v>-0.16074668181152746</v>
      </c>
      <c r="CL38" s="31">
        <f t="shared" si="61"/>
        <v>1.6996409950533573</v>
      </c>
      <c r="CM38" s="31">
        <f t="shared" si="62"/>
        <v>0.51425528541716092</v>
      </c>
      <c r="CN38" s="31">
        <f t="shared" si="63"/>
        <v>-0.54993331249546606</v>
      </c>
    </row>
    <row r="39" spans="1:92">
      <c r="A39" t="s">
        <v>120</v>
      </c>
      <c r="B39" t="s">
        <v>38</v>
      </c>
      <c r="C39" s="21">
        <v>204510</v>
      </c>
      <c r="D39" s="22">
        <v>14586</v>
      </c>
      <c r="E39" s="25">
        <v>330</v>
      </c>
      <c r="F39" s="25">
        <v>237</v>
      </c>
      <c r="G39" s="25">
        <v>0</v>
      </c>
      <c r="H39" s="25">
        <v>0</v>
      </c>
      <c r="I39" s="25">
        <v>24</v>
      </c>
      <c r="J39" s="25">
        <v>9</v>
      </c>
      <c r="K39" s="25">
        <v>81</v>
      </c>
      <c r="L39" s="25">
        <v>64</v>
      </c>
      <c r="M39" s="25">
        <v>175</v>
      </c>
      <c r="N39" s="25">
        <v>126</v>
      </c>
      <c r="O39" s="25">
        <v>23</v>
      </c>
      <c r="P39" s="25">
        <v>20</v>
      </c>
      <c r="Q39" s="25">
        <v>65</v>
      </c>
      <c r="R39" s="25">
        <v>48</v>
      </c>
      <c r="S39" s="25">
        <v>264</v>
      </c>
      <c r="T39" s="25">
        <v>188</v>
      </c>
      <c r="U39" s="23">
        <v>384</v>
      </c>
      <c r="V39" s="23">
        <v>304</v>
      </c>
      <c r="W39" s="23">
        <v>10</v>
      </c>
      <c r="X39" s="23">
        <v>5</v>
      </c>
      <c r="Y39" s="23">
        <v>45</v>
      </c>
      <c r="Z39" s="23">
        <v>26</v>
      </c>
      <c r="AA39" s="23">
        <v>69</v>
      </c>
      <c r="AB39" s="23">
        <v>61</v>
      </c>
      <c r="AC39" s="23">
        <v>217</v>
      </c>
      <c r="AD39" s="23">
        <v>179</v>
      </c>
      <c r="AE39" s="23">
        <v>22</v>
      </c>
      <c r="AF39" s="23">
        <v>16</v>
      </c>
      <c r="AG39" s="23">
        <v>87</v>
      </c>
      <c r="AH39" s="23">
        <v>64</v>
      </c>
      <c r="AI39" s="23">
        <v>295</v>
      </c>
      <c r="AJ39" s="23">
        <v>239</v>
      </c>
      <c r="AK39" s="25">
        <f t="shared" si="8"/>
        <v>714</v>
      </c>
      <c r="AL39" s="25">
        <f t="shared" si="42"/>
        <v>541</v>
      </c>
      <c r="AM39" s="25">
        <f t="shared" si="43"/>
        <v>10</v>
      </c>
      <c r="AN39" s="25">
        <f t="shared" si="44"/>
        <v>5</v>
      </c>
      <c r="AO39" s="25">
        <f t="shared" si="45"/>
        <v>69</v>
      </c>
      <c r="AP39" s="25">
        <f t="shared" si="46"/>
        <v>35</v>
      </c>
      <c r="AQ39" s="25">
        <f t="shared" si="47"/>
        <v>150</v>
      </c>
      <c r="AR39" s="25">
        <f t="shared" si="48"/>
        <v>125</v>
      </c>
      <c r="AS39" s="25">
        <f t="shared" si="49"/>
        <v>392</v>
      </c>
      <c r="AT39" s="25">
        <f t="shared" si="50"/>
        <v>305</v>
      </c>
      <c r="AU39" s="25">
        <f t="shared" si="51"/>
        <v>45</v>
      </c>
      <c r="AV39" s="25">
        <f t="shared" si="52"/>
        <v>36</v>
      </c>
      <c r="AW39" s="25">
        <f t="shared" si="53"/>
        <v>152</v>
      </c>
      <c r="AX39" s="25">
        <f t="shared" si="54"/>
        <v>112</v>
      </c>
      <c r="AY39" s="25">
        <f t="shared" si="55"/>
        <v>559</v>
      </c>
      <c r="AZ39" s="25">
        <f t="shared" si="56"/>
        <v>427</v>
      </c>
      <c r="BA39" s="23">
        <f t="shared" si="9"/>
        <v>0.53781512605042014</v>
      </c>
      <c r="BB39" s="23">
        <f t="shared" si="10"/>
        <v>1</v>
      </c>
      <c r="BC39" s="23">
        <f t="shared" si="11"/>
        <v>0.65217391304347827</v>
      </c>
      <c r="BD39" s="23">
        <f t="shared" si="12"/>
        <v>0.5535714285714286</v>
      </c>
      <c r="BE39" s="23">
        <f t="shared" si="13"/>
        <v>0.57236842105263153</v>
      </c>
      <c r="BF39" s="23">
        <f t="shared" si="14"/>
        <v>0.52772808586762077</v>
      </c>
      <c r="BG39" s="25">
        <f t="shared" si="15"/>
        <v>0.71818181818181814</v>
      </c>
      <c r="BI39" s="25">
        <f t="shared" si="16"/>
        <v>0.375</v>
      </c>
      <c r="BJ39" s="25">
        <f t="shared" si="17"/>
        <v>0.72</v>
      </c>
      <c r="BK39" s="25">
        <f t="shared" si="18"/>
        <v>0.7384615384615385</v>
      </c>
      <c r="BL39" s="25">
        <f t="shared" si="19"/>
        <v>0.71212121212121215</v>
      </c>
      <c r="BM39" s="23">
        <f t="shared" si="20"/>
        <v>0.79166666666666663</v>
      </c>
      <c r="BN39" s="23">
        <f t="shared" si="21"/>
        <v>0.5</v>
      </c>
      <c r="BO39" s="23">
        <f t="shared" si="22"/>
        <v>0.57777777777777772</v>
      </c>
      <c r="BP39" s="23">
        <f t="shared" si="23"/>
        <v>0.82488479262672809</v>
      </c>
      <c r="BQ39" s="23">
        <f t="shared" si="24"/>
        <v>0.73563218390804597</v>
      </c>
      <c r="BR39" s="23">
        <f t="shared" si="25"/>
        <v>0.81016949152542372</v>
      </c>
      <c r="BS39" s="25">
        <f t="shared" si="26"/>
        <v>0.75770308123249297</v>
      </c>
      <c r="BT39" s="25">
        <f t="shared" si="27"/>
        <v>0.5</v>
      </c>
      <c r="BU39" s="25">
        <f t="shared" si="28"/>
        <v>0.50724637681159424</v>
      </c>
      <c r="BV39" s="25">
        <f t="shared" si="29"/>
        <v>0.77806122448979587</v>
      </c>
      <c r="BW39" s="25">
        <f t="shared" si="30"/>
        <v>0.73684210526315785</v>
      </c>
      <c r="BX39" s="25">
        <f t="shared" si="31"/>
        <v>0.76386404293381038</v>
      </c>
      <c r="BY39" s="23">
        <f t="shared" si="32"/>
        <v>0</v>
      </c>
      <c r="BZ39" s="23">
        <f t="shared" si="33"/>
        <v>0.52083333333333337</v>
      </c>
      <c r="CA39" s="23">
        <f t="shared" si="34"/>
        <v>1.036988543371522</v>
      </c>
      <c r="CB39" s="23">
        <f t="shared" si="35"/>
        <v>0.6061452513966481</v>
      </c>
      <c r="CC39" s="23">
        <f t="shared" si="36"/>
        <v>0.70043451272501545</v>
      </c>
      <c r="CD39" s="23">
        <f t="shared" si="37"/>
        <v>0.90799788390323666</v>
      </c>
      <c r="CE39" s="23">
        <f t="shared" si="38"/>
        <v>0.64262295081967213</v>
      </c>
      <c r="CF39" s="23">
        <f t="shared" si="39"/>
        <v>0.651936326918508</v>
      </c>
      <c r="CG39" s="23">
        <f t="shared" si="40"/>
        <v>0.96462467644521133</v>
      </c>
      <c r="CH39" s="31">
        <f t="shared" si="57"/>
        <v>-0.83906619677714922</v>
      </c>
      <c r="CI39" s="31">
        <f t="shared" si="58"/>
        <v>1.1997672769772485</v>
      </c>
      <c r="CJ39" s="31">
        <f t="shared" si="59"/>
        <v>1.211883823475931</v>
      </c>
      <c r="CK39" s="31">
        <f t="shared" si="60"/>
        <v>0.91358602164122027</v>
      </c>
      <c r="CL39" s="31">
        <f t="shared" si="61"/>
        <v>0.97666205641972015</v>
      </c>
      <c r="CM39" s="31">
        <f t="shared" si="62"/>
        <v>0.11387475133698803</v>
      </c>
      <c r="CN39" s="31">
        <f t="shared" si="63"/>
        <v>0.13778467112062293</v>
      </c>
    </row>
    <row r="40" spans="1:92">
      <c r="A40" t="s">
        <v>121</v>
      </c>
      <c r="B40" t="s">
        <v>39</v>
      </c>
      <c r="C40" s="21">
        <v>649650</v>
      </c>
      <c r="D40" s="22"/>
      <c r="E40" s="25">
        <v>2230</v>
      </c>
      <c r="F40" s="25">
        <v>1521</v>
      </c>
      <c r="G40" s="25">
        <v>81</v>
      </c>
      <c r="H40" s="25">
        <v>28</v>
      </c>
      <c r="I40" s="25">
        <v>106</v>
      </c>
      <c r="J40" s="25">
        <v>61</v>
      </c>
      <c r="K40" s="25">
        <v>574</v>
      </c>
      <c r="L40" s="25">
        <v>401</v>
      </c>
      <c r="M40" s="25">
        <v>1241</v>
      </c>
      <c r="N40" s="25">
        <v>873</v>
      </c>
      <c r="O40" s="25">
        <v>108</v>
      </c>
      <c r="P40" s="25">
        <v>88</v>
      </c>
      <c r="Q40" s="25">
        <v>473</v>
      </c>
      <c r="R40" s="25">
        <v>310</v>
      </c>
      <c r="S40" s="25">
        <v>1753</v>
      </c>
      <c r="T40" s="25">
        <v>1207</v>
      </c>
      <c r="U40" s="23">
        <v>3876</v>
      </c>
      <c r="V40" s="23">
        <v>2885</v>
      </c>
      <c r="W40" s="23">
        <v>189</v>
      </c>
      <c r="X40" s="23">
        <v>65</v>
      </c>
      <c r="Y40" s="23">
        <v>233</v>
      </c>
      <c r="Z40" s="23">
        <v>141</v>
      </c>
      <c r="AA40" s="23">
        <v>820</v>
      </c>
      <c r="AB40" s="23">
        <v>658</v>
      </c>
      <c r="AC40" s="23">
        <v>2307</v>
      </c>
      <c r="AD40" s="23">
        <v>1761</v>
      </c>
      <c r="AE40" s="23">
        <v>124</v>
      </c>
      <c r="AF40" s="23">
        <v>103</v>
      </c>
      <c r="AG40" s="23">
        <v>1180</v>
      </c>
      <c r="AH40" s="23">
        <v>882</v>
      </c>
      <c r="AI40" s="23">
        <v>2681</v>
      </c>
      <c r="AJ40" s="23">
        <v>1993</v>
      </c>
      <c r="AK40" s="25">
        <f t="shared" si="8"/>
        <v>6106</v>
      </c>
      <c r="AL40" s="25">
        <f t="shared" si="42"/>
        <v>4406</v>
      </c>
      <c r="AM40" s="25">
        <f t="shared" si="43"/>
        <v>270</v>
      </c>
      <c r="AN40" s="25">
        <f t="shared" si="44"/>
        <v>93</v>
      </c>
      <c r="AO40" s="25">
        <f t="shared" si="45"/>
        <v>339</v>
      </c>
      <c r="AP40" s="25">
        <f t="shared" si="46"/>
        <v>202</v>
      </c>
      <c r="AQ40" s="25">
        <f t="shared" si="47"/>
        <v>1394</v>
      </c>
      <c r="AR40" s="25">
        <f t="shared" si="48"/>
        <v>1059</v>
      </c>
      <c r="AS40" s="25">
        <f t="shared" si="49"/>
        <v>3548</v>
      </c>
      <c r="AT40" s="25">
        <f t="shared" si="50"/>
        <v>2634</v>
      </c>
      <c r="AU40" s="25">
        <f t="shared" si="51"/>
        <v>232</v>
      </c>
      <c r="AV40" s="25">
        <f t="shared" si="52"/>
        <v>191</v>
      </c>
      <c r="AW40" s="25">
        <f t="shared" si="53"/>
        <v>1653</v>
      </c>
      <c r="AX40" s="25">
        <f t="shared" si="54"/>
        <v>1192</v>
      </c>
      <c r="AY40" s="25">
        <f t="shared" si="55"/>
        <v>4434</v>
      </c>
      <c r="AZ40" s="25">
        <f t="shared" si="56"/>
        <v>3200</v>
      </c>
      <c r="BA40" s="23">
        <f t="shared" si="9"/>
        <v>0.63478545692761223</v>
      </c>
      <c r="BB40" s="23">
        <f t="shared" si="10"/>
        <v>0.7</v>
      </c>
      <c r="BC40" s="23">
        <f t="shared" si="11"/>
        <v>0.68731563421828912</v>
      </c>
      <c r="BD40" s="23">
        <f t="shared" si="12"/>
        <v>0.6502254791431793</v>
      </c>
      <c r="BE40" s="23">
        <f t="shared" si="13"/>
        <v>0.71385359951603145</v>
      </c>
      <c r="BF40" s="23">
        <f t="shared" si="14"/>
        <v>0.60464591790708166</v>
      </c>
      <c r="BG40" s="25">
        <f t="shared" si="15"/>
        <v>0.68206278026905831</v>
      </c>
      <c r="BH40" s="25">
        <f t="shared" si="41"/>
        <v>0.34567901234567899</v>
      </c>
      <c r="BI40" s="25">
        <f t="shared" si="16"/>
        <v>0.57547169811320753</v>
      </c>
      <c r="BJ40" s="25">
        <f t="shared" si="17"/>
        <v>0.70346494762288481</v>
      </c>
      <c r="BK40" s="25">
        <f t="shared" si="18"/>
        <v>0.65539112050739956</v>
      </c>
      <c r="BL40" s="25">
        <f t="shared" si="19"/>
        <v>0.68853394181403305</v>
      </c>
      <c r="BM40" s="23">
        <f t="shared" si="20"/>
        <v>0.74432404540763675</v>
      </c>
      <c r="BN40" s="23">
        <f t="shared" si="21"/>
        <v>0.3439153439153439</v>
      </c>
      <c r="BO40" s="23">
        <f t="shared" si="22"/>
        <v>0.60515021459227469</v>
      </c>
      <c r="BP40" s="23">
        <f t="shared" si="23"/>
        <v>0.76332899869960991</v>
      </c>
      <c r="BQ40" s="23">
        <f t="shared" si="24"/>
        <v>0.74745762711864405</v>
      </c>
      <c r="BR40" s="23">
        <f t="shared" si="25"/>
        <v>0.74337933606863116</v>
      </c>
      <c r="BS40" s="25">
        <f t="shared" si="26"/>
        <v>0.72158532590894198</v>
      </c>
      <c r="BT40" s="25">
        <f t="shared" si="27"/>
        <v>0.34444444444444444</v>
      </c>
      <c r="BU40" s="25">
        <f t="shared" si="28"/>
        <v>0.59587020648967548</v>
      </c>
      <c r="BV40" s="25">
        <f t="shared" si="29"/>
        <v>0.74239007891770015</v>
      </c>
      <c r="BW40" s="25">
        <f t="shared" si="30"/>
        <v>0.72111312764670299</v>
      </c>
      <c r="BX40" s="25">
        <f t="shared" si="31"/>
        <v>0.72169598556608028</v>
      </c>
      <c r="BY40" s="23">
        <f t="shared" si="32"/>
        <v>0.49139479303664102</v>
      </c>
      <c r="BZ40" s="23">
        <f t="shared" si="33"/>
        <v>0.81805312412198228</v>
      </c>
      <c r="CA40" s="23">
        <f t="shared" si="34"/>
        <v>0.9518646514080128</v>
      </c>
      <c r="CB40" s="23">
        <f t="shared" si="35"/>
        <v>0.45054667712248631</v>
      </c>
      <c r="CC40" s="23">
        <f t="shared" si="36"/>
        <v>0.7927777087248028</v>
      </c>
      <c r="CD40" s="23">
        <f t="shared" si="37"/>
        <v>1.005486150679922</v>
      </c>
      <c r="CE40" s="23">
        <f t="shared" si="38"/>
        <v>0.46396692820383023</v>
      </c>
      <c r="CF40" s="23">
        <f t="shared" si="39"/>
        <v>0.8026376205867003</v>
      </c>
      <c r="CG40" s="23">
        <f t="shared" si="40"/>
        <v>0.99919237749546286</v>
      </c>
      <c r="CH40" s="31">
        <f t="shared" si="57"/>
        <v>1.2774841096261313E-2</v>
      </c>
      <c r="CI40" s="31">
        <f t="shared" si="58"/>
        <v>0.80479388648696371</v>
      </c>
      <c r="CJ40" s="31">
        <f t="shared" si="59"/>
        <v>0.74787333863871708</v>
      </c>
      <c r="CK40" s="31">
        <f t="shared" si="60"/>
        <v>0.58144779862756057</v>
      </c>
      <c r="CL40" s="31">
        <f t="shared" si="61"/>
        <v>0.30097258594442539</v>
      </c>
      <c r="CM40" s="31">
        <f t="shared" si="62"/>
        <v>0.70417630878431481</v>
      </c>
      <c r="CN40" s="31">
        <f t="shared" si="63"/>
        <v>0.3435108211662915</v>
      </c>
    </row>
    <row r="41" spans="1:92">
      <c r="A41" t="s">
        <v>122</v>
      </c>
      <c r="B41" t="s">
        <v>40</v>
      </c>
      <c r="C41" s="21">
        <v>44524</v>
      </c>
      <c r="D41" s="22"/>
      <c r="E41" s="25">
        <v>225</v>
      </c>
      <c r="F41" s="25">
        <v>89</v>
      </c>
      <c r="G41" s="25">
        <v>11</v>
      </c>
      <c r="H41" s="25">
        <v>0</v>
      </c>
      <c r="I41" s="25">
        <v>23</v>
      </c>
      <c r="J41" s="25">
        <v>3</v>
      </c>
      <c r="K41" s="25">
        <v>27</v>
      </c>
      <c r="L41" s="25">
        <v>17</v>
      </c>
      <c r="M41" s="25">
        <v>138</v>
      </c>
      <c r="N41" s="25">
        <v>60</v>
      </c>
      <c r="O41" s="25">
        <v>10</v>
      </c>
      <c r="P41" s="25">
        <v>6</v>
      </c>
      <c r="Q41" s="25">
        <v>66</v>
      </c>
      <c r="R41" s="25">
        <v>21</v>
      </c>
      <c r="S41" s="25">
        <v>159</v>
      </c>
      <c r="T41" s="25">
        <v>68</v>
      </c>
      <c r="U41" s="23">
        <v>392</v>
      </c>
      <c r="V41" s="23">
        <v>219</v>
      </c>
      <c r="W41" s="23">
        <v>27</v>
      </c>
      <c r="X41" s="23">
        <v>8</v>
      </c>
      <c r="Y41" s="23">
        <v>35</v>
      </c>
      <c r="Z41" s="23">
        <v>17</v>
      </c>
      <c r="AA41" s="23">
        <v>32</v>
      </c>
      <c r="AB41" s="23">
        <v>17</v>
      </c>
      <c r="AC41" s="23">
        <v>253</v>
      </c>
      <c r="AD41" s="23">
        <v>156</v>
      </c>
      <c r="AE41" s="23">
        <v>31</v>
      </c>
      <c r="AF41" s="23">
        <v>10</v>
      </c>
      <c r="AG41" s="23">
        <v>125</v>
      </c>
      <c r="AH41" s="23">
        <v>62</v>
      </c>
      <c r="AI41" s="23">
        <v>267</v>
      </c>
      <c r="AJ41" s="23">
        <v>157</v>
      </c>
      <c r="AK41" s="25">
        <f t="shared" si="8"/>
        <v>617</v>
      </c>
      <c r="AL41" s="25">
        <f t="shared" si="42"/>
        <v>308</v>
      </c>
      <c r="AM41" s="25">
        <f t="shared" si="43"/>
        <v>38</v>
      </c>
      <c r="AN41" s="25">
        <f t="shared" si="44"/>
        <v>8</v>
      </c>
      <c r="AO41" s="25">
        <f t="shared" si="45"/>
        <v>58</v>
      </c>
      <c r="AP41" s="25">
        <f t="shared" si="46"/>
        <v>20</v>
      </c>
      <c r="AQ41" s="25">
        <f t="shared" si="47"/>
        <v>59</v>
      </c>
      <c r="AR41" s="25">
        <f t="shared" si="48"/>
        <v>34</v>
      </c>
      <c r="AS41" s="25">
        <f t="shared" si="49"/>
        <v>391</v>
      </c>
      <c r="AT41" s="25">
        <f t="shared" si="50"/>
        <v>216</v>
      </c>
      <c r="AU41" s="25">
        <f t="shared" si="51"/>
        <v>41</v>
      </c>
      <c r="AV41" s="25">
        <f t="shared" si="52"/>
        <v>16</v>
      </c>
      <c r="AW41" s="25">
        <f t="shared" si="53"/>
        <v>191</v>
      </c>
      <c r="AX41" s="25">
        <f t="shared" si="54"/>
        <v>83</v>
      </c>
      <c r="AY41" s="25">
        <f t="shared" si="55"/>
        <v>426</v>
      </c>
      <c r="AZ41" s="25">
        <f t="shared" si="56"/>
        <v>225</v>
      </c>
      <c r="BA41" s="23">
        <f t="shared" si="9"/>
        <v>0.63533225283630468</v>
      </c>
      <c r="BB41" s="23">
        <f t="shared" si="10"/>
        <v>0.71052631578947367</v>
      </c>
      <c r="BC41" s="23">
        <f t="shared" si="11"/>
        <v>0.60344827586206895</v>
      </c>
      <c r="BD41" s="23">
        <f t="shared" si="12"/>
        <v>0.6470588235294118</v>
      </c>
      <c r="BE41" s="23">
        <f t="shared" si="13"/>
        <v>0.65445026178010468</v>
      </c>
      <c r="BF41" s="23">
        <f t="shared" si="14"/>
        <v>0.62676056338028174</v>
      </c>
      <c r="BG41" s="25">
        <f t="shared" si="15"/>
        <v>0.39555555555555555</v>
      </c>
      <c r="BH41" s="25">
        <f t="shared" si="41"/>
        <v>0</v>
      </c>
      <c r="BI41" s="25">
        <f t="shared" si="16"/>
        <v>0.13043478260869565</v>
      </c>
      <c r="BJ41" s="25">
        <f t="shared" si="17"/>
        <v>0.43478260869565216</v>
      </c>
      <c r="BK41" s="25">
        <f t="shared" si="18"/>
        <v>0.31818181818181818</v>
      </c>
      <c r="BL41" s="25">
        <f t="shared" si="19"/>
        <v>0.42767295597484278</v>
      </c>
      <c r="BM41" s="23">
        <f t="shared" si="20"/>
        <v>0.55867346938775508</v>
      </c>
      <c r="BN41" s="23">
        <f t="shared" si="21"/>
        <v>0.29629629629629628</v>
      </c>
      <c r="BO41" s="23">
        <f t="shared" si="22"/>
        <v>0.48571428571428571</v>
      </c>
      <c r="BP41" s="23">
        <f t="shared" si="23"/>
        <v>0.61660079051383399</v>
      </c>
      <c r="BQ41" s="23">
        <f t="shared" si="24"/>
        <v>0.496</v>
      </c>
      <c r="BR41" s="23">
        <f t="shared" si="25"/>
        <v>0.58801498127340823</v>
      </c>
      <c r="BS41" s="25">
        <f t="shared" si="26"/>
        <v>0.49918962722852511</v>
      </c>
      <c r="BT41" s="25">
        <f t="shared" si="27"/>
        <v>0.21052631578947367</v>
      </c>
      <c r="BU41" s="25">
        <f t="shared" si="28"/>
        <v>0.34482758620689657</v>
      </c>
      <c r="BV41" s="25">
        <f t="shared" si="29"/>
        <v>0.55242966751918154</v>
      </c>
      <c r="BW41" s="25">
        <f t="shared" si="30"/>
        <v>0.43455497382198954</v>
      </c>
      <c r="BX41" s="25">
        <f t="shared" si="31"/>
        <v>0.528169014084507</v>
      </c>
      <c r="BY41" s="23">
        <f t="shared" si="32"/>
        <v>0</v>
      </c>
      <c r="BZ41" s="23">
        <f t="shared" si="33"/>
        <v>0.3</v>
      </c>
      <c r="CA41" s="23">
        <f t="shared" si="34"/>
        <v>0.74398395721925126</v>
      </c>
      <c r="CB41" s="23">
        <f t="shared" si="35"/>
        <v>0.48053181386514715</v>
      </c>
      <c r="CC41" s="23">
        <f t="shared" si="36"/>
        <v>0.78772893772893771</v>
      </c>
      <c r="CD41" s="23">
        <f t="shared" si="37"/>
        <v>0.84351592356687899</v>
      </c>
      <c r="CE41" s="23">
        <f t="shared" si="38"/>
        <v>0.3810916179337232</v>
      </c>
      <c r="CF41" s="23">
        <f t="shared" si="39"/>
        <v>0.62420178799489157</v>
      </c>
      <c r="CG41" s="23">
        <f t="shared" si="40"/>
        <v>0.8227574171029669</v>
      </c>
      <c r="CH41" s="31">
        <f t="shared" si="57"/>
        <v>1.7578198887784124E-2</v>
      </c>
      <c r="CI41" s="31">
        <f t="shared" si="58"/>
        <v>-1.6272615486131989</v>
      </c>
      <c r="CJ41" s="31">
        <f t="shared" si="59"/>
        <v>-1.0717093439078844</v>
      </c>
      <c r="CK41" s="31">
        <f t="shared" si="60"/>
        <v>-2.0531738855591257</v>
      </c>
      <c r="CL41" s="31">
        <f t="shared" si="61"/>
        <v>-1.2467586359728965E-2</v>
      </c>
      <c r="CM41" s="31">
        <f t="shared" si="62"/>
        <v>5.2377176182138996E-3</v>
      </c>
      <c r="CN41" s="31">
        <f t="shared" si="63"/>
        <v>-0.7065238653244984</v>
      </c>
    </row>
    <row r="42" spans="1:92">
      <c r="A42" s="1" t="s">
        <v>123</v>
      </c>
      <c r="B42" t="s">
        <v>41</v>
      </c>
      <c r="C42" s="21">
        <v>251268</v>
      </c>
      <c r="D42" s="22">
        <v>64612</v>
      </c>
      <c r="E42" s="25">
        <v>432</v>
      </c>
      <c r="F42" s="25">
        <v>262</v>
      </c>
      <c r="G42" s="25">
        <v>30</v>
      </c>
      <c r="H42" s="25">
        <v>10</v>
      </c>
      <c r="I42" s="25">
        <v>32</v>
      </c>
      <c r="J42" s="25">
        <v>12</v>
      </c>
      <c r="K42" s="25">
        <v>57</v>
      </c>
      <c r="L42" s="25">
        <v>42</v>
      </c>
      <c r="M42" s="25">
        <v>271</v>
      </c>
      <c r="N42" s="25">
        <v>173</v>
      </c>
      <c r="O42" s="25">
        <v>14</v>
      </c>
      <c r="P42" s="25">
        <v>7</v>
      </c>
      <c r="Q42" s="25">
        <v>94</v>
      </c>
      <c r="R42" s="25">
        <v>60</v>
      </c>
      <c r="S42" s="25">
        <v>335</v>
      </c>
      <c r="T42" s="25">
        <v>200</v>
      </c>
      <c r="U42" s="23">
        <v>1727</v>
      </c>
      <c r="V42" s="23">
        <v>1116</v>
      </c>
      <c r="W42" s="23">
        <v>155</v>
      </c>
      <c r="X42" s="23">
        <v>36</v>
      </c>
      <c r="Y42" s="23">
        <v>164</v>
      </c>
      <c r="Z42" s="23">
        <v>89</v>
      </c>
      <c r="AA42" s="23">
        <v>145</v>
      </c>
      <c r="AB42" s="23">
        <v>117</v>
      </c>
      <c r="AC42" s="23">
        <v>1104</v>
      </c>
      <c r="AD42" s="23">
        <v>785</v>
      </c>
      <c r="AE42" s="23">
        <v>47</v>
      </c>
      <c r="AF42" s="23">
        <v>22</v>
      </c>
      <c r="AG42" s="23">
        <v>648</v>
      </c>
      <c r="AH42" s="23">
        <v>388</v>
      </c>
      <c r="AI42" s="23">
        <v>1065</v>
      </c>
      <c r="AJ42" s="23">
        <v>719</v>
      </c>
      <c r="AK42" s="25">
        <f t="shared" si="8"/>
        <v>2159</v>
      </c>
      <c r="AL42" s="25">
        <f t="shared" si="42"/>
        <v>1378</v>
      </c>
      <c r="AM42" s="25">
        <f t="shared" si="43"/>
        <v>185</v>
      </c>
      <c r="AN42" s="25">
        <f t="shared" si="44"/>
        <v>46</v>
      </c>
      <c r="AO42" s="25">
        <f t="shared" si="45"/>
        <v>196</v>
      </c>
      <c r="AP42" s="25">
        <f t="shared" si="46"/>
        <v>101</v>
      </c>
      <c r="AQ42" s="25">
        <f t="shared" si="47"/>
        <v>202</v>
      </c>
      <c r="AR42" s="25">
        <f t="shared" si="48"/>
        <v>159</v>
      </c>
      <c r="AS42" s="25">
        <f t="shared" si="49"/>
        <v>1375</v>
      </c>
      <c r="AT42" s="25">
        <f t="shared" si="50"/>
        <v>958</v>
      </c>
      <c r="AU42" s="25">
        <f t="shared" si="51"/>
        <v>61</v>
      </c>
      <c r="AV42" s="25">
        <f t="shared" si="52"/>
        <v>29</v>
      </c>
      <c r="AW42" s="25">
        <f t="shared" si="53"/>
        <v>742</v>
      </c>
      <c r="AX42" s="25">
        <f t="shared" si="54"/>
        <v>448</v>
      </c>
      <c r="AY42" s="25">
        <f t="shared" si="55"/>
        <v>1400</v>
      </c>
      <c r="AZ42" s="25">
        <f t="shared" si="56"/>
        <v>919</v>
      </c>
      <c r="BA42" s="23">
        <f t="shared" si="9"/>
        <v>0.7999073645206114</v>
      </c>
      <c r="BB42" s="23">
        <f t="shared" si="10"/>
        <v>0.83783783783783783</v>
      </c>
      <c r="BC42" s="23">
        <f t="shared" si="11"/>
        <v>0.83673469387755106</v>
      </c>
      <c r="BD42" s="23">
        <f t="shared" si="12"/>
        <v>0.80290909090909091</v>
      </c>
      <c r="BE42" s="23">
        <f t="shared" si="13"/>
        <v>0.87331536388140163</v>
      </c>
      <c r="BF42" s="23">
        <f t="shared" si="14"/>
        <v>0.76071428571428568</v>
      </c>
      <c r="BG42" s="25">
        <f t="shared" si="15"/>
        <v>0.60648148148148151</v>
      </c>
      <c r="BH42" s="25">
        <f t="shared" si="41"/>
        <v>0.33333333333333331</v>
      </c>
      <c r="BI42" s="25">
        <f t="shared" si="16"/>
        <v>0.375</v>
      </c>
      <c r="BJ42" s="25">
        <f t="shared" si="17"/>
        <v>0.63837638376383765</v>
      </c>
      <c r="BK42" s="25">
        <f t="shared" si="18"/>
        <v>0.63829787234042556</v>
      </c>
      <c r="BL42" s="25">
        <f t="shared" si="19"/>
        <v>0.59701492537313428</v>
      </c>
      <c r="BM42" s="23">
        <f t="shared" si="20"/>
        <v>0.64620729588882453</v>
      </c>
      <c r="BN42" s="23">
        <f t="shared" si="21"/>
        <v>0.23225806451612904</v>
      </c>
      <c r="BO42" s="23">
        <f t="shared" si="22"/>
        <v>0.54268292682926833</v>
      </c>
      <c r="BP42" s="23">
        <f t="shared" si="23"/>
        <v>0.71105072463768115</v>
      </c>
      <c r="BQ42" s="23">
        <f t="shared" si="24"/>
        <v>0.59876543209876543</v>
      </c>
      <c r="BR42" s="23">
        <f t="shared" si="25"/>
        <v>0.67511737089201873</v>
      </c>
      <c r="BS42" s="25">
        <f t="shared" si="26"/>
        <v>0.63825845298749417</v>
      </c>
      <c r="BT42" s="25">
        <f t="shared" si="27"/>
        <v>0.24864864864864866</v>
      </c>
      <c r="BU42" s="25">
        <f t="shared" si="28"/>
        <v>0.51530612244897955</v>
      </c>
      <c r="BV42" s="25">
        <f t="shared" si="29"/>
        <v>0.69672727272727275</v>
      </c>
      <c r="BW42" s="25">
        <f t="shared" si="30"/>
        <v>0.60377358490566035</v>
      </c>
      <c r="BX42" s="25">
        <f t="shared" si="31"/>
        <v>0.65642857142857147</v>
      </c>
      <c r="BY42" s="23">
        <f t="shared" si="32"/>
        <v>0.52215799614643543</v>
      </c>
      <c r="BZ42" s="23">
        <f t="shared" si="33"/>
        <v>0.58742774566473988</v>
      </c>
      <c r="CA42" s="23">
        <f t="shared" si="34"/>
        <v>1.0691489361702129</v>
      </c>
      <c r="CB42" s="23">
        <f t="shared" si="35"/>
        <v>0.32664064105198276</v>
      </c>
      <c r="CC42" s="23">
        <f t="shared" si="36"/>
        <v>0.7632126767127545</v>
      </c>
      <c r="CD42" s="23">
        <f t="shared" si="37"/>
        <v>0.88690568175964568</v>
      </c>
      <c r="CE42" s="23">
        <f t="shared" si="38"/>
        <v>0.35688088923997069</v>
      </c>
      <c r="CF42" s="23">
        <f t="shared" si="39"/>
        <v>0.73960951812875453</v>
      </c>
      <c r="CG42" s="23">
        <f t="shared" si="40"/>
        <v>0.91978565709240967</v>
      </c>
      <c r="CH42" s="31">
        <f t="shared" si="57"/>
        <v>1.463297035537295</v>
      </c>
      <c r="CI42" s="31">
        <f t="shared" si="58"/>
        <v>-0.10644484421224926</v>
      </c>
      <c r="CJ42" s="31">
        <f t="shared" si="59"/>
        <v>-0.21378022646023553</v>
      </c>
      <c r="CK42" s="31">
        <f t="shared" si="60"/>
        <v>-0.11357177340544464</v>
      </c>
      <c r="CL42" s="31">
        <f t="shared" si="61"/>
        <v>-0.10403424172000604</v>
      </c>
      <c r="CM42" s="31">
        <f t="shared" si="62"/>
        <v>0.45729331170936766</v>
      </c>
      <c r="CN42" s="31">
        <f t="shared" si="63"/>
        <v>-0.12907018306436455</v>
      </c>
    </row>
    <row r="43" spans="1:92">
      <c r="A43" s="1" t="s">
        <v>124</v>
      </c>
      <c r="B43" t="s">
        <v>42</v>
      </c>
      <c r="C43" s="21">
        <v>44794</v>
      </c>
      <c r="D43" s="22"/>
      <c r="E43" s="25">
        <v>10</v>
      </c>
      <c r="F43" s="25">
        <v>4</v>
      </c>
      <c r="G43" s="25">
        <v>2</v>
      </c>
      <c r="H43" s="25">
        <v>0</v>
      </c>
      <c r="I43" s="25">
        <v>0</v>
      </c>
      <c r="J43" s="25">
        <v>0</v>
      </c>
      <c r="K43" s="25">
        <v>3</v>
      </c>
      <c r="L43" s="25">
        <v>0</v>
      </c>
      <c r="M43" s="25">
        <v>3</v>
      </c>
      <c r="N43" s="25">
        <v>0</v>
      </c>
      <c r="O43" s="25">
        <v>1</v>
      </c>
      <c r="P43" s="25">
        <v>0</v>
      </c>
      <c r="Q43" s="25">
        <v>1</v>
      </c>
      <c r="R43" s="25">
        <v>0</v>
      </c>
      <c r="S43" s="25">
        <v>9</v>
      </c>
      <c r="T43" s="25">
        <v>4</v>
      </c>
      <c r="U43" s="23">
        <v>16</v>
      </c>
      <c r="V43" s="23">
        <v>11</v>
      </c>
      <c r="W43" s="23">
        <v>1</v>
      </c>
      <c r="X43" s="23">
        <v>0</v>
      </c>
      <c r="Y43" s="23">
        <v>1</v>
      </c>
      <c r="Z43" s="23">
        <v>0</v>
      </c>
      <c r="AA43" s="23">
        <v>1</v>
      </c>
      <c r="AB43" s="23">
        <v>0</v>
      </c>
      <c r="AC43" s="23">
        <v>10</v>
      </c>
      <c r="AD43" s="23">
        <v>9</v>
      </c>
      <c r="AE43" s="23">
        <v>2</v>
      </c>
      <c r="AF43" s="23">
        <v>0</v>
      </c>
      <c r="AG43" s="23">
        <v>3</v>
      </c>
      <c r="AH43" s="23">
        <v>0</v>
      </c>
      <c r="AI43" s="23">
        <v>13</v>
      </c>
      <c r="AJ43" s="23">
        <v>8</v>
      </c>
      <c r="AK43" s="25">
        <f t="shared" si="8"/>
        <v>26</v>
      </c>
      <c r="AL43" s="25">
        <f t="shared" si="42"/>
        <v>15</v>
      </c>
      <c r="AM43" s="25">
        <f t="shared" si="43"/>
        <v>3</v>
      </c>
      <c r="AN43" s="25">
        <f t="shared" si="44"/>
        <v>0</v>
      </c>
      <c r="AO43" s="25">
        <f t="shared" si="45"/>
        <v>1</v>
      </c>
      <c r="AP43" s="25">
        <f t="shared" si="46"/>
        <v>0</v>
      </c>
      <c r="AQ43" s="25">
        <f t="shared" si="47"/>
        <v>4</v>
      </c>
      <c r="AR43" s="25">
        <f t="shared" si="48"/>
        <v>0</v>
      </c>
      <c r="AS43" s="25">
        <f t="shared" si="49"/>
        <v>13</v>
      </c>
      <c r="AT43" s="25">
        <f t="shared" si="50"/>
        <v>9</v>
      </c>
      <c r="AU43" s="25">
        <f t="shared" si="51"/>
        <v>3</v>
      </c>
      <c r="AV43" s="25">
        <f t="shared" si="52"/>
        <v>0</v>
      </c>
      <c r="AW43" s="25">
        <f t="shared" si="53"/>
        <v>4</v>
      </c>
      <c r="AX43" s="25">
        <f t="shared" si="54"/>
        <v>0</v>
      </c>
      <c r="AY43" s="25">
        <f t="shared" si="55"/>
        <v>22</v>
      </c>
      <c r="AZ43" s="25">
        <f t="shared" si="56"/>
        <v>12</v>
      </c>
      <c r="BA43" s="23">
        <f t="shared" si="9"/>
        <v>0.61538461538461542</v>
      </c>
      <c r="BB43" s="23">
        <f t="shared" si="10"/>
        <v>0.33333333333333331</v>
      </c>
      <c r="BC43" s="23">
        <f t="shared" si="11"/>
        <v>1</v>
      </c>
      <c r="BD43" s="23">
        <f t="shared" si="12"/>
        <v>0.76923076923076927</v>
      </c>
      <c r="BE43" s="23">
        <f t="shared" si="13"/>
        <v>0.75</v>
      </c>
      <c r="BF43" s="23">
        <f t="shared" si="14"/>
        <v>0.59090909090909094</v>
      </c>
      <c r="BG43" s="25">
        <f t="shared" si="15"/>
        <v>0.4</v>
      </c>
      <c r="BH43" s="25">
        <f t="shared" si="41"/>
        <v>0</v>
      </c>
      <c r="BJ43" s="25">
        <f t="shared" si="17"/>
        <v>0</v>
      </c>
      <c r="BK43" s="25">
        <f t="shared" si="18"/>
        <v>0</v>
      </c>
      <c r="BL43" s="25">
        <f t="shared" si="19"/>
        <v>0.44444444444444442</v>
      </c>
      <c r="BM43" s="23">
        <f t="shared" si="20"/>
        <v>0.6875</v>
      </c>
      <c r="BN43" s="23">
        <f t="shared" si="21"/>
        <v>0</v>
      </c>
      <c r="BO43" s="23">
        <f t="shared" si="22"/>
        <v>0</v>
      </c>
      <c r="BP43" s="23">
        <f t="shared" si="23"/>
        <v>0.9</v>
      </c>
      <c r="BQ43" s="23">
        <f t="shared" si="24"/>
        <v>0</v>
      </c>
      <c r="BR43" s="23">
        <f t="shared" si="25"/>
        <v>0.61538461538461542</v>
      </c>
      <c r="BS43" s="25">
        <f t="shared" si="26"/>
        <v>0.57692307692307687</v>
      </c>
      <c r="BT43" s="25">
        <f t="shared" si="27"/>
        <v>0</v>
      </c>
      <c r="BU43" s="25">
        <f t="shared" si="28"/>
        <v>0</v>
      </c>
      <c r="BV43" s="25">
        <f t="shared" si="29"/>
        <v>0.69230769230769229</v>
      </c>
      <c r="BW43" s="25">
        <f t="shared" si="30"/>
        <v>0</v>
      </c>
      <c r="BX43" s="25">
        <f t="shared" si="31"/>
        <v>0.54545454545454541</v>
      </c>
      <c r="CA43" s="23">
        <f t="shared" si="34"/>
        <v>0</v>
      </c>
      <c r="CB43" s="23">
        <f t="shared" si="35"/>
        <v>0</v>
      </c>
      <c r="CC43" s="23">
        <f t="shared" si="36"/>
        <v>0</v>
      </c>
      <c r="CD43" s="23">
        <f t="shared" si="37"/>
        <v>0</v>
      </c>
      <c r="CE43" s="23">
        <f t="shared" si="38"/>
        <v>0</v>
      </c>
      <c r="CF43" s="23">
        <f t="shared" si="39"/>
        <v>0</v>
      </c>
      <c r="CG43" s="23">
        <f t="shared" si="40"/>
        <v>0</v>
      </c>
      <c r="CH43" s="31">
        <f t="shared" si="57"/>
        <v>-0.1576528850557084</v>
      </c>
      <c r="CI43" s="31">
        <f t="shared" si="58"/>
        <v>-0.77719088654348001</v>
      </c>
      <c r="CJ43" s="31">
        <f t="shared" si="59"/>
        <v>0.19093432345944447</v>
      </c>
      <c r="CK43" s="31">
        <f t="shared" si="60"/>
        <v>-2.012304306374149</v>
      </c>
      <c r="CL43" s="31">
        <f t="shared" si="61"/>
        <v>-1.4537825208016739</v>
      </c>
      <c r="CM43" s="31">
        <f t="shared" si="62"/>
        <v>-2.4397796982645334</v>
      </c>
      <c r="CN43" s="31">
        <f t="shared" si="63"/>
        <v>-5.603080786944834</v>
      </c>
    </row>
    <row r="44" spans="1:92">
      <c r="A44" s="1" t="s">
        <v>125</v>
      </c>
      <c r="B44" t="s">
        <v>43</v>
      </c>
      <c r="C44" s="21">
        <v>318053</v>
      </c>
      <c r="D44" s="22">
        <v>13786</v>
      </c>
      <c r="E44" s="25">
        <v>402</v>
      </c>
      <c r="F44" s="25">
        <v>231</v>
      </c>
      <c r="G44" s="25">
        <v>23</v>
      </c>
      <c r="H44" s="25">
        <v>3</v>
      </c>
      <c r="I44" s="25">
        <v>25</v>
      </c>
      <c r="J44" s="25">
        <v>12</v>
      </c>
      <c r="K44" s="25">
        <v>79</v>
      </c>
      <c r="L44" s="25">
        <v>45</v>
      </c>
      <c r="M44" s="25">
        <v>248</v>
      </c>
      <c r="N44" s="25">
        <v>159</v>
      </c>
      <c r="O44" s="25">
        <v>10</v>
      </c>
      <c r="P44" s="25">
        <v>5</v>
      </c>
      <c r="Q44" s="25">
        <v>122</v>
      </c>
      <c r="R44" s="25">
        <v>67</v>
      </c>
      <c r="S44" s="25">
        <v>277</v>
      </c>
      <c r="T44" s="25">
        <v>163</v>
      </c>
      <c r="U44" s="23">
        <v>1644</v>
      </c>
      <c r="V44" s="23">
        <v>880</v>
      </c>
      <c r="W44" s="23">
        <v>348</v>
      </c>
      <c r="X44" s="23">
        <v>66</v>
      </c>
      <c r="Y44" s="23">
        <v>195</v>
      </c>
      <c r="Z44" s="23">
        <v>64</v>
      </c>
      <c r="AA44" s="23">
        <v>240</v>
      </c>
      <c r="AB44" s="23">
        <v>186</v>
      </c>
      <c r="AC44" s="23">
        <v>714</v>
      </c>
      <c r="AD44" s="23">
        <v>481</v>
      </c>
      <c r="AE44" s="23">
        <v>46</v>
      </c>
      <c r="AF44" s="23">
        <v>30</v>
      </c>
      <c r="AG44" s="23">
        <v>598</v>
      </c>
      <c r="AH44" s="23">
        <v>273</v>
      </c>
      <c r="AI44" s="23">
        <v>1041</v>
      </c>
      <c r="AJ44" s="23">
        <v>606</v>
      </c>
      <c r="AK44" s="25">
        <f t="shared" si="8"/>
        <v>2046</v>
      </c>
      <c r="AL44" s="25">
        <f t="shared" si="42"/>
        <v>1111</v>
      </c>
      <c r="AM44" s="25">
        <f t="shared" si="43"/>
        <v>371</v>
      </c>
      <c r="AN44" s="25">
        <f t="shared" si="44"/>
        <v>69</v>
      </c>
      <c r="AO44" s="25">
        <f t="shared" si="45"/>
        <v>220</v>
      </c>
      <c r="AP44" s="25">
        <f t="shared" si="46"/>
        <v>76</v>
      </c>
      <c r="AQ44" s="25">
        <f t="shared" si="47"/>
        <v>319</v>
      </c>
      <c r="AR44" s="25">
        <f t="shared" si="48"/>
        <v>231</v>
      </c>
      <c r="AS44" s="25">
        <f t="shared" si="49"/>
        <v>962</v>
      </c>
      <c r="AT44" s="25">
        <f t="shared" si="50"/>
        <v>640</v>
      </c>
      <c r="AU44" s="25">
        <f t="shared" si="51"/>
        <v>56</v>
      </c>
      <c r="AV44" s="25">
        <f t="shared" si="52"/>
        <v>35</v>
      </c>
      <c r="AW44" s="25">
        <f t="shared" si="53"/>
        <v>720</v>
      </c>
      <c r="AX44" s="25">
        <f t="shared" si="54"/>
        <v>340</v>
      </c>
      <c r="AY44" s="25">
        <f t="shared" si="55"/>
        <v>1318</v>
      </c>
      <c r="AZ44" s="25">
        <f t="shared" si="56"/>
        <v>769</v>
      </c>
      <c r="BA44" s="23">
        <f t="shared" si="9"/>
        <v>0.80351906158357767</v>
      </c>
      <c r="BB44" s="23">
        <f t="shared" si="10"/>
        <v>0.93800539083557954</v>
      </c>
      <c r="BC44" s="23">
        <f t="shared" si="11"/>
        <v>0.88636363636363635</v>
      </c>
      <c r="BD44" s="23">
        <f t="shared" si="12"/>
        <v>0.74220374220374219</v>
      </c>
      <c r="BE44" s="23">
        <f t="shared" si="13"/>
        <v>0.8305555555555556</v>
      </c>
      <c r="BF44" s="23">
        <f t="shared" si="14"/>
        <v>0.7898330804248862</v>
      </c>
      <c r="BG44" s="25">
        <f t="shared" si="15"/>
        <v>0.57462686567164178</v>
      </c>
      <c r="BH44" s="25">
        <f t="shared" si="41"/>
        <v>0.13043478260869565</v>
      </c>
      <c r="BI44" s="25">
        <f t="shared" si="16"/>
        <v>0.48</v>
      </c>
      <c r="BJ44" s="25">
        <f t="shared" si="17"/>
        <v>0.6411290322580645</v>
      </c>
      <c r="BK44" s="25">
        <f t="shared" si="18"/>
        <v>0.54918032786885251</v>
      </c>
      <c r="BL44" s="25">
        <f t="shared" si="19"/>
        <v>0.58844765342960292</v>
      </c>
      <c r="BM44" s="23">
        <f t="shared" si="20"/>
        <v>0.53527980535279807</v>
      </c>
      <c r="BN44" s="23">
        <f t="shared" si="21"/>
        <v>0.18965517241379309</v>
      </c>
      <c r="BO44" s="23">
        <f t="shared" si="22"/>
        <v>0.3282051282051282</v>
      </c>
      <c r="BP44" s="23">
        <f t="shared" si="23"/>
        <v>0.6736694677871149</v>
      </c>
      <c r="BQ44" s="23">
        <f t="shared" si="24"/>
        <v>0.45652173913043476</v>
      </c>
      <c r="BR44" s="23">
        <f t="shared" si="25"/>
        <v>0.58213256484149856</v>
      </c>
      <c r="BS44" s="25">
        <f t="shared" si="26"/>
        <v>0.543010752688172</v>
      </c>
      <c r="BT44" s="25">
        <f t="shared" si="27"/>
        <v>0.18598382749326145</v>
      </c>
      <c r="BU44" s="25">
        <f t="shared" si="28"/>
        <v>0.34545454545454546</v>
      </c>
      <c r="BV44" s="25">
        <f t="shared" si="29"/>
        <v>0.66528066528066532</v>
      </c>
      <c r="BW44" s="25">
        <f t="shared" si="30"/>
        <v>0.47222222222222221</v>
      </c>
      <c r="BX44" s="25">
        <f t="shared" si="31"/>
        <v>0.58345978755690442</v>
      </c>
      <c r="BY44" s="23">
        <f t="shared" si="32"/>
        <v>0.20344544708777687</v>
      </c>
      <c r="BZ44" s="23">
        <f t="shared" si="33"/>
        <v>0.74867924528301888</v>
      </c>
      <c r="CA44" s="23">
        <f t="shared" si="34"/>
        <v>0.93326963693050391</v>
      </c>
      <c r="CB44" s="23">
        <f t="shared" si="35"/>
        <v>0.2815255573876263</v>
      </c>
      <c r="CC44" s="23">
        <f t="shared" si="36"/>
        <v>0.48719014872861022</v>
      </c>
      <c r="CD44" s="23">
        <f t="shared" si="37"/>
        <v>0.78422298751614283</v>
      </c>
      <c r="CE44" s="23">
        <f t="shared" si="38"/>
        <v>0.27955694070080861</v>
      </c>
      <c r="CF44" s="23">
        <f t="shared" si="39"/>
        <v>0.51926136363636366</v>
      </c>
      <c r="CG44" s="23">
        <f t="shared" si="40"/>
        <v>0.80934836006357458</v>
      </c>
      <c r="CH44" s="31">
        <f t="shared" si="57"/>
        <v>1.4950241808070979</v>
      </c>
      <c r="CI44" s="31">
        <f t="shared" si="58"/>
        <v>-1.1480463165799146</v>
      </c>
      <c r="CJ44" s="31">
        <f t="shared" si="59"/>
        <v>-1.3009933400682978</v>
      </c>
      <c r="CK44" s="31">
        <f t="shared" si="60"/>
        <v>-0.4064958406360763</v>
      </c>
      <c r="CL44" s="31">
        <f t="shared" si="61"/>
        <v>-0.3964787788730037</v>
      </c>
      <c r="CM44" s="31">
        <f t="shared" si="62"/>
        <v>-0.40581712093157041</v>
      </c>
      <c r="CN44" s="31">
        <f t="shared" si="63"/>
        <v>-0.78632650179276542</v>
      </c>
    </row>
    <row r="45" spans="1:92">
      <c r="A45" s="1" t="s">
        <v>126</v>
      </c>
      <c r="B45" t="s">
        <v>44</v>
      </c>
      <c r="C45" s="21">
        <v>1852808</v>
      </c>
      <c r="D45" s="22">
        <v>111717</v>
      </c>
      <c r="E45" s="25">
        <v>7190</v>
      </c>
      <c r="F45" s="25">
        <v>4300</v>
      </c>
      <c r="G45" s="25">
        <v>286</v>
      </c>
      <c r="H45" s="25">
        <v>100</v>
      </c>
      <c r="I45" s="25">
        <v>1431</v>
      </c>
      <c r="J45" s="25">
        <v>497</v>
      </c>
      <c r="K45" s="25">
        <v>2741</v>
      </c>
      <c r="L45" s="25">
        <v>1976</v>
      </c>
      <c r="M45" s="25">
        <v>2183</v>
      </c>
      <c r="N45" s="25">
        <v>1393</v>
      </c>
      <c r="O45" s="25">
        <v>212</v>
      </c>
      <c r="P45" s="25">
        <v>131</v>
      </c>
      <c r="Q45" s="25">
        <v>1822</v>
      </c>
      <c r="R45" s="25">
        <v>1091</v>
      </c>
      <c r="S45" s="25">
        <v>5352</v>
      </c>
      <c r="T45" s="25">
        <v>3200</v>
      </c>
      <c r="U45" s="23">
        <v>10127</v>
      </c>
      <c r="V45" s="23">
        <v>6126</v>
      </c>
      <c r="W45" s="23">
        <v>569</v>
      </c>
      <c r="X45" s="23">
        <v>243</v>
      </c>
      <c r="Y45" s="23">
        <v>3493</v>
      </c>
      <c r="Z45" s="23">
        <v>1231</v>
      </c>
      <c r="AA45" s="23">
        <v>2642</v>
      </c>
      <c r="AB45" s="23">
        <v>2205</v>
      </c>
      <c r="AC45" s="23">
        <v>2628</v>
      </c>
      <c r="AD45" s="23">
        <v>1960</v>
      </c>
      <c r="AE45" s="23">
        <v>392</v>
      </c>
      <c r="AF45" s="23">
        <v>213</v>
      </c>
      <c r="AG45" s="23">
        <v>3432</v>
      </c>
      <c r="AH45" s="23">
        <v>1985</v>
      </c>
      <c r="AI45" s="23">
        <v>6662</v>
      </c>
      <c r="AJ45" s="23">
        <v>4129</v>
      </c>
      <c r="AK45" s="25">
        <f t="shared" si="8"/>
        <v>17317</v>
      </c>
      <c r="AL45" s="25">
        <f t="shared" si="42"/>
        <v>10426</v>
      </c>
      <c r="AM45" s="25">
        <f t="shared" si="43"/>
        <v>855</v>
      </c>
      <c r="AN45" s="25">
        <f t="shared" si="44"/>
        <v>343</v>
      </c>
      <c r="AO45" s="25">
        <f t="shared" si="45"/>
        <v>4924</v>
      </c>
      <c r="AP45" s="25">
        <f t="shared" si="46"/>
        <v>1728</v>
      </c>
      <c r="AQ45" s="25">
        <f t="shared" si="47"/>
        <v>5383</v>
      </c>
      <c r="AR45" s="25">
        <f t="shared" si="48"/>
        <v>4181</v>
      </c>
      <c r="AS45" s="25">
        <f t="shared" si="49"/>
        <v>4811</v>
      </c>
      <c r="AT45" s="25">
        <f t="shared" si="50"/>
        <v>3353</v>
      </c>
      <c r="AU45" s="25">
        <f t="shared" si="51"/>
        <v>604</v>
      </c>
      <c r="AV45" s="25">
        <f t="shared" si="52"/>
        <v>344</v>
      </c>
      <c r="AW45" s="25">
        <f t="shared" si="53"/>
        <v>5254</v>
      </c>
      <c r="AX45" s="25">
        <f t="shared" si="54"/>
        <v>3076</v>
      </c>
      <c r="AY45" s="25">
        <f t="shared" si="55"/>
        <v>12014</v>
      </c>
      <c r="AZ45" s="25">
        <f t="shared" si="56"/>
        <v>7329</v>
      </c>
      <c r="BA45" s="23">
        <f t="shared" si="9"/>
        <v>0.58480106253970088</v>
      </c>
      <c r="BB45" s="23">
        <f t="shared" si="10"/>
        <v>0.66549707602339181</v>
      </c>
      <c r="BC45" s="23">
        <f t="shared" si="11"/>
        <v>0.70938261575954509</v>
      </c>
      <c r="BD45" s="23">
        <f t="shared" si="12"/>
        <v>0.54624818125129915</v>
      </c>
      <c r="BE45" s="23">
        <f t="shared" si="13"/>
        <v>0.6532165968785687</v>
      </c>
      <c r="BF45" s="23">
        <f t="shared" si="14"/>
        <v>0.55451972698518393</v>
      </c>
      <c r="BG45" s="25">
        <f t="shared" si="15"/>
        <v>0.59805285118219753</v>
      </c>
      <c r="BH45" s="25">
        <f t="shared" si="41"/>
        <v>0.34965034965034963</v>
      </c>
      <c r="BI45" s="25">
        <f t="shared" si="16"/>
        <v>0.34730957372466809</v>
      </c>
      <c r="BJ45" s="25">
        <f t="shared" si="17"/>
        <v>0.63811268896014661</v>
      </c>
      <c r="BK45" s="25">
        <f t="shared" si="18"/>
        <v>0.59879253567508228</v>
      </c>
      <c r="BL45" s="25">
        <f t="shared" si="19"/>
        <v>0.59790732436472349</v>
      </c>
      <c r="BM45" s="23">
        <f t="shared" si="20"/>
        <v>0.60491754715118007</v>
      </c>
      <c r="BN45" s="23">
        <f t="shared" si="21"/>
        <v>0.42706502636203869</v>
      </c>
      <c r="BO45" s="23">
        <f t="shared" si="22"/>
        <v>0.35241912396221015</v>
      </c>
      <c r="BP45" s="23">
        <f t="shared" si="23"/>
        <v>0.74581430745814303</v>
      </c>
      <c r="BQ45" s="23">
        <f t="shared" si="24"/>
        <v>0.5783799533799534</v>
      </c>
      <c r="BR45" s="23">
        <f t="shared" si="25"/>
        <v>0.61978384869408587</v>
      </c>
      <c r="BS45" s="25">
        <f t="shared" si="26"/>
        <v>0.60206733267887047</v>
      </c>
      <c r="BT45" s="25">
        <f t="shared" si="27"/>
        <v>0.40116959064327484</v>
      </c>
      <c r="BU45" s="25">
        <f t="shared" si="28"/>
        <v>0.35093419983753044</v>
      </c>
      <c r="BV45" s="25">
        <f t="shared" si="29"/>
        <v>0.69694450218249848</v>
      </c>
      <c r="BW45" s="25">
        <f t="shared" si="30"/>
        <v>0.58545869813475448</v>
      </c>
      <c r="BX45" s="25">
        <f t="shared" si="31"/>
        <v>0.61003828866322629</v>
      </c>
      <c r="BY45" s="23">
        <f t="shared" si="32"/>
        <v>0.54794451779376396</v>
      </c>
      <c r="BZ45" s="23">
        <f t="shared" si="33"/>
        <v>0.54427623793320201</v>
      </c>
      <c r="CA45" s="23">
        <f t="shared" si="34"/>
        <v>1.0014805159165752</v>
      </c>
      <c r="CB45" s="23">
        <f t="shared" si="35"/>
        <v>0.57261575983644786</v>
      </c>
      <c r="CC45" s="23">
        <f t="shared" si="36"/>
        <v>0.47252931519014713</v>
      </c>
      <c r="CD45" s="23">
        <f t="shared" si="37"/>
        <v>0.93319623381381678</v>
      </c>
      <c r="CE45" s="23">
        <f t="shared" si="38"/>
        <v>0.57561195961371758</v>
      </c>
      <c r="CF45" s="23">
        <f t="shared" si="39"/>
        <v>0.50353248894075719</v>
      </c>
      <c r="CG45" s="23">
        <f t="shared" si="40"/>
        <v>0.95970811835051706</v>
      </c>
      <c r="CH45" s="31">
        <f t="shared" si="57"/>
        <v>-0.42631573442003845</v>
      </c>
      <c r="CI45" s="31">
        <f t="shared" si="58"/>
        <v>-0.50222053309117576</v>
      </c>
      <c r="CJ45" s="31">
        <f t="shared" si="59"/>
        <v>-0.61846581042347859</v>
      </c>
      <c r="CK45" s="31">
        <f t="shared" si="60"/>
        <v>-0.19107855242887753</v>
      </c>
      <c r="CL45" s="31">
        <f t="shared" si="61"/>
        <v>0.72322183928616635</v>
      </c>
      <c r="CM45" s="31">
        <f t="shared" si="62"/>
        <v>-0.46742760219361701</v>
      </c>
      <c r="CN45" s="31">
        <f t="shared" si="63"/>
        <v>0.10852427666086582</v>
      </c>
    </row>
    <row r="46" spans="1:92">
      <c r="A46" s="1" t="s">
        <v>127</v>
      </c>
      <c r="B46" t="s">
        <v>45</v>
      </c>
      <c r="C46" s="21">
        <v>300951</v>
      </c>
      <c r="D46" s="22">
        <v>29832</v>
      </c>
      <c r="E46" s="25">
        <v>188</v>
      </c>
      <c r="F46" s="25">
        <v>142</v>
      </c>
      <c r="G46" s="25">
        <v>0</v>
      </c>
      <c r="H46" s="25">
        <v>0</v>
      </c>
      <c r="I46" s="25">
        <v>13</v>
      </c>
      <c r="J46" s="25">
        <v>8</v>
      </c>
      <c r="K46" s="25">
        <v>26</v>
      </c>
      <c r="L46" s="25">
        <v>22</v>
      </c>
      <c r="M46" s="25">
        <v>131</v>
      </c>
      <c r="N46" s="25">
        <v>100</v>
      </c>
      <c r="O46" s="25">
        <v>7</v>
      </c>
      <c r="P46" s="25">
        <v>4</v>
      </c>
      <c r="Q46" s="25">
        <v>32</v>
      </c>
      <c r="R46" s="25">
        <v>24</v>
      </c>
      <c r="S46" s="25">
        <v>155</v>
      </c>
      <c r="T46" s="25">
        <v>117</v>
      </c>
      <c r="U46" s="23">
        <v>424</v>
      </c>
      <c r="V46" s="23">
        <v>323</v>
      </c>
      <c r="W46" s="23">
        <v>5</v>
      </c>
      <c r="X46" s="23">
        <v>4</v>
      </c>
      <c r="Y46" s="23">
        <v>49</v>
      </c>
      <c r="Z46" s="23">
        <v>20</v>
      </c>
      <c r="AA46" s="23">
        <v>30</v>
      </c>
      <c r="AB46" s="23">
        <v>25</v>
      </c>
      <c r="AC46" s="23">
        <v>290</v>
      </c>
      <c r="AD46" s="23">
        <v>238</v>
      </c>
      <c r="AE46" s="23">
        <v>17</v>
      </c>
      <c r="AF46" s="23">
        <v>13</v>
      </c>
      <c r="AG46" s="23">
        <v>107</v>
      </c>
      <c r="AH46" s="23">
        <v>80</v>
      </c>
      <c r="AI46" s="23">
        <v>315</v>
      </c>
      <c r="AJ46" s="23">
        <v>241</v>
      </c>
      <c r="AK46" s="25">
        <f t="shared" si="8"/>
        <v>612</v>
      </c>
      <c r="AL46" s="25">
        <f t="shared" si="42"/>
        <v>465</v>
      </c>
      <c r="AM46" s="25">
        <f t="shared" si="43"/>
        <v>5</v>
      </c>
      <c r="AN46" s="25">
        <f t="shared" si="44"/>
        <v>4</v>
      </c>
      <c r="AO46" s="25">
        <f t="shared" si="45"/>
        <v>62</v>
      </c>
      <c r="AP46" s="25">
        <f t="shared" si="46"/>
        <v>28</v>
      </c>
      <c r="AQ46" s="25">
        <f t="shared" si="47"/>
        <v>56</v>
      </c>
      <c r="AR46" s="25">
        <f t="shared" si="48"/>
        <v>47</v>
      </c>
      <c r="AS46" s="25">
        <f t="shared" si="49"/>
        <v>421</v>
      </c>
      <c r="AT46" s="25">
        <f t="shared" si="50"/>
        <v>338</v>
      </c>
      <c r="AU46" s="25">
        <f t="shared" si="51"/>
        <v>24</v>
      </c>
      <c r="AV46" s="25">
        <f t="shared" si="52"/>
        <v>17</v>
      </c>
      <c r="AW46" s="25">
        <f t="shared" si="53"/>
        <v>139</v>
      </c>
      <c r="AX46" s="25">
        <f t="shared" si="54"/>
        <v>104</v>
      </c>
      <c r="AY46" s="25">
        <f t="shared" si="55"/>
        <v>470</v>
      </c>
      <c r="AZ46" s="25">
        <f t="shared" si="56"/>
        <v>358</v>
      </c>
      <c r="BA46" s="23">
        <f t="shared" si="9"/>
        <v>0.69281045751633985</v>
      </c>
      <c r="BB46" s="23">
        <f t="shared" si="10"/>
        <v>1</v>
      </c>
      <c r="BC46" s="23">
        <f t="shared" si="11"/>
        <v>0.79032258064516125</v>
      </c>
      <c r="BD46" s="23">
        <f t="shared" si="12"/>
        <v>0.6888361045130641</v>
      </c>
      <c r="BE46" s="23">
        <f t="shared" si="13"/>
        <v>0.76978417266187049</v>
      </c>
      <c r="BF46" s="23">
        <f t="shared" si="14"/>
        <v>0.67021276595744683</v>
      </c>
      <c r="BG46" s="25">
        <f t="shared" si="15"/>
        <v>0.75531914893617025</v>
      </c>
      <c r="BI46" s="25">
        <f t="shared" si="16"/>
        <v>0.61538461538461542</v>
      </c>
      <c r="BJ46" s="25">
        <f t="shared" si="17"/>
        <v>0.76335877862595425</v>
      </c>
      <c r="BK46" s="25">
        <f t="shared" si="18"/>
        <v>0.75</v>
      </c>
      <c r="BL46" s="25">
        <f t="shared" si="19"/>
        <v>0.75483870967741939</v>
      </c>
      <c r="BM46" s="23">
        <f t="shared" si="20"/>
        <v>0.7617924528301887</v>
      </c>
      <c r="BN46" s="23">
        <f t="shared" si="21"/>
        <v>0.8</v>
      </c>
      <c r="BO46" s="23">
        <f t="shared" si="22"/>
        <v>0.40816326530612246</v>
      </c>
      <c r="BP46" s="23">
        <f t="shared" si="23"/>
        <v>0.82068965517241377</v>
      </c>
      <c r="BQ46" s="23">
        <f t="shared" si="24"/>
        <v>0.74766355140186913</v>
      </c>
      <c r="BR46" s="23">
        <f t="shared" si="25"/>
        <v>0.76507936507936503</v>
      </c>
      <c r="BS46" s="25">
        <f t="shared" si="26"/>
        <v>0.75980392156862742</v>
      </c>
      <c r="BT46" s="25">
        <f t="shared" si="27"/>
        <v>0.8</v>
      </c>
      <c r="BU46" s="25">
        <f t="shared" si="28"/>
        <v>0.45161290322580644</v>
      </c>
      <c r="BV46" s="25">
        <f t="shared" si="29"/>
        <v>0.80285035629453683</v>
      </c>
      <c r="BW46" s="25">
        <f t="shared" si="30"/>
        <v>0.74820143884892087</v>
      </c>
      <c r="BX46" s="25">
        <f t="shared" si="31"/>
        <v>0.76170212765957446</v>
      </c>
      <c r="BY46" s="23">
        <f t="shared" si="32"/>
        <v>0</v>
      </c>
      <c r="BZ46" s="23">
        <f t="shared" si="33"/>
        <v>0.80615384615384611</v>
      </c>
      <c r="CA46" s="23">
        <f t="shared" si="34"/>
        <v>0.9935897435897435</v>
      </c>
      <c r="CB46" s="23">
        <f t="shared" si="35"/>
        <v>0.97478991596638664</v>
      </c>
      <c r="CC46" s="23">
        <f t="shared" si="36"/>
        <v>0.49734179386040134</v>
      </c>
      <c r="CD46" s="23">
        <f t="shared" si="37"/>
        <v>0.97723659208128133</v>
      </c>
      <c r="CE46" s="23">
        <f t="shared" si="38"/>
        <v>0.99644970414201184</v>
      </c>
      <c r="CF46" s="23">
        <f t="shared" si="39"/>
        <v>0.56251192975758735</v>
      </c>
      <c r="CG46" s="23">
        <f t="shared" si="40"/>
        <v>0.98227563200835977</v>
      </c>
      <c r="CH46" s="31">
        <f t="shared" si="57"/>
        <v>0.52249855016254354</v>
      </c>
      <c r="CI46" s="31">
        <f t="shared" si="58"/>
        <v>1.2227414630253142</v>
      </c>
      <c r="CJ46" s="31">
        <f t="shared" si="59"/>
        <v>0.91908321215044864</v>
      </c>
      <c r="CK46" s="31">
        <f t="shared" si="60"/>
        <v>1.2550881146375437</v>
      </c>
      <c r="CL46" s="31">
        <f t="shared" si="61"/>
        <v>2.3148593816027834</v>
      </c>
      <c r="CM46" s="31">
        <f t="shared" si="62"/>
        <v>-0.23640333608344738</v>
      </c>
      <c r="CN46" s="31">
        <f t="shared" si="63"/>
        <v>0.24283253436599433</v>
      </c>
    </row>
    <row r="47" spans="1:92">
      <c r="A47" t="s">
        <v>128</v>
      </c>
      <c r="B47" t="s">
        <v>46</v>
      </c>
      <c r="C47" s="21">
        <v>26141</v>
      </c>
      <c r="D47" s="22">
        <v>905</v>
      </c>
      <c r="E47" s="25">
        <v>76</v>
      </c>
      <c r="F47" s="25">
        <v>47</v>
      </c>
      <c r="G47" s="25">
        <v>0</v>
      </c>
      <c r="H47" s="25">
        <v>0</v>
      </c>
      <c r="I47" s="25">
        <v>0</v>
      </c>
      <c r="J47" s="25">
        <v>0</v>
      </c>
      <c r="K47" s="25">
        <v>6</v>
      </c>
      <c r="L47" s="25">
        <v>3</v>
      </c>
      <c r="M47" s="25">
        <v>57</v>
      </c>
      <c r="N47" s="25">
        <v>35</v>
      </c>
      <c r="O47" s="25">
        <v>4</v>
      </c>
      <c r="P47" s="25">
        <v>0</v>
      </c>
      <c r="Q47" s="25">
        <v>15</v>
      </c>
      <c r="R47" s="25">
        <v>11</v>
      </c>
      <c r="S47" s="25">
        <v>60</v>
      </c>
      <c r="T47" s="25">
        <v>36</v>
      </c>
      <c r="U47" s="23">
        <v>74</v>
      </c>
      <c r="V47" s="23">
        <v>63</v>
      </c>
      <c r="W47" s="23">
        <v>1</v>
      </c>
      <c r="X47" s="23">
        <v>0</v>
      </c>
      <c r="Y47" s="23">
        <v>2</v>
      </c>
      <c r="Z47" s="23">
        <v>0</v>
      </c>
      <c r="AA47" s="23">
        <v>8</v>
      </c>
      <c r="AB47" s="23">
        <v>6</v>
      </c>
      <c r="AC47" s="23">
        <v>58</v>
      </c>
      <c r="AD47" s="23">
        <v>51</v>
      </c>
      <c r="AE47" s="23">
        <v>1</v>
      </c>
      <c r="AF47" s="23">
        <v>0</v>
      </c>
      <c r="AG47" s="23">
        <v>19</v>
      </c>
      <c r="AH47" s="23">
        <v>17</v>
      </c>
      <c r="AI47" s="23">
        <v>54</v>
      </c>
      <c r="AJ47" s="23">
        <v>46</v>
      </c>
      <c r="AK47" s="25">
        <f t="shared" si="8"/>
        <v>150</v>
      </c>
      <c r="AL47" s="25">
        <f t="shared" si="42"/>
        <v>110</v>
      </c>
      <c r="AM47" s="25">
        <f t="shared" si="43"/>
        <v>1</v>
      </c>
      <c r="AN47" s="25">
        <f t="shared" si="44"/>
        <v>0</v>
      </c>
      <c r="AO47" s="25">
        <f t="shared" si="45"/>
        <v>2</v>
      </c>
      <c r="AP47" s="25">
        <f t="shared" si="46"/>
        <v>0</v>
      </c>
      <c r="AQ47" s="25">
        <f t="shared" si="47"/>
        <v>14</v>
      </c>
      <c r="AR47" s="25">
        <f t="shared" si="48"/>
        <v>9</v>
      </c>
      <c r="AS47" s="25">
        <f t="shared" si="49"/>
        <v>115</v>
      </c>
      <c r="AT47" s="25">
        <f t="shared" si="50"/>
        <v>86</v>
      </c>
      <c r="AU47" s="25">
        <f t="shared" si="51"/>
        <v>5</v>
      </c>
      <c r="AV47" s="25">
        <f t="shared" si="52"/>
        <v>0</v>
      </c>
      <c r="AW47" s="25">
        <f t="shared" si="53"/>
        <v>34</v>
      </c>
      <c r="AX47" s="25">
        <f t="shared" si="54"/>
        <v>28</v>
      </c>
      <c r="AY47" s="25">
        <f t="shared" si="55"/>
        <v>114</v>
      </c>
      <c r="AZ47" s="25">
        <f t="shared" si="56"/>
        <v>82</v>
      </c>
      <c r="BA47" s="23">
        <f t="shared" si="9"/>
        <v>0.49333333333333335</v>
      </c>
      <c r="BB47" s="23">
        <f t="shared" si="10"/>
        <v>1</v>
      </c>
      <c r="BC47" s="23">
        <f t="shared" si="11"/>
        <v>1</v>
      </c>
      <c r="BD47" s="23">
        <f t="shared" si="12"/>
        <v>0.5043478260869565</v>
      </c>
      <c r="BE47" s="23">
        <f t="shared" si="13"/>
        <v>0.55882352941176472</v>
      </c>
      <c r="BF47" s="23">
        <f t="shared" si="14"/>
        <v>0.47368421052631576</v>
      </c>
      <c r="BG47" s="25">
        <f t="shared" si="15"/>
        <v>0.61842105263157898</v>
      </c>
      <c r="BJ47" s="25">
        <f t="shared" si="17"/>
        <v>0.61403508771929827</v>
      </c>
      <c r="BK47" s="25">
        <f t="shared" si="18"/>
        <v>0.73333333333333328</v>
      </c>
      <c r="BL47" s="25">
        <f t="shared" si="19"/>
        <v>0.6</v>
      </c>
      <c r="BM47" s="23">
        <f t="shared" si="20"/>
        <v>0.85135135135135132</v>
      </c>
      <c r="BN47" s="23">
        <f t="shared" si="21"/>
        <v>0</v>
      </c>
      <c r="BO47" s="23">
        <f t="shared" si="22"/>
        <v>0</v>
      </c>
      <c r="BP47" s="23">
        <f t="shared" si="23"/>
        <v>0.87931034482758619</v>
      </c>
      <c r="BQ47" s="23">
        <f t="shared" si="24"/>
        <v>0.89473684210526316</v>
      </c>
      <c r="BR47" s="23">
        <f t="shared" si="25"/>
        <v>0.85185185185185186</v>
      </c>
      <c r="BS47" s="25">
        <f t="shared" si="26"/>
        <v>0.73333333333333328</v>
      </c>
      <c r="BT47" s="25">
        <f t="shared" si="27"/>
        <v>0</v>
      </c>
      <c r="BU47" s="25">
        <f t="shared" si="28"/>
        <v>0</v>
      </c>
      <c r="BV47" s="25">
        <f t="shared" si="29"/>
        <v>0.74782608695652175</v>
      </c>
      <c r="BW47" s="25">
        <f t="shared" si="30"/>
        <v>0.82352941176470584</v>
      </c>
      <c r="BX47" s="25">
        <f t="shared" si="31"/>
        <v>0.7192982456140351</v>
      </c>
      <c r="BY47" s="23">
        <f t="shared" si="32"/>
        <v>0</v>
      </c>
      <c r="BZ47" s="23">
        <f t="shared" si="33"/>
        <v>0</v>
      </c>
      <c r="CA47" s="23">
        <f t="shared" si="34"/>
        <v>1.2222222222222221</v>
      </c>
      <c r="CB47" s="23">
        <f t="shared" si="35"/>
        <v>0</v>
      </c>
      <c r="CC47" s="23">
        <f t="shared" si="36"/>
        <v>0</v>
      </c>
      <c r="CD47" s="23">
        <f t="shared" si="37"/>
        <v>1.0503432494279177</v>
      </c>
      <c r="CE47" s="23">
        <f t="shared" si="38"/>
        <v>0</v>
      </c>
      <c r="CF47" s="23">
        <f t="shared" si="39"/>
        <v>0</v>
      </c>
      <c r="CG47" s="23">
        <f t="shared" si="40"/>
        <v>1.1449067431850788</v>
      </c>
      <c r="CH47" s="31">
        <f t="shared" si="57"/>
        <v>-1.2298188747542993</v>
      </c>
      <c r="CI47" s="31">
        <f t="shared" si="58"/>
        <v>0.93326671881968648</v>
      </c>
      <c r="CJ47" s="31">
        <f t="shared" si="59"/>
        <v>1.7968602937556479</v>
      </c>
      <c r="CK47" s="31">
        <f t="shared" si="60"/>
        <v>-3.7795924808912257E-3</v>
      </c>
      <c r="CL47" s="31">
        <f t="shared" si="61"/>
        <v>-1.4537825208016739</v>
      </c>
      <c r="CM47" s="31">
        <f t="shared" si="62"/>
        <v>-2.4397796982645334</v>
      </c>
      <c r="CN47" s="31">
        <f t="shared" si="63"/>
        <v>1.2107150189835838</v>
      </c>
    </row>
    <row r="48" spans="1:92">
      <c r="A48" t="s">
        <v>129</v>
      </c>
      <c r="B48" t="s">
        <v>47</v>
      </c>
      <c r="C48" s="21">
        <v>405826</v>
      </c>
      <c r="D48" s="22">
        <v>25649</v>
      </c>
      <c r="E48" s="25">
        <v>3577</v>
      </c>
      <c r="F48" s="25">
        <v>2342</v>
      </c>
      <c r="G48" s="25">
        <v>203</v>
      </c>
      <c r="H48" s="25">
        <v>63</v>
      </c>
      <c r="I48" s="25">
        <v>299</v>
      </c>
      <c r="J48" s="25">
        <v>157</v>
      </c>
      <c r="K48" s="25">
        <v>1424</v>
      </c>
      <c r="L48" s="25">
        <v>1042</v>
      </c>
      <c r="M48" s="25">
        <v>1254</v>
      </c>
      <c r="N48" s="25">
        <v>817</v>
      </c>
      <c r="O48" s="25">
        <v>167</v>
      </c>
      <c r="P48" s="25">
        <v>125</v>
      </c>
      <c r="Q48" s="25">
        <v>959</v>
      </c>
      <c r="R48" s="25">
        <v>630</v>
      </c>
      <c r="S48" s="25">
        <v>2613</v>
      </c>
      <c r="T48" s="25">
        <v>1708</v>
      </c>
      <c r="U48" s="23">
        <v>2459</v>
      </c>
      <c r="V48" s="23">
        <v>1714</v>
      </c>
      <c r="W48" s="23">
        <v>253</v>
      </c>
      <c r="X48" s="23">
        <v>85</v>
      </c>
      <c r="Y48" s="23">
        <v>206</v>
      </c>
      <c r="Z48" s="23">
        <v>125</v>
      </c>
      <c r="AA48" s="23">
        <v>643</v>
      </c>
      <c r="AB48" s="23">
        <v>506</v>
      </c>
      <c r="AC48" s="23">
        <v>1105</v>
      </c>
      <c r="AD48" s="23">
        <v>810</v>
      </c>
      <c r="AE48" s="23">
        <v>92</v>
      </c>
      <c r="AF48" s="23">
        <v>72</v>
      </c>
      <c r="AG48" s="23">
        <v>760</v>
      </c>
      <c r="AH48" s="23">
        <v>541</v>
      </c>
      <c r="AI48" s="23">
        <v>1691</v>
      </c>
      <c r="AJ48" s="23">
        <v>1169</v>
      </c>
      <c r="AK48" s="25">
        <f t="shared" si="8"/>
        <v>6036</v>
      </c>
      <c r="AL48" s="25">
        <f t="shared" si="42"/>
        <v>4056</v>
      </c>
      <c r="AM48" s="25">
        <f t="shared" si="43"/>
        <v>456</v>
      </c>
      <c r="AN48" s="25">
        <f t="shared" si="44"/>
        <v>148</v>
      </c>
      <c r="AO48" s="25">
        <f t="shared" si="45"/>
        <v>505</v>
      </c>
      <c r="AP48" s="25">
        <f t="shared" si="46"/>
        <v>282</v>
      </c>
      <c r="AQ48" s="25">
        <f t="shared" si="47"/>
        <v>2067</v>
      </c>
      <c r="AR48" s="25">
        <f t="shared" si="48"/>
        <v>1548</v>
      </c>
      <c r="AS48" s="25">
        <f t="shared" si="49"/>
        <v>2359</v>
      </c>
      <c r="AT48" s="25">
        <f t="shared" si="50"/>
        <v>1627</v>
      </c>
      <c r="AU48" s="25">
        <f t="shared" si="51"/>
        <v>259</v>
      </c>
      <c r="AV48" s="25">
        <f t="shared" si="52"/>
        <v>197</v>
      </c>
      <c r="AW48" s="25">
        <f t="shared" si="53"/>
        <v>1719</v>
      </c>
      <c r="AX48" s="25">
        <f t="shared" si="54"/>
        <v>1171</v>
      </c>
      <c r="AY48" s="25">
        <f t="shared" si="55"/>
        <v>4304</v>
      </c>
      <c r="AZ48" s="25">
        <f t="shared" si="56"/>
        <v>2877</v>
      </c>
      <c r="BA48" s="23">
        <f t="shared" si="9"/>
        <v>0.40738899933730949</v>
      </c>
      <c r="BB48" s="23">
        <f t="shared" si="10"/>
        <v>0.55482456140350878</v>
      </c>
      <c r="BC48" s="23">
        <f t="shared" si="11"/>
        <v>0.40792079207920789</v>
      </c>
      <c r="BD48" s="23">
        <f t="shared" si="12"/>
        <v>0.46841882153454856</v>
      </c>
      <c r="BE48" s="23">
        <f t="shared" si="13"/>
        <v>0.4421175101803374</v>
      </c>
      <c r="BF48" s="23">
        <f t="shared" si="14"/>
        <v>0.39289033457249073</v>
      </c>
      <c r="BG48" s="25">
        <f t="shared" si="15"/>
        <v>0.65473860777187587</v>
      </c>
      <c r="BH48" s="25">
        <f t="shared" si="41"/>
        <v>0.31034482758620691</v>
      </c>
      <c r="BI48" s="25">
        <f t="shared" si="16"/>
        <v>0.52508361204013376</v>
      </c>
      <c r="BJ48" s="25">
        <f t="shared" si="17"/>
        <v>0.65151515151515149</v>
      </c>
      <c r="BK48" s="25">
        <f t="shared" si="18"/>
        <v>0.65693430656934304</v>
      </c>
      <c r="BL48" s="25">
        <f t="shared" si="19"/>
        <v>0.65365480290853428</v>
      </c>
      <c r="BM48" s="23">
        <f t="shared" si="20"/>
        <v>0.69703131354209025</v>
      </c>
      <c r="BN48" s="23">
        <f t="shared" si="21"/>
        <v>0.33596837944664032</v>
      </c>
      <c r="BO48" s="23">
        <f t="shared" si="22"/>
        <v>0.60679611650485432</v>
      </c>
      <c r="BP48" s="23">
        <f t="shared" si="23"/>
        <v>0.73303167420814475</v>
      </c>
      <c r="BQ48" s="23">
        <f t="shared" si="24"/>
        <v>0.71184210526315794</v>
      </c>
      <c r="BR48" s="23">
        <f t="shared" si="25"/>
        <v>0.69130691898285035</v>
      </c>
      <c r="BS48" s="25">
        <f t="shared" si="26"/>
        <v>0.67196819085487081</v>
      </c>
      <c r="BT48" s="25">
        <f t="shared" si="27"/>
        <v>0.32456140350877194</v>
      </c>
      <c r="BU48" s="25">
        <f t="shared" si="28"/>
        <v>0.55841584158415847</v>
      </c>
      <c r="BV48" s="25">
        <f t="shared" si="29"/>
        <v>0.68969902501059777</v>
      </c>
      <c r="BW48" s="25">
        <f t="shared" si="30"/>
        <v>0.68121000581733571</v>
      </c>
      <c r="BX48" s="25">
        <f t="shared" si="31"/>
        <v>0.66844795539033453</v>
      </c>
      <c r="BY48" s="23">
        <f t="shared" si="32"/>
        <v>0.47634322373696875</v>
      </c>
      <c r="BZ48" s="23">
        <f t="shared" si="33"/>
        <v>0.80594228824764724</v>
      </c>
      <c r="CA48" s="23">
        <f t="shared" si="34"/>
        <v>1.0050171797808509</v>
      </c>
      <c r="CB48" s="23">
        <f t="shared" si="35"/>
        <v>0.45832723368955258</v>
      </c>
      <c r="CC48" s="23">
        <f t="shared" si="36"/>
        <v>0.82778976387390624</v>
      </c>
      <c r="CD48" s="23">
        <f t="shared" si="37"/>
        <v>1.029704875962361</v>
      </c>
      <c r="CE48" s="23">
        <f t="shared" si="38"/>
        <v>0.47058411240147074</v>
      </c>
      <c r="CF48" s="23">
        <f t="shared" si="39"/>
        <v>0.80965148758268579</v>
      </c>
      <c r="CG48" s="23">
        <f t="shared" si="40"/>
        <v>1.0190920629258995</v>
      </c>
      <c r="CH48" s="31">
        <f t="shared" si="57"/>
        <v>-1.9848014555936886</v>
      </c>
      <c r="CI48" s="31">
        <f t="shared" si="58"/>
        <v>0.26219515954054917</v>
      </c>
      <c r="CJ48" s="31">
        <f t="shared" si="59"/>
        <v>0.2843518254942996</v>
      </c>
      <c r="CK48" s="31">
        <f t="shared" si="60"/>
        <v>0.33018412653161017</v>
      </c>
      <c r="CL48" s="31">
        <f t="shared" si="61"/>
        <v>0.32599923559818711</v>
      </c>
      <c r="CM48" s="31">
        <f t="shared" si="62"/>
        <v>0.73164983944009387</v>
      </c>
      <c r="CN48" s="31">
        <f t="shared" si="63"/>
        <v>0.4619417710513381</v>
      </c>
    </row>
    <row r="49" spans="1:92">
      <c r="A49" t="s">
        <v>130</v>
      </c>
      <c r="B49" t="s">
        <v>48</v>
      </c>
      <c r="C49" s="21">
        <v>377376</v>
      </c>
      <c r="D49" s="22">
        <v>15045</v>
      </c>
      <c r="E49" s="25">
        <v>2305</v>
      </c>
      <c r="F49" s="25">
        <v>1591</v>
      </c>
      <c r="G49" s="25">
        <v>30</v>
      </c>
      <c r="H49" s="25">
        <v>13</v>
      </c>
      <c r="I49" s="25">
        <v>117</v>
      </c>
      <c r="J49" s="25">
        <v>55</v>
      </c>
      <c r="K49" s="25">
        <v>1002</v>
      </c>
      <c r="L49" s="25">
        <v>758</v>
      </c>
      <c r="M49" s="25">
        <v>865</v>
      </c>
      <c r="N49" s="25">
        <v>557</v>
      </c>
      <c r="O49" s="25">
        <v>126</v>
      </c>
      <c r="P49" s="25">
        <v>95</v>
      </c>
      <c r="Q49" s="25">
        <v>702</v>
      </c>
      <c r="R49" s="25">
        <v>498</v>
      </c>
      <c r="S49" s="25">
        <v>1601</v>
      </c>
      <c r="T49" s="25">
        <v>1091</v>
      </c>
      <c r="U49" s="23">
        <v>1730</v>
      </c>
      <c r="V49" s="23">
        <v>1371</v>
      </c>
      <c r="W49" s="23">
        <v>35</v>
      </c>
      <c r="X49" s="23">
        <v>16</v>
      </c>
      <c r="Y49" s="23">
        <v>123</v>
      </c>
      <c r="Z49" s="23">
        <v>77</v>
      </c>
      <c r="AA49" s="23">
        <v>588</v>
      </c>
      <c r="AB49" s="23">
        <v>510</v>
      </c>
      <c r="AC49" s="23">
        <v>749</v>
      </c>
      <c r="AD49" s="23">
        <v>585</v>
      </c>
      <c r="AE49" s="23">
        <v>80</v>
      </c>
      <c r="AF49" s="23">
        <v>70</v>
      </c>
      <c r="AG49" s="23">
        <v>578</v>
      </c>
      <c r="AH49" s="23">
        <v>460</v>
      </c>
      <c r="AI49" s="23">
        <v>1141</v>
      </c>
      <c r="AJ49" s="23">
        <v>902</v>
      </c>
      <c r="AK49" s="25">
        <f t="shared" si="8"/>
        <v>4035</v>
      </c>
      <c r="AL49" s="25">
        <f t="shared" si="42"/>
        <v>2962</v>
      </c>
      <c r="AM49" s="25">
        <f t="shared" si="43"/>
        <v>65</v>
      </c>
      <c r="AN49" s="25">
        <f t="shared" si="44"/>
        <v>29</v>
      </c>
      <c r="AO49" s="25">
        <f t="shared" si="45"/>
        <v>240</v>
      </c>
      <c r="AP49" s="25">
        <f t="shared" si="46"/>
        <v>132</v>
      </c>
      <c r="AQ49" s="25">
        <f t="shared" si="47"/>
        <v>1590</v>
      </c>
      <c r="AR49" s="25">
        <f t="shared" si="48"/>
        <v>1268</v>
      </c>
      <c r="AS49" s="25">
        <f t="shared" si="49"/>
        <v>1614</v>
      </c>
      <c r="AT49" s="25">
        <f t="shared" si="50"/>
        <v>1142</v>
      </c>
      <c r="AU49" s="25">
        <f t="shared" si="51"/>
        <v>206</v>
      </c>
      <c r="AV49" s="25">
        <f t="shared" si="52"/>
        <v>165</v>
      </c>
      <c r="AW49" s="25">
        <f t="shared" si="53"/>
        <v>1280</v>
      </c>
      <c r="AX49" s="25">
        <f t="shared" si="54"/>
        <v>958</v>
      </c>
      <c r="AY49" s="25">
        <f t="shared" si="55"/>
        <v>2742</v>
      </c>
      <c r="AZ49" s="25">
        <f t="shared" si="56"/>
        <v>1993</v>
      </c>
      <c r="BA49" s="23">
        <f t="shared" si="9"/>
        <v>0.42874845105328374</v>
      </c>
      <c r="BB49" s="23">
        <f t="shared" si="10"/>
        <v>0.53846153846153844</v>
      </c>
      <c r="BC49" s="23">
        <f t="shared" si="11"/>
        <v>0.51249999999999996</v>
      </c>
      <c r="BD49" s="23">
        <f t="shared" si="12"/>
        <v>0.46406443618339527</v>
      </c>
      <c r="BE49" s="23">
        <f t="shared" si="13"/>
        <v>0.45156249999999998</v>
      </c>
      <c r="BF49" s="23">
        <f t="shared" si="14"/>
        <v>0.41611962071480674</v>
      </c>
      <c r="BG49" s="25">
        <f t="shared" si="15"/>
        <v>0.69023861171366596</v>
      </c>
      <c r="BH49" s="25">
        <f t="shared" si="41"/>
        <v>0.43333333333333335</v>
      </c>
      <c r="BI49" s="25">
        <f t="shared" si="16"/>
        <v>0.47008547008547008</v>
      </c>
      <c r="BJ49" s="25">
        <f t="shared" si="17"/>
        <v>0.64393063583815024</v>
      </c>
      <c r="BK49" s="25">
        <f t="shared" si="18"/>
        <v>0.70940170940170943</v>
      </c>
      <c r="BL49" s="25">
        <f t="shared" si="19"/>
        <v>0.68144909431605249</v>
      </c>
      <c r="BM49" s="23">
        <f t="shared" si="20"/>
        <v>0.792485549132948</v>
      </c>
      <c r="BN49" s="23">
        <f t="shared" si="21"/>
        <v>0.45714285714285713</v>
      </c>
      <c r="BO49" s="23">
        <f t="shared" si="22"/>
        <v>0.62601626016260159</v>
      </c>
      <c r="BP49" s="23">
        <f t="shared" si="23"/>
        <v>0.78104138851802407</v>
      </c>
      <c r="BQ49" s="23">
        <f t="shared" si="24"/>
        <v>0.79584775086505188</v>
      </c>
      <c r="BR49" s="23">
        <f t="shared" si="25"/>
        <v>0.7905346187554777</v>
      </c>
      <c r="BS49" s="25">
        <f t="shared" si="26"/>
        <v>0.73407682775712513</v>
      </c>
      <c r="BT49" s="25">
        <f t="shared" si="27"/>
        <v>0.44615384615384618</v>
      </c>
      <c r="BU49" s="25">
        <f t="shared" si="28"/>
        <v>0.55000000000000004</v>
      </c>
      <c r="BV49" s="25">
        <f t="shared" si="29"/>
        <v>0.70755885997521684</v>
      </c>
      <c r="BW49" s="25">
        <f t="shared" si="30"/>
        <v>0.74843749999999998</v>
      </c>
      <c r="BX49" s="25">
        <f t="shared" si="31"/>
        <v>0.72684172137126191</v>
      </c>
      <c r="BY49" s="23">
        <f t="shared" si="32"/>
        <v>0.67295032914422503</v>
      </c>
      <c r="BZ49" s="23">
        <f t="shared" si="33"/>
        <v>0.7300250118921574</v>
      </c>
      <c r="CA49" s="23">
        <f t="shared" si="34"/>
        <v>1.0410193737416469</v>
      </c>
      <c r="CB49" s="23">
        <f t="shared" si="35"/>
        <v>0.58529914529914528</v>
      </c>
      <c r="CC49" s="23">
        <f t="shared" si="36"/>
        <v>0.80151483566117698</v>
      </c>
      <c r="CD49" s="23">
        <f t="shared" si="37"/>
        <v>1.0067209354069004</v>
      </c>
      <c r="CE49" s="23">
        <f t="shared" si="38"/>
        <v>0.63055368449413984</v>
      </c>
      <c r="CF49" s="23">
        <f t="shared" si="39"/>
        <v>0.77732049036777595</v>
      </c>
      <c r="CG49" s="23">
        <f t="shared" si="40"/>
        <v>1.0297118038133466</v>
      </c>
      <c r="CH49" s="31">
        <f t="shared" si="57"/>
        <v>-1.7971682140284375</v>
      </c>
      <c r="CI49" s="31">
        <f t="shared" si="58"/>
        <v>0.94139736012740372</v>
      </c>
      <c r="CJ49" s="31">
        <f t="shared" si="59"/>
        <v>1.2199097848633444</v>
      </c>
      <c r="CK49" s="31">
        <f t="shared" si="60"/>
        <v>0.65662992651895369</v>
      </c>
      <c r="CL49" s="31">
        <f t="shared" si="61"/>
        <v>0.93101525396033813</v>
      </c>
      <c r="CM49" s="31">
        <f t="shared" si="62"/>
        <v>0.60500833859268188</v>
      </c>
      <c r="CN49" s="31">
        <f t="shared" si="63"/>
        <v>0.52514407669732399</v>
      </c>
    </row>
    <row r="50" spans="1:92">
      <c r="A50" t="s">
        <v>131</v>
      </c>
      <c r="B50" t="s">
        <v>49</v>
      </c>
      <c r="C50" s="21">
        <v>80954</v>
      </c>
      <c r="D50" s="22">
        <v>4364</v>
      </c>
      <c r="E50" s="25">
        <v>119</v>
      </c>
      <c r="F50" s="25">
        <v>59</v>
      </c>
      <c r="G50" s="25">
        <v>0</v>
      </c>
      <c r="H50" s="25">
        <v>0</v>
      </c>
      <c r="I50" s="25">
        <v>8</v>
      </c>
      <c r="J50" s="25">
        <v>2</v>
      </c>
      <c r="K50" s="25">
        <v>17</v>
      </c>
      <c r="L50" s="25">
        <v>14</v>
      </c>
      <c r="M50" s="25">
        <v>88</v>
      </c>
      <c r="N50" s="25">
        <v>41</v>
      </c>
      <c r="O50" s="25">
        <v>6</v>
      </c>
      <c r="P50" s="25">
        <v>2</v>
      </c>
      <c r="Q50" s="25">
        <v>31</v>
      </c>
      <c r="R50" s="25">
        <v>13</v>
      </c>
      <c r="S50" s="25">
        <v>88</v>
      </c>
      <c r="T50" s="25">
        <v>46</v>
      </c>
      <c r="U50" s="23">
        <v>233</v>
      </c>
      <c r="V50" s="23">
        <v>136</v>
      </c>
      <c r="W50" s="23">
        <v>4</v>
      </c>
      <c r="X50" s="23">
        <v>0</v>
      </c>
      <c r="Y50" s="23">
        <v>4</v>
      </c>
      <c r="Z50" s="23">
        <v>0</v>
      </c>
      <c r="AA50" s="23">
        <v>21</v>
      </c>
      <c r="AB50" s="23">
        <v>19</v>
      </c>
      <c r="AC50" s="23">
        <v>184</v>
      </c>
      <c r="AD50" s="23">
        <v>104</v>
      </c>
      <c r="AE50" s="23">
        <v>13</v>
      </c>
      <c r="AF50" s="23">
        <v>5</v>
      </c>
      <c r="AG50" s="23">
        <v>73</v>
      </c>
      <c r="AH50" s="23">
        <v>45</v>
      </c>
      <c r="AI50" s="23">
        <v>160</v>
      </c>
      <c r="AJ50" s="23">
        <v>91</v>
      </c>
      <c r="AK50" s="25">
        <f t="shared" si="8"/>
        <v>352</v>
      </c>
      <c r="AL50" s="25">
        <f t="shared" si="42"/>
        <v>195</v>
      </c>
      <c r="AM50" s="25">
        <f t="shared" si="43"/>
        <v>4</v>
      </c>
      <c r="AN50" s="25">
        <f t="shared" si="44"/>
        <v>0</v>
      </c>
      <c r="AO50" s="25">
        <f t="shared" si="45"/>
        <v>12</v>
      </c>
      <c r="AP50" s="25">
        <f t="shared" si="46"/>
        <v>2</v>
      </c>
      <c r="AQ50" s="25">
        <f t="shared" si="47"/>
        <v>38</v>
      </c>
      <c r="AR50" s="25">
        <f t="shared" si="48"/>
        <v>33</v>
      </c>
      <c r="AS50" s="25">
        <f t="shared" si="49"/>
        <v>272</v>
      </c>
      <c r="AT50" s="25">
        <f t="shared" si="50"/>
        <v>145</v>
      </c>
      <c r="AU50" s="25">
        <f t="shared" si="51"/>
        <v>19</v>
      </c>
      <c r="AV50" s="25">
        <f t="shared" si="52"/>
        <v>7</v>
      </c>
      <c r="AW50" s="25">
        <f t="shared" si="53"/>
        <v>104</v>
      </c>
      <c r="AX50" s="25">
        <f t="shared" si="54"/>
        <v>58</v>
      </c>
      <c r="AY50" s="25">
        <f t="shared" si="55"/>
        <v>248</v>
      </c>
      <c r="AZ50" s="25">
        <f t="shared" si="56"/>
        <v>137</v>
      </c>
      <c r="BA50" s="23">
        <f t="shared" si="9"/>
        <v>0.66193181818181823</v>
      </c>
      <c r="BB50" s="23">
        <f t="shared" si="10"/>
        <v>1</v>
      </c>
      <c r="BC50" s="23">
        <f t="shared" si="11"/>
        <v>0.33333333333333331</v>
      </c>
      <c r="BD50" s="23">
        <f t="shared" si="12"/>
        <v>0.67647058823529416</v>
      </c>
      <c r="BE50" s="23">
        <f t="shared" si="13"/>
        <v>0.70192307692307687</v>
      </c>
      <c r="BF50" s="23">
        <f t="shared" si="14"/>
        <v>0.64516129032258063</v>
      </c>
      <c r="BG50" s="25">
        <f t="shared" si="15"/>
        <v>0.49579831932773111</v>
      </c>
      <c r="BI50" s="25">
        <f t="shared" si="16"/>
        <v>0.25</v>
      </c>
      <c r="BJ50" s="25">
        <f t="shared" si="17"/>
        <v>0.46590909090909088</v>
      </c>
      <c r="BK50" s="25">
        <f t="shared" si="18"/>
        <v>0.41935483870967744</v>
      </c>
      <c r="BL50" s="25">
        <f t="shared" si="19"/>
        <v>0.52272727272727271</v>
      </c>
      <c r="BM50" s="23">
        <f t="shared" si="20"/>
        <v>0.58369098712446355</v>
      </c>
      <c r="BN50" s="23">
        <f t="shared" si="21"/>
        <v>0</v>
      </c>
      <c r="BO50" s="23">
        <f t="shared" si="22"/>
        <v>0</v>
      </c>
      <c r="BP50" s="23">
        <f t="shared" si="23"/>
        <v>0.56521739130434778</v>
      </c>
      <c r="BQ50" s="23">
        <f t="shared" si="24"/>
        <v>0.61643835616438358</v>
      </c>
      <c r="BR50" s="23">
        <f t="shared" si="25"/>
        <v>0.56874999999999998</v>
      </c>
      <c r="BS50" s="25">
        <f t="shared" si="26"/>
        <v>0.55397727272727271</v>
      </c>
      <c r="BT50" s="25">
        <f t="shared" si="27"/>
        <v>0</v>
      </c>
      <c r="BU50" s="25">
        <f t="shared" si="28"/>
        <v>0.16666666666666666</v>
      </c>
      <c r="BV50" s="25">
        <f t="shared" si="29"/>
        <v>0.53308823529411764</v>
      </c>
      <c r="BW50" s="25">
        <f t="shared" si="30"/>
        <v>0.55769230769230771</v>
      </c>
      <c r="BX50" s="25">
        <f t="shared" si="31"/>
        <v>0.55241935483870963</v>
      </c>
      <c r="BY50" s="23">
        <f t="shared" si="32"/>
        <v>0</v>
      </c>
      <c r="BZ50" s="23">
        <f t="shared" si="33"/>
        <v>0.53658536585365857</v>
      </c>
      <c r="CA50" s="23">
        <f t="shared" si="34"/>
        <v>0.80224403927068733</v>
      </c>
      <c r="CB50" s="23">
        <f t="shared" si="35"/>
        <v>0</v>
      </c>
      <c r="CC50" s="23">
        <f t="shared" si="36"/>
        <v>0</v>
      </c>
      <c r="CD50" s="23">
        <f t="shared" si="37"/>
        <v>1.0838476591901249</v>
      </c>
      <c r="CE50" s="23">
        <f t="shared" si="38"/>
        <v>0</v>
      </c>
      <c r="CF50" s="23">
        <f t="shared" si="39"/>
        <v>0.31264367816091954</v>
      </c>
      <c r="CG50" s="23">
        <f t="shared" si="40"/>
        <v>1.0095451993262214</v>
      </c>
      <c r="CH50" s="31">
        <f t="shared" si="57"/>
        <v>0.25124349780895433</v>
      </c>
      <c r="CI50" s="31">
        <f t="shared" si="58"/>
        <v>-1.0281196056611199</v>
      </c>
      <c r="CJ50" s="31">
        <f t="shared" si="59"/>
        <v>-0.82650977054840191</v>
      </c>
      <c r="CK50" s="31">
        <f t="shared" si="60"/>
        <v>-1.1313759819248637</v>
      </c>
      <c r="CL50" s="31">
        <f t="shared" si="61"/>
        <v>-1.4537825208016739</v>
      </c>
      <c r="CM50" s="31">
        <f t="shared" si="62"/>
        <v>-1.2151448882223925</v>
      </c>
      <c r="CN50" s="31">
        <f t="shared" si="63"/>
        <v>0.40512458524781164</v>
      </c>
    </row>
    <row r="51" spans="1:92">
      <c r="A51" t="s">
        <v>132</v>
      </c>
      <c r="B51" t="s">
        <v>50</v>
      </c>
      <c r="C51" s="21">
        <v>284064</v>
      </c>
      <c r="D51" s="22">
        <v>12911</v>
      </c>
      <c r="E51" s="25">
        <v>775</v>
      </c>
      <c r="F51" s="25">
        <v>543</v>
      </c>
      <c r="G51" s="25">
        <v>6</v>
      </c>
      <c r="H51" s="25">
        <v>3</v>
      </c>
      <c r="I51" s="25">
        <v>28</v>
      </c>
      <c r="J51" s="25">
        <v>18</v>
      </c>
      <c r="K51" s="25">
        <v>118</v>
      </c>
      <c r="L51" s="25">
        <v>88</v>
      </c>
      <c r="M51" s="25">
        <v>558</v>
      </c>
      <c r="N51" s="25">
        <v>392</v>
      </c>
      <c r="O51" s="25">
        <v>28</v>
      </c>
      <c r="P51" s="25">
        <v>18</v>
      </c>
      <c r="Q51" s="25">
        <v>134</v>
      </c>
      <c r="R51" s="25">
        <v>91</v>
      </c>
      <c r="S51" s="25">
        <v>641</v>
      </c>
      <c r="T51" s="25">
        <v>452</v>
      </c>
      <c r="U51" s="23">
        <v>1305</v>
      </c>
      <c r="V51" s="23">
        <v>1009</v>
      </c>
      <c r="W51" s="23">
        <v>85</v>
      </c>
      <c r="X51" s="23">
        <v>9</v>
      </c>
      <c r="Y51" s="23">
        <v>74</v>
      </c>
      <c r="Z51" s="23">
        <v>42</v>
      </c>
      <c r="AA51" s="23">
        <v>159</v>
      </c>
      <c r="AB51" s="23">
        <v>132</v>
      </c>
      <c r="AC51" s="23">
        <v>865</v>
      </c>
      <c r="AD51" s="23">
        <v>738</v>
      </c>
      <c r="AE51" s="23">
        <v>66</v>
      </c>
      <c r="AF51" s="23">
        <v>41</v>
      </c>
      <c r="AG51" s="23">
        <v>342</v>
      </c>
      <c r="AH51" s="23">
        <v>260</v>
      </c>
      <c r="AI51" s="23">
        <v>958</v>
      </c>
      <c r="AJ51" s="23">
        <v>745</v>
      </c>
      <c r="AK51" s="25">
        <f t="shared" si="8"/>
        <v>2080</v>
      </c>
      <c r="AL51" s="25">
        <f t="shared" si="42"/>
        <v>1552</v>
      </c>
      <c r="AM51" s="25">
        <f t="shared" si="43"/>
        <v>91</v>
      </c>
      <c r="AN51" s="25">
        <f t="shared" si="44"/>
        <v>12</v>
      </c>
      <c r="AO51" s="25">
        <f t="shared" si="45"/>
        <v>102</v>
      </c>
      <c r="AP51" s="25">
        <f t="shared" si="46"/>
        <v>60</v>
      </c>
      <c r="AQ51" s="25">
        <f t="shared" si="47"/>
        <v>277</v>
      </c>
      <c r="AR51" s="25">
        <f t="shared" si="48"/>
        <v>220</v>
      </c>
      <c r="AS51" s="25">
        <f t="shared" si="49"/>
        <v>1423</v>
      </c>
      <c r="AT51" s="25">
        <f t="shared" si="50"/>
        <v>1130</v>
      </c>
      <c r="AU51" s="25">
        <f t="shared" si="51"/>
        <v>94</v>
      </c>
      <c r="AV51" s="25">
        <f t="shared" si="52"/>
        <v>59</v>
      </c>
      <c r="AW51" s="25">
        <f t="shared" si="53"/>
        <v>476</v>
      </c>
      <c r="AX51" s="25">
        <f t="shared" si="54"/>
        <v>351</v>
      </c>
      <c r="AY51" s="25">
        <f t="shared" si="55"/>
        <v>1599</v>
      </c>
      <c r="AZ51" s="25">
        <f t="shared" si="56"/>
        <v>1197</v>
      </c>
      <c r="BA51" s="23">
        <f t="shared" si="9"/>
        <v>0.62740384615384615</v>
      </c>
      <c r="BB51" s="23">
        <f t="shared" si="10"/>
        <v>0.93406593406593408</v>
      </c>
      <c r="BC51" s="23">
        <f t="shared" si="11"/>
        <v>0.72549019607843135</v>
      </c>
      <c r="BD51" s="23">
        <f t="shared" si="12"/>
        <v>0.60787069571328178</v>
      </c>
      <c r="BE51" s="23">
        <f t="shared" si="13"/>
        <v>0.71848739495798319</v>
      </c>
      <c r="BF51" s="23">
        <f t="shared" si="14"/>
        <v>0.59912445278298931</v>
      </c>
      <c r="BG51" s="25">
        <f t="shared" si="15"/>
        <v>0.70064516129032262</v>
      </c>
      <c r="BH51" s="25">
        <f t="shared" si="41"/>
        <v>0.5</v>
      </c>
      <c r="BI51" s="25">
        <f t="shared" si="16"/>
        <v>0.6428571428571429</v>
      </c>
      <c r="BJ51" s="25">
        <f t="shared" si="17"/>
        <v>0.70250896057347667</v>
      </c>
      <c r="BK51" s="25">
        <f t="shared" si="18"/>
        <v>0.67910447761194026</v>
      </c>
      <c r="BL51" s="25">
        <f t="shared" si="19"/>
        <v>0.70514820592823713</v>
      </c>
      <c r="BM51" s="23">
        <f t="shared" si="20"/>
        <v>0.77318007662835253</v>
      </c>
      <c r="BN51" s="23">
        <f t="shared" si="21"/>
        <v>0.10588235294117647</v>
      </c>
      <c r="BO51" s="23">
        <f t="shared" si="22"/>
        <v>0.56756756756756754</v>
      </c>
      <c r="BP51" s="23">
        <f t="shared" si="23"/>
        <v>0.8531791907514451</v>
      </c>
      <c r="BQ51" s="23">
        <f t="shared" si="24"/>
        <v>0.76023391812865493</v>
      </c>
      <c r="BR51" s="23">
        <f t="shared" si="25"/>
        <v>0.77766179540709812</v>
      </c>
      <c r="BS51" s="25">
        <f t="shared" si="26"/>
        <v>0.74615384615384617</v>
      </c>
      <c r="BT51" s="25">
        <f t="shared" si="27"/>
        <v>0.13186813186813187</v>
      </c>
      <c r="BU51" s="25">
        <f t="shared" si="28"/>
        <v>0.58823529411764708</v>
      </c>
      <c r="BV51" s="25">
        <f t="shared" si="29"/>
        <v>0.79409697821503866</v>
      </c>
      <c r="BW51" s="25">
        <f t="shared" si="30"/>
        <v>0.73739495798319332</v>
      </c>
      <c r="BX51" s="25">
        <f t="shared" si="31"/>
        <v>0.74859287054409007</v>
      </c>
      <c r="BY51" s="23">
        <f t="shared" si="32"/>
        <v>0.71173469387755106</v>
      </c>
      <c r="BZ51" s="23">
        <f t="shared" si="33"/>
        <v>0.91508746355685144</v>
      </c>
      <c r="CA51" s="23">
        <f t="shared" si="34"/>
        <v>0.96306630563994189</v>
      </c>
      <c r="CB51" s="23">
        <f t="shared" si="35"/>
        <v>0.12410329985652797</v>
      </c>
      <c r="CC51" s="23">
        <f t="shared" si="36"/>
        <v>0.66523840914084809</v>
      </c>
      <c r="CD51" s="23">
        <f t="shared" si="37"/>
        <v>0.97758938733859246</v>
      </c>
      <c r="CE51" s="23">
        <f t="shared" si="38"/>
        <v>0.16606048818438199</v>
      </c>
      <c r="CF51" s="23">
        <f t="shared" si="39"/>
        <v>0.74076002082248826</v>
      </c>
      <c r="CG51" s="23">
        <f t="shared" si="40"/>
        <v>0.98504138497504268</v>
      </c>
      <c r="CH51" s="31">
        <f t="shared" si="57"/>
        <v>-5.2069312015537689E-2</v>
      </c>
      <c r="CI51" s="31">
        <f t="shared" si="58"/>
        <v>1.0734681618822419</v>
      </c>
      <c r="CJ51" s="31">
        <f t="shared" si="59"/>
        <v>1.0306946248523163</v>
      </c>
      <c r="CK51" s="31">
        <f t="shared" si="60"/>
        <v>0.75232496946120331</v>
      </c>
      <c r="CL51" s="31">
        <f t="shared" si="61"/>
        <v>-0.82573023526834266</v>
      </c>
      <c r="CM51" s="31">
        <f t="shared" si="62"/>
        <v>0.46179986580341331</v>
      </c>
      <c r="CN51" s="31">
        <f t="shared" si="63"/>
        <v>0.25929263129248409</v>
      </c>
    </row>
    <row r="52" spans="1:92">
      <c r="A52" t="s">
        <v>133</v>
      </c>
      <c r="B52" t="s">
        <v>51</v>
      </c>
      <c r="C52" s="21">
        <v>30490</v>
      </c>
      <c r="D52" s="22">
        <v>1124</v>
      </c>
      <c r="E52" s="25">
        <v>26</v>
      </c>
      <c r="F52" s="25">
        <v>22</v>
      </c>
      <c r="G52" s="25">
        <v>0</v>
      </c>
      <c r="H52" s="25">
        <v>0</v>
      </c>
      <c r="I52" s="25">
        <v>1</v>
      </c>
      <c r="J52" s="25">
        <v>0</v>
      </c>
      <c r="K52" s="25">
        <v>1</v>
      </c>
      <c r="L52" s="25">
        <v>0</v>
      </c>
      <c r="M52" s="25">
        <v>20</v>
      </c>
      <c r="N52" s="25">
        <v>17</v>
      </c>
      <c r="O52" s="25">
        <v>3</v>
      </c>
      <c r="P52" s="25">
        <v>0</v>
      </c>
      <c r="Q52" s="25">
        <v>5</v>
      </c>
      <c r="R52" s="25">
        <v>4</v>
      </c>
      <c r="S52" s="25">
        <v>21</v>
      </c>
      <c r="T52" s="25">
        <v>18</v>
      </c>
      <c r="U52" s="23">
        <v>86</v>
      </c>
      <c r="V52" s="23">
        <v>49</v>
      </c>
      <c r="W52" s="23">
        <v>0</v>
      </c>
      <c r="X52" s="23">
        <v>0</v>
      </c>
      <c r="Y52" s="23">
        <v>7</v>
      </c>
      <c r="Z52" s="23">
        <v>5</v>
      </c>
      <c r="AA52" s="23">
        <v>1</v>
      </c>
      <c r="AB52" s="23">
        <v>0</v>
      </c>
      <c r="AC52" s="23">
        <v>70</v>
      </c>
      <c r="AD52" s="23">
        <v>39</v>
      </c>
      <c r="AE52" s="23">
        <v>5</v>
      </c>
      <c r="AF52" s="23">
        <v>2</v>
      </c>
      <c r="AG52" s="23">
        <v>30</v>
      </c>
      <c r="AH52" s="23">
        <v>17</v>
      </c>
      <c r="AI52" s="23">
        <v>56</v>
      </c>
      <c r="AJ52" s="23">
        <v>32</v>
      </c>
      <c r="AK52" s="25">
        <f t="shared" si="8"/>
        <v>112</v>
      </c>
      <c r="AL52" s="25">
        <f t="shared" si="42"/>
        <v>71</v>
      </c>
      <c r="AM52" s="25">
        <f t="shared" si="43"/>
        <v>0</v>
      </c>
      <c r="AN52" s="25">
        <f t="shared" si="44"/>
        <v>0</v>
      </c>
      <c r="AO52" s="25">
        <f t="shared" si="45"/>
        <v>8</v>
      </c>
      <c r="AP52" s="25">
        <f t="shared" si="46"/>
        <v>5</v>
      </c>
      <c r="AQ52" s="25">
        <f t="shared" si="47"/>
        <v>2</v>
      </c>
      <c r="AR52" s="25">
        <f t="shared" si="48"/>
        <v>0</v>
      </c>
      <c r="AS52" s="25">
        <f t="shared" si="49"/>
        <v>90</v>
      </c>
      <c r="AT52" s="25">
        <f t="shared" si="50"/>
        <v>56</v>
      </c>
      <c r="AU52" s="25">
        <f t="shared" si="51"/>
        <v>8</v>
      </c>
      <c r="AV52" s="25">
        <f t="shared" si="52"/>
        <v>2</v>
      </c>
      <c r="AW52" s="25">
        <f t="shared" si="53"/>
        <v>35</v>
      </c>
      <c r="AX52" s="25">
        <f t="shared" si="54"/>
        <v>21</v>
      </c>
      <c r="AY52" s="25">
        <f t="shared" si="55"/>
        <v>77</v>
      </c>
      <c r="AZ52" s="25">
        <f t="shared" si="56"/>
        <v>50</v>
      </c>
      <c r="BA52" s="23">
        <f t="shared" si="9"/>
        <v>0.7678571428571429</v>
      </c>
      <c r="BC52" s="23">
        <f t="shared" si="11"/>
        <v>0.875</v>
      </c>
      <c r="BD52" s="23">
        <f t="shared" si="12"/>
        <v>0.77777777777777779</v>
      </c>
      <c r="BE52" s="23">
        <f t="shared" si="13"/>
        <v>0.8571428571428571</v>
      </c>
      <c r="BF52" s="23">
        <f t="shared" si="14"/>
        <v>0.72727272727272729</v>
      </c>
      <c r="BG52" s="25">
        <f t="shared" si="15"/>
        <v>0.84615384615384615</v>
      </c>
      <c r="BI52" s="25">
        <f t="shared" si="16"/>
        <v>0</v>
      </c>
      <c r="BJ52" s="25">
        <f t="shared" si="17"/>
        <v>0.85</v>
      </c>
      <c r="BK52" s="25">
        <f t="shared" si="18"/>
        <v>0.8</v>
      </c>
      <c r="BL52" s="25">
        <f t="shared" si="19"/>
        <v>0.8571428571428571</v>
      </c>
      <c r="BM52" s="23">
        <f t="shared" si="20"/>
        <v>0.56976744186046513</v>
      </c>
      <c r="BO52" s="23">
        <f t="shared" si="22"/>
        <v>0.7142857142857143</v>
      </c>
      <c r="BP52" s="23">
        <f t="shared" si="23"/>
        <v>0.55714285714285716</v>
      </c>
      <c r="BQ52" s="23">
        <f t="shared" si="24"/>
        <v>0.56666666666666665</v>
      </c>
      <c r="BR52" s="23">
        <f t="shared" si="25"/>
        <v>0.5714285714285714</v>
      </c>
      <c r="BS52" s="25">
        <f t="shared" si="26"/>
        <v>0.6339285714285714</v>
      </c>
      <c r="BT52" s="25" t="e">
        <f t="shared" si="27"/>
        <v>#DIV/0!</v>
      </c>
      <c r="BU52" s="25">
        <f t="shared" si="28"/>
        <v>0.625</v>
      </c>
      <c r="BV52" s="25">
        <f t="shared" si="29"/>
        <v>0.62222222222222223</v>
      </c>
      <c r="BW52" s="25">
        <f t="shared" si="30"/>
        <v>0.6</v>
      </c>
      <c r="BX52" s="25">
        <f t="shared" si="31"/>
        <v>0.64935064935064934</v>
      </c>
      <c r="BY52" s="23">
        <f t="shared" si="32"/>
        <v>0</v>
      </c>
      <c r="BZ52" s="23">
        <f t="shared" si="33"/>
        <v>0</v>
      </c>
      <c r="CA52" s="23">
        <f t="shared" si="34"/>
        <v>0.93333333333333346</v>
      </c>
      <c r="CB52" s="23">
        <f t="shared" si="35"/>
        <v>0</v>
      </c>
      <c r="CC52" s="23">
        <f t="shared" si="36"/>
        <v>1.2820512820512819</v>
      </c>
      <c r="CD52" s="23">
        <f t="shared" si="37"/>
        <v>0.9916666666666667</v>
      </c>
      <c r="CF52" s="23">
        <f t="shared" si="39"/>
        <v>1.0044642857142856</v>
      </c>
      <c r="CG52" s="23">
        <f t="shared" si="40"/>
        <v>0.92399999999999993</v>
      </c>
      <c r="CH52" s="31">
        <f t="shared" si="57"/>
        <v>1.1817501557967478</v>
      </c>
      <c r="CI52" s="31">
        <f t="shared" si="58"/>
        <v>-0.15379518435462078</v>
      </c>
      <c r="CJ52" s="31">
        <f t="shared" si="59"/>
        <v>-0.96297604167546857</v>
      </c>
      <c r="CK52" s="31">
        <f t="shared" si="60"/>
        <v>2.090372681040809</v>
      </c>
      <c r="CL52" s="31">
        <f t="shared" si="61"/>
        <v>-1.4537825208016739</v>
      </c>
      <c r="CM52" s="31">
        <f t="shared" si="62"/>
        <v>1.4947375034448462</v>
      </c>
      <c r="CN52" s="31">
        <f t="shared" si="63"/>
        <v>-0.10398895072870985</v>
      </c>
    </row>
    <row r="53" spans="1:92">
      <c r="A53" t="s">
        <v>230</v>
      </c>
      <c r="B53" t="s">
        <v>181</v>
      </c>
      <c r="C53" s="26">
        <f>SUM(C2:C52)</f>
        <v>17292062</v>
      </c>
      <c r="D53" s="26">
        <f t="shared" ref="D53:AJ53" si="64">SUM(D2:D52)</f>
        <v>625608</v>
      </c>
      <c r="E53" s="27">
        <f t="shared" si="64"/>
        <v>67632</v>
      </c>
      <c r="F53" s="27">
        <f t="shared" si="64"/>
        <v>43327</v>
      </c>
      <c r="G53" s="27">
        <f t="shared" si="64"/>
        <v>2830</v>
      </c>
      <c r="H53" s="27">
        <f t="shared" si="64"/>
        <v>839</v>
      </c>
      <c r="I53" s="27">
        <f t="shared" si="64"/>
        <v>7989</v>
      </c>
      <c r="J53" s="27">
        <f t="shared" si="64"/>
        <v>3199</v>
      </c>
      <c r="K53" s="27">
        <f t="shared" si="64"/>
        <v>23934</v>
      </c>
      <c r="L53" s="27">
        <f t="shared" si="64"/>
        <v>17613</v>
      </c>
      <c r="M53" s="27">
        <f t="shared" si="64"/>
        <v>26207</v>
      </c>
      <c r="N53" s="27">
        <f t="shared" si="64"/>
        <v>17124</v>
      </c>
      <c r="O53" s="27">
        <f t="shared" si="64"/>
        <v>2941</v>
      </c>
      <c r="P53" s="27">
        <f t="shared" si="64"/>
        <v>2165</v>
      </c>
      <c r="Q53" s="27">
        <f t="shared" si="64"/>
        <v>17168</v>
      </c>
      <c r="R53" s="27">
        <f t="shared" si="64"/>
        <v>10852</v>
      </c>
      <c r="S53" s="27">
        <f t="shared" si="64"/>
        <v>50299</v>
      </c>
      <c r="T53" s="27">
        <f t="shared" si="64"/>
        <v>32382</v>
      </c>
      <c r="U53" s="28">
        <f t="shared" si="64"/>
        <v>113443</v>
      </c>
      <c r="V53" s="28">
        <f t="shared" si="64"/>
        <v>75047</v>
      </c>
      <c r="W53" s="28">
        <f t="shared" si="64"/>
        <v>8153</v>
      </c>
      <c r="X53" s="28">
        <f t="shared" si="64"/>
        <v>2736</v>
      </c>
      <c r="Y53" s="28">
        <f t="shared" si="64"/>
        <v>20641</v>
      </c>
      <c r="Z53" s="28">
        <f t="shared" si="64"/>
        <v>9449</v>
      </c>
      <c r="AA53" s="28">
        <f t="shared" si="64"/>
        <v>26069</v>
      </c>
      <c r="AB53" s="28">
        <f t="shared" si="64"/>
        <v>21040</v>
      </c>
      <c r="AC53" s="28">
        <f t="shared" si="64"/>
        <v>48064</v>
      </c>
      <c r="AD53" s="28">
        <f t="shared" si="64"/>
        <v>34730</v>
      </c>
      <c r="AE53" s="28">
        <f t="shared" si="64"/>
        <v>4366</v>
      </c>
      <c r="AF53" s="28">
        <f t="shared" si="64"/>
        <v>2922</v>
      </c>
      <c r="AG53" s="28">
        <f t="shared" si="64"/>
        <v>38197</v>
      </c>
      <c r="AH53" s="28">
        <f t="shared" si="64"/>
        <v>24449</v>
      </c>
      <c r="AI53" s="28">
        <f t="shared" si="64"/>
        <v>74906</v>
      </c>
      <c r="AJ53" s="28">
        <f t="shared" si="64"/>
        <v>50392</v>
      </c>
      <c r="AK53" s="25">
        <f>SUM(AK2:AK52)</f>
        <v>181075</v>
      </c>
      <c r="AL53" s="25">
        <f t="shared" ref="AL53:AZ53" si="65">SUM(AL2:AL52)</f>
        <v>118374</v>
      </c>
      <c r="AM53" s="25">
        <f t="shared" si="65"/>
        <v>10983</v>
      </c>
      <c r="AN53" s="25">
        <f t="shared" si="65"/>
        <v>3575</v>
      </c>
      <c r="AO53" s="25">
        <f t="shared" si="65"/>
        <v>28630</v>
      </c>
      <c r="AP53" s="25">
        <f t="shared" si="65"/>
        <v>12648</v>
      </c>
      <c r="AQ53" s="25">
        <f t="shared" si="65"/>
        <v>50003</v>
      </c>
      <c r="AR53" s="25">
        <f t="shared" si="65"/>
        <v>38653</v>
      </c>
      <c r="AS53" s="25">
        <f t="shared" si="65"/>
        <v>74271</v>
      </c>
      <c r="AT53" s="25">
        <f t="shared" si="65"/>
        <v>51854</v>
      </c>
      <c r="AU53" s="25">
        <f t="shared" si="65"/>
        <v>7307</v>
      </c>
      <c r="AV53" s="25">
        <f t="shared" si="65"/>
        <v>5087</v>
      </c>
      <c r="AW53" s="25">
        <f t="shared" si="65"/>
        <v>55365</v>
      </c>
      <c r="AX53" s="25">
        <f t="shared" si="65"/>
        <v>35301</v>
      </c>
      <c r="AY53" s="25">
        <f t="shared" si="65"/>
        <v>125205</v>
      </c>
      <c r="AZ53" s="25">
        <f t="shared" si="65"/>
        <v>82774</v>
      </c>
      <c r="BA53" s="23">
        <f t="shared" ref="BA53" si="66">U53/AK53</f>
        <v>0.62649730774540935</v>
      </c>
      <c r="BB53" s="23">
        <f t="shared" ref="BB53" si="67">W53/AM53</f>
        <v>0.7423290539925339</v>
      </c>
      <c r="BC53" s="23">
        <f t="shared" ref="BC53" si="68">Y53/AO53</f>
        <v>0.72095703807195255</v>
      </c>
      <c r="BD53" s="23">
        <f t="shared" ref="BD53" si="69">AC53/AS53</f>
        <v>0.64714356882228596</v>
      </c>
      <c r="BE53" s="23">
        <f t="shared" ref="BE53" si="70">AG53/AW53</f>
        <v>0.68991239953038919</v>
      </c>
      <c r="BF53" s="23">
        <f t="shared" ref="BF53" si="71">AI53/AY53</f>
        <v>0.59826684237849925</v>
      </c>
      <c r="BG53" s="25">
        <f t="shared" si="15"/>
        <v>0.64062869647504139</v>
      </c>
      <c r="BH53" s="25">
        <f t="shared" si="41"/>
        <v>0.29646643109540638</v>
      </c>
      <c r="BI53" s="25">
        <f t="shared" si="16"/>
        <v>0.40042558517962196</v>
      </c>
      <c r="BJ53" s="25">
        <f t="shared" si="17"/>
        <v>0.65341321021101229</v>
      </c>
      <c r="BK53" s="25">
        <f t="shared" si="18"/>
        <v>0.63210624417520966</v>
      </c>
      <c r="BL53" s="25">
        <f t="shared" si="19"/>
        <v>0.6437901349927434</v>
      </c>
      <c r="BM53" s="23">
        <f t="shared" si="20"/>
        <v>0.66153927523073264</v>
      </c>
      <c r="BN53" s="23">
        <f t="shared" si="21"/>
        <v>0.33558199435790509</v>
      </c>
      <c r="BO53" s="23">
        <f t="shared" si="22"/>
        <v>0.45777820842013467</v>
      </c>
      <c r="BP53" s="23">
        <f t="shared" si="23"/>
        <v>0.72257822902796276</v>
      </c>
      <c r="BQ53" s="23">
        <f t="shared" si="24"/>
        <v>0.64007644579417233</v>
      </c>
      <c r="BR53" s="23">
        <f t="shared" si="25"/>
        <v>0.67273649640883237</v>
      </c>
      <c r="BS53" s="25">
        <f t="shared" si="26"/>
        <v>0.65372911776888032</v>
      </c>
      <c r="BT53" s="25">
        <f t="shared" si="27"/>
        <v>0.32550305016844217</v>
      </c>
      <c r="BU53" s="25">
        <f t="shared" si="28"/>
        <v>0.44177436255675867</v>
      </c>
      <c r="BV53" s="25">
        <f t="shared" si="29"/>
        <v>0.69817290732587411</v>
      </c>
      <c r="BW53" s="25">
        <f t="shared" si="30"/>
        <v>0.63760498509888919</v>
      </c>
      <c r="BX53" s="25">
        <f t="shared" si="31"/>
        <v>0.6611077832354938</v>
      </c>
      <c r="BY53" s="23">
        <f t="shared" si="32"/>
        <v>0.45371967762890186</v>
      </c>
      <c r="BZ53" s="23">
        <f t="shared" si="33"/>
        <v>0.61282137998145025</v>
      </c>
      <c r="CA53" s="23">
        <f t="shared" si="34"/>
        <v>0.98185139817703881</v>
      </c>
      <c r="CB53" s="23">
        <f t="shared" si="35"/>
        <v>0.46442306296626401</v>
      </c>
      <c r="CC53" s="23">
        <f t="shared" si="36"/>
        <v>0.63353446039462569</v>
      </c>
      <c r="CD53" s="23">
        <f t="shared" si="37"/>
        <v>0.95145194174984671</v>
      </c>
      <c r="CE53" s="23">
        <f>BT53/BV53</f>
        <v>0.46622125658696284</v>
      </c>
      <c r="CF53" s="23">
        <f t="shared" si="39"/>
        <v>0.63275781389001862</v>
      </c>
      <c r="CG53" s="23">
        <f t="shared" si="40"/>
        <v>0.9644493700836787</v>
      </c>
      <c r="CH53" s="31">
        <f t="shared" si="57"/>
        <v>-6.0032846962045153E-2</v>
      </c>
      <c r="CI53" s="31">
        <f t="shared" si="58"/>
        <v>6.2737898931766289E-2</v>
      </c>
      <c r="CJ53" s="31">
        <f t="shared" si="59"/>
        <v>-6.3509730683747295E-2</v>
      </c>
      <c r="CK53" s="31">
        <f t="shared" si="60"/>
        <v>0.20043424569784138</v>
      </c>
      <c r="CL53" s="31">
        <f t="shared" si="61"/>
        <v>0.30949861226681608</v>
      </c>
      <c r="CM53" s="31">
        <f t="shared" si="62"/>
        <v>3.8751931653917077E-2</v>
      </c>
      <c r="CN53" s="31">
        <f t="shared" si="63"/>
        <v>0.13674135317523245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E75DF8-DAF8-4F41-8BA2-D7778221FD9B}">
  <dimension ref="A1:U52"/>
  <sheetViews>
    <sheetView topLeftCell="B4" workbookViewId="0">
      <selection activeCell="N5" sqref="N5"/>
    </sheetView>
  </sheetViews>
  <sheetFormatPr defaultRowHeight="15"/>
  <cols>
    <col min="13" max="13" width="12.7109375" customWidth="1"/>
    <col min="20" max="20" width="35" customWidth="1"/>
  </cols>
  <sheetData>
    <row r="1" spans="1:21" ht="32.25" thickBot="1">
      <c r="A1" t="s">
        <v>0</v>
      </c>
      <c r="B1" t="s">
        <v>134</v>
      </c>
      <c r="C1" t="s">
        <v>151</v>
      </c>
      <c r="E1" s="4" t="s">
        <v>135</v>
      </c>
      <c r="F1" s="5" t="s">
        <v>0</v>
      </c>
      <c r="G1" s="5" t="s">
        <v>136</v>
      </c>
      <c r="H1" s="6" t="s">
        <v>137</v>
      </c>
      <c r="K1" t="s">
        <v>0</v>
      </c>
      <c r="L1" t="s">
        <v>153</v>
      </c>
      <c r="M1" t="s">
        <v>156</v>
      </c>
      <c r="N1" s="17" t="s">
        <v>157</v>
      </c>
      <c r="P1" t="s">
        <v>0</v>
      </c>
      <c r="Q1" t="s">
        <v>172</v>
      </c>
    </row>
    <row r="2" spans="1:21" ht="30.75" thickBot="1">
      <c r="A2" t="s">
        <v>2</v>
      </c>
      <c r="B2">
        <v>40</v>
      </c>
      <c r="C2" s="3" t="s">
        <v>96</v>
      </c>
      <c r="E2" s="7">
        <v>1</v>
      </c>
      <c r="F2" s="2" t="s">
        <v>1</v>
      </c>
      <c r="G2" s="2" t="s">
        <v>83</v>
      </c>
      <c r="H2" s="8" t="s">
        <v>0</v>
      </c>
      <c r="K2" s="15" t="s">
        <v>83</v>
      </c>
      <c r="L2" t="s">
        <v>1</v>
      </c>
      <c r="M2" s="16">
        <v>271109</v>
      </c>
      <c r="N2" s="17">
        <v>14953</v>
      </c>
      <c r="P2" t="s">
        <v>1</v>
      </c>
      <c r="Q2">
        <v>2064</v>
      </c>
      <c r="T2" t="s">
        <v>216</v>
      </c>
      <c r="U2">
        <f>AVERAGE(APCSbyStateFor2022!BA2:BA52)</f>
        <v>0.63333121779973389</v>
      </c>
    </row>
    <row r="3" spans="1:21" ht="15.75" thickBot="1">
      <c r="A3" t="s">
        <v>1</v>
      </c>
      <c r="B3">
        <v>709</v>
      </c>
      <c r="C3" s="2" t="s">
        <v>83</v>
      </c>
      <c r="E3" s="9">
        <v>2</v>
      </c>
      <c r="F3" s="3" t="s">
        <v>2</v>
      </c>
      <c r="G3" s="3" t="s">
        <v>96</v>
      </c>
      <c r="H3" s="10" t="s">
        <v>0</v>
      </c>
      <c r="K3" s="15" t="s">
        <v>96</v>
      </c>
      <c r="L3" t="s">
        <v>2</v>
      </c>
      <c r="M3" s="16">
        <v>71857</v>
      </c>
      <c r="N3" s="17"/>
      <c r="P3" t="s">
        <v>2</v>
      </c>
      <c r="Q3">
        <v>61</v>
      </c>
      <c r="T3" t="s">
        <v>217</v>
      </c>
      <c r="U3">
        <f>_xlfn.STDEV.P(APCSbyStateFor2022!BA2:BA52)</f>
        <v>0.11383618135993415</v>
      </c>
    </row>
    <row r="4" spans="1:21" ht="15.75" thickBot="1">
      <c r="A4" t="s">
        <v>4</v>
      </c>
      <c r="B4">
        <v>304</v>
      </c>
      <c r="C4" s="3" t="s">
        <v>84</v>
      </c>
      <c r="E4" s="7">
        <v>3</v>
      </c>
      <c r="F4" s="2" t="s">
        <v>3</v>
      </c>
      <c r="G4" s="2" t="s">
        <v>97</v>
      </c>
      <c r="H4" s="8" t="s">
        <v>0</v>
      </c>
      <c r="K4" s="15" t="s">
        <v>97</v>
      </c>
      <c r="L4" t="s">
        <v>3</v>
      </c>
      <c r="M4" s="16">
        <v>424108</v>
      </c>
      <c r="N4" s="17">
        <v>8279</v>
      </c>
      <c r="P4" t="s">
        <v>3</v>
      </c>
      <c r="Q4">
        <v>960</v>
      </c>
      <c r="T4" t="s">
        <v>218</v>
      </c>
      <c r="U4">
        <f>AVERAGE(APCSbyStateFor2022!BS2:BS52)</f>
        <v>0.6479921437405326</v>
      </c>
    </row>
    <row r="5" spans="1:21" ht="30.75" thickBot="1">
      <c r="A5" t="s">
        <v>3</v>
      </c>
      <c r="B5">
        <v>493</v>
      </c>
      <c r="C5" s="2" t="s">
        <v>97</v>
      </c>
      <c r="E5" s="9">
        <v>4</v>
      </c>
      <c r="F5" s="3" t="s">
        <v>4</v>
      </c>
      <c r="G5" s="3" t="s">
        <v>84</v>
      </c>
      <c r="H5" s="10" t="s">
        <v>0</v>
      </c>
      <c r="K5" s="15" t="s">
        <v>84</v>
      </c>
      <c r="L5" t="s">
        <v>4</v>
      </c>
      <c r="M5" s="16">
        <v>179064</v>
      </c>
      <c r="N5" s="17">
        <v>13497</v>
      </c>
      <c r="P5" t="s">
        <v>4</v>
      </c>
      <c r="Q5">
        <v>952</v>
      </c>
      <c r="T5" t="s">
        <v>219</v>
      </c>
      <c r="U5">
        <f>_xlfn.STDEV.P(APCSbyStateFor2022!BS2:BS52)</f>
        <v>9.1443515419399823E-2</v>
      </c>
    </row>
    <row r="6" spans="1:21" ht="30.75" thickBot="1">
      <c r="A6" t="s">
        <v>5</v>
      </c>
      <c r="B6">
        <v>8542</v>
      </c>
      <c r="C6" s="2" t="s">
        <v>85</v>
      </c>
      <c r="E6" s="7">
        <v>5</v>
      </c>
      <c r="F6" s="2" t="s">
        <v>5</v>
      </c>
      <c r="G6" s="2" t="s">
        <v>85</v>
      </c>
      <c r="H6" s="8" t="s">
        <v>0</v>
      </c>
      <c r="K6" s="15" t="s">
        <v>154</v>
      </c>
      <c r="L6" t="s">
        <v>5</v>
      </c>
      <c r="M6" s="16">
        <v>2175509</v>
      </c>
      <c r="N6" s="17"/>
      <c r="P6" t="s">
        <v>5</v>
      </c>
      <c r="Q6">
        <v>18100</v>
      </c>
      <c r="T6" t="s">
        <v>220</v>
      </c>
      <c r="U6">
        <f>AVERAGE(APCSbyStateFor2022!BM2:BM52)</f>
        <v>0.6680191226140918</v>
      </c>
    </row>
    <row r="7" spans="1:21" ht="30.75" thickBot="1">
      <c r="A7" t="s">
        <v>6</v>
      </c>
      <c r="B7">
        <v>845</v>
      </c>
      <c r="C7" s="3" t="s">
        <v>86</v>
      </c>
      <c r="E7" s="9">
        <v>6</v>
      </c>
      <c r="F7" s="3" t="s">
        <v>6</v>
      </c>
      <c r="G7" s="3" t="s">
        <v>86</v>
      </c>
      <c r="H7" s="10" t="s">
        <v>0</v>
      </c>
      <c r="K7" s="15" t="s">
        <v>86</v>
      </c>
      <c r="L7" t="s">
        <v>6</v>
      </c>
      <c r="M7" s="16">
        <v>329163</v>
      </c>
      <c r="N7" s="17"/>
      <c r="P7" t="s">
        <v>6</v>
      </c>
      <c r="Q7">
        <v>1613</v>
      </c>
      <c r="T7" t="s">
        <v>221</v>
      </c>
      <c r="U7">
        <f>_xlfn.STDEV.P(APCSbyStateFor2022!BM2:BM52)</f>
        <v>0.10202920581770647</v>
      </c>
    </row>
    <row r="8" spans="1:21" ht="30.75" thickBot="1">
      <c r="A8" t="s">
        <v>7</v>
      </c>
      <c r="B8">
        <v>1059</v>
      </c>
      <c r="C8" s="2" t="s">
        <v>98</v>
      </c>
      <c r="E8" s="7">
        <v>7</v>
      </c>
      <c r="F8" s="2" t="s">
        <v>7</v>
      </c>
      <c r="G8" s="2" t="s">
        <v>98</v>
      </c>
      <c r="H8" s="8" t="s">
        <v>0</v>
      </c>
      <c r="K8" s="15" t="s">
        <v>98</v>
      </c>
      <c r="L8" t="s">
        <v>7</v>
      </c>
      <c r="M8" s="16">
        <v>169269</v>
      </c>
      <c r="N8" s="17">
        <v>8960</v>
      </c>
      <c r="P8" t="s">
        <v>7</v>
      </c>
      <c r="Q8">
        <v>2106</v>
      </c>
      <c r="T8" t="s">
        <v>222</v>
      </c>
      <c r="U8">
        <f>AVERAGE(APCSbyStateFor2022!BG2:BG52)</f>
        <v>0.61883207200439738</v>
      </c>
    </row>
    <row r="9" spans="1:21" ht="30.75" thickBot="1">
      <c r="A9" t="s">
        <v>9</v>
      </c>
      <c r="B9">
        <v>43</v>
      </c>
      <c r="C9" s="2" t="s">
        <v>99</v>
      </c>
      <c r="E9" s="9">
        <v>8</v>
      </c>
      <c r="F9" s="3" t="s">
        <v>8</v>
      </c>
      <c r="G9" s="3" t="s">
        <v>87</v>
      </c>
      <c r="H9" s="10" t="s">
        <v>0</v>
      </c>
      <c r="K9" s="15" t="s">
        <v>87</v>
      </c>
      <c r="L9" t="s">
        <v>8</v>
      </c>
      <c r="M9" s="16">
        <v>51457</v>
      </c>
      <c r="N9" s="17">
        <v>2106</v>
      </c>
      <c r="P9" t="s">
        <v>8</v>
      </c>
      <c r="Q9">
        <v>283</v>
      </c>
      <c r="T9" t="s">
        <v>223</v>
      </c>
      <c r="U9">
        <f>_xlfn.STDEV.P(APCSbyStateFor2022!BG2:BG52)</f>
        <v>0.10874700775187318</v>
      </c>
    </row>
    <row r="10" spans="1:21" ht="15.75" thickBot="1">
      <c r="A10" t="s">
        <v>8</v>
      </c>
      <c r="B10">
        <v>124</v>
      </c>
      <c r="C10" s="14" t="s">
        <v>87</v>
      </c>
      <c r="E10" s="7">
        <v>9</v>
      </c>
      <c r="F10" s="2" t="s">
        <v>10</v>
      </c>
      <c r="G10" s="2" t="s">
        <v>88</v>
      </c>
      <c r="H10" s="8" t="s">
        <v>0</v>
      </c>
      <c r="K10" s="15" t="s">
        <v>99</v>
      </c>
      <c r="L10" t="s">
        <v>149</v>
      </c>
      <c r="M10" s="16">
        <v>21147</v>
      </c>
      <c r="N10" s="17"/>
      <c r="P10" t="s">
        <v>9</v>
      </c>
      <c r="Q10">
        <v>183</v>
      </c>
      <c r="T10" s="18" t="s">
        <v>224</v>
      </c>
      <c r="U10">
        <f>AVERAGE(APCSbyStateFor2022!CE2:CE52)</f>
        <v>0.38438811652956767</v>
      </c>
    </row>
    <row r="11" spans="1:21" ht="30.75" thickBot="1">
      <c r="A11" t="s">
        <v>10</v>
      </c>
      <c r="B11">
        <v>4483</v>
      </c>
      <c r="C11" s="2" t="s">
        <v>88</v>
      </c>
      <c r="E11" s="9">
        <v>10</v>
      </c>
      <c r="F11" s="3" t="s">
        <v>11</v>
      </c>
      <c r="G11" s="3" t="s">
        <v>100</v>
      </c>
      <c r="H11" s="10" t="s">
        <v>0</v>
      </c>
      <c r="K11" s="15" t="s">
        <v>88</v>
      </c>
      <c r="L11" t="s">
        <v>10</v>
      </c>
      <c r="M11" s="16">
        <v>988729</v>
      </c>
      <c r="N11" s="17">
        <v>25669</v>
      </c>
      <c r="P11" t="s">
        <v>10</v>
      </c>
      <c r="Q11">
        <v>11636</v>
      </c>
      <c r="T11" s="18" t="s">
        <v>225</v>
      </c>
      <c r="U11">
        <f>_xlfn.STDEV.P(APCSbyStateFor2022!CE2:CE52)</f>
        <v>0.26440551528821565</v>
      </c>
    </row>
    <row r="12" spans="1:21" ht="30.75" thickBot="1">
      <c r="A12" t="s">
        <v>11</v>
      </c>
      <c r="B12">
        <v>2442</v>
      </c>
      <c r="C12" s="3" t="s">
        <v>100</v>
      </c>
      <c r="E12" s="7">
        <v>11</v>
      </c>
      <c r="F12" s="2" t="s">
        <v>12</v>
      </c>
      <c r="G12" s="2" t="s">
        <v>101</v>
      </c>
      <c r="H12" s="8" t="s">
        <v>0</v>
      </c>
      <c r="K12" s="15" t="s">
        <v>100</v>
      </c>
      <c r="L12" t="s">
        <v>11</v>
      </c>
      <c r="M12" s="16">
        <v>556485</v>
      </c>
      <c r="N12" s="17">
        <v>19866</v>
      </c>
      <c r="P12" t="s">
        <v>11</v>
      </c>
      <c r="Q12">
        <v>4760</v>
      </c>
      <c r="T12" s="18" t="s">
        <v>226</v>
      </c>
      <c r="U12">
        <f>AVERAGE(APCSbyStateFor2022!CF2:CF52)</f>
        <v>0.6228646225902349</v>
      </c>
    </row>
    <row r="13" spans="1:21" ht="30.75" thickBot="1">
      <c r="A13" t="s">
        <v>12</v>
      </c>
      <c r="B13">
        <v>275</v>
      </c>
      <c r="C13" s="2" t="s">
        <v>101</v>
      </c>
      <c r="E13" s="9">
        <v>12</v>
      </c>
      <c r="F13" s="3" t="s">
        <v>13</v>
      </c>
      <c r="G13" s="3" t="s">
        <v>89</v>
      </c>
      <c r="H13" s="10" t="s">
        <v>0</v>
      </c>
      <c r="K13" s="15" t="s">
        <v>155</v>
      </c>
      <c r="L13" t="s">
        <v>12</v>
      </c>
      <c r="M13" s="16">
        <v>60893</v>
      </c>
      <c r="N13" s="17">
        <v>2233</v>
      </c>
      <c r="P13" t="s">
        <v>12</v>
      </c>
      <c r="Q13">
        <v>614</v>
      </c>
      <c r="T13" s="18" t="s">
        <v>227</v>
      </c>
      <c r="U13">
        <f>_xlfn.STDEV.P(APCSbyStateFor2022!CF2:CF52)</f>
        <v>0.25529543631881663</v>
      </c>
    </row>
    <row r="14" spans="1:21" ht="15.75" thickBot="1">
      <c r="A14" t="s">
        <v>16</v>
      </c>
      <c r="B14">
        <v>156</v>
      </c>
      <c r="C14" s="2" t="s">
        <v>102</v>
      </c>
      <c r="E14" s="7">
        <v>13</v>
      </c>
      <c r="F14" s="2" t="s">
        <v>14</v>
      </c>
      <c r="G14" s="2" t="s">
        <v>90</v>
      </c>
      <c r="H14" s="8" t="s">
        <v>0</v>
      </c>
      <c r="K14" s="15" t="s">
        <v>89</v>
      </c>
      <c r="L14" t="s">
        <v>13</v>
      </c>
      <c r="M14" s="16">
        <v>127590</v>
      </c>
      <c r="N14" s="17">
        <v>1726</v>
      </c>
      <c r="P14" t="s">
        <v>13</v>
      </c>
      <c r="Q14">
        <v>240</v>
      </c>
      <c r="T14" s="18" t="s">
        <v>228</v>
      </c>
      <c r="U14">
        <f>AVERAGE(APCSbyStateFor2022!CG2:CG52)</f>
        <v>0.94147302888097306</v>
      </c>
    </row>
    <row r="15" spans="1:21" ht="15.75" thickBot="1">
      <c r="A15" t="s">
        <v>13</v>
      </c>
      <c r="B15">
        <v>133</v>
      </c>
      <c r="C15" s="3" t="s">
        <v>89</v>
      </c>
      <c r="E15" s="9">
        <v>14</v>
      </c>
      <c r="F15" s="3" t="s">
        <v>15</v>
      </c>
      <c r="G15" s="3" t="s">
        <v>91</v>
      </c>
      <c r="H15" s="10" t="s">
        <v>0</v>
      </c>
      <c r="K15" s="15" t="s">
        <v>90</v>
      </c>
      <c r="L15" t="s">
        <v>14</v>
      </c>
      <c r="M15" s="16">
        <v>620340</v>
      </c>
      <c r="N15" s="17"/>
      <c r="P15" t="s">
        <v>14</v>
      </c>
      <c r="Q15">
        <v>4803</v>
      </c>
      <c r="T15" s="18" t="s">
        <v>229</v>
      </c>
      <c r="U15">
        <f>_xlfn.STDEV.P(APCSbyStateFor2022!CG2:CG52)</f>
        <v>0.16802774485683003</v>
      </c>
    </row>
    <row r="16" spans="1:21" ht="15.75" thickBot="1">
      <c r="A16" t="s">
        <v>14</v>
      </c>
      <c r="B16">
        <v>2001</v>
      </c>
      <c r="C16" s="2" t="s">
        <v>90</v>
      </c>
      <c r="E16" s="7">
        <v>15</v>
      </c>
      <c r="F16" s="2" t="s">
        <v>16</v>
      </c>
      <c r="G16" s="2" t="s">
        <v>102</v>
      </c>
      <c r="H16" s="8" t="s">
        <v>0</v>
      </c>
      <c r="K16" s="15" t="s">
        <v>91</v>
      </c>
      <c r="L16" t="s">
        <v>15</v>
      </c>
      <c r="M16" s="16">
        <v>365052</v>
      </c>
      <c r="N16" s="17">
        <v>21299</v>
      </c>
      <c r="P16" t="s">
        <v>15</v>
      </c>
      <c r="Q16">
        <v>1996</v>
      </c>
    </row>
    <row r="17" spans="1:17" ht="15.75" thickBot="1">
      <c r="A17" t="s">
        <v>15</v>
      </c>
      <c r="B17">
        <v>990</v>
      </c>
      <c r="C17" s="3" t="s">
        <v>91</v>
      </c>
      <c r="E17" s="9">
        <v>16</v>
      </c>
      <c r="F17" s="3" t="s">
        <v>17</v>
      </c>
      <c r="G17" s="3" t="s">
        <v>103</v>
      </c>
      <c r="H17" s="10" t="s">
        <v>0</v>
      </c>
      <c r="K17" s="15" t="s">
        <v>102</v>
      </c>
      <c r="L17" t="s">
        <v>16</v>
      </c>
      <c r="M17" s="16">
        <v>167016</v>
      </c>
      <c r="N17" s="17">
        <v>7066</v>
      </c>
      <c r="P17" t="s">
        <v>16</v>
      </c>
      <c r="Q17">
        <v>274</v>
      </c>
    </row>
    <row r="18" spans="1:17" ht="45.75" thickBot="1">
      <c r="A18" t="s">
        <v>17</v>
      </c>
      <c r="B18">
        <v>69</v>
      </c>
      <c r="C18" s="3" t="s">
        <v>103</v>
      </c>
      <c r="E18" s="7">
        <v>17</v>
      </c>
      <c r="F18" s="2" t="s">
        <v>18</v>
      </c>
      <c r="G18" s="2" t="s">
        <v>104</v>
      </c>
      <c r="H18" s="8" t="s">
        <v>138</v>
      </c>
      <c r="K18" s="15" t="s">
        <v>103</v>
      </c>
      <c r="L18" t="s">
        <v>17</v>
      </c>
      <c r="M18" s="16">
        <v>161625</v>
      </c>
      <c r="N18" s="17">
        <v>4742</v>
      </c>
      <c r="P18" t="s">
        <v>17</v>
      </c>
      <c r="Q18">
        <v>132</v>
      </c>
    </row>
    <row r="19" spans="1:17" ht="30.75" thickBot="1">
      <c r="A19" t="s">
        <v>18</v>
      </c>
      <c r="B19">
        <v>390</v>
      </c>
      <c r="C19" s="2" t="s">
        <v>104</v>
      </c>
      <c r="E19" s="9">
        <v>18</v>
      </c>
      <c r="F19" s="3" t="s">
        <v>19</v>
      </c>
      <c r="G19" s="3" t="s">
        <v>105</v>
      </c>
      <c r="H19" s="10" t="s">
        <v>0</v>
      </c>
      <c r="K19" s="15" t="s">
        <v>104</v>
      </c>
      <c r="L19" t="s">
        <v>18</v>
      </c>
      <c r="M19" s="16">
        <v>214321</v>
      </c>
      <c r="N19" s="17">
        <v>21365</v>
      </c>
      <c r="P19" t="s">
        <v>18</v>
      </c>
      <c r="Q19">
        <v>1032</v>
      </c>
    </row>
    <row r="20" spans="1:17" ht="15.75" thickBot="1">
      <c r="A20" t="s">
        <v>19</v>
      </c>
      <c r="B20">
        <v>218</v>
      </c>
      <c r="C20" s="3" t="s">
        <v>105</v>
      </c>
      <c r="E20" s="7">
        <v>19</v>
      </c>
      <c r="F20" s="2" t="s">
        <v>20</v>
      </c>
      <c r="G20" s="2" t="s">
        <v>106</v>
      </c>
      <c r="H20" s="8" t="s">
        <v>0</v>
      </c>
      <c r="K20" s="15" t="s">
        <v>105</v>
      </c>
      <c r="L20" t="s">
        <v>19</v>
      </c>
      <c r="M20" s="16">
        <v>250942</v>
      </c>
      <c r="N20" s="17">
        <v>4578</v>
      </c>
      <c r="P20" t="s">
        <v>19</v>
      </c>
      <c r="Q20">
        <v>901</v>
      </c>
    </row>
    <row r="21" spans="1:17" ht="30.75" thickBot="1">
      <c r="A21" t="s">
        <v>22</v>
      </c>
      <c r="B21">
        <v>1362</v>
      </c>
      <c r="C21" s="2" t="s">
        <v>92</v>
      </c>
      <c r="E21" s="9">
        <v>20</v>
      </c>
      <c r="F21" s="3" t="s">
        <v>21</v>
      </c>
      <c r="G21" s="3" t="s">
        <v>107</v>
      </c>
      <c r="H21" s="10" t="s">
        <v>0</v>
      </c>
      <c r="K21" s="15" t="s">
        <v>106</v>
      </c>
      <c r="L21" t="s">
        <v>20</v>
      </c>
      <c r="M21" s="16">
        <v>54104</v>
      </c>
      <c r="N21" s="17"/>
      <c r="P21" t="s">
        <v>20</v>
      </c>
      <c r="Q21">
        <v>148</v>
      </c>
    </row>
    <row r="22" spans="1:17" ht="45.75" thickBot="1">
      <c r="A22" t="s">
        <v>21</v>
      </c>
      <c r="B22">
        <v>2370</v>
      </c>
      <c r="C22" s="3" t="s">
        <v>107</v>
      </c>
      <c r="E22" s="7">
        <v>21</v>
      </c>
      <c r="F22" s="2" t="s">
        <v>22</v>
      </c>
      <c r="G22" s="2" t="s">
        <v>92</v>
      </c>
      <c r="H22" s="8" t="s">
        <v>138</v>
      </c>
      <c r="K22" s="15" t="s">
        <v>107</v>
      </c>
      <c r="L22" t="s">
        <v>21</v>
      </c>
      <c r="M22" s="16">
        <v>276026</v>
      </c>
      <c r="N22" s="17">
        <v>39320</v>
      </c>
      <c r="P22" t="s">
        <v>21</v>
      </c>
      <c r="Q22">
        <v>5463</v>
      </c>
    </row>
    <row r="23" spans="1:17" ht="30.75" thickBot="1">
      <c r="A23" t="s">
        <v>20</v>
      </c>
      <c r="B23">
        <v>87</v>
      </c>
      <c r="C23" s="2" t="s">
        <v>106</v>
      </c>
      <c r="E23" s="9">
        <v>22</v>
      </c>
      <c r="F23" s="3" t="s">
        <v>23</v>
      </c>
      <c r="G23" s="3" t="s">
        <v>93</v>
      </c>
      <c r="H23" s="10" t="s">
        <v>0</v>
      </c>
      <c r="K23" s="15" t="s">
        <v>92</v>
      </c>
      <c r="L23" t="s">
        <v>22</v>
      </c>
      <c r="M23" s="16">
        <v>327732</v>
      </c>
      <c r="N23" s="17">
        <v>19145</v>
      </c>
      <c r="P23" t="s">
        <v>22</v>
      </c>
      <c r="Q23">
        <v>2968</v>
      </c>
    </row>
    <row r="24" spans="1:17" ht="30.75" thickBot="1">
      <c r="A24" t="s">
        <v>23</v>
      </c>
      <c r="B24">
        <v>1541</v>
      </c>
      <c r="C24" s="3" t="s">
        <v>93</v>
      </c>
      <c r="E24" s="7">
        <v>23</v>
      </c>
      <c r="F24" s="2" t="s">
        <v>24</v>
      </c>
      <c r="G24" s="2" t="s">
        <v>108</v>
      </c>
      <c r="H24" s="8" t="s">
        <v>0</v>
      </c>
      <c r="K24" s="15" t="s">
        <v>93</v>
      </c>
      <c r="L24" t="s">
        <v>23</v>
      </c>
      <c r="M24" s="16">
        <v>549563</v>
      </c>
      <c r="N24" s="17"/>
      <c r="P24" t="s">
        <v>23</v>
      </c>
      <c r="Q24">
        <v>3062</v>
      </c>
    </row>
    <row r="25" spans="1:17" ht="30.75" thickBot="1">
      <c r="A25" t="s">
        <v>24</v>
      </c>
      <c r="B25">
        <v>386</v>
      </c>
      <c r="C25" s="2" t="s">
        <v>108</v>
      </c>
      <c r="E25" s="9">
        <v>24</v>
      </c>
      <c r="F25" s="3" t="s">
        <v>25</v>
      </c>
      <c r="G25" s="3" t="s">
        <v>109</v>
      </c>
      <c r="H25" s="10" t="s">
        <v>0</v>
      </c>
      <c r="K25" s="15" t="s">
        <v>108</v>
      </c>
      <c r="L25" t="s">
        <v>24</v>
      </c>
      <c r="M25" s="16">
        <v>314767</v>
      </c>
      <c r="N25" s="17"/>
      <c r="P25" t="s">
        <v>24</v>
      </c>
      <c r="Q25">
        <v>651</v>
      </c>
    </row>
    <row r="26" spans="1:17" ht="30.75" thickBot="1">
      <c r="A26" t="s">
        <v>26</v>
      </c>
      <c r="B26">
        <v>295</v>
      </c>
      <c r="C26" s="2" t="s">
        <v>94</v>
      </c>
      <c r="E26" s="7">
        <v>25</v>
      </c>
      <c r="F26" s="2" t="s">
        <v>26</v>
      </c>
      <c r="G26" s="2" t="s">
        <v>94</v>
      </c>
      <c r="H26" s="8" t="s">
        <v>0</v>
      </c>
      <c r="K26" s="15" t="s">
        <v>109</v>
      </c>
      <c r="L26" t="s">
        <v>25</v>
      </c>
      <c r="M26" s="16">
        <v>154010</v>
      </c>
      <c r="N26" s="17">
        <v>9930</v>
      </c>
      <c r="P26" t="s">
        <v>25</v>
      </c>
      <c r="Q26">
        <v>371</v>
      </c>
    </row>
    <row r="27" spans="1:17" ht="30.75" thickBot="1">
      <c r="A27" t="s">
        <v>25</v>
      </c>
      <c r="B27">
        <v>138</v>
      </c>
      <c r="C27" s="3" t="s">
        <v>109</v>
      </c>
      <c r="E27" s="9">
        <v>26</v>
      </c>
      <c r="F27" s="3" t="s">
        <v>27</v>
      </c>
      <c r="G27" s="3" t="s">
        <v>110</v>
      </c>
      <c r="H27" s="10" t="s">
        <v>0</v>
      </c>
      <c r="K27" s="15" t="s">
        <v>94</v>
      </c>
      <c r="L27" t="s">
        <v>26</v>
      </c>
      <c r="M27" s="16">
        <v>284189</v>
      </c>
      <c r="N27" s="17">
        <v>9235</v>
      </c>
      <c r="P27" t="s">
        <v>26</v>
      </c>
      <c r="Q27">
        <v>568</v>
      </c>
    </row>
    <row r="28" spans="1:17" ht="30.75" thickBot="1">
      <c r="A28" t="s">
        <v>27</v>
      </c>
      <c r="B28">
        <v>14</v>
      </c>
      <c r="C28" s="3" t="s">
        <v>110</v>
      </c>
      <c r="E28" s="7">
        <v>27</v>
      </c>
      <c r="F28" s="2" t="s">
        <v>28</v>
      </c>
      <c r="G28" s="2" t="s">
        <v>95</v>
      </c>
      <c r="H28" s="8" t="s">
        <v>0</v>
      </c>
      <c r="K28" s="15" t="s">
        <v>110</v>
      </c>
      <c r="L28" t="s">
        <v>27</v>
      </c>
      <c r="M28" s="16">
        <v>43789</v>
      </c>
      <c r="N28" s="17"/>
      <c r="P28" t="s">
        <v>27</v>
      </c>
      <c r="Q28">
        <v>25</v>
      </c>
    </row>
    <row r="29" spans="1:17" ht="15.75" thickBot="1">
      <c r="A29" t="s">
        <v>34</v>
      </c>
      <c r="B29">
        <v>1833</v>
      </c>
      <c r="C29" s="2" t="s">
        <v>116</v>
      </c>
      <c r="E29" s="9">
        <v>28</v>
      </c>
      <c r="F29" s="3" t="s">
        <v>29</v>
      </c>
      <c r="G29" s="3" t="s">
        <v>111</v>
      </c>
      <c r="H29" s="10" t="s">
        <v>0</v>
      </c>
      <c r="K29" s="15" t="s">
        <v>95</v>
      </c>
      <c r="L29" t="s">
        <v>28</v>
      </c>
      <c r="M29" s="16">
        <v>105420</v>
      </c>
      <c r="N29" s="17">
        <v>3750</v>
      </c>
      <c r="P29" t="s">
        <v>28</v>
      </c>
      <c r="Q29">
        <v>332</v>
      </c>
    </row>
    <row r="30" spans="1:17" ht="45.75" thickBot="1">
      <c r="A30" t="s">
        <v>35</v>
      </c>
      <c r="B30">
        <v>31</v>
      </c>
      <c r="C30" s="3" t="s">
        <v>117</v>
      </c>
      <c r="E30" s="7">
        <v>29</v>
      </c>
      <c r="F30" s="2" t="s">
        <v>139</v>
      </c>
      <c r="G30" s="2" t="s">
        <v>112</v>
      </c>
      <c r="H30" s="8" t="s">
        <v>0</v>
      </c>
      <c r="K30" s="15" t="s">
        <v>111</v>
      </c>
      <c r="L30" t="s">
        <v>29</v>
      </c>
      <c r="M30" s="16">
        <v>165574</v>
      </c>
      <c r="N30" s="17">
        <v>5858</v>
      </c>
      <c r="P30" t="s">
        <v>29</v>
      </c>
      <c r="Q30">
        <v>1399</v>
      </c>
    </row>
    <row r="31" spans="1:17" ht="30.75" thickBot="1">
      <c r="A31" t="s">
        <v>28</v>
      </c>
      <c r="B31">
        <v>176</v>
      </c>
      <c r="C31" s="2" t="s">
        <v>95</v>
      </c>
      <c r="E31" s="9">
        <v>30</v>
      </c>
      <c r="F31" s="3" t="s">
        <v>140</v>
      </c>
      <c r="G31" s="3" t="s">
        <v>113</v>
      </c>
      <c r="H31" s="10" t="s">
        <v>0</v>
      </c>
      <c r="K31" s="15" t="s">
        <v>112</v>
      </c>
      <c r="L31" t="s">
        <v>139</v>
      </c>
      <c r="M31" s="16">
        <v>54900</v>
      </c>
      <c r="N31" s="17"/>
      <c r="P31" t="s">
        <v>30</v>
      </c>
      <c r="Q31">
        <v>175</v>
      </c>
    </row>
    <row r="32" spans="1:17" ht="30.75" thickBot="1">
      <c r="A32" t="s">
        <v>30</v>
      </c>
      <c r="B32">
        <v>100</v>
      </c>
      <c r="C32" s="2" t="s">
        <v>112</v>
      </c>
      <c r="E32" s="7">
        <v>31</v>
      </c>
      <c r="F32" s="2" t="s">
        <v>141</v>
      </c>
      <c r="G32" s="2" t="s">
        <v>114</v>
      </c>
      <c r="H32" s="8" t="s">
        <v>0</v>
      </c>
      <c r="K32" s="15" t="s">
        <v>113</v>
      </c>
      <c r="L32" t="s">
        <v>140</v>
      </c>
      <c r="M32" s="16">
        <v>456376</v>
      </c>
      <c r="N32" s="17">
        <v>41287</v>
      </c>
      <c r="P32" t="s">
        <v>31</v>
      </c>
      <c r="Q32">
        <v>4899</v>
      </c>
    </row>
    <row r="33" spans="1:17" ht="30.75" thickBot="1">
      <c r="A33" t="s">
        <v>31</v>
      </c>
      <c r="B33">
        <v>2361</v>
      </c>
      <c r="C33" s="3" t="s">
        <v>113</v>
      </c>
      <c r="E33" s="9">
        <v>32</v>
      </c>
      <c r="F33" s="3" t="s">
        <v>142</v>
      </c>
      <c r="G33" s="3" t="s">
        <v>115</v>
      </c>
      <c r="H33" s="10" t="s">
        <v>0</v>
      </c>
      <c r="K33" s="15" t="s">
        <v>114</v>
      </c>
      <c r="L33" t="s">
        <v>141</v>
      </c>
      <c r="M33" s="16">
        <v>116494</v>
      </c>
      <c r="N33" s="17">
        <v>2958</v>
      </c>
      <c r="P33" t="s">
        <v>32</v>
      </c>
      <c r="Q33">
        <v>186</v>
      </c>
    </row>
    <row r="34" spans="1:17" ht="45.75" thickBot="1">
      <c r="A34" t="s">
        <v>32</v>
      </c>
      <c r="B34">
        <v>82</v>
      </c>
      <c r="C34" s="2" t="s">
        <v>114</v>
      </c>
      <c r="E34" s="7">
        <v>33</v>
      </c>
      <c r="F34" s="2" t="s">
        <v>143</v>
      </c>
      <c r="G34" s="2" t="s">
        <v>116</v>
      </c>
      <c r="H34" s="8" t="s">
        <v>0</v>
      </c>
      <c r="K34" s="15" t="s">
        <v>115</v>
      </c>
      <c r="L34" t="s">
        <v>142</v>
      </c>
      <c r="M34" s="16">
        <v>954436</v>
      </c>
      <c r="N34" s="17">
        <v>32248</v>
      </c>
      <c r="P34" t="s">
        <v>33</v>
      </c>
      <c r="Q34">
        <v>8627</v>
      </c>
    </row>
    <row r="35" spans="1:17" ht="30.75" thickBot="1">
      <c r="A35" t="s">
        <v>29</v>
      </c>
      <c r="B35">
        <v>450</v>
      </c>
      <c r="C35" s="3" t="s">
        <v>111</v>
      </c>
      <c r="E35" s="9">
        <v>34</v>
      </c>
      <c r="F35" s="3" t="s">
        <v>144</v>
      </c>
      <c r="G35" s="3" t="s">
        <v>117</v>
      </c>
      <c r="H35" s="10" t="s">
        <v>0</v>
      </c>
      <c r="K35" s="15" t="s">
        <v>116</v>
      </c>
      <c r="L35" t="s">
        <v>143</v>
      </c>
      <c r="M35" s="16">
        <v>534254</v>
      </c>
      <c r="N35" s="17"/>
      <c r="P35" t="s">
        <v>34</v>
      </c>
      <c r="Q35">
        <v>4644</v>
      </c>
    </row>
    <row r="36" spans="1:17" ht="15.75" thickBot="1">
      <c r="A36" t="s">
        <v>33</v>
      </c>
      <c r="B36">
        <v>3416</v>
      </c>
      <c r="C36" s="3" t="s">
        <v>115</v>
      </c>
      <c r="E36" s="7">
        <v>35</v>
      </c>
      <c r="F36" s="2" t="s">
        <v>36</v>
      </c>
      <c r="G36" s="2" t="s">
        <v>118</v>
      </c>
      <c r="H36" s="8" t="s">
        <v>0</v>
      </c>
      <c r="K36" s="15" t="s">
        <v>117</v>
      </c>
      <c r="L36" t="s">
        <v>144</v>
      </c>
      <c r="M36" s="16">
        <v>37809</v>
      </c>
      <c r="N36" s="17">
        <v>1658</v>
      </c>
      <c r="P36" t="s">
        <v>35</v>
      </c>
      <c r="Q36">
        <v>57</v>
      </c>
    </row>
    <row r="37" spans="1:17" ht="30.75" thickBot="1">
      <c r="A37" t="s">
        <v>36</v>
      </c>
      <c r="B37">
        <v>1186</v>
      </c>
      <c r="C37" s="2" t="s">
        <v>118</v>
      </c>
      <c r="E37" s="9">
        <v>36</v>
      </c>
      <c r="F37" s="3" t="s">
        <v>37</v>
      </c>
      <c r="G37" s="3" t="s">
        <v>119</v>
      </c>
      <c r="H37" s="10" t="s">
        <v>0</v>
      </c>
      <c r="K37" s="15" t="s">
        <v>118</v>
      </c>
      <c r="L37" t="s">
        <v>36</v>
      </c>
      <c r="M37" s="16">
        <v>586765</v>
      </c>
      <c r="N37" s="17"/>
      <c r="P37" t="s">
        <v>36</v>
      </c>
      <c r="Q37">
        <v>2329</v>
      </c>
    </row>
    <row r="38" spans="1:17" ht="15.75" thickBot="1">
      <c r="A38" t="s">
        <v>37</v>
      </c>
      <c r="B38">
        <v>171</v>
      </c>
      <c r="C38" s="3" t="s">
        <v>119</v>
      </c>
      <c r="E38" s="7">
        <v>37</v>
      </c>
      <c r="F38" s="2" t="s">
        <v>38</v>
      </c>
      <c r="G38" s="2" t="s">
        <v>120</v>
      </c>
      <c r="H38" s="8" t="s">
        <v>0</v>
      </c>
      <c r="K38" s="15" t="s">
        <v>119</v>
      </c>
      <c r="L38" t="s">
        <v>37</v>
      </c>
      <c r="M38" s="16">
        <v>198769</v>
      </c>
      <c r="N38" s="17">
        <v>9349</v>
      </c>
      <c r="P38" t="s">
        <v>37</v>
      </c>
      <c r="Q38">
        <v>352</v>
      </c>
    </row>
    <row r="39" spans="1:17" ht="45.75" thickBot="1">
      <c r="A39" t="s">
        <v>38</v>
      </c>
      <c r="B39">
        <v>239</v>
      </c>
      <c r="C39" s="2" t="s">
        <v>120</v>
      </c>
      <c r="E39" s="9">
        <v>38</v>
      </c>
      <c r="F39" s="3" t="s">
        <v>39</v>
      </c>
      <c r="G39" s="3" t="s">
        <v>121</v>
      </c>
      <c r="H39" s="10" t="s">
        <v>138</v>
      </c>
      <c r="K39" s="15" t="s">
        <v>120</v>
      </c>
      <c r="L39" t="s">
        <v>38</v>
      </c>
      <c r="M39" s="16">
        <v>204510</v>
      </c>
      <c r="N39" s="17">
        <v>14586</v>
      </c>
      <c r="P39" t="s">
        <v>38</v>
      </c>
      <c r="Q39">
        <v>384</v>
      </c>
    </row>
    <row r="40" spans="1:17" ht="30.75" thickBot="1">
      <c r="A40" t="s">
        <v>39</v>
      </c>
      <c r="B40">
        <v>1993</v>
      </c>
      <c r="C40" s="3" t="s">
        <v>121</v>
      </c>
      <c r="E40" s="7">
        <v>39</v>
      </c>
      <c r="F40" s="2" t="s">
        <v>145</v>
      </c>
      <c r="G40" s="2" t="s">
        <v>122</v>
      </c>
      <c r="H40" s="8" t="s">
        <v>0</v>
      </c>
      <c r="K40" s="15" t="s">
        <v>121</v>
      </c>
      <c r="L40" t="s">
        <v>39</v>
      </c>
      <c r="M40" s="16">
        <v>649650</v>
      </c>
      <c r="N40" s="17"/>
      <c r="P40" t="s">
        <v>39</v>
      </c>
      <c r="Q40">
        <v>3876</v>
      </c>
    </row>
    <row r="41" spans="1:17" ht="45.75" thickBot="1">
      <c r="A41" t="s">
        <v>40</v>
      </c>
      <c r="B41">
        <v>157</v>
      </c>
      <c r="C41" s="2" t="s">
        <v>122</v>
      </c>
      <c r="E41" s="9">
        <v>40</v>
      </c>
      <c r="F41" s="3" t="s">
        <v>146</v>
      </c>
      <c r="G41" s="3" t="s">
        <v>123</v>
      </c>
      <c r="H41" s="10" t="s">
        <v>0</v>
      </c>
      <c r="K41" s="15" t="s">
        <v>122</v>
      </c>
      <c r="L41" t="s">
        <v>145</v>
      </c>
      <c r="M41" s="16">
        <v>44524</v>
      </c>
      <c r="N41" s="17"/>
      <c r="P41" t="s">
        <v>40</v>
      </c>
      <c r="Q41">
        <v>392</v>
      </c>
    </row>
    <row r="42" spans="1:17" ht="30.75" thickBot="1">
      <c r="A42" t="s">
        <v>41</v>
      </c>
      <c r="B42">
        <v>719</v>
      </c>
      <c r="C42" s="3" t="s">
        <v>123</v>
      </c>
      <c r="E42" s="7">
        <v>41</v>
      </c>
      <c r="F42" s="2" t="s">
        <v>147</v>
      </c>
      <c r="G42" s="2" t="s">
        <v>124</v>
      </c>
      <c r="H42" s="8" t="s">
        <v>0</v>
      </c>
      <c r="K42" s="15" t="s">
        <v>123</v>
      </c>
      <c r="L42" t="s">
        <v>146</v>
      </c>
      <c r="M42" s="16">
        <v>251268</v>
      </c>
      <c r="N42" s="17">
        <v>64612</v>
      </c>
      <c r="P42" t="s">
        <v>41</v>
      </c>
      <c r="Q42">
        <v>1727</v>
      </c>
    </row>
    <row r="43" spans="1:17" ht="30.75" thickBot="1">
      <c r="A43" t="s">
        <v>42</v>
      </c>
      <c r="B43">
        <v>8</v>
      </c>
      <c r="C43" s="2" t="s">
        <v>124</v>
      </c>
      <c r="E43" s="9">
        <v>42</v>
      </c>
      <c r="F43" s="3" t="s">
        <v>43</v>
      </c>
      <c r="G43" s="3" t="s">
        <v>125</v>
      </c>
      <c r="H43" s="10" t="s">
        <v>0</v>
      </c>
      <c r="K43" s="15" t="s">
        <v>124</v>
      </c>
      <c r="L43" t="s">
        <v>147</v>
      </c>
      <c r="M43" s="16">
        <v>44794</v>
      </c>
      <c r="N43" s="17"/>
      <c r="P43" t="s">
        <v>42</v>
      </c>
      <c r="Q43">
        <v>16</v>
      </c>
    </row>
    <row r="44" spans="1:17" ht="15.75" thickBot="1">
      <c r="A44" t="s">
        <v>43</v>
      </c>
      <c r="B44">
        <v>606</v>
      </c>
      <c r="C44" s="3" t="s">
        <v>125</v>
      </c>
      <c r="E44" s="7">
        <v>43</v>
      </c>
      <c r="F44" s="2" t="s">
        <v>44</v>
      </c>
      <c r="G44" s="2" t="s">
        <v>126</v>
      </c>
      <c r="H44" s="8" t="s">
        <v>0</v>
      </c>
      <c r="K44" s="15" t="s">
        <v>125</v>
      </c>
      <c r="L44" t="s">
        <v>43</v>
      </c>
      <c r="M44" s="16">
        <v>318053</v>
      </c>
      <c r="N44" s="17">
        <v>13786</v>
      </c>
      <c r="P44" t="s">
        <v>43</v>
      </c>
      <c r="Q44">
        <v>1644</v>
      </c>
    </row>
    <row r="45" spans="1:17" ht="15.75" thickBot="1">
      <c r="A45" t="s">
        <v>44</v>
      </c>
      <c r="B45">
        <v>4129</v>
      </c>
      <c r="C45" s="2" t="s">
        <v>126</v>
      </c>
      <c r="E45" s="9">
        <v>44</v>
      </c>
      <c r="F45" s="3" t="s">
        <v>45</v>
      </c>
      <c r="G45" s="3" t="s">
        <v>127</v>
      </c>
      <c r="H45" s="10" t="s">
        <v>0</v>
      </c>
      <c r="K45" s="15" t="s">
        <v>126</v>
      </c>
      <c r="L45" t="s">
        <v>44</v>
      </c>
      <c r="M45" s="16">
        <v>1852808</v>
      </c>
      <c r="N45" s="17">
        <v>111717</v>
      </c>
      <c r="P45" t="s">
        <v>44</v>
      </c>
      <c r="Q45">
        <v>10127</v>
      </c>
    </row>
    <row r="46" spans="1:17" ht="30.75" thickBot="1">
      <c r="A46" t="s">
        <v>45</v>
      </c>
      <c r="B46">
        <v>241</v>
      </c>
      <c r="C46" s="3" t="s">
        <v>127</v>
      </c>
      <c r="E46" s="7">
        <v>45</v>
      </c>
      <c r="F46" s="2" t="s">
        <v>46</v>
      </c>
      <c r="G46" s="2" t="s">
        <v>128</v>
      </c>
      <c r="H46" s="8" t="s">
        <v>0</v>
      </c>
      <c r="K46" s="15" t="s">
        <v>127</v>
      </c>
      <c r="L46" t="s">
        <v>45</v>
      </c>
      <c r="M46" s="16">
        <v>300951</v>
      </c>
      <c r="N46" s="17">
        <v>29832</v>
      </c>
      <c r="P46" t="s">
        <v>45</v>
      </c>
      <c r="Q46">
        <v>424</v>
      </c>
    </row>
    <row r="47" spans="1:17" ht="45.75" thickBot="1">
      <c r="A47" t="s">
        <v>47</v>
      </c>
      <c r="B47">
        <v>1169</v>
      </c>
      <c r="C47" s="3" t="s">
        <v>129</v>
      </c>
      <c r="E47" s="9">
        <v>46</v>
      </c>
      <c r="F47" s="3" t="s">
        <v>47</v>
      </c>
      <c r="G47" s="3" t="s">
        <v>129</v>
      </c>
      <c r="H47" s="10" t="s">
        <v>138</v>
      </c>
      <c r="K47" s="15" t="s">
        <v>128</v>
      </c>
      <c r="L47" t="s">
        <v>46</v>
      </c>
      <c r="M47" s="16">
        <v>26141</v>
      </c>
      <c r="N47" s="17">
        <v>905</v>
      </c>
      <c r="P47" t="s">
        <v>46</v>
      </c>
      <c r="Q47">
        <v>74</v>
      </c>
    </row>
    <row r="48" spans="1:17" ht="30.75" thickBot="1">
      <c r="A48" t="s">
        <v>46</v>
      </c>
      <c r="B48">
        <v>46</v>
      </c>
      <c r="C48" s="2" t="s">
        <v>128</v>
      </c>
      <c r="E48" s="7">
        <v>47</v>
      </c>
      <c r="F48" s="2" t="s">
        <v>48</v>
      </c>
      <c r="G48" s="2" t="s">
        <v>130</v>
      </c>
      <c r="H48" s="8" t="s">
        <v>0</v>
      </c>
      <c r="K48" s="15" t="s">
        <v>129</v>
      </c>
      <c r="L48" t="s">
        <v>47</v>
      </c>
      <c r="M48" s="16">
        <v>405826</v>
      </c>
      <c r="N48" s="17">
        <v>25649</v>
      </c>
      <c r="P48" t="s">
        <v>47</v>
      </c>
      <c r="Q48">
        <v>2459</v>
      </c>
    </row>
    <row r="49" spans="1:17" ht="30.75" thickBot="1">
      <c r="A49" t="s">
        <v>48</v>
      </c>
      <c r="B49">
        <v>902</v>
      </c>
      <c r="C49" s="2" t="s">
        <v>130</v>
      </c>
      <c r="E49" s="9">
        <v>48</v>
      </c>
      <c r="F49" s="3" t="s">
        <v>148</v>
      </c>
      <c r="G49" s="3" t="s">
        <v>131</v>
      </c>
      <c r="H49" s="10" t="s">
        <v>0</v>
      </c>
      <c r="K49" s="15" t="s">
        <v>130</v>
      </c>
      <c r="L49" t="s">
        <v>48</v>
      </c>
      <c r="M49" s="16">
        <v>377376</v>
      </c>
      <c r="N49" s="17">
        <v>15045</v>
      </c>
      <c r="P49" t="s">
        <v>48</v>
      </c>
      <c r="Q49">
        <v>1730</v>
      </c>
    </row>
    <row r="50" spans="1:17" ht="30.75" thickBot="1">
      <c r="A50" t="s">
        <v>50</v>
      </c>
      <c r="B50">
        <v>745</v>
      </c>
      <c r="C50" s="2" t="s">
        <v>132</v>
      </c>
      <c r="E50" s="7">
        <v>49</v>
      </c>
      <c r="F50" s="2" t="s">
        <v>50</v>
      </c>
      <c r="G50" s="2" t="s">
        <v>132</v>
      </c>
      <c r="H50" s="8" t="s">
        <v>0</v>
      </c>
      <c r="K50" s="15" t="s">
        <v>131</v>
      </c>
      <c r="L50" t="s">
        <v>148</v>
      </c>
      <c r="M50" s="16">
        <v>80954</v>
      </c>
      <c r="N50" s="17">
        <v>4364</v>
      </c>
      <c r="P50" t="s">
        <v>49</v>
      </c>
      <c r="Q50">
        <v>233</v>
      </c>
    </row>
    <row r="51" spans="1:17" ht="30.75" thickBot="1">
      <c r="A51" t="s">
        <v>49</v>
      </c>
      <c r="B51">
        <v>91</v>
      </c>
      <c r="C51" s="3" t="s">
        <v>131</v>
      </c>
      <c r="E51" s="9">
        <v>50</v>
      </c>
      <c r="F51" s="3" t="s">
        <v>51</v>
      </c>
      <c r="G51" s="3" t="s">
        <v>133</v>
      </c>
      <c r="H51" s="10" t="s">
        <v>0</v>
      </c>
      <c r="K51" s="15" t="s">
        <v>132</v>
      </c>
      <c r="L51" t="s">
        <v>50</v>
      </c>
      <c r="M51" s="16">
        <v>284064</v>
      </c>
      <c r="N51" s="17">
        <v>12911</v>
      </c>
      <c r="P51" t="s">
        <v>50</v>
      </c>
      <c r="Q51">
        <v>1305</v>
      </c>
    </row>
    <row r="52" spans="1:17" ht="60.75" thickBot="1">
      <c r="A52" t="s">
        <v>51</v>
      </c>
      <c r="B52">
        <v>32</v>
      </c>
      <c r="C52" s="3" t="s">
        <v>133</v>
      </c>
      <c r="E52" s="11" t="s">
        <v>99</v>
      </c>
      <c r="F52" s="12" t="s">
        <v>149</v>
      </c>
      <c r="G52" s="12" t="s">
        <v>99</v>
      </c>
      <c r="H52" s="13" t="s">
        <v>150</v>
      </c>
      <c r="K52" s="15" t="s">
        <v>133</v>
      </c>
      <c r="L52" t="s">
        <v>51</v>
      </c>
      <c r="M52" s="16">
        <v>30490</v>
      </c>
      <c r="N52" s="17">
        <v>1124</v>
      </c>
      <c r="P52" t="s">
        <v>51</v>
      </c>
      <c r="Q52">
        <v>86</v>
      </c>
    </row>
  </sheetData>
  <sortState xmlns:xlrd2="http://schemas.microsoft.com/office/spreadsheetml/2017/richdata2" ref="K2:N52">
    <sortCondition ref="L2:L5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52"/>
  <sheetViews>
    <sheetView topLeftCell="G1" workbookViewId="0">
      <selection activeCell="AF1" sqref="AF1"/>
    </sheetView>
  </sheetViews>
  <sheetFormatPr defaultRowHeight="15"/>
  <cols>
    <col min="4" max="4" width="15.7109375" customWidth="1"/>
    <col min="6" max="6" width="12.5703125" customWidth="1"/>
    <col min="10" max="10" width="12.85546875" customWidth="1"/>
    <col min="11" max="11" width="9.7109375" customWidth="1"/>
    <col min="17" max="17" width="9.42578125" customWidth="1"/>
    <col min="18" max="18" width="13.28515625" customWidth="1"/>
  </cols>
  <sheetData>
    <row r="1" spans="1:32">
      <c r="A1" t="s">
        <v>82</v>
      </c>
      <c r="B1" t="s">
        <v>0</v>
      </c>
      <c r="C1" t="s">
        <v>52</v>
      </c>
      <c r="D1" t="s">
        <v>53</v>
      </c>
      <c r="E1" t="s">
        <v>54</v>
      </c>
      <c r="F1" t="s">
        <v>55</v>
      </c>
      <c r="G1" t="s">
        <v>56</v>
      </c>
      <c r="H1" t="s">
        <v>57</v>
      </c>
      <c r="I1" t="s">
        <v>58</v>
      </c>
      <c r="J1" t="s">
        <v>59</v>
      </c>
      <c r="K1" t="s">
        <v>60</v>
      </c>
      <c r="L1" t="s">
        <v>61</v>
      </c>
      <c r="M1" t="s">
        <v>62</v>
      </c>
      <c r="N1" t="s">
        <v>63</v>
      </c>
      <c r="O1" t="s">
        <v>64</v>
      </c>
      <c r="P1" t="s">
        <v>65</v>
      </c>
      <c r="Q1" t="s">
        <v>66</v>
      </c>
      <c r="R1" t="s">
        <v>67</v>
      </c>
      <c r="S1" t="s">
        <v>68</v>
      </c>
      <c r="T1" t="s">
        <v>69</v>
      </c>
      <c r="U1" t="s">
        <v>70</v>
      </c>
      <c r="V1" t="s">
        <v>71</v>
      </c>
      <c r="W1" t="s">
        <v>72</v>
      </c>
      <c r="X1" t="s">
        <v>73</v>
      </c>
      <c r="Y1" t="s">
        <v>74</v>
      </c>
      <c r="Z1" t="s">
        <v>75</v>
      </c>
      <c r="AA1" t="s">
        <v>76</v>
      </c>
      <c r="AB1" t="s">
        <v>77</v>
      </c>
      <c r="AC1" t="s">
        <v>78</v>
      </c>
      <c r="AD1" t="s">
        <v>79</v>
      </c>
      <c r="AE1" t="s">
        <v>80</v>
      </c>
      <c r="AF1" t="s">
        <v>81</v>
      </c>
    </row>
    <row r="2" spans="1:32">
      <c r="A2" t="s">
        <v>83</v>
      </c>
      <c r="B2" t="s">
        <v>1</v>
      </c>
      <c r="C2">
        <v>335</v>
      </c>
      <c r="D2">
        <v>189</v>
      </c>
      <c r="E2">
        <v>35</v>
      </c>
      <c r="F2">
        <v>13</v>
      </c>
      <c r="G2">
        <v>18</v>
      </c>
      <c r="H2">
        <v>11</v>
      </c>
      <c r="I2">
        <v>77</v>
      </c>
      <c r="J2">
        <v>49</v>
      </c>
      <c r="K2">
        <v>173</v>
      </c>
      <c r="L2">
        <v>98</v>
      </c>
      <c r="M2">
        <v>11</v>
      </c>
      <c r="N2">
        <v>5</v>
      </c>
      <c r="O2">
        <v>87</v>
      </c>
      <c r="P2">
        <v>46</v>
      </c>
      <c r="Q2">
        <v>246</v>
      </c>
      <c r="R2">
        <v>141</v>
      </c>
      <c r="S2">
        <v>1103</v>
      </c>
      <c r="T2">
        <v>253</v>
      </c>
      <c r="U2">
        <v>63</v>
      </c>
      <c r="V2">
        <v>151</v>
      </c>
      <c r="W2">
        <v>68</v>
      </c>
      <c r="X2">
        <v>119</v>
      </c>
      <c r="Y2">
        <v>95</v>
      </c>
      <c r="Z2">
        <v>1340</v>
      </c>
      <c r="AA2">
        <v>784</v>
      </c>
      <c r="AB2">
        <v>60</v>
      </c>
      <c r="AC2">
        <v>29</v>
      </c>
      <c r="AD2">
        <v>765</v>
      </c>
      <c r="AE2">
        <v>382</v>
      </c>
      <c r="AF2">
        <v>1281</v>
      </c>
    </row>
    <row r="3" spans="1:32">
      <c r="A3" t="s">
        <v>96</v>
      </c>
      <c r="B3" t="s">
        <v>2</v>
      </c>
      <c r="C3">
        <v>39</v>
      </c>
      <c r="D3">
        <v>28</v>
      </c>
      <c r="E3">
        <v>0</v>
      </c>
      <c r="F3">
        <v>0</v>
      </c>
      <c r="G3">
        <v>2</v>
      </c>
      <c r="H3">
        <v>0</v>
      </c>
      <c r="I3">
        <v>2</v>
      </c>
      <c r="J3">
        <v>0</v>
      </c>
      <c r="K3">
        <v>29</v>
      </c>
      <c r="L3">
        <v>21</v>
      </c>
      <c r="M3">
        <v>1</v>
      </c>
      <c r="N3">
        <v>0</v>
      </c>
      <c r="O3">
        <v>6</v>
      </c>
      <c r="P3">
        <v>4</v>
      </c>
      <c r="Q3">
        <v>33</v>
      </c>
      <c r="R3">
        <v>24</v>
      </c>
      <c r="S3">
        <v>49</v>
      </c>
      <c r="T3">
        <v>1</v>
      </c>
      <c r="U3">
        <v>0</v>
      </c>
      <c r="V3">
        <v>1</v>
      </c>
      <c r="W3">
        <v>0</v>
      </c>
      <c r="X3">
        <v>10</v>
      </c>
      <c r="Y3">
        <v>7</v>
      </c>
      <c r="Z3">
        <v>42</v>
      </c>
      <c r="AA3">
        <v>35</v>
      </c>
      <c r="AB3">
        <v>0</v>
      </c>
      <c r="AC3">
        <v>0</v>
      </c>
      <c r="AD3">
        <v>14</v>
      </c>
      <c r="AE3">
        <v>9</v>
      </c>
      <c r="AF3">
        <v>47</v>
      </c>
    </row>
    <row r="4" spans="1:32">
      <c r="A4" t="s">
        <v>97</v>
      </c>
      <c r="B4" t="s">
        <v>3</v>
      </c>
      <c r="C4">
        <v>627</v>
      </c>
      <c r="D4">
        <v>370</v>
      </c>
      <c r="E4">
        <v>15</v>
      </c>
      <c r="F4">
        <v>4</v>
      </c>
      <c r="G4">
        <v>97</v>
      </c>
      <c r="H4">
        <v>39</v>
      </c>
      <c r="I4">
        <v>188</v>
      </c>
      <c r="J4">
        <v>135</v>
      </c>
      <c r="K4">
        <v>269</v>
      </c>
      <c r="L4">
        <v>166</v>
      </c>
      <c r="M4">
        <v>19</v>
      </c>
      <c r="N4">
        <v>7</v>
      </c>
      <c r="O4">
        <v>148</v>
      </c>
      <c r="P4">
        <v>90</v>
      </c>
      <c r="Q4">
        <v>477</v>
      </c>
      <c r="R4">
        <v>279</v>
      </c>
      <c r="S4">
        <v>699</v>
      </c>
      <c r="T4">
        <v>29</v>
      </c>
      <c r="U4">
        <v>16</v>
      </c>
      <c r="V4">
        <v>239</v>
      </c>
      <c r="W4">
        <v>133</v>
      </c>
      <c r="X4">
        <v>221</v>
      </c>
      <c r="Y4">
        <v>189</v>
      </c>
      <c r="Z4">
        <v>379</v>
      </c>
      <c r="AA4">
        <v>298</v>
      </c>
      <c r="AB4">
        <v>34</v>
      </c>
      <c r="AC4">
        <v>21</v>
      </c>
      <c r="AD4">
        <v>273</v>
      </c>
      <c r="AE4">
        <v>202</v>
      </c>
      <c r="AF4">
        <v>680</v>
      </c>
    </row>
    <row r="5" spans="1:32">
      <c r="A5" t="s">
        <v>84</v>
      </c>
      <c r="B5" t="s">
        <v>4</v>
      </c>
      <c r="C5">
        <v>454</v>
      </c>
      <c r="D5">
        <v>194</v>
      </c>
      <c r="E5">
        <v>24</v>
      </c>
      <c r="F5">
        <v>6</v>
      </c>
      <c r="G5">
        <v>52</v>
      </c>
      <c r="H5">
        <v>24</v>
      </c>
      <c r="I5">
        <v>64</v>
      </c>
      <c r="J5">
        <v>30</v>
      </c>
      <c r="K5">
        <v>284</v>
      </c>
      <c r="L5">
        <v>121</v>
      </c>
      <c r="M5">
        <v>9</v>
      </c>
      <c r="N5">
        <v>6</v>
      </c>
      <c r="O5">
        <v>79</v>
      </c>
      <c r="P5">
        <v>27</v>
      </c>
      <c r="Q5">
        <v>372</v>
      </c>
      <c r="R5">
        <v>165</v>
      </c>
      <c r="S5">
        <v>462</v>
      </c>
      <c r="T5">
        <v>69</v>
      </c>
      <c r="U5">
        <v>13</v>
      </c>
      <c r="V5">
        <v>98</v>
      </c>
      <c r="W5">
        <v>31</v>
      </c>
      <c r="X5">
        <v>102</v>
      </c>
      <c r="Y5">
        <v>70</v>
      </c>
      <c r="Z5">
        <v>582</v>
      </c>
      <c r="AA5">
        <v>310</v>
      </c>
      <c r="AB5">
        <v>37</v>
      </c>
      <c r="AC5">
        <v>13</v>
      </c>
      <c r="AD5">
        <v>335</v>
      </c>
      <c r="AE5">
        <v>157</v>
      </c>
      <c r="AF5">
        <v>613</v>
      </c>
    </row>
    <row r="6" spans="1:32">
      <c r="A6" t="s">
        <v>85</v>
      </c>
      <c r="B6" t="s">
        <v>5</v>
      </c>
      <c r="C6">
        <v>13089</v>
      </c>
      <c r="D6">
        <v>8951</v>
      </c>
      <c r="E6">
        <v>166</v>
      </c>
      <c r="F6">
        <v>64</v>
      </c>
      <c r="G6">
        <v>1986</v>
      </c>
      <c r="H6">
        <v>700</v>
      </c>
      <c r="I6">
        <v>6802</v>
      </c>
      <c r="J6">
        <v>5198</v>
      </c>
      <c r="K6">
        <v>2616</v>
      </c>
      <c r="L6">
        <v>1824</v>
      </c>
      <c r="M6">
        <v>717</v>
      </c>
      <c r="N6">
        <v>598</v>
      </c>
      <c r="O6">
        <v>3593</v>
      </c>
      <c r="P6">
        <v>2474</v>
      </c>
      <c r="Q6">
        <v>9468</v>
      </c>
      <c r="R6">
        <v>6461</v>
      </c>
      <c r="S6">
        <v>12864</v>
      </c>
      <c r="T6">
        <v>400</v>
      </c>
      <c r="U6">
        <v>173</v>
      </c>
      <c r="V6">
        <v>4697</v>
      </c>
      <c r="W6">
        <v>2248</v>
      </c>
      <c r="X6">
        <v>6879</v>
      </c>
      <c r="Y6">
        <v>5713</v>
      </c>
      <c r="Z6">
        <v>4253</v>
      </c>
      <c r="AA6">
        <v>3316</v>
      </c>
      <c r="AB6">
        <v>711</v>
      </c>
      <c r="AC6">
        <v>506</v>
      </c>
      <c r="AD6">
        <v>6145</v>
      </c>
      <c r="AE6">
        <v>4296</v>
      </c>
      <c r="AF6">
        <v>11917</v>
      </c>
    </row>
    <row r="7" spans="1:32">
      <c r="A7" t="s">
        <v>86</v>
      </c>
      <c r="B7" t="s">
        <v>6</v>
      </c>
      <c r="C7">
        <v>971</v>
      </c>
      <c r="D7">
        <v>642</v>
      </c>
      <c r="E7">
        <v>20</v>
      </c>
      <c r="F7">
        <v>14</v>
      </c>
      <c r="G7">
        <v>80</v>
      </c>
      <c r="H7">
        <v>45</v>
      </c>
      <c r="I7">
        <v>193</v>
      </c>
      <c r="J7">
        <v>140</v>
      </c>
      <c r="K7">
        <v>581</v>
      </c>
      <c r="L7">
        <v>387</v>
      </c>
      <c r="M7">
        <v>22</v>
      </c>
      <c r="N7">
        <v>16</v>
      </c>
      <c r="O7">
        <v>243</v>
      </c>
      <c r="P7">
        <v>155</v>
      </c>
      <c r="Q7">
        <v>728</v>
      </c>
      <c r="R7">
        <v>487</v>
      </c>
      <c r="S7">
        <v>1144</v>
      </c>
      <c r="T7">
        <v>29</v>
      </c>
      <c r="U7">
        <v>12</v>
      </c>
      <c r="V7">
        <v>258</v>
      </c>
      <c r="W7">
        <v>119</v>
      </c>
      <c r="X7">
        <v>178</v>
      </c>
      <c r="Y7">
        <v>145</v>
      </c>
      <c r="Z7">
        <v>1016</v>
      </c>
      <c r="AA7">
        <v>771</v>
      </c>
      <c r="AB7">
        <v>24</v>
      </c>
      <c r="AC7">
        <v>21</v>
      </c>
      <c r="AD7">
        <v>431</v>
      </c>
      <c r="AE7">
        <v>295</v>
      </c>
      <c r="AF7">
        <v>1175</v>
      </c>
    </row>
    <row r="8" spans="1:32">
      <c r="A8" t="s">
        <v>98</v>
      </c>
      <c r="B8" t="s">
        <v>7</v>
      </c>
      <c r="C8">
        <v>1145</v>
      </c>
      <c r="D8">
        <v>814</v>
      </c>
      <c r="E8">
        <v>24</v>
      </c>
      <c r="F8">
        <v>15</v>
      </c>
      <c r="G8">
        <v>90</v>
      </c>
      <c r="H8">
        <v>47</v>
      </c>
      <c r="I8">
        <v>354</v>
      </c>
      <c r="J8">
        <v>251</v>
      </c>
      <c r="K8">
        <v>550</v>
      </c>
      <c r="L8">
        <v>402</v>
      </c>
      <c r="M8">
        <v>61</v>
      </c>
      <c r="N8">
        <v>48</v>
      </c>
      <c r="O8">
        <v>311</v>
      </c>
      <c r="P8">
        <v>223</v>
      </c>
      <c r="Q8">
        <v>832</v>
      </c>
      <c r="R8">
        <v>590</v>
      </c>
      <c r="S8">
        <v>1530</v>
      </c>
      <c r="T8">
        <v>115</v>
      </c>
      <c r="U8">
        <v>45</v>
      </c>
      <c r="V8">
        <v>241</v>
      </c>
      <c r="W8">
        <v>110</v>
      </c>
      <c r="X8">
        <v>407</v>
      </c>
      <c r="Y8">
        <v>322</v>
      </c>
      <c r="Z8">
        <v>1190</v>
      </c>
      <c r="AA8">
        <v>927</v>
      </c>
      <c r="AB8">
        <v>68</v>
      </c>
      <c r="AC8">
        <v>58</v>
      </c>
      <c r="AD8">
        <v>657</v>
      </c>
      <c r="AE8">
        <v>468</v>
      </c>
      <c r="AF8">
        <v>1444</v>
      </c>
    </row>
    <row r="9" spans="1:32">
      <c r="A9" t="s">
        <v>87</v>
      </c>
      <c r="B9" t="s">
        <v>8</v>
      </c>
      <c r="C9">
        <v>230</v>
      </c>
      <c r="D9">
        <v>90</v>
      </c>
      <c r="E9">
        <v>28</v>
      </c>
      <c r="F9">
        <v>7</v>
      </c>
      <c r="G9">
        <v>17</v>
      </c>
      <c r="H9">
        <v>4</v>
      </c>
      <c r="I9">
        <v>55</v>
      </c>
      <c r="J9">
        <v>39</v>
      </c>
      <c r="K9">
        <v>101</v>
      </c>
      <c r="L9">
        <v>32</v>
      </c>
      <c r="M9">
        <v>10</v>
      </c>
      <c r="N9">
        <v>3</v>
      </c>
      <c r="O9">
        <v>48</v>
      </c>
      <c r="P9">
        <v>20</v>
      </c>
      <c r="Q9">
        <v>182</v>
      </c>
      <c r="R9">
        <v>70</v>
      </c>
      <c r="S9">
        <v>157</v>
      </c>
      <c r="T9">
        <v>43</v>
      </c>
      <c r="U9">
        <v>17</v>
      </c>
      <c r="V9">
        <v>22</v>
      </c>
      <c r="W9">
        <v>7</v>
      </c>
      <c r="X9">
        <v>48</v>
      </c>
      <c r="Y9">
        <v>35</v>
      </c>
      <c r="Z9">
        <v>133</v>
      </c>
      <c r="AA9">
        <v>77</v>
      </c>
      <c r="AB9">
        <v>20</v>
      </c>
      <c r="AC9">
        <v>14</v>
      </c>
      <c r="AD9">
        <v>65</v>
      </c>
      <c r="AE9">
        <v>33</v>
      </c>
      <c r="AF9">
        <v>218</v>
      </c>
    </row>
    <row r="10" spans="1:32">
      <c r="A10" t="s">
        <v>99</v>
      </c>
      <c r="B10" t="s">
        <v>9</v>
      </c>
      <c r="C10">
        <v>169</v>
      </c>
      <c r="D10">
        <v>96</v>
      </c>
      <c r="E10">
        <v>49</v>
      </c>
      <c r="F10">
        <v>6</v>
      </c>
      <c r="G10">
        <v>17</v>
      </c>
      <c r="H10">
        <v>8</v>
      </c>
      <c r="I10">
        <v>15</v>
      </c>
      <c r="J10">
        <v>12</v>
      </c>
      <c r="K10">
        <v>61</v>
      </c>
      <c r="L10">
        <v>56</v>
      </c>
      <c r="M10">
        <v>13</v>
      </c>
      <c r="N10">
        <v>7</v>
      </c>
      <c r="O10">
        <v>46</v>
      </c>
      <c r="P10">
        <v>15</v>
      </c>
      <c r="Q10">
        <v>123</v>
      </c>
      <c r="R10">
        <v>81</v>
      </c>
      <c r="S10">
        <v>75</v>
      </c>
      <c r="T10">
        <v>75</v>
      </c>
      <c r="U10">
        <v>10</v>
      </c>
      <c r="V10">
        <v>31</v>
      </c>
      <c r="W10">
        <v>11</v>
      </c>
      <c r="X10">
        <v>9</v>
      </c>
      <c r="Y10">
        <v>7</v>
      </c>
      <c r="Z10">
        <v>49</v>
      </c>
      <c r="AA10">
        <v>44</v>
      </c>
      <c r="AB10">
        <v>9</v>
      </c>
      <c r="AC10">
        <v>1</v>
      </c>
      <c r="AD10">
        <v>79</v>
      </c>
      <c r="AE10">
        <v>32</v>
      </c>
      <c r="AF10">
        <v>104</v>
      </c>
    </row>
    <row r="11" spans="1:32">
      <c r="A11" t="s">
        <v>88</v>
      </c>
      <c r="B11" t="s">
        <v>10</v>
      </c>
      <c r="C11">
        <v>3228</v>
      </c>
      <c r="D11">
        <v>1748</v>
      </c>
      <c r="E11">
        <v>182</v>
      </c>
      <c r="F11">
        <v>64</v>
      </c>
      <c r="G11">
        <v>888</v>
      </c>
      <c r="H11">
        <v>438</v>
      </c>
      <c r="I11">
        <v>647</v>
      </c>
      <c r="J11">
        <v>408</v>
      </c>
      <c r="K11">
        <v>1228</v>
      </c>
      <c r="L11">
        <v>690</v>
      </c>
      <c r="M11">
        <v>118</v>
      </c>
      <c r="N11">
        <v>67</v>
      </c>
      <c r="O11">
        <v>758</v>
      </c>
      <c r="P11">
        <v>372</v>
      </c>
      <c r="Q11">
        <v>2462</v>
      </c>
      <c r="R11">
        <v>1371</v>
      </c>
      <c r="S11">
        <v>6543</v>
      </c>
      <c r="T11">
        <v>1067</v>
      </c>
      <c r="U11">
        <v>334</v>
      </c>
      <c r="V11">
        <v>3624</v>
      </c>
      <c r="W11">
        <v>1816</v>
      </c>
      <c r="X11">
        <v>1290</v>
      </c>
      <c r="Y11">
        <v>923</v>
      </c>
      <c r="Z11">
        <v>4729</v>
      </c>
      <c r="AA11">
        <v>2938</v>
      </c>
      <c r="AB11">
        <v>396</v>
      </c>
      <c r="AC11">
        <v>228</v>
      </c>
      <c r="AD11">
        <v>3864</v>
      </c>
      <c r="AE11">
        <v>2043</v>
      </c>
      <c r="AF11">
        <v>7744</v>
      </c>
    </row>
    <row r="12" spans="1:32">
      <c r="A12" t="s">
        <v>100</v>
      </c>
      <c r="B12" t="s">
        <v>11</v>
      </c>
      <c r="C12">
        <v>2461</v>
      </c>
      <c r="D12">
        <v>1378</v>
      </c>
      <c r="E12">
        <v>234</v>
      </c>
      <c r="F12">
        <v>71</v>
      </c>
      <c r="G12">
        <v>245</v>
      </c>
      <c r="H12">
        <v>89</v>
      </c>
      <c r="I12">
        <v>866</v>
      </c>
      <c r="J12">
        <v>540</v>
      </c>
      <c r="K12">
        <v>941</v>
      </c>
      <c r="L12">
        <v>574</v>
      </c>
      <c r="M12">
        <v>55</v>
      </c>
      <c r="N12">
        <v>31</v>
      </c>
      <c r="O12">
        <v>636</v>
      </c>
      <c r="P12">
        <v>329</v>
      </c>
      <c r="Q12">
        <v>1818</v>
      </c>
      <c r="R12">
        <v>1046</v>
      </c>
      <c r="S12">
        <v>3545</v>
      </c>
      <c r="T12">
        <v>547</v>
      </c>
      <c r="U12">
        <v>268</v>
      </c>
      <c r="V12">
        <v>413</v>
      </c>
      <c r="W12">
        <v>276</v>
      </c>
      <c r="X12">
        <v>1461</v>
      </c>
      <c r="Y12">
        <v>1231</v>
      </c>
      <c r="Z12">
        <v>1981</v>
      </c>
      <c r="AA12">
        <v>1505</v>
      </c>
      <c r="AB12">
        <v>133</v>
      </c>
      <c r="AC12">
        <v>106</v>
      </c>
      <c r="AD12">
        <v>1487</v>
      </c>
      <c r="AE12">
        <v>1099</v>
      </c>
      <c r="AF12">
        <v>3267</v>
      </c>
    </row>
    <row r="13" spans="1:32">
      <c r="A13" t="s">
        <v>101</v>
      </c>
      <c r="B13" t="s">
        <v>12</v>
      </c>
      <c r="C13">
        <v>168</v>
      </c>
      <c r="D13">
        <v>74</v>
      </c>
      <c r="E13">
        <v>0</v>
      </c>
      <c r="F13">
        <v>0</v>
      </c>
      <c r="G13">
        <v>16</v>
      </c>
      <c r="H13">
        <v>6</v>
      </c>
      <c r="I13">
        <v>81</v>
      </c>
      <c r="J13">
        <v>49</v>
      </c>
      <c r="K13">
        <v>21</v>
      </c>
      <c r="L13">
        <v>6</v>
      </c>
      <c r="M13">
        <v>3</v>
      </c>
      <c r="N13">
        <v>0</v>
      </c>
      <c r="O13">
        <v>39</v>
      </c>
      <c r="P13">
        <v>19</v>
      </c>
      <c r="Q13">
        <v>129</v>
      </c>
      <c r="R13">
        <v>55</v>
      </c>
      <c r="S13">
        <v>407</v>
      </c>
      <c r="T13">
        <v>3</v>
      </c>
      <c r="U13">
        <v>0</v>
      </c>
      <c r="V13">
        <v>74</v>
      </c>
      <c r="W13">
        <v>42</v>
      </c>
      <c r="X13">
        <v>253</v>
      </c>
      <c r="Y13">
        <v>161</v>
      </c>
      <c r="Z13">
        <v>75</v>
      </c>
      <c r="AA13">
        <v>59</v>
      </c>
      <c r="AB13">
        <v>20</v>
      </c>
      <c r="AC13">
        <v>15</v>
      </c>
      <c r="AD13">
        <v>197</v>
      </c>
      <c r="AE13">
        <v>132</v>
      </c>
      <c r="AF13">
        <v>417</v>
      </c>
    </row>
    <row r="14" spans="1:32">
      <c r="A14" t="s">
        <v>89</v>
      </c>
      <c r="B14" t="s">
        <v>13</v>
      </c>
      <c r="C14">
        <v>189</v>
      </c>
      <c r="D14">
        <v>132</v>
      </c>
      <c r="E14">
        <v>1</v>
      </c>
      <c r="F14">
        <v>0</v>
      </c>
      <c r="G14">
        <v>11</v>
      </c>
      <c r="H14">
        <v>9</v>
      </c>
      <c r="I14">
        <v>28</v>
      </c>
      <c r="J14">
        <v>22</v>
      </c>
      <c r="K14">
        <v>130</v>
      </c>
      <c r="L14">
        <v>87</v>
      </c>
      <c r="M14">
        <v>8</v>
      </c>
      <c r="N14">
        <v>6</v>
      </c>
      <c r="O14">
        <v>48</v>
      </c>
      <c r="P14">
        <v>36</v>
      </c>
      <c r="Q14">
        <v>141</v>
      </c>
      <c r="R14">
        <v>96</v>
      </c>
      <c r="S14">
        <v>181</v>
      </c>
      <c r="T14">
        <v>2</v>
      </c>
      <c r="U14">
        <v>0</v>
      </c>
      <c r="V14">
        <v>23</v>
      </c>
      <c r="W14">
        <v>12</v>
      </c>
      <c r="X14">
        <v>21</v>
      </c>
      <c r="Y14">
        <v>17</v>
      </c>
      <c r="Z14">
        <v>157</v>
      </c>
      <c r="AA14">
        <v>124</v>
      </c>
      <c r="AB14">
        <v>22</v>
      </c>
      <c r="AC14">
        <v>16</v>
      </c>
      <c r="AD14">
        <v>63</v>
      </c>
      <c r="AE14">
        <v>48</v>
      </c>
      <c r="AF14">
        <v>177</v>
      </c>
    </row>
    <row r="15" spans="1:32">
      <c r="A15" t="s">
        <v>90</v>
      </c>
      <c r="B15" t="s">
        <v>14</v>
      </c>
      <c r="C15">
        <v>3773</v>
      </c>
      <c r="D15">
        <v>2479</v>
      </c>
      <c r="E15">
        <v>117</v>
      </c>
      <c r="F15">
        <v>29</v>
      </c>
      <c r="G15">
        <v>458</v>
      </c>
      <c r="H15">
        <v>131</v>
      </c>
      <c r="I15">
        <v>1244</v>
      </c>
      <c r="J15">
        <v>918</v>
      </c>
      <c r="K15">
        <v>1565</v>
      </c>
      <c r="L15">
        <v>1108</v>
      </c>
      <c r="M15">
        <v>222</v>
      </c>
      <c r="N15">
        <v>163</v>
      </c>
      <c r="O15">
        <v>918</v>
      </c>
      <c r="P15">
        <v>585</v>
      </c>
      <c r="Q15">
        <v>2850</v>
      </c>
      <c r="R15">
        <v>1893</v>
      </c>
      <c r="S15">
        <v>3165</v>
      </c>
      <c r="T15">
        <v>357</v>
      </c>
      <c r="U15">
        <v>101</v>
      </c>
      <c r="V15">
        <v>1210</v>
      </c>
      <c r="W15">
        <v>501</v>
      </c>
      <c r="X15">
        <v>1042</v>
      </c>
      <c r="Y15">
        <v>818</v>
      </c>
      <c r="Z15">
        <v>1720</v>
      </c>
      <c r="AA15">
        <v>1406</v>
      </c>
      <c r="AB15">
        <v>258</v>
      </c>
      <c r="AC15">
        <v>187</v>
      </c>
      <c r="AD15">
        <v>1787</v>
      </c>
      <c r="AE15">
        <v>1160</v>
      </c>
      <c r="AF15">
        <v>3010</v>
      </c>
    </row>
    <row r="16" spans="1:32">
      <c r="A16" t="s">
        <v>91</v>
      </c>
      <c r="B16" t="s">
        <v>15</v>
      </c>
      <c r="C16">
        <v>888</v>
      </c>
      <c r="D16">
        <v>467</v>
      </c>
      <c r="E16">
        <v>44</v>
      </c>
      <c r="F16">
        <v>6</v>
      </c>
      <c r="G16">
        <v>71</v>
      </c>
      <c r="H16">
        <v>26</v>
      </c>
      <c r="I16">
        <v>158</v>
      </c>
      <c r="J16">
        <v>102</v>
      </c>
      <c r="K16">
        <v>548</v>
      </c>
      <c r="L16">
        <v>295</v>
      </c>
      <c r="M16">
        <v>26</v>
      </c>
      <c r="N16">
        <v>18</v>
      </c>
      <c r="O16">
        <v>171</v>
      </c>
      <c r="P16">
        <v>88</v>
      </c>
      <c r="Q16">
        <v>713</v>
      </c>
      <c r="R16">
        <v>378</v>
      </c>
      <c r="S16">
        <v>1324</v>
      </c>
      <c r="T16">
        <v>110</v>
      </c>
      <c r="U16">
        <v>49</v>
      </c>
      <c r="V16">
        <v>190</v>
      </c>
      <c r="W16">
        <v>84</v>
      </c>
      <c r="X16">
        <v>231</v>
      </c>
      <c r="Y16">
        <v>186</v>
      </c>
      <c r="Z16">
        <v>1314</v>
      </c>
      <c r="AA16">
        <v>913</v>
      </c>
      <c r="AB16">
        <v>56</v>
      </c>
      <c r="AC16">
        <v>31</v>
      </c>
      <c r="AD16">
        <v>500</v>
      </c>
      <c r="AE16">
        <v>331</v>
      </c>
      <c r="AF16">
        <v>1489</v>
      </c>
    </row>
    <row r="17" spans="1:32">
      <c r="A17" t="s">
        <v>102</v>
      </c>
      <c r="B17" t="s">
        <v>16</v>
      </c>
      <c r="C17">
        <v>247</v>
      </c>
      <c r="D17">
        <v>182</v>
      </c>
      <c r="E17">
        <v>14</v>
      </c>
      <c r="F17">
        <v>8</v>
      </c>
      <c r="G17">
        <v>8</v>
      </c>
      <c r="H17">
        <v>7</v>
      </c>
      <c r="I17">
        <v>50</v>
      </c>
      <c r="J17">
        <v>38</v>
      </c>
      <c r="K17">
        <v>160</v>
      </c>
      <c r="L17">
        <v>121</v>
      </c>
      <c r="M17">
        <v>6</v>
      </c>
      <c r="N17">
        <v>3</v>
      </c>
      <c r="O17">
        <v>59</v>
      </c>
      <c r="P17">
        <v>48</v>
      </c>
      <c r="Q17">
        <v>187</v>
      </c>
      <c r="R17">
        <v>133</v>
      </c>
      <c r="S17">
        <v>207</v>
      </c>
      <c r="T17">
        <v>11</v>
      </c>
      <c r="U17">
        <v>7</v>
      </c>
      <c r="V17">
        <v>24</v>
      </c>
      <c r="W17">
        <v>12</v>
      </c>
      <c r="X17">
        <v>42</v>
      </c>
      <c r="Y17">
        <v>30</v>
      </c>
      <c r="Z17">
        <v>172</v>
      </c>
      <c r="AA17">
        <v>139</v>
      </c>
      <c r="AB17">
        <v>10</v>
      </c>
      <c r="AC17">
        <v>7</v>
      </c>
      <c r="AD17">
        <v>65</v>
      </c>
      <c r="AE17">
        <v>50</v>
      </c>
      <c r="AF17">
        <v>208</v>
      </c>
    </row>
    <row r="18" spans="1:32">
      <c r="A18" t="s">
        <v>103</v>
      </c>
      <c r="B18" t="s">
        <v>17</v>
      </c>
      <c r="C18">
        <v>104</v>
      </c>
      <c r="D18">
        <v>73</v>
      </c>
      <c r="E18">
        <v>3</v>
      </c>
      <c r="F18">
        <v>0</v>
      </c>
      <c r="G18">
        <v>13</v>
      </c>
      <c r="H18">
        <v>3</v>
      </c>
      <c r="I18">
        <v>24</v>
      </c>
      <c r="J18">
        <v>19</v>
      </c>
      <c r="K18">
        <v>54</v>
      </c>
      <c r="L18">
        <v>43</v>
      </c>
      <c r="M18">
        <v>2</v>
      </c>
      <c r="N18">
        <v>0</v>
      </c>
      <c r="O18">
        <v>10</v>
      </c>
      <c r="P18">
        <v>8</v>
      </c>
      <c r="Q18">
        <v>93</v>
      </c>
      <c r="R18">
        <v>64</v>
      </c>
      <c r="S18">
        <v>86</v>
      </c>
      <c r="T18">
        <v>3</v>
      </c>
      <c r="U18">
        <v>0</v>
      </c>
      <c r="V18">
        <v>18</v>
      </c>
      <c r="W18">
        <v>5</v>
      </c>
      <c r="X18">
        <v>29</v>
      </c>
      <c r="Y18">
        <v>23</v>
      </c>
      <c r="Z18">
        <v>63</v>
      </c>
      <c r="AA18">
        <v>49</v>
      </c>
      <c r="AB18">
        <v>9</v>
      </c>
      <c r="AC18">
        <v>3</v>
      </c>
      <c r="AD18">
        <v>25</v>
      </c>
      <c r="AE18">
        <v>17</v>
      </c>
      <c r="AF18">
        <v>107</v>
      </c>
    </row>
    <row r="19" spans="1:32">
      <c r="A19" t="s">
        <v>104</v>
      </c>
      <c r="B19" t="s">
        <v>18</v>
      </c>
      <c r="C19">
        <v>430</v>
      </c>
      <c r="D19">
        <v>224</v>
      </c>
      <c r="E19">
        <v>8</v>
      </c>
      <c r="F19">
        <v>3</v>
      </c>
      <c r="G19">
        <v>22</v>
      </c>
      <c r="H19">
        <v>8</v>
      </c>
      <c r="I19">
        <v>73</v>
      </c>
      <c r="J19">
        <v>47</v>
      </c>
      <c r="K19">
        <v>289</v>
      </c>
      <c r="L19">
        <v>145</v>
      </c>
      <c r="M19">
        <v>17</v>
      </c>
      <c r="N19">
        <v>8</v>
      </c>
      <c r="O19">
        <v>101</v>
      </c>
      <c r="P19">
        <v>60</v>
      </c>
      <c r="Q19">
        <v>326</v>
      </c>
      <c r="R19">
        <v>161</v>
      </c>
      <c r="S19">
        <v>602</v>
      </c>
      <c r="T19">
        <v>30</v>
      </c>
      <c r="U19">
        <v>10</v>
      </c>
      <c r="V19">
        <v>49</v>
      </c>
      <c r="W19">
        <v>16</v>
      </c>
      <c r="X19">
        <v>133</v>
      </c>
      <c r="Y19">
        <v>105</v>
      </c>
      <c r="Z19">
        <v>740</v>
      </c>
      <c r="AA19">
        <v>425</v>
      </c>
      <c r="AB19">
        <v>30</v>
      </c>
      <c r="AC19">
        <v>18</v>
      </c>
      <c r="AD19">
        <v>359</v>
      </c>
      <c r="AE19">
        <v>210</v>
      </c>
      <c r="AF19">
        <v>669</v>
      </c>
    </row>
    <row r="20" spans="1:32">
      <c r="A20" t="s">
        <v>105</v>
      </c>
      <c r="B20" t="s">
        <v>19</v>
      </c>
      <c r="C20">
        <v>291</v>
      </c>
      <c r="D20">
        <v>103</v>
      </c>
      <c r="E20">
        <v>50</v>
      </c>
      <c r="F20">
        <v>4</v>
      </c>
      <c r="G20">
        <v>23</v>
      </c>
      <c r="H20">
        <v>4</v>
      </c>
      <c r="I20">
        <v>38</v>
      </c>
      <c r="J20">
        <v>28</v>
      </c>
      <c r="K20">
        <v>155</v>
      </c>
      <c r="L20">
        <v>63</v>
      </c>
      <c r="M20">
        <v>7</v>
      </c>
      <c r="N20">
        <v>0</v>
      </c>
      <c r="O20">
        <v>71</v>
      </c>
      <c r="P20">
        <v>16</v>
      </c>
      <c r="Q20">
        <v>218</v>
      </c>
      <c r="R20">
        <v>87</v>
      </c>
      <c r="S20">
        <v>365</v>
      </c>
      <c r="T20">
        <v>153</v>
      </c>
      <c r="U20">
        <v>31</v>
      </c>
      <c r="V20">
        <v>83</v>
      </c>
      <c r="W20">
        <v>26</v>
      </c>
      <c r="X20">
        <v>67</v>
      </c>
      <c r="Y20">
        <v>39</v>
      </c>
      <c r="Z20">
        <v>497</v>
      </c>
      <c r="AA20">
        <v>229</v>
      </c>
      <c r="AB20">
        <v>37</v>
      </c>
      <c r="AC20">
        <v>12</v>
      </c>
      <c r="AD20">
        <v>345</v>
      </c>
      <c r="AE20">
        <v>145</v>
      </c>
      <c r="AF20">
        <v>548</v>
      </c>
    </row>
    <row r="21" spans="1:32">
      <c r="A21" t="s">
        <v>106</v>
      </c>
      <c r="B21" t="s">
        <v>20</v>
      </c>
      <c r="C21">
        <v>94</v>
      </c>
      <c r="D21">
        <v>57</v>
      </c>
      <c r="E21">
        <v>2</v>
      </c>
      <c r="F21">
        <v>0</v>
      </c>
      <c r="G21">
        <v>5</v>
      </c>
      <c r="H21">
        <v>4</v>
      </c>
      <c r="I21">
        <v>22</v>
      </c>
      <c r="J21">
        <v>14</v>
      </c>
      <c r="K21">
        <v>57</v>
      </c>
      <c r="L21">
        <v>35</v>
      </c>
      <c r="M21">
        <v>8</v>
      </c>
      <c r="N21">
        <v>4</v>
      </c>
      <c r="O21">
        <v>24</v>
      </c>
      <c r="P21">
        <v>13</v>
      </c>
      <c r="Q21">
        <v>70</v>
      </c>
      <c r="R21">
        <v>44</v>
      </c>
      <c r="S21">
        <v>113</v>
      </c>
      <c r="T21">
        <v>0</v>
      </c>
      <c r="U21">
        <v>0</v>
      </c>
      <c r="V21">
        <v>13</v>
      </c>
      <c r="W21">
        <v>11</v>
      </c>
      <c r="X21">
        <v>7</v>
      </c>
      <c r="Y21">
        <v>7</v>
      </c>
      <c r="Z21">
        <v>108</v>
      </c>
      <c r="AA21">
        <v>80</v>
      </c>
      <c r="AB21">
        <v>10</v>
      </c>
      <c r="AC21">
        <v>8</v>
      </c>
      <c r="AD21">
        <v>42</v>
      </c>
      <c r="AE21">
        <v>26</v>
      </c>
      <c r="AF21">
        <v>105</v>
      </c>
    </row>
    <row r="22" spans="1:32">
      <c r="A22" t="s">
        <v>107</v>
      </c>
      <c r="B22" t="s">
        <v>21</v>
      </c>
      <c r="C22">
        <v>2204</v>
      </c>
      <c r="D22">
        <v>1386</v>
      </c>
      <c r="E22">
        <v>262</v>
      </c>
      <c r="F22">
        <v>84</v>
      </c>
      <c r="G22">
        <v>156</v>
      </c>
      <c r="H22">
        <v>73</v>
      </c>
      <c r="I22">
        <v>689</v>
      </c>
      <c r="J22">
        <v>513</v>
      </c>
      <c r="K22">
        <v>869</v>
      </c>
      <c r="L22">
        <v>557</v>
      </c>
      <c r="M22">
        <v>89</v>
      </c>
      <c r="N22">
        <v>72</v>
      </c>
      <c r="O22">
        <v>589</v>
      </c>
      <c r="P22">
        <v>377</v>
      </c>
      <c r="Q22">
        <v>1609</v>
      </c>
      <c r="R22">
        <v>1004</v>
      </c>
      <c r="S22">
        <v>3976</v>
      </c>
      <c r="T22">
        <v>701</v>
      </c>
      <c r="U22">
        <v>316</v>
      </c>
      <c r="V22">
        <v>418</v>
      </c>
      <c r="W22">
        <v>239</v>
      </c>
      <c r="X22">
        <v>1383</v>
      </c>
      <c r="Y22">
        <v>1184</v>
      </c>
      <c r="Z22">
        <v>2400</v>
      </c>
      <c r="AA22">
        <v>1833</v>
      </c>
      <c r="AB22">
        <v>214</v>
      </c>
      <c r="AC22">
        <v>170</v>
      </c>
      <c r="AD22">
        <v>2122</v>
      </c>
      <c r="AE22">
        <v>1590</v>
      </c>
      <c r="AF22">
        <v>3321</v>
      </c>
    </row>
    <row r="23" spans="1:32">
      <c r="A23" t="s">
        <v>92</v>
      </c>
      <c r="B23" t="s">
        <v>22</v>
      </c>
      <c r="C23">
        <v>2484</v>
      </c>
      <c r="D23">
        <v>1694</v>
      </c>
      <c r="E23">
        <v>105</v>
      </c>
      <c r="F23">
        <v>33</v>
      </c>
      <c r="G23">
        <v>154</v>
      </c>
      <c r="H23">
        <v>69</v>
      </c>
      <c r="I23">
        <v>722</v>
      </c>
      <c r="J23">
        <v>551</v>
      </c>
      <c r="K23">
        <v>1262</v>
      </c>
      <c r="L23">
        <v>866</v>
      </c>
      <c r="M23">
        <v>112</v>
      </c>
      <c r="N23">
        <v>86</v>
      </c>
      <c r="O23">
        <v>639</v>
      </c>
      <c r="P23">
        <v>434</v>
      </c>
      <c r="Q23">
        <v>1831</v>
      </c>
      <c r="R23">
        <v>1252</v>
      </c>
      <c r="S23">
        <v>2050</v>
      </c>
      <c r="T23">
        <v>256</v>
      </c>
      <c r="U23">
        <v>92</v>
      </c>
      <c r="V23">
        <v>326</v>
      </c>
      <c r="W23">
        <v>147</v>
      </c>
      <c r="X23">
        <v>559</v>
      </c>
      <c r="Y23">
        <v>467</v>
      </c>
      <c r="Z23">
        <v>1554</v>
      </c>
      <c r="AA23">
        <v>1140</v>
      </c>
      <c r="AB23">
        <v>127</v>
      </c>
      <c r="AC23">
        <v>96</v>
      </c>
      <c r="AD23">
        <v>970</v>
      </c>
      <c r="AE23">
        <v>683</v>
      </c>
      <c r="AF23">
        <v>1988</v>
      </c>
    </row>
    <row r="24" spans="1:32">
      <c r="A24" t="s">
        <v>93</v>
      </c>
      <c r="B24" t="s">
        <v>23</v>
      </c>
      <c r="C24">
        <v>1442</v>
      </c>
      <c r="D24">
        <v>989</v>
      </c>
      <c r="E24">
        <v>33</v>
      </c>
      <c r="F24">
        <v>9</v>
      </c>
      <c r="G24">
        <v>64</v>
      </c>
      <c r="H24">
        <v>32</v>
      </c>
      <c r="I24">
        <v>455</v>
      </c>
      <c r="J24">
        <v>336</v>
      </c>
      <c r="K24">
        <v>800</v>
      </c>
      <c r="L24">
        <v>558</v>
      </c>
      <c r="M24">
        <v>40</v>
      </c>
      <c r="N24">
        <v>25</v>
      </c>
      <c r="O24">
        <v>350</v>
      </c>
      <c r="P24">
        <v>240</v>
      </c>
      <c r="Q24">
        <v>1090</v>
      </c>
      <c r="R24">
        <v>748</v>
      </c>
      <c r="S24">
        <v>2264</v>
      </c>
      <c r="T24">
        <v>94</v>
      </c>
      <c r="U24">
        <v>32</v>
      </c>
      <c r="V24">
        <v>158</v>
      </c>
      <c r="W24">
        <v>100</v>
      </c>
      <c r="X24">
        <v>452</v>
      </c>
      <c r="Y24">
        <v>392</v>
      </c>
      <c r="Z24">
        <v>2209</v>
      </c>
      <c r="AA24">
        <v>1634</v>
      </c>
      <c r="AB24">
        <v>68</v>
      </c>
      <c r="AC24">
        <v>46</v>
      </c>
      <c r="AD24">
        <v>987</v>
      </c>
      <c r="AE24">
        <v>720</v>
      </c>
      <c r="AF24">
        <v>2070</v>
      </c>
    </row>
    <row r="25" spans="1:32">
      <c r="A25" t="s">
        <v>108</v>
      </c>
      <c r="B25" t="s">
        <v>24</v>
      </c>
      <c r="C25">
        <v>781</v>
      </c>
      <c r="D25">
        <v>513</v>
      </c>
      <c r="E25">
        <v>24</v>
      </c>
      <c r="F25">
        <v>5</v>
      </c>
      <c r="G25">
        <v>35</v>
      </c>
      <c r="H25">
        <v>16</v>
      </c>
      <c r="I25">
        <v>206</v>
      </c>
      <c r="J25">
        <v>146</v>
      </c>
      <c r="K25">
        <v>448</v>
      </c>
      <c r="L25">
        <v>298</v>
      </c>
      <c r="M25">
        <v>28</v>
      </c>
      <c r="N25">
        <v>20</v>
      </c>
      <c r="O25">
        <v>168</v>
      </c>
      <c r="P25">
        <v>112</v>
      </c>
      <c r="Q25">
        <v>609</v>
      </c>
      <c r="R25">
        <v>398</v>
      </c>
      <c r="S25">
        <v>531</v>
      </c>
      <c r="T25">
        <v>30</v>
      </c>
      <c r="U25">
        <v>12</v>
      </c>
      <c r="V25">
        <v>26</v>
      </c>
      <c r="W25">
        <v>14</v>
      </c>
      <c r="X25">
        <v>158</v>
      </c>
      <c r="Y25">
        <v>133</v>
      </c>
      <c r="Z25">
        <v>365</v>
      </c>
      <c r="AA25">
        <v>308</v>
      </c>
      <c r="AB25">
        <v>32</v>
      </c>
      <c r="AC25">
        <v>30</v>
      </c>
      <c r="AD25">
        <v>163</v>
      </c>
      <c r="AE25">
        <v>142</v>
      </c>
      <c r="AF25">
        <v>485</v>
      </c>
    </row>
    <row r="26" spans="1:32">
      <c r="A26" t="s">
        <v>109</v>
      </c>
      <c r="B26" t="s">
        <v>25</v>
      </c>
      <c r="C26">
        <v>29</v>
      </c>
      <c r="D26">
        <v>17</v>
      </c>
      <c r="E26">
        <v>2</v>
      </c>
      <c r="F26">
        <v>0</v>
      </c>
      <c r="G26">
        <v>2</v>
      </c>
      <c r="H26">
        <v>0</v>
      </c>
      <c r="I26">
        <v>4</v>
      </c>
      <c r="J26">
        <v>0</v>
      </c>
      <c r="K26">
        <v>18</v>
      </c>
      <c r="L26">
        <v>11</v>
      </c>
      <c r="M26">
        <v>1</v>
      </c>
      <c r="N26">
        <v>0</v>
      </c>
      <c r="O26">
        <v>10</v>
      </c>
      <c r="P26">
        <v>5</v>
      </c>
      <c r="Q26">
        <v>19</v>
      </c>
      <c r="R26">
        <v>12</v>
      </c>
      <c r="S26">
        <v>189</v>
      </c>
      <c r="T26">
        <v>67</v>
      </c>
      <c r="U26">
        <v>12</v>
      </c>
      <c r="V26">
        <v>21</v>
      </c>
      <c r="W26">
        <v>7</v>
      </c>
      <c r="X26">
        <v>26</v>
      </c>
      <c r="Y26">
        <v>20</v>
      </c>
      <c r="Z26">
        <v>230</v>
      </c>
      <c r="AA26">
        <v>141</v>
      </c>
      <c r="AB26">
        <v>8</v>
      </c>
      <c r="AC26">
        <v>3</v>
      </c>
      <c r="AD26">
        <v>121</v>
      </c>
      <c r="AE26">
        <v>51</v>
      </c>
      <c r="AF26">
        <v>250</v>
      </c>
    </row>
    <row r="27" spans="1:32">
      <c r="A27" t="s">
        <v>94</v>
      </c>
      <c r="B27" t="s">
        <v>26</v>
      </c>
      <c r="C27">
        <v>631</v>
      </c>
      <c r="D27">
        <v>421</v>
      </c>
      <c r="E27">
        <v>23</v>
      </c>
      <c r="F27">
        <v>9</v>
      </c>
      <c r="G27">
        <v>31</v>
      </c>
      <c r="H27">
        <v>17</v>
      </c>
      <c r="I27">
        <v>136</v>
      </c>
      <c r="J27">
        <v>104</v>
      </c>
      <c r="K27">
        <v>392</v>
      </c>
      <c r="L27">
        <v>262</v>
      </c>
      <c r="M27">
        <v>9</v>
      </c>
      <c r="N27">
        <v>5</v>
      </c>
      <c r="O27">
        <v>123</v>
      </c>
      <c r="P27">
        <v>80</v>
      </c>
      <c r="Q27">
        <v>506</v>
      </c>
      <c r="R27">
        <v>341</v>
      </c>
      <c r="S27">
        <v>390</v>
      </c>
      <c r="T27">
        <v>51</v>
      </c>
      <c r="U27">
        <v>11</v>
      </c>
      <c r="V27">
        <v>34</v>
      </c>
      <c r="W27">
        <v>20</v>
      </c>
      <c r="X27">
        <v>53</v>
      </c>
      <c r="Y27">
        <v>45</v>
      </c>
      <c r="Z27">
        <v>358</v>
      </c>
      <c r="AA27">
        <v>267</v>
      </c>
      <c r="AB27">
        <v>27</v>
      </c>
      <c r="AC27">
        <v>17</v>
      </c>
      <c r="AD27">
        <v>144</v>
      </c>
      <c r="AE27">
        <v>94</v>
      </c>
      <c r="AF27">
        <v>422</v>
      </c>
    </row>
    <row r="28" spans="1:32">
      <c r="A28" t="s">
        <v>110</v>
      </c>
      <c r="B28" t="s">
        <v>27</v>
      </c>
      <c r="C28">
        <v>17</v>
      </c>
      <c r="D28">
        <v>14</v>
      </c>
      <c r="E28">
        <v>0</v>
      </c>
      <c r="F28">
        <v>0</v>
      </c>
      <c r="G28">
        <v>0</v>
      </c>
      <c r="H28">
        <v>0</v>
      </c>
      <c r="I28">
        <v>1</v>
      </c>
      <c r="J28">
        <v>0</v>
      </c>
      <c r="K28">
        <v>15</v>
      </c>
      <c r="L28">
        <v>13</v>
      </c>
      <c r="M28">
        <v>0</v>
      </c>
      <c r="N28">
        <v>0</v>
      </c>
      <c r="O28">
        <v>5</v>
      </c>
      <c r="P28">
        <v>4</v>
      </c>
      <c r="Q28">
        <v>12</v>
      </c>
      <c r="R28">
        <v>10</v>
      </c>
      <c r="S28">
        <v>18</v>
      </c>
      <c r="T28">
        <v>1</v>
      </c>
      <c r="U28">
        <v>0</v>
      </c>
      <c r="V28">
        <v>2</v>
      </c>
      <c r="W28">
        <v>0</v>
      </c>
      <c r="X28">
        <v>2</v>
      </c>
      <c r="Y28">
        <v>0</v>
      </c>
      <c r="Z28">
        <v>16</v>
      </c>
      <c r="AA28">
        <v>14</v>
      </c>
      <c r="AB28">
        <v>3</v>
      </c>
      <c r="AC28">
        <v>0</v>
      </c>
      <c r="AD28">
        <v>4</v>
      </c>
      <c r="AE28">
        <v>0</v>
      </c>
      <c r="AF28">
        <v>21</v>
      </c>
    </row>
    <row r="29" spans="1:32">
      <c r="A29" t="s">
        <v>95</v>
      </c>
      <c r="B29" t="s">
        <v>28</v>
      </c>
      <c r="C29">
        <v>183</v>
      </c>
      <c r="D29">
        <v>122</v>
      </c>
      <c r="E29">
        <v>10</v>
      </c>
      <c r="F29">
        <v>3</v>
      </c>
      <c r="G29">
        <v>12</v>
      </c>
      <c r="H29">
        <v>5</v>
      </c>
      <c r="I29">
        <v>17</v>
      </c>
      <c r="J29">
        <v>12</v>
      </c>
      <c r="K29">
        <v>135</v>
      </c>
      <c r="L29">
        <v>98</v>
      </c>
      <c r="M29">
        <v>2</v>
      </c>
      <c r="N29">
        <v>0</v>
      </c>
      <c r="O29">
        <v>32</v>
      </c>
      <c r="P29">
        <v>16</v>
      </c>
      <c r="Q29">
        <v>150</v>
      </c>
      <c r="R29">
        <v>105</v>
      </c>
      <c r="S29">
        <v>257</v>
      </c>
      <c r="T29">
        <v>12</v>
      </c>
      <c r="U29">
        <v>9</v>
      </c>
      <c r="V29">
        <v>21</v>
      </c>
      <c r="W29">
        <v>14</v>
      </c>
      <c r="X29">
        <v>42</v>
      </c>
      <c r="Y29">
        <v>34</v>
      </c>
      <c r="Z29">
        <v>221</v>
      </c>
      <c r="AA29">
        <v>176</v>
      </c>
      <c r="AB29">
        <v>13</v>
      </c>
      <c r="AC29">
        <v>7</v>
      </c>
      <c r="AD29">
        <v>98</v>
      </c>
      <c r="AE29">
        <v>79</v>
      </c>
      <c r="AF29">
        <v>231</v>
      </c>
    </row>
    <row r="30" spans="1:32">
      <c r="A30" t="s">
        <v>111</v>
      </c>
      <c r="B30" t="s">
        <v>29</v>
      </c>
      <c r="C30">
        <v>302</v>
      </c>
      <c r="D30">
        <v>179</v>
      </c>
      <c r="E30">
        <v>10</v>
      </c>
      <c r="F30">
        <v>3</v>
      </c>
      <c r="G30">
        <v>56</v>
      </c>
      <c r="H30">
        <v>32</v>
      </c>
      <c r="I30">
        <v>81</v>
      </c>
      <c r="J30">
        <v>52</v>
      </c>
      <c r="K30">
        <v>118</v>
      </c>
      <c r="L30">
        <v>71</v>
      </c>
      <c r="M30">
        <v>8</v>
      </c>
      <c r="N30">
        <v>6</v>
      </c>
      <c r="O30">
        <v>55</v>
      </c>
      <c r="P30">
        <v>35</v>
      </c>
      <c r="Q30">
        <v>244</v>
      </c>
      <c r="R30">
        <v>144</v>
      </c>
      <c r="S30">
        <v>723</v>
      </c>
      <c r="T30">
        <v>59</v>
      </c>
      <c r="U30">
        <v>16</v>
      </c>
      <c r="V30">
        <v>376</v>
      </c>
      <c r="W30">
        <v>147</v>
      </c>
      <c r="X30">
        <v>250</v>
      </c>
      <c r="Y30">
        <v>173</v>
      </c>
      <c r="Z30">
        <v>498</v>
      </c>
      <c r="AA30">
        <v>289</v>
      </c>
      <c r="AB30">
        <v>71</v>
      </c>
      <c r="AC30">
        <v>29</v>
      </c>
      <c r="AD30">
        <v>538</v>
      </c>
      <c r="AE30">
        <v>270</v>
      </c>
      <c r="AF30">
        <v>851</v>
      </c>
    </row>
    <row r="31" spans="1:32">
      <c r="A31" t="s">
        <v>112</v>
      </c>
      <c r="B31" t="s">
        <v>30</v>
      </c>
      <c r="C31">
        <v>228</v>
      </c>
      <c r="D31">
        <v>163</v>
      </c>
      <c r="E31">
        <v>1</v>
      </c>
      <c r="F31">
        <v>0</v>
      </c>
      <c r="G31">
        <v>5</v>
      </c>
      <c r="H31">
        <v>4</v>
      </c>
      <c r="I31">
        <v>75</v>
      </c>
      <c r="J31">
        <v>60</v>
      </c>
      <c r="K31">
        <v>122</v>
      </c>
      <c r="L31">
        <v>78</v>
      </c>
      <c r="M31">
        <v>17</v>
      </c>
      <c r="N31">
        <v>16</v>
      </c>
      <c r="O31">
        <v>58</v>
      </c>
      <c r="P31">
        <v>46</v>
      </c>
      <c r="Q31">
        <v>168</v>
      </c>
      <c r="R31">
        <v>115</v>
      </c>
      <c r="S31">
        <v>129</v>
      </c>
      <c r="T31">
        <v>2</v>
      </c>
      <c r="U31">
        <v>0</v>
      </c>
      <c r="V31">
        <v>5</v>
      </c>
      <c r="W31">
        <v>3</v>
      </c>
      <c r="X31">
        <v>20</v>
      </c>
      <c r="Y31">
        <v>15</v>
      </c>
      <c r="Z31">
        <v>119</v>
      </c>
      <c r="AA31">
        <v>89</v>
      </c>
      <c r="AB31">
        <v>15</v>
      </c>
      <c r="AC31">
        <v>9</v>
      </c>
      <c r="AD31">
        <v>40</v>
      </c>
      <c r="AE31">
        <v>29</v>
      </c>
      <c r="AF31">
        <v>135</v>
      </c>
    </row>
    <row r="32" spans="1:32">
      <c r="A32" t="s">
        <v>113</v>
      </c>
      <c r="B32" t="s">
        <v>31</v>
      </c>
      <c r="C32">
        <v>4492</v>
      </c>
      <c r="D32">
        <v>3072</v>
      </c>
      <c r="E32">
        <v>181</v>
      </c>
      <c r="F32">
        <v>48</v>
      </c>
      <c r="G32">
        <v>462</v>
      </c>
      <c r="H32">
        <v>203</v>
      </c>
      <c r="I32">
        <v>1981</v>
      </c>
      <c r="J32">
        <v>1533</v>
      </c>
      <c r="K32">
        <v>1455</v>
      </c>
      <c r="L32">
        <v>989</v>
      </c>
      <c r="M32">
        <v>207</v>
      </c>
      <c r="N32">
        <v>162</v>
      </c>
      <c r="O32">
        <v>1242</v>
      </c>
      <c r="P32">
        <v>825</v>
      </c>
      <c r="Q32">
        <v>3246</v>
      </c>
      <c r="R32">
        <v>2243</v>
      </c>
      <c r="S32">
        <v>3452</v>
      </c>
      <c r="T32">
        <v>241</v>
      </c>
      <c r="U32">
        <v>100</v>
      </c>
      <c r="V32">
        <v>846</v>
      </c>
      <c r="W32">
        <v>399</v>
      </c>
      <c r="X32">
        <v>1396</v>
      </c>
      <c r="Y32">
        <v>1152</v>
      </c>
      <c r="Z32">
        <v>2011</v>
      </c>
      <c r="AA32">
        <v>1506</v>
      </c>
      <c r="AB32">
        <v>203</v>
      </c>
      <c r="AC32">
        <v>147</v>
      </c>
      <c r="AD32">
        <v>1662</v>
      </c>
      <c r="AE32">
        <v>1088</v>
      </c>
      <c r="AF32">
        <v>3234</v>
      </c>
    </row>
    <row r="33" spans="1:32">
      <c r="A33" t="s">
        <v>114</v>
      </c>
      <c r="B33" t="s">
        <v>32</v>
      </c>
      <c r="C33">
        <v>84</v>
      </c>
      <c r="D33">
        <v>46</v>
      </c>
      <c r="E33">
        <v>1</v>
      </c>
      <c r="F33">
        <v>0</v>
      </c>
      <c r="G33">
        <v>28</v>
      </c>
      <c r="H33">
        <v>13</v>
      </c>
      <c r="I33">
        <v>15</v>
      </c>
      <c r="J33">
        <v>11</v>
      </c>
      <c r="K33">
        <v>26</v>
      </c>
      <c r="L33">
        <v>16</v>
      </c>
      <c r="M33">
        <v>10</v>
      </c>
      <c r="N33">
        <v>5</v>
      </c>
      <c r="O33">
        <v>16</v>
      </c>
      <c r="P33">
        <v>10</v>
      </c>
      <c r="Q33">
        <v>68</v>
      </c>
      <c r="R33">
        <v>36</v>
      </c>
      <c r="S33">
        <v>125</v>
      </c>
      <c r="T33">
        <v>4</v>
      </c>
      <c r="U33">
        <v>0</v>
      </c>
      <c r="V33">
        <v>52</v>
      </c>
      <c r="W33">
        <v>31</v>
      </c>
      <c r="X33">
        <v>16</v>
      </c>
      <c r="Y33">
        <v>10</v>
      </c>
      <c r="Z33">
        <v>80</v>
      </c>
      <c r="AA33">
        <v>65</v>
      </c>
      <c r="AB33">
        <v>30</v>
      </c>
      <c r="AC33">
        <v>14</v>
      </c>
      <c r="AD33">
        <v>63</v>
      </c>
      <c r="AE33">
        <v>43</v>
      </c>
      <c r="AF33">
        <v>123</v>
      </c>
    </row>
    <row r="34" spans="1:32">
      <c r="A34" t="s">
        <v>115</v>
      </c>
      <c r="B34" t="s">
        <v>33</v>
      </c>
      <c r="C34">
        <v>4681</v>
      </c>
      <c r="D34">
        <v>3044</v>
      </c>
      <c r="E34">
        <v>278</v>
      </c>
      <c r="F34">
        <v>63</v>
      </c>
      <c r="G34">
        <v>551</v>
      </c>
      <c r="H34">
        <v>224</v>
      </c>
      <c r="I34">
        <v>1640</v>
      </c>
      <c r="J34">
        <v>1217</v>
      </c>
      <c r="K34">
        <v>1739</v>
      </c>
      <c r="L34">
        <v>1195</v>
      </c>
      <c r="M34">
        <v>261</v>
      </c>
      <c r="N34">
        <v>200</v>
      </c>
      <c r="O34">
        <v>1209</v>
      </c>
      <c r="P34">
        <v>734</v>
      </c>
      <c r="Q34">
        <v>3463</v>
      </c>
      <c r="R34">
        <v>2307</v>
      </c>
      <c r="S34">
        <v>5438</v>
      </c>
      <c r="T34">
        <v>1044</v>
      </c>
      <c r="U34">
        <v>291</v>
      </c>
      <c r="V34">
        <v>1591</v>
      </c>
      <c r="W34">
        <v>664</v>
      </c>
      <c r="X34">
        <v>2362</v>
      </c>
      <c r="Y34">
        <v>1755</v>
      </c>
      <c r="Z34">
        <v>2882</v>
      </c>
      <c r="AA34">
        <v>2221</v>
      </c>
      <c r="AB34">
        <v>404</v>
      </c>
      <c r="AC34">
        <v>288</v>
      </c>
      <c r="AD34">
        <v>3459</v>
      </c>
      <c r="AE34">
        <v>2007</v>
      </c>
      <c r="AF34">
        <v>5140</v>
      </c>
    </row>
    <row r="35" spans="1:32">
      <c r="A35" t="s">
        <v>116</v>
      </c>
      <c r="B35" t="s">
        <v>34</v>
      </c>
      <c r="C35">
        <v>1631</v>
      </c>
      <c r="D35">
        <v>849</v>
      </c>
      <c r="E35">
        <v>142</v>
      </c>
      <c r="F35">
        <v>22</v>
      </c>
      <c r="G35">
        <v>128</v>
      </c>
      <c r="H35">
        <v>34</v>
      </c>
      <c r="I35">
        <v>422</v>
      </c>
      <c r="J35">
        <v>294</v>
      </c>
      <c r="K35">
        <v>808</v>
      </c>
      <c r="L35">
        <v>423</v>
      </c>
      <c r="M35">
        <v>46</v>
      </c>
      <c r="N35">
        <v>35</v>
      </c>
      <c r="O35">
        <v>381</v>
      </c>
      <c r="P35">
        <v>191</v>
      </c>
      <c r="Q35">
        <v>1243</v>
      </c>
      <c r="R35">
        <v>657</v>
      </c>
      <c r="S35">
        <v>2749</v>
      </c>
      <c r="T35">
        <v>425</v>
      </c>
      <c r="U35">
        <v>108</v>
      </c>
      <c r="V35">
        <v>482</v>
      </c>
      <c r="W35">
        <v>202</v>
      </c>
      <c r="X35">
        <v>1024</v>
      </c>
      <c r="Y35">
        <v>778</v>
      </c>
      <c r="Z35">
        <v>2324</v>
      </c>
      <c r="AA35">
        <v>1434</v>
      </c>
      <c r="AB35">
        <v>161</v>
      </c>
      <c r="AC35">
        <v>106</v>
      </c>
      <c r="AD35">
        <v>1556</v>
      </c>
      <c r="AE35">
        <v>910</v>
      </c>
      <c r="AF35">
        <v>3077</v>
      </c>
    </row>
    <row r="36" spans="1:32">
      <c r="A36" t="s">
        <v>117</v>
      </c>
      <c r="B36" t="s">
        <v>35</v>
      </c>
      <c r="C36">
        <v>52</v>
      </c>
      <c r="D36">
        <v>39</v>
      </c>
      <c r="E36">
        <v>0</v>
      </c>
      <c r="F36">
        <v>0</v>
      </c>
      <c r="G36">
        <v>4</v>
      </c>
      <c r="H36">
        <v>0</v>
      </c>
      <c r="I36">
        <v>1</v>
      </c>
      <c r="J36">
        <v>0</v>
      </c>
      <c r="K36">
        <v>40</v>
      </c>
      <c r="L36">
        <v>32</v>
      </c>
      <c r="M36">
        <v>1</v>
      </c>
      <c r="N36">
        <v>0</v>
      </c>
      <c r="O36">
        <v>6</v>
      </c>
      <c r="P36">
        <v>4</v>
      </c>
      <c r="Q36">
        <v>45</v>
      </c>
      <c r="R36">
        <v>34</v>
      </c>
      <c r="S36">
        <v>41</v>
      </c>
      <c r="T36">
        <v>2</v>
      </c>
      <c r="U36">
        <v>0</v>
      </c>
      <c r="V36">
        <v>3</v>
      </c>
      <c r="W36">
        <v>0</v>
      </c>
      <c r="X36">
        <v>0</v>
      </c>
      <c r="Y36">
        <v>0</v>
      </c>
      <c r="Z36">
        <v>44</v>
      </c>
      <c r="AA36">
        <v>34</v>
      </c>
      <c r="AB36">
        <v>1</v>
      </c>
      <c r="AC36">
        <v>0</v>
      </c>
      <c r="AD36">
        <v>11</v>
      </c>
      <c r="AE36">
        <v>9</v>
      </c>
      <c r="AF36">
        <v>45</v>
      </c>
    </row>
    <row r="37" spans="1:32">
      <c r="A37" t="s">
        <v>118</v>
      </c>
      <c r="B37" t="s">
        <v>36</v>
      </c>
      <c r="C37">
        <v>1426</v>
      </c>
      <c r="D37">
        <v>1009</v>
      </c>
      <c r="E37">
        <v>64</v>
      </c>
      <c r="F37">
        <v>22</v>
      </c>
      <c r="G37">
        <v>56</v>
      </c>
      <c r="H37">
        <v>32</v>
      </c>
      <c r="I37">
        <v>319</v>
      </c>
      <c r="J37">
        <v>253</v>
      </c>
      <c r="K37">
        <v>850</v>
      </c>
      <c r="L37">
        <v>599</v>
      </c>
      <c r="M37">
        <v>50</v>
      </c>
      <c r="N37">
        <v>39</v>
      </c>
      <c r="O37">
        <v>334</v>
      </c>
      <c r="P37">
        <v>230</v>
      </c>
      <c r="Q37">
        <v>1087</v>
      </c>
      <c r="R37">
        <v>777</v>
      </c>
      <c r="S37">
        <v>1657</v>
      </c>
      <c r="T37">
        <v>177</v>
      </c>
      <c r="U37">
        <v>47</v>
      </c>
      <c r="V37">
        <v>120</v>
      </c>
      <c r="W37">
        <v>59</v>
      </c>
      <c r="X37">
        <v>329</v>
      </c>
      <c r="Y37">
        <v>280</v>
      </c>
      <c r="Z37">
        <v>1493</v>
      </c>
      <c r="AA37">
        <v>1136</v>
      </c>
      <c r="AB37">
        <v>89</v>
      </c>
      <c r="AC37">
        <v>58</v>
      </c>
      <c r="AD37">
        <v>689</v>
      </c>
      <c r="AE37">
        <v>468</v>
      </c>
      <c r="AF37">
        <v>1637</v>
      </c>
    </row>
    <row r="38" spans="1:32">
      <c r="A38" t="s">
        <v>119</v>
      </c>
      <c r="B38" t="s">
        <v>37</v>
      </c>
      <c r="C38">
        <v>148</v>
      </c>
      <c r="D38">
        <v>89</v>
      </c>
      <c r="E38">
        <v>6</v>
      </c>
      <c r="F38">
        <v>4</v>
      </c>
      <c r="G38">
        <v>19</v>
      </c>
      <c r="H38">
        <v>8</v>
      </c>
      <c r="I38">
        <v>33</v>
      </c>
      <c r="J38">
        <v>20</v>
      </c>
      <c r="K38">
        <v>66</v>
      </c>
      <c r="L38">
        <v>41</v>
      </c>
      <c r="M38">
        <v>6</v>
      </c>
      <c r="N38">
        <v>3</v>
      </c>
      <c r="O38">
        <v>34</v>
      </c>
      <c r="P38">
        <v>13</v>
      </c>
      <c r="Q38">
        <v>113</v>
      </c>
      <c r="R38">
        <v>75</v>
      </c>
      <c r="S38">
        <v>231</v>
      </c>
      <c r="T38">
        <v>8</v>
      </c>
      <c r="U38">
        <v>4</v>
      </c>
      <c r="V38">
        <v>70</v>
      </c>
      <c r="W38">
        <v>38</v>
      </c>
      <c r="X38">
        <v>49</v>
      </c>
      <c r="Y38">
        <v>37</v>
      </c>
      <c r="Z38">
        <v>166</v>
      </c>
      <c r="AA38">
        <v>118</v>
      </c>
      <c r="AB38">
        <v>18</v>
      </c>
      <c r="AC38">
        <v>11</v>
      </c>
      <c r="AD38">
        <v>90</v>
      </c>
      <c r="AE38">
        <v>57</v>
      </c>
      <c r="AF38">
        <v>257</v>
      </c>
    </row>
    <row r="39" spans="1:32">
      <c r="A39" t="s">
        <v>120</v>
      </c>
      <c r="B39" t="s">
        <v>38</v>
      </c>
      <c r="C39">
        <v>330</v>
      </c>
      <c r="D39">
        <v>237</v>
      </c>
      <c r="E39">
        <v>0</v>
      </c>
      <c r="F39">
        <v>0</v>
      </c>
      <c r="G39">
        <v>24</v>
      </c>
      <c r="H39">
        <v>9</v>
      </c>
      <c r="I39">
        <v>81</v>
      </c>
      <c r="J39">
        <v>64</v>
      </c>
      <c r="K39">
        <v>175</v>
      </c>
      <c r="L39">
        <v>126</v>
      </c>
      <c r="M39">
        <v>23</v>
      </c>
      <c r="N39">
        <v>20</v>
      </c>
      <c r="O39">
        <v>65</v>
      </c>
      <c r="P39">
        <v>48</v>
      </c>
      <c r="Q39">
        <v>264</v>
      </c>
      <c r="R39">
        <v>188</v>
      </c>
      <c r="S39">
        <v>304</v>
      </c>
      <c r="T39">
        <v>10</v>
      </c>
      <c r="U39">
        <v>5</v>
      </c>
      <c r="V39">
        <v>45</v>
      </c>
      <c r="W39">
        <v>26</v>
      </c>
      <c r="X39">
        <v>69</v>
      </c>
      <c r="Y39">
        <v>61</v>
      </c>
      <c r="Z39">
        <v>217</v>
      </c>
      <c r="AA39">
        <v>179</v>
      </c>
      <c r="AB39">
        <v>22</v>
      </c>
      <c r="AC39">
        <v>16</v>
      </c>
      <c r="AD39">
        <v>87</v>
      </c>
      <c r="AE39">
        <v>64</v>
      </c>
      <c r="AF39">
        <v>295</v>
      </c>
    </row>
    <row r="40" spans="1:32">
      <c r="A40" t="s">
        <v>121</v>
      </c>
      <c r="B40" t="s">
        <v>39</v>
      </c>
      <c r="C40">
        <v>2230</v>
      </c>
      <c r="D40">
        <v>1521</v>
      </c>
      <c r="E40">
        <v>81</v>
      </c>
      <c r="F40">
        <v>28</v>
      </c>
      <c r="G40">
        <v>106</v>
      </c>
      <c r="H40">
        <v>61</v>
      </c>
      <c r="I40">
        <v>574</v>
      </c>
      <c r="J40">
        <v>401</v>
      </c>
      <c r="K40">
        <v>1241</v>
      </c>
      <c r="L40">
        <v>873</v>
      </c>
      <c r="M40">
        <v>108</v>
      </c>
      <c r="N40">
        <v>88</v>
      </c>
      <c r="O40">
        <v>473</v>
      </c>
      <c r="P40">
        <v>310</v>
      </c>
      <c r="Q40">
        <v>1753</v>
      </c>
      <c r="R40">
        <v>1207</v>
      </c>
      <c r="S40">
        <v>2885</v>
      </c>
      <c r="T40">
        <v>189</v>
      </c>
      <c r="U40">
        <v>65</v>
      </c>
      <c r="V40">
        <v>233</v>
      </c>
      <c r="W40">
        <v>141</v>
      </c>
      <c r="X40">
        <v>820</v>
      </c>
      <c r="Y40">
        <v>658</v>
      </c>
      <c r="Z40">
        <v>2307</v>
      </c>
      <c r="AA40">
        <v>1761</v>
      </c>
      <c r="AB40">
        <v>124</v>
      </c>
      <c r="AC40">
        <v>103</v>
      </c>
      <c r="AD40">
        <v>1180</v>
      </c>
      <c r="AE40">
        <v>882</v>
      </c>
      <c r="AF40">
        <v>2681</v>
      </c>
    </row>
    <row r="41" spans="1:32">
      <c r="A41" t="s">
        <v>122</v>
      </c>
      <c r="B41" t="s">
        <v>40</v>
      </c>
      <c r="C41">
        <v>225</v>
      </c>
      <c r="D41">
        <v>89</v>
      </c>
      <c r="E41">
        <v>11</v>
      </c>
      <c r="F41">
        <v>0</v>
      </c>
      <c r="G41">
        <v>23</v>
      </c>
      <c r="H41">
        <v>3</v>
      </c>
      <c r="I41">
        <v>27</v>
      </c>
      <c r="J41">
        <v>17</v>
      </c>
      <c r="K41">
        <v>138</v>
      </c>
      <c r="L41">
        <v>60</v>
      </c>
      <c r="M41">
        <v>10</v>
      </c>
      <c r="N41">
        <v>6</v>
      </c>
      <c r="O41">
        <v>66</v>
      </c>
      <c r="P41">
        <v>21</v>
      </c>
      <c r="Q41">
        <v>159</v>
      </c>
      <c r="R41">
        <v>68</v>
      </c>
      <c r="S41">
        <v>219</v>
      </c>
      <c r="T41">
        <v>27</v>
      </c>
      <c r="U41">
        <v>8</v>
      </c>
      <c r="V41">
        <v>35</v>
      </c>
      <c r="W41">
        <v>17</v>
      </c>
      <c r="X41">
        <v>32</v>
      </c>
      <c r="Y41">
        <v>17</v>
      </c>
      <c r="Z41">
        <v>253</v>
      </c>
      <c r="AA41">
        <v>156</v>
      </c>
      <c r="AB41">
        <v>31</v>
      </c>
      <c r="AC41">
        <v>10</v>
      </c>
      <c r="AD41">
        <v>125</v>
      </c>
      <c r="AE41">
        <v>62</v>
      </c>
      <c r="AF41">
        <v>267</v>
      </c>
    </row>
    <row r="42" spans="1:32">
      <c r="A42" s="1" t="s">
        <v>123</v>
      </c>
      <c r="B42" t="s">
        <v>41</v>
      </c>
      <c r="C42">
        <v>432</v>
      </c>
      <c r="D42">
        <v>262</v>
      </c>
      <c r="E42">
        <v>30</v>
      </c>
      <c r="F42">
        <v>10</v>
      </c>
      <c r="G42">
        <v>32</v>
      </c>
      <c r="H42">
        <v>12</v>
      </c>
      <c r="I42">
        <v>57</v>
      </c>
      <c r="J42">
        <v>42</v>
      </c>
      <c r="K42">
        <v>271</v>
      </c>
      <c r="L42">
        <v>173</v>
      </c>
      <c r="M42">
        <v>14</v>
      </c>
      <c r="N42">
        <v>7</v>
      </c>
      <c r="O42">
        <v>94</v>
      </c>
      <c r="P42">
        <v>60</v>
      </c>
      <c r="Q42">
        <v>335</v>
      </c>
      <c r="R42">
        <v>200</v>
      </c>
      <c r="S42">
        <v>1116</v>
      </c>
      <c r="T42">
        <v>155</v>
      </c>
      <c r="U42">
        <v>36</v>
      </c>
      <c r="V42">
        <v>164</v>
      </c>
      <c r="W42">
        <v>89</v>
      </c>
      <c r="X42">
        <v>145</v>
      </c>
      <c r="Y42">
        <v>117</v>
      </c>
      <c r="Z42">
        <v>1104</v>
      </c>
      <c r="AA42">
        <v>785</v>
      </c>
      <c r="AB42">
        <v>47</v>
      </c>
      <c r="AC42">
        <v>22</v>
      </c>
      <c r="AD42">
        <v>648</v>
      </c>
      <c r="AE42">
        <v>388</v>
      </c>
      <c r="AF42">
        <v>1065</v>
      </c>
    </row>
    <row r="43" spans="1:32">
      <c r="A43" s="1" t="s">
        <v>124</v>
      </c>
      <c r="B43" t="s">
        <v>42</v>
      </c>
      <c r="C43">
        <v>10</v>
      </c>
      <c r="D43">
        <v>4</v>
      </c>
      <c r="E43">
        <v>2</v>
      </c>
      <c r="F43">
        <v>0</v>
      </c>
      <c r="G43">
        <v>0</v>
      </c>
      <c r="H43">
        <v>0</v>
      </c>
      <c r="I43">
        <v>3</v>
      </c>
      <c r="J43">
        <v>0</v>
      </c>
      <c r="K43">
        <v>3</v>
      </c>
      <c r="L43">
        <v>0</v>
      </c>
      <c r="M43">
        <v>1</v>
      </c>
      <c r="N43">
        <v>0</v>
      </c>
      <c r="O43">
        <v>1</v>
      </c>
      <c r="P43">
        <v>0</v>
      </c>
      <c r="Q43">
        <v>9</v>
      </c>
      <c r="R43">
        <v>4</v>
      </c>
      <c r="S43">
        <v>11</v>
      </c>
      <c r="T43">
        <v>1</v>
      </c>
      <c r="U43">
        <v>0</v>
      </c>
      <c r="V43">
        <v>1</v>
      </c>
      <c r="W43">
        <v>0</v>
      </c>
      <c r="X43">
        <v>1</v>
      </c>
      <c r="Y43">
        <v>0</v>
      </c>
      <c r="Z43">
        <v>10</v>
      </c>
      <c r="AA43">
        <v>9</v>
      </c>
      <c r="AB43">
        <v>2</v>
      </c>
      <c r="AC43">
        <v>0</v>
      </c>
      <c r="AD43">
        <v>3</v>
      </c>
      <c r="AE43">
        <v>0</v>
      </c>
      <c r="AF43">
        <v>13</v>
      </c>
    </row>
    <row r="44" spans="1:32">
      <c r="A44" s="1" t="s">
        <v>125</v>
      </c>
      <c r="B44" t="s">
        <v>43</v>
      </c>
      <c r="C44">
        <v>402</v>
      </c>
      <c r="D44">
        <v>231</v>
      </c>
      <c r="E44">
        <v>23</v>
      </c>
      <c r="F44">
        <v>3</v>
      </c>
      <c r="G44">
        <v>25</v>
      </c>
      <c r="H44">
        <v>12</v>
      </c>
      <c r="I44">
        <v>79</v>
      </c>
      <c r="J44">
        <v>45</v>
      </c>
      <c r="K44">
        <v>248</v>
      </c>
      <c r="L44">
        <v>159</v>
      </c>
      <c r="M44">
        <v>10</v>
      </c>
      <c r="N44">
        <v>5</v>
      </c>
      <c r="O44">
        <v>122</v>
      </c>
      <c r="P44">
        <v>67</v>
      </c>
      <c r="Q44">
        <v>277</v>
      </c>
      <c r="R44">
        <v>163</v>
      </c>
      <c r="S44">
        <v>880</v>
      </c>
      <c r="T44">
        <v>348</v>
      </c>
      <c r="U44">
        <v>66</v>
      </c>
      <c r="V44">
        <v>195</v>
      </c>
      <c r="W44">
        <v>64</v>
      </c>
      <c r="X44">
        <v>240</v>
      </c>
      <c r="Y44">
        <v>186</v>
      </c>
      <c r="Z44">
        <v>714</v>
      </c>
      <c r="AA44">
        <v>481</v>
      </c>
      <c r="AB44">
        <v>46</v>
      </c>
      <c r="AC44">
        <v>30</v>
      </c>
      <c r="AD44">
        <v>598</v>
      </c>
      <c r="AE44">
        <v>273</v>
      </c>
      <c r="AF44">
        <v>1041</v>
      </c>
    </row>
    <row r="45" spans="1:32">
      <c r="A45" s="1" t="s">
        <v>126</v>
      </c>
      <c r="B45" t="s">
        <v>44</v>
      </c>
      <c r="C45">
        <v>7190</v>
      </c>
      <c r="D45">
        <v>4300</v>
      </c>
      <c r="E45">
        <v>286</v>
      </c>
      <c r="F45">
        <v>100</v>
      </c>
      <c r="G45">
        <v>1431</v>
      </c>
      <c r="H45">
        <v>497</v>
      </c>
      <c r="I45">
        <v>2741</v>
      </c>
      <c r="J45">
        <v>1976</v>
      </c>
      <c r="K45">
        <v>2183</v>
      </c>
      <c r="L45">
        <v>1393</v>
      </c>
      <c r="M45">
        <v>212</v>
      </c>
      <c r="N45">
        <v>131</v>
      </c>
      <c r="O45">
        <v>1822</v>
      </c>
      <c r="P45">
        <v>1091</v>
      </c>
      <c r="Q45">
        <v>5352</v>
      </c>
      <c r="R45">
        <v>3200</v>
      </c>
      <c r="S45">
        <v>6126</v>
      </c>
      <c r="T45">
        <v>569</v>
      </c>
      <c r="U45">
        <v>243</v>
      </c>
      <c r="V45">
        <v>3493</v>
      </c>
      <c r="W45">
        <v>1231</v>
      </c>
      <c r="X45">
        <v>2642</v>
      </c>
      <c r="Y45">
        <v>2205</v>
      </c>
      <c r="Z45">
        <v>2628</v>
      </c>
      <c r="AA45">
        <v>1960</v>
      </c>
      <c r="AB45">
        <v>392</v>
      </c>
      <c r="AC45">
        <v>213</v>
      </c>
      <c r="AD45">
        <v>3432</v>
      </c>
      <c r="AE45">
        <v>1985</v>
      </c>
      <c r="AF45">
        <v>6662</v>
      </c>
    </row>
    <row r="46" spans="1:32">
      <c r="A46" s="1" t="s">
        <v>127</v>
      </c>
      <c r="B46" t="s">
        <v>45</v>
      </c>
      <c r="C46">
        <v>188</v>
      </c>
      <c r="D46">
        <v>142</v>
      </c>
      <c r="E46">
        <v>0</v>
      </c>
      <c r="F46">
        <v>0</v>
      </c>
      <c r="G46">
        <v>13</v>
      </c>
      <c r="H46">
        <v>8</v>
      </c>
      <c r="I46">
        <v>26</v>
      </c>
      <c r="J46">
        <v>22</v>
      </c>
      <c r="K46">
        <v>131</v>
      </c>
      <c r="L46">
        <v>100</v>
      </c>
      <c r="M46">
        <v>7</v>
      </c>
      <c r="N46">
        <v>4</v>
      </c>
      <c r="O46">
        <v>32</v>
      </c>
      <c r="P46">
        <v>24</v>
      </c>
      <c r="Q46">
        <v>155</v>
      </c>
      <c r="R46">
        <v>117</v>
      </c>
      <c r="S46">
        <v>323</v>
      </c>
      <c r="T46">
        <v>5</v>
      </c>
      <c r="U46">
        <v>4</v>
      </c>
      <c r="V46">
        <v>49</v>
      </c>
      <c r="W46">
        <v>20</v>
      </c>
      <c r="X46">
        <v>30</v>
      </c>
      <c r="Y46">
        <v>25</v>
      </c>
      <c r="Z46">
        <v>290</v>
      </c>
      <c r="AA46">
        <v>238</v>
      </c>
      <c r="AB46">
        <v>17</v>
      </c>
      <c r="AC46">
        <v>13</v>
      </c>
      <c r="AD46">
        <v>107</v>
      </c>
      <c r="AE46">
        <v>80</v>
      </c>
      <c r="AF46">
        <v>315</v>
      </c>
    </row>
    <row r="47" spans="1:32">
      <c r="A47" t="s">
        <v>128</v>
      </c>
      <c r="B47" t="s">
        <v>46</v>
      </c>
      <c r="C47">
        <v>76</v>
      </c>
      <c r="D47">
        <v>47</v>
      </c>
      <c r="E47">
        <v>0</v>
      </c>
      <c r="F47">
        <v>0</v>
      </c>
      <c r="G47">
        <v>0</v>
      </c>
      <c r="H47">
        <v>0</v>
      </c>
      <c r="I47">
        <v>6</v>
      </c>
      <c r="J47">
        <v>3</v>
      </c>
      <c r="K47">
        <v>57</v>
      </c>
      <c r="L47">
        <v>35</v>
      </c>
      <c r="M47">
        <v>4</v>
      </c>
      <c r="N47">
        <v>0</v>
      </c>
      <c r="O47">
        <v>15</v>
      </c>
      <c r="P47">
        <v>11</v>
      </c>
      <c r="Q47">
        <v>60</v>
      </c>
      <c r="R47">
        <v>36</v>
      </c>
      <c r="S47">
        <v>63</v>
      </c>
      <c r="T47">
        <v>1</v>
      </c>
      <c r="U47">
        <v>0</v>
      </c>
      <c r="V47">
        <v>2</v>
      </c>
      <c r="W47">
        <v>0</v>
      </c>
      <c r="X47">
        <v>8</v>
      </c>
      <c r="Y47">
        <v>6</v>
      </c>
      <c r="Z47">
        <v>58</v>
      </c>
      <c r="AA47">
        <v>51</v>
      </c>
      <c r="AB47">
        <v>1</v>
      </c>
      <c r="AC47">
        <v>0</v>
      </c>
      <c r="AD47">
        <v>19</v>
      </c>
      <c r="AE47">
        <v>17</v>
      </c>
      <c r="AF47">
        <v>54</v>
      </c>
    </row>
    <row r="48" spans="1:32">
      <c r="A48" t="s">
        <v>129</v>
      </c>
      <c r="B48" t="s">
        <v>47</v>
      </c>
      <c r="C48">
        <v>3577</v>
      </c>
      <c r="D48">
        <v>2342</v>
      </c>
      <c r="E48">
        <v>203</v>
      </c>
      <c r="F48">
        <v>63</v>
      </c>
      <c r="G48">
        <v>299</v>
      </c>
      <c r="H48">
        <v>157</v>
      </c>
      <c r="I48">
        <v>1424</v>
      </c>
      <c r="J48">
        <v>1042</v>
      </c>
      <c r="K48">
        <v>1254</v>
      </c>
      <c r="L48">
        <v>817</v>
      </c>
      <c r="M48">
        <v>167</v>
      </c>
      <c r="N48">
        <v>125</v>
      </c>
      <c r="O48">
        <v>959</v>
      </c>
      <c r="P48">
        <v>630</v>
      </c>
      <c r="Q48">
        <v>2613</v>
      </c>
      <c r="R48">
        <v>1708</v>
      </c>
      <c r="S48">
        <v>1714</v>
      </c>
      <c r="T48">
        <v>253</v>
      </c>
      <c r="U48">
        <v>85</v>
      </c>
      <c r="V48">
        <v>206</v>
      </c>
      <c r="W48">
        <v>125</v>
      </c>
      <c r="X48">
        <v>643</v>
      </c>
      <c r="Y48">
        <v>506</v>
      </c>
      <c r="Z48">
        <v>1105</v>
      </c>
      <c r="AA48">
        <v>810</v>
      </c>
      <c r="AB48">
        <v>92</v>
      </c>
      <c r="AC48">
        <v>72</v>
      </c>
      <c r="AD48">
        <v>760</v>
      </c>
      <c r="AE48">
        <v>541</v>
      </c>
      <c r="AF48">
        <v>1691</v>
      </c>
    </row>
    <row r="49" spans="1:32">
      <c r="A49" t="s">
        <v>130</v>
      </c>
      <c r="B49" t="s">
        <v>48</v>
      </c>
      <c r="C49">
        <v>2305</v>
      </c>
      <c r="D49">
        <v>1591</v>
      </c>
      <c r="E49">
        <v>30</v>
      </c>
      <c r="F49">
        <v>13</v>
      </c>
      <c r="G49">
        <v>117</v>
      </c>
      <c r="H49">
        <v>55</v>
      </c>
      <c r="I49">
        <v>1002</v>
      </c>
      <c r="J49">
        <v>758</v>
      </c>
      <c r="K49">
        <v>865</v>
      </c>
      <c r="L49">
        <v>557</v>
      </c>
      <c r="M49">
        <v>126</v>
      </c>
      <c r="N49">
        <v>95</v>
      </c>
      <c r="O49">
        <v>702</v>
      </c>
      <c r="P49">
        <v>498</v>
      </c>
      <c r="Q49">
        <v>1601</v>
      </c>
      <c r="R49">
        <v>1091</v>
      </c>
      <c r="S49">
        <v>1371</v>
      </c>
      <c r="T49">
        <v>35</v>
      </c>
      <c r="U49">
        <v>16</v>
      </c>
      <c r="V49">
        <v>123</v>
      </c>
      <c r="W49">
        <v>77</v>
      </c>
      <c r="X49">
        <v>588</v>
      </c>
      <c r="Y49">
        <v>510</v>
      </c>
      <c r="Z49">
        <v>749</v>
      </c>
      <c r="AA49">
        <v>585</v>
      </c>
      <c r="AB49">
        <v>80</v>
      </c>
      <c r="AC49">
        <v>70</v>
      </c>
      <c r="AD49">
        <v>578</v>
      </c>
      <c r="AE49">
        <v>460</v>
      </c>
      <c r="AF49">
        <v>1141</v>
      </c>
    </row>
    <row r="50" spans="1:32">
      <c r="A50" t="s">
        <v>131</v>
      </c>
      <c r="B50" t="s">
        <v>49</v>
      </c>
      <c r="C50">
        <v>119</v>
      </c>
      <c r="D50">
        <v>59</v>
      </c>
      <c r="E50">
        <v>0</v>
      </c>
      <c r="F50">
        <v>0</v>
      </c>
      <c r="G50">
        <v>8</v>
      </c>
      <c r="H50">
        <v>2</v>
      </c>
      <c r="I50">
        <v>17</v>
      </c>
      <c r="J50">
        <v>14</v>
      </c>
      <c r="K50">
        <v>88</v>
      </c>
      <c r="L50">
        <v>41</v>
      </c>
      <c r="M50">
        <v>6</v>
      </c>
      <c r="N50">
        <v>2</v>
      </c>
      <c r="O50">
        <v>31</v>
      </c>
      <c r="P50">
        <v>13</v>
      </c>
      <c r="Q50">
        <v>88</v>
      </c>
      <c r="R50">
        <v>46</v>
      </c>
      <c r="S50">
        <v>136</v>
      </c>
      <c r="T50">
        <v>4</v>
      </c>
      <c r="U50">
        <v>0</v>
      </c>
      <c r="V50">
        <v>4</v>
      </c>
      <c r="W50">
        <v>0</v>
      </c>
      <c r="X50">
        <v>21</v>
      </c>
      <c r="Y50">
        <v>19</v>
      </c>
      <c r="Z50">
        <v>184</v>
      </c>
      <c r="AA50">
        <v>104</v>
      </c>
      <c r="AB50">
        <v>13</v>
      </c>
      <c r="AC50">
        <v>5</v>
      </c>
      <c r="AD50">
        <v>73</v>
      </c>
      <c r="AE50">
        <v>45</v>
      </c>
      <c r="AF50">
        <v>160</v>
      </c>
    </row>
    <row r="51" spans="1:32">
      <c r="A51" t="s">
        <v>132</v>
      </c>
      <c r="B51" t="s">
        <v>50</v>
      </c>
      <c r="C51">
        <v>775</v>
      </c>
      <c r="D51">
        <v>543</v>
      </c>
      <c r="E51">
        <v>6</v>
      </c>
      <c r="F51">
        <v>3</v>
      </c>
      <c r="G51">
        <v>28</v>
      </c>
      <c r="H51">
        <v>18</v>
      </c>
      <c r="I51">
        <v>118</v>
      </c>
      <c r="J51">
        <v>88</v>
      </c>
      <c r="K51">
        <v>558</v>
      </c>
      <c r="L51">
        <v>392</v>
      </c>
      <c r="M51">
        <v>28</v>
      </c>
      <c r="N51">
        <v>18</v>
      </c>
      <c r="O51">
        <v>134</v>
      </c>
      <c r="P51">
        <v>91</v>
      </c>
      <c r="Q51">
        <v>641</v>
      </c>
      <c r="R51">
        <v>452</v>
      </c>
      <c r="S51">
        <v>1009</v>
      </c>
      <c r="T51">
        <v>85</v>
      </c>
      <c r="U51">
        <v>9</v>
      </c>
      <c r="V51">
        <v>74</v>
      </c>
      <c r="W51">
        <v>42</v>
      </c>
      <c r="X51">
        <v>159</v>
      </c>
      <c r="Y51">
        <v>132</v>
      </c>
      <c r="Z51">
        <v>865</v>
      </c>
      <c r="AA51">
        <v>738</v>
      </c>
      <c r="AB51">
        <v>66</v>
      </c>
      <c r="AC51">
        <v>41</v>
      </c>
      <c r="AD51">
        <v>342</v>
      </c>
      <c r="AE51">
        <v>260</v>
      </c>
      <c r="AF51">
        <v>958</v>
      </c>
    </row>
    <row r="52" spans="1:32">
      <c r="A52" t="s">
        <v>133</v>
      </c>
      <c r="B52" t="s">
        <v>51</v>
      </c>
      <c r="C52">
        <v>26</v>
      </c>
      <c r="D52">
        <v>22</v>
      </c>
      <c r="E52">
        <v>0</v>
      </c>
      <c r="F52">
        <v>0</v>
      </c>
      <c r="G52">
        <v>1</v>
      </c>
      <c r="H52">
        <v>0</v>
      </c>
      <c r="I52">
        <v>1</v>
      </c>
      <c r="J52">
        <v>0</v>
      </c>
      <c r="K52">
        <v>20</v>
      </c>
      <c r="L52">
        <v>17</v>
      </c>
      <c r="M52">
        <v>3</v>
      </c>
      <c r="N52">
        <v>0</v>
      </c>
      <c r="O52">
        <v>5</v>
      </c>
      <c r="P52">
        <v>4</v>
      </c>
      <c r="Q52">
        <v>21</v>
      </c>
      <c r="R52">
        <v>18</v>
      </c>
      <c r="S52">
        <v>49</v>
      </c>
      <c r="T52">
        <v>0</v>
      </c>
      <c r="U52">
        <v>0</v>
      </c>
      <c r="V52">
        <v>7</v>
      </c>
      <c r="W52">
        <v>5</v>
      </c>
      <c r="X52">
        <v>1</v>
      </c>
      <c r="Y52">
        <v>0</v>
      </c>
      <c r="Z52">
        <v>70</v>
      </c>
      <c r="AA52">
        <v>39</v>
      </c>
      <c r="AB52">
        <v>5</v>
      </c>
      <c r="AC52">
        <v>2</v>
      </c>
      <c r="AD52">
        <v>30</v>
      </c>
      <c r="AE52">
        <v>17</v>
      </c>
      <c r="AF52">
        <v>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14</vt:i4>
      </vt:variant>
    </vt:vector>
  </HeadingPairs>
  <TitlesOfParts>
    <vt:vector size="17" baseType="lpstr">
      <vt:lpstr>APCSbyStateFor2022</vt:lpstr>
      <vt:lpstr>Sheet2</vt:lpstr>
      <vt:lpstr>2021DetailData</vt:lpstr>
      <vt:lpstr>A_Total_PassRateAvg</vt:lpstr>
      <vt:lpstr>A_Total_PassRateStd</vt:lpstr>
      <vt:lpstr>P_Total_PassRateAvg</vt:lpstr>
      <vt:lpstr>P_Total_PassRateStd</vt:lpstr>
      <vt:lpstr>PnA_Total_PassRateAvg</vt:lpstr>
      <vt:lpstr>PnA_Total_PassRateStd</vt:lpstr>
      <vt:lpstr>PRatioAvg</vt:lpstr>
      <vt:lpstr>PRationStd</vt:lpstr>
      <vt:lpstr>RS_BlackWhite_PnA_PassRate_Avg</vt:lpstr>
      <vt:lpstr>RS_BlackWhite_PnA_PassRate_Std</vt:lpstr>
      <vt:lpstr>RS_FemaleMale_PnA_PassRate_Avg</vt:lpstr>
      <vt:lpstr>RS_FemaleMale_PnA_PassRate_Std</vt:lpstr>
      <vt:lpstr>RS_HispanicWhite_PnA_PassRate_Avg</vt:lpstr>
      <vt:lpstr>RS_HispanicWhite_PnA_PassRate_Std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Lawrence Tanimoto</cp:lastModifiedBy>
  <dcterms:created xsi:type="dcterms:W3CDTF">2023-01-07T22:30:53Z</dcterms:created>
  <dcterms:modified xsi:type="dcterms:W3CDTF">2023-02-20T20:52:59Z</dcterms:modified>
</cp:coreProperties>
</file>