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0" yWindow="36" windowWidth="22980" windowHeight="9552" tabRatio="976" firstSheet="10" activeTab="18"/>
  </bookViews>
  <sheets>
    <sheet name="Indexes" sheetId="2" r:id="rId1"/>
    <sheet name="Merging tables" sheetId="4" r:id="rId2"/>
    <sheet name="New index table" sheetId="5" r:id="rId3"/>
    <sheet name="Min, max, average" sheetId="7" r:id="rId4"/>
    <sheet name="Charts" sheetId="8" r:id="rId5"/>
    <sheet name="Conditional Formatting " sheetId="9" r:id="rId6"/>
    <sheet name="Indicator value" sheetId="11" r:id="rId7"/>
    <sheet name="Pivot table 1" sheetId="13" r:id="rId8"/>
    <sheet name="Pivot table 2" sheetId="14" r:id="rId9"/>
    <sheet name="Pivot table 3" sheetId="15" r:id="rId10"/>
    <sheet name="Drop down list" sheetId="16" r:id="rId11"/>
    <sheet name="Initial data GDP" sheetId="37" r:id="rId12"/>
    <sheet name="Initial data index_gini" sheetId="38" r:id="rId13"/>
    <sheet name="New GDP" sheetId="39" r:id="rId14"/>
    <sheet name="New Gini Index" sheetId="40" r:id="rId15"/>
    <sheet name="IndexMatch" sheetId="41" r:id="rId16"/>
    <sheet name="DropDown List" sheetId="42" r:id="rId17"/>
    <sheet name="Min,max, average" sheetId="43" r:id="rId18"/>
    <sheet name="Charts (2)" sheetId="44" r:id="rId19"/>
    <sheet name="Conditional formating" sheetId="45" r:id="rId20"/>
    <sheet name="Indicator value_x0009_" sheetId="46" r:id="rId21"/>
    <sheet name="Smart table" sheetId="47" r:id="rId22"/>
    <sheet name="Pivot Table" sheetId="48" r:id="rId23"/>
  </sheets>
  <externalReferences>
    <externalReference r:id="rId24"/>
  </externalReferences>
  <definedNames>
    <definedName name="_xlnm._FilterDatabase" localSheetId="15" hidden="1">IndexMatch!$I$1:$L$185</definedName>
    <definedName name="_xlnm._FilterDatabase" localSheetId="1" hidden="1">'Merging tables'!$A$1:$F$79</definedName>
    <definedName name="_xlnm._FilterDatabase" localSheetId="13" hidden="1">'New GDP'!$C$2:$C$199</definedName>
    <definedName name="_xlnm._FilterDatabase" localSheetId="14" hidden="1">'New Gini Index'!$B$1:$D$168</definedName>
    <definedName name="_xlnm._FilterDatabase" localSheetId="2" hidden="1">'New index table'!$A$1:$E$65</definedName>
    <definedName name="A">'Drop down list'!$B$2:$D$2</definedName>
    <definedName name="Average" localSheetId="18">#REF!</definedName>
    <definedName name="Average" localSheetId="13">#REF!</definedName>
    <definedName name="Average">#REF!</definedName>
    <definedName name="Average_">'Drop down list'!$B$1:$D$1</definedName>
    <definedName name="B">'Drop down list'!$B$3:$D$3</definedName>
    <definedName name="BMI" localSheetId="18">#REF!</definedName>
    <definedName name="BMI" localSheetId="13">#REF!</definedName>
    <definedName name="BMI">#REF!</definedName>
    <definedName name="BMP" localSheetId="18">#REF!</definedName>
    <definedName name="BMP" localSheetId="13">#REF!</definedName>
    <definedName name="BMP">#REF!</definedName>
    <definedName name="C_">'Drop down list'!$B$4:$D$4</definedName>
    <definedName name="Country" localSheetId="18">'[1]New index table'!$B$2:$B$65</definedName>
    <definedName name="Country" localSheetId="19">'[1]New index table'!$B$2:$B$65</definedName>
    <definedName name="Country" localSheetId="16">'[1]New index table'!$B$2:$B$65</definedName>
    <definedName name="Country" localSheetId="15">'[1]New index table'!$B$2:$B$65</definedName>
    <definedName name="Country" localSheetId="20">'[1]New index table'!$B$2:$B$65</definedName>
    <definedName name="Country" localSheetId="11">'[1]New index table'!$B$2:$B$65</definedName>
    <definedName name="Country" localSheetId="12">'[1]New index table'!$B$2:$B$65</definedName>
    <definedName name="Country" localSheetId="17">'[1]New index table'!$B$2:$B$65</definedName>
    <definedName name="Country" localSheetId="13">'[1]New index table'!$B$2:$B$65</definedName>
    <definedName name="Country" localSheetId="14">'[1]New index table'!$B$2:$B$65</definedName>
    <definedName name="Country" localSheetId="22">'[1]New index table'!$B$2:$B$65</definedName>
    <definedName name="Country" localSheetId="21">'[1]New index table'!$B$2:$B$65</definedName>
    <definedName name="Country">'New index table'!$B$2:$B$65</definedName>
    <definedName name="D">'Drop down list'!$B$5:$D$5</definedName>
    <definedName name="Indicator">'Drop down list'!$A$2:$A$6</definedName>
    <definedName name="PPI" localSheetId="18">#REF!</definedName>
    <definedName name="PPI" localSheetId="13">#REF!</definedName>
    <definedName name="PPI">#REF!</definedName>
    <definedName name="Total">'Drop down list'!$B$6:$D$6</definedName>
    <definedName name="Итог">'Drop down list'!$B$6:$D$6</definedName>
    <definedName name="Общий_итог">'Drop down list'!$B$6:$D$6</definedName>
    <definedName name="С" localSheetId="10">'Drop down list'!$B$4:$D$4</definedName>
    <definedName name="Срез_Group">#N/A</definedName>
  </definedNames>
  <calcPr calcId="125725"/>
  <pivotCaches>
    <pivotCache cacheId="0" r:id="rId25"/>
    <pivotCache cacheId="1" r:id="rId26"/>
  </pivotCaches>
</workbook>
</file>

<file path=xl/calcChain.xml><?xml version="1.0" encoding="utf-8"?>
<calcChain xmlns="http://schemas.openxmlformats.org/spreadsheetml/2006/main">
  <c r="P48" i="44"/>
  <c r="O48"/>
  <c r="P46"/>
  <c r="O46"/>
  <c r="P44"/>
  <c r="O44"/>
  <c r="P42"/>
  <c r="O42"/>
  <c r="P40"/>
  <c r="O40"/>
  <c r="P38"/>
  <c r="O38"/>
  <c r="F10" i="43"/>
  <c r="H4"/>
  <c r="G4"/>
  <c r="H3"/>
  <c r="G3"/>
  <c r="H2"/>
  <c r="G2"/>
  <c r="H4" i="42"/>
  <c r="H3"/>
  <c r="K185" i="41"/>
  <c r="L185" s="1"/>
  <c r="L184"/>
  <c r="K184"/>
  <c r="K183"/>
  <c r="L183" s="1"/>
  <c r="K182"/>
  <c r="L182" s="1"/>
  <c r="K181"/>
  <c r="L181" s="1"/>
  <c r="L180"/>
  <c r="K180"/>
  <c r="K179"/>
  <c r="L179" s="1"/>
  <c r="K178"/>
  <c r="L178" s="1"/>
  <c r="K177"/>
  <c r="L177" s="1"/>
  <c r="L176"/>
  <c r="K176"/>
  <c r="K175"/>
  <c r="L175" s="1"/>
  <c r="K174"/>
  <c r="L174" s="1"/>
  <c r="K173"/>
  <c r="L173" s="1"/>
  <c r="L172"/>
  <c r="K172"/>
  <c r="K171"/>
  <c r="L171" s="1"/>
  <c r="K170"/>
  <c r="L170" s="1"/>
  <c r="K169"/>
  <c r="L169" s="1"/>
  <c r="L168"/>
  <c r="K168"/>
  <c r="K167"/>
  <c r="L167" s="1"/>
  <c r="K166"/>
  <c r="L166" s="1"/>
  <c r="K165"/>
  <c r="L165" s="1"/>
  <c r="L164"/>
  <c r="K164"/>
  <c r="K163"/>
  <c r="L163" s="1"/>
  <c r="K162"/>
  <c r="L162" s="1"/>
  <c r="K161"/>
  <c r="L161" s="1"/>
  <c r="L160"/>
  <c r="K160"/>
  <c r="K159"/>
  <c r="L159" s="1"/>
  <c r="K158"/>
  <c r="L158" s="1"/>
  <c r="K157"/>
  <c r="L157" s="1"/>
  <c r="L156"/>
  <c r="K156"/>
  <c r="K155"/>
  <c r="L155" s="1"/>
  <c r="K154"/>
  <c r="L154" s="1"/>
  <c r="K153"/>
  <c r="L153" s="1"/>
  <c r="L152"/>
  <c r="K152"/>
  <c r="K151"/>
  <c r="L151" s="1"/>
  <c r="K150"/>
  <c r="L150" s="1"/>
  <c r="K149"/>
  <c r="L149" s="1"/>
  <c r="L148"/>
  <c r="K148"/>
  <c r="K147"/>
  <c r="L147" s="1"/>
  <c r="K146"/>
  <c r="L146" s="1"/>
  <c r="K145"/>
  <c r="L145" s="1"/>
  <c r="L144"/>
  <c r="K144"/>
  <c r="K143"/>
  <c r="L143" s="1"/>
  <c r="K142"/>
  <c r="L142" s="1"/>
  <c r="K141"/>
  <c r="L141" s="1"/>
  <c r="L140"/>
  <c r="K140"/>
  <c r="K139"/>
  <c r="L139" s="1"/>
  <c r="K138"/>
  <c r="L138" s="1"/>
  <c r="K137"/>
  <c r="L137" s="1"/>
  <c r="L136"/>
  <c r="K136"/>
  <c r="K135"/>
  <c r="L135" s="1"/>
  <c r="K134"/>
  <c r="L134" s="1"/>
  <c r="K133"/>
  <c r="L133" s="1"/>
  <c r="L132"/>
  <c r="K132"/>
  <c r="K131"/>
  <c r="L131" s="1"/>
  <c r="K130"/>
  <c r="L130" s="1"/>
  <c r="K129"/>
  <c r="L129" s="1"/>
  <c r="L128"/>
  <c r="K128"/>
  <c r="K127"/>
  <c r="L127" s="1"/>
  <c r="K126"/>
  <c r="L126" s="1"/>
  <c r="K125"/>
  <c r="L125" s="1"/>
  <c r="L124"/>
  <c r="K124"/>
  <c r="K123"/>
  <c r="L123" s="1"/>
  <c r="K122"/>
  <c r="L122" s="1"/>
  <c r="K121"/>
  <c r="L121" s="1"/>
  <c r="L120"/>
  <c r="K120"/>
  <c r="K119"/>
  <c r="L119" s="1"/>
  <c r="K118"/>
  <c r="L118" s="1"/>
  <c r="K117"/>
  <c r="L117" s="1"/>
  <c r="K116"/>
  <c r="L116" s="1"/>
  <c r="K115"/>
  <c r="L115" s="1"/>
  <c r="K114"/>
  <c r="L114" s="1"/>
  <c r="K113"/>
  <c r="L113" s="1"/>
  <c r="K112"/>
  <c r="L112" s="1"/>
  <c r="K111"/>
  <c r="L111" s="1"/>
  <c r="K110"/>
  <c r="L110" s="1"/>
  <c r="K109"/>
  <c r="L109" s="1"/>
  <c r="K108"/>
  <c r="L108" s="1"/>
  <c r="K107"/>
  <c r="L107" s="1"/>
  <c r="K106"/>
  <c r="L106" s="1"/>
  <c r="K105"/>
  <c r="L105" s="1"/>
  <c r="K104"/>
  <c r="L104" s="1"/>
  <c r="K103"/>
  <c r="L103" s="1"/>
  <c r="K102"/>
  <c r="L102" s="1"/>
  <c r="K101"/>
  <c r="L101" s="1"/>
  <c r="K100"/>
  <c r="L100" s="1"/>
  <c r="K99"/>
  <c r="L99" s="1"/>
  <c r="K98"/>
  <c r="L98" s="1"/>
  <c r="K97"/>
  <c r="L97" s="1"/>
  <c r="K96"/>
  <c r="L96" s="1"/>
  <c r="K95"/>
  <c r="L95" s="1"/>
  <c r="K94"/>
  <c r="L94" s="1"/>
  <c r="K93"/>
  <c r="L93" s="1"/>
  <c r="K92"/>
  <c r="L92" s="1"/>
  <c r="K91"/>
  <c r="L91" s="1"/>
  <c r="K90"/>
  <c r="L90" s="1"/>
  <c r="K89"/>
  <c r="L89" s="1"/>
  <c r="K88"/>
  <c r="L88" s="1"/>
  <c r="K87"/>
  <c r="L87" s="1"/>
  <c r="K86"/>
  <c r="L86" s="1"/>
  <c r="K85"/>
  <c r="L85" s="1"/>
  <c r="K84"/>
  <c r="L84" s="1"/>
  <c r="K83"/>
  <c r="L83" s="1"/>
  <c r="K82"/>
  <c r="L82" s="1"/>
  <c r="K81"/>
  <c r="L81" s="1"/>
  <c r="K80"/>
  <c r="L80" s="1"/>
  <c r="K79"/>
  <c r="L79" s="1"/>
  <c r="K78"/>
  <c r="L78" s="1"/>
  <c r="K77"/>
  <c r="L77" s="1"/>
  <c r="K76"/>
  <c r="L76" s="1"/>
  <c r="K75"/>
  <c r="L75" s="1"/>
  <c r="K74"/>
  <c r="L74" s="1"/>
  <c r="K73"/>
  <c r="L73" s="1"/>
  <c r="K72"/>
  <c r="L72" s="1"/>
  <c r="K71"/>
  <c r="L71" s="1"/>
  <c r="K70"/>
  <c r="L70" s="1"/>
  <c r="K69"/>
  <c r="L69" s="1"/>
  <c r="K68"/>
  <c r="L68" s="1"/>
  <c r="K67"/>
  <c r="L67" s="1"/>
  <c r="K66"/>
  <c r="L66" s="1"/>
  <c r="K65"/>
  <c r="L65" s="1"/>
  <c r="K64"/>
  <c r="L64" s="1"/>
  <c r="K63"/>
  <c r="L63" s="1"/>
  <c r="K62"/>
  <c r="L62" s="1"/>
  <c r="K61"/>
  <c r="L61" s="1"/>
  <c r="K60"/>
  <c r="L60" s="1"/>
  <c r="K59"/>
  <c r="L59" s="1"/>
  <c r="K58"/>
  <c r="L58" s="1"/>
  <c r="K57"/>
  <c r="L57" s="1"/>
  <c r="K56"/>
  <c r="L56" s="1"/>
  <c r="K55"/>
  <c r="L55" s="1"/>
  <c r="K54"/>
  <c r="L54" s="1"/>
  <c r="K53"/>
  <c r="L53" s="1"/>
  <c r="K52"/>
  <c r="L52" s="1"/>
  <c r="K51"/>
  <c r="L51" s="1"/>
  <c r="K50"/>
  <c r="L50" s="1"/>
  <c r="K49"/>
  <c r="L49" s="1"/>
  <c r="K48"/>
  <c r="L48" s="1"/>
  <c r="K47"/>
  <c r="L47" s="1"/>
  <c r="K46"/>
  <c r="L46" s="1"/>
  <c r="K45"/>
  <c r="L45" s="1"/>
  <c r="K44"/>
  <c r="L44" s="1"/>
  <c r="K43"/>
  <c r="L43" s="1"/>
  <c r="K42"/>
  <c r="L42" s="1"/>
  <c r="K41"/>
  <c r="L41" s="1"/>
  <c r="K40"/>
  <c r="L40" s="1"/>
  <c r="K39"/>
  <c r="L39" s="1"/>
  <c r="K38"/>
  <c r="L38" s="1"/>
  <c r="K37"/>
  <c r="L37" s="1"/>
  <c r="K36"/>
  <c r="L36" s="1"/>
  <c r="K35"/>
  <c r="L35" s="1"/>
  <c r="K34"/>
  <c r="L34" s="1"/>
  <c r="K33"/>
  <c r="L33" s="1"/>
  <c r="K32"/>
  <c r="L32" s="1"/>
  <c r="K31"/>
  <c r="L31" s="1"/>
  <c r="K30"/>
  <c r="L30" s="1"/>
  <c r="K29"/>
  <c r="L29" s="1"/>
  <c r="K28"/>
  <c r="L28" s="1"/>
  <c r="K27"/>
  <c r="L27" s="1"/>
  <c r="K26"/>
  <c r="L26" s="1"/>
  <c r="K25"/>
  <c r="L25" s="1"/>
  <c r="K24"/>
  <c r="L24" s="1"/>
  <c r="K23"/>
  <c r="L23" s="1"/>
  <c r="K22"/>
  <c r="L22" s="1"/>
  <c r="K21"/>
  <c r="L21" s="1"/>
  <c r="K20"/>
  <c r="L20" s="1"/>
  <c r="K19"/>
  <c r="L19" s="1"/>
  <c r="K18"/>
  <c r="L18" s="1"/>
  <c r="K17"/>
  <c r="L17" s="1"/>
  <c r="K16"/>
  <c r="L16" s="1"/>
  <c r="K15"/>
  <c r="L15" s="1"/>
  <c r="K14"/>
  <c r="L14" s="1"/>
  <c r="K13"/>
  <c r="L13" s="1"/>
  <c r="K12"/>
  <c r="L12" s="1"/>
  <c r="K11"/>
  <c r="L11" s="1"/>
  <c r="K10"/>
  <c r="L10" s="1"/>
  <c r="K9"/>
  <c r="L9" s="1"/>
  <c r="K8"/>
  <c r="L8" s="1"/>
  <c r="K7"/>
  <c r="L7" s="1"/>
  <c r="K6"/>
  <c r="L6" s="1"/>
  <c r="K5"/>
  <c r="L5" s="1"/>
  <c r="K4"/>
  <c r="L4" s="1"/>
  <c r="K3"/>
  <c r="L3" s="1"/>
  <c r="K2"/>
  <c r="L2" s="1"/>
  <c r="D168" i="40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H186" i="39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C169"/>
  <c r="H168"/>
  <c r="C168"/>
  <c r="H167"/>
  <c r="C167"/>
  <c r="H166"/>
  <c r="C166"/>
  <c r="H165"/>
  <c r="C165"/>
  <c r="H164"/>
  <c r="C164"/>
  <c r="H163"/>
  <c r="C163"/>
  <c r="H162"/>
  <c r="C162"/>
  <c r="H161"/>
  <c r="C161"/>
  <c r="H160"/>
  <c r="C160"/>
  <c r="H159"/>
  <c r="C159"/>
  <c r="H158"/>
  <c r="C158"/>
  <c r="H157"/>
  <c r="C157"/>
  <c r="H156"/>
  <c r="C156"/>
  <c r="H155"/>
  <c r="C155"/>
  <c r="H154"/>
  <c r="C154"/>
  <c r="H153"/>
  <c r="C153"/>
  <c r="H152"/>
  <c r="C152"/>
  <c r="H151"/>
  <c r="C151"/>
  <c r="H150"/>
  <c r="C150"/>
  <c r="H149"/>
  <c r="C149"/>
  <c r="H148"/>
  <c r="C148"/>
  <c r="H147"/>
  <c r="C147"/>
  <c r="H146"/>
  <c r="C146"/>
  <c r="H145"/>
  <c r="C145"/>
  <c r="H144"/>
  <c r="C144"/>
  <c r="H143"/>
  <c r="C143"/>
  <c r="H142"/>
  <c r="C142"/>
  <c r="H141"/>
  <c r="C141"/>
  <c r="H140"/>
  <c r="C140"/>
  <c r="H139"/>
  <c r="C139"/>
  <c r="H138"/>
  <c r="C138"/>
  <c r="H137"/>
  <c r="C137"/>
  <c r="H136"/>
  <c r="C136"/>
  <c r="H135"/>
  <c r="C135"/>
  <c r="H134"/>
  <c r="C134"/>
  <c r="H133"/>
  <c r="C133"/>
  <c r="H132"/>
  <c r="C132"/>
  <c r="H131"/>
  <c r="C131"/>
  <c r="H130"/>
  <c r="C130"/>
  <c r="H129"/>
  <c r="C129"/>
  <c r="H128"/>
  <c r="C128"/>
  <c r="H127"/>
  <c r="C127"/>
  <c r="H126"/>
  <c r="C126"/>
  <c r="H125"/>
  <c r="C125"/>
  <c r="H124"/>
  <c r="C124"/>
  <c r="H123"/>
  <c r="C123"/>
  <c r="H122"/>
  <c r="C122"/>
  <c r="H121"/>
  <c r="C121"/>
  <c r="H120"/>
  <c r="C120"/>
  <c r="H119"/>
  <c r="C119"/>
  <c r="H118"/>
  <c r="C118"/>
  <c r="H117"/>
  <c r="C117"/>
  <c r="H116"/>
  <c r="C116"/>
  <c r="H115"/>
  <c r="C115"/>
  <c r="H114"/>
  <c r="C114"/>
  <c r="H113"/>
  <c r="C113"/>
  <c r="H112"/>
  <c r="C112"/>
  <c r="H111"/>
  <c r="C111"/>
  <c r="H110"/>
  <c r="C110"/>
  <c r="H109"/>
  <c r="C109"/>
  <c r="H108"/>
  <c r="C108"/>
  <c r="H107"/>
  <c r="C107"/>
  <c r="H106"/>
  <c r="C106"/>
  <c r="H105"/>
  <c r="C105"/>
  <c r="H104"/>
  <c r="C104"/>
  <c r="H103"/>
  <c r="C103"/>
  <c r="H102"/>
  <c r="C102"/>
  <c r="H101"/>
  <c r="C101"/>
  <c r="H100"/>
  <c r="C100"/>
  <c r="H99"/>
  <c r="C99"/>
  <c r="H98"/>
  <c r="C98"/>
  <c r="H97"/>
  <c r="C97"/>
  <c r="H96"/>
  <c r="C96"/>
  <c r="H95"/>
  <c r="C95"/>
  <c r="H94"/>
  <c r="C94"/>
  <c r="H93"/>
  <c r="C93"/>
  <c r="H92"/>
  <c r="C92"/>
  <c r="H91"/>
  <c r="C91"/>
  <c r="H90"/>
  <c r="C90"/>
  <c r="H89"/>
  <c r="C89"/>
  <c r="H88"/>
  <c r="C88"/>
  <c r="H87"/>
  <c r="C87"/>
  <c r="H86"/>
  <c r="C86"/>
  <c r="H85"/>
  <c r="C85"/>
  <c r="H84"/>
  <c r="C84"/>
  <c r="H83"/>
  <c r="C83"/>
  <c r="H82"/>
  <c r="C82"/>
  <c r="H81"/>
  <c r="C81"/>
  <c r="H80"/>
  <c r="C80"/>
  <c r="H79"/>
  <c r="C79"/>
  <c r="H78"/>
  <c r="C78"/>
  <c r="H77"/>
  <c r="C77"/>
  <c r="H76"/>
  <c r="C76"/>
  <c r="H75"/>
  <c r="C75"/>
  <c r="H74"/>
  <c r="C74"/>
  <c r="H73"/>
  <c r="C73"/>
  <c r="H72"/>
  <c r="C72"/>
  <c r="H71"/>
  <c r="C71"/>
  <c r="H70"/>
  <c r="C70"/>
  <c r="H69"/>
  <c r="C69"/>
  <c r="H68"/>
  <c r="C68"/>
  <c r="H67"/>
  <c r="C67"/>
  <c r="H66"/>
  <c r="C66"/>
  <c r="H65"/>
  <c r="C65"/>
  <c r="H64"/>
  <c r="C64"/>
  <c r="H63"/>
  <c r="C63"/>
  <c r="H62"/>
  <c r="C62"/>
  <c r="H61"/>
  <c r="C61"/>
  <c r="H60"/>
  <c r="C60"/>
  <c r="H59"/>
  <c r="C59"/>
  <c r="H58"/>
  <c r="C58"/>
  <c r="H57"/>
  <c r="C57"/>
  <c r="H56"/>
  <c r="C56"/>
  <c r="H55"/>
  <c r="C55"/>
  <c r="H54"/>
  <c r="C54"/>
  <c r="H53"/>
  <c r="C53"/>
  <c r="H52"/>
  <c r="C52"/>
  <c r="H51"/>
  <c r="C51"/>
  <c r="H50"/>
  <c r="C50"/>
  <c r="H49"/>
  <c r="C49"/>
  <c r="H48"/>
  <c r="C48"/>
  <c r="H47"/>
  <c r="C47"/>
  <c r="H46"/>
  <c r="C46"/>
  <c r="H45"/>
  <c r="C45"/>
  <c r="H44"/>
  <c r="C44"/>
  <c r="H43"/>
  <c r="C43"/>
  <c r="H42"/>
  <c r="C42"/>
  <c r="H41"/>
  <c r="C41"/>
  <c r="H40"/>
  <c r="C40"/>
  <c r="H39"/>
  <c r="C39"/>
  <c r="H38"/>
  <c r="C38"/>
  <c r="H37"/>
  <c r="C37"/>
  <c r="H36"/>
  <c r="C36"/>
  <c r="H35"/>
  <c r="C35"/>
  <c r="H34"/>
  <c r="C34"/>
  <c r="H33"/>
  <c r="C33"/>
  <c r="H32"/>
  <c r="C32"/>
  <c r="H31"/>
  <c r="C31"/>
  <c r="H30"/>
  <c r="C30"/>
  <c r="H29"/>
  <c r="C29"/>
  <c r="H28"/>
  <c r="C28"/>
  <c r="H27"/>
  <c r="C27"/>
  <c r="H26"/>
  <c r="C26"/>
  <c r="H25"/>
  <c r="C25"/>
  <c r="H24"/>
  <c r="C24"/>
  <c r="H23"/>
  <c r="C23"/>
  <c r="H22"/>
  <c r="C22"/>
  <c r="H21"/>
  <c r="C21"/>
  <c r="H20"/>
  <c r="C20"/>
  <c r="H19"/>
  <c r="C19"/>
  <c r="H18"/>
  <c r="C18"/>
  <c r="H17"/>
  <c r="C17"/>
  <c r="H16"/>
  <c r="C16"/>
  <c r="H15"/>
  <c r="C15"/>
  <c r="H14"/>
  <c r="C14"/>
  <c r="H13"/>
  <c r="C13"/>
  <c r="H12"/>
  <c r="C12"/>
  <c r="H11"/>
  <c r="C11"/>
  <c r="H10"/>
  <c r="C10"/>
  <c r="H9"/>
  <c r="C9"/>
  <c r="H8"/>
  <c r="C8"/>
  <c r="H7"/>
  <c r="C7"/>
  <c r="H6"/>
  <c r="C6"/>
  <c r="H5"/>
  <c r="C5"/>
  <c r="H4"/>
  <c r="C4"/>
  <c r="H3"/>
  <c r="C3"/>
  <c r="E51" i="47" a="1"/>
  <c r="E66" i="46" a="1"/>
  <c r="E69" a="1"/>
  <c r="E8" i="47" a="1"/>
  <c r="E55" i="46" a="1"/>
  <c r="E38" a="1"/>
  <c r="E57" i="47" a="1"/>
  <c r="E72" i="46" a="1"/>
  <c r="E39" i="47" a="1"/>
  <c r="E62" a="1"/>
  <c r="E57" i="46" a="1"/>
  <c r="E32" i="47" a="1"/>
  <c r="E79" i="46" a="1"/>
  <c r="E62" a="1"/>
  <c r="E4" i="47" a="1"/>
  <c r="E27" i="46" a="1"/>
  <c r="E50" i="47" a="1"/>
  <c r="E69" a="1"/>
  <c r="E76" i="46" a="1"/>
  <c r="E11" i="47" a="1"/>
  <c r="E30" a="1"/>
  <c r="E19" a="1"/>
  <c r="E38" a="1"/>
  <c r="E33" i="46" a="1"/>
  <c r="E72" i="47" a="1"/>
  <c r="E10" i="46" a="1"/>
  <c r="E21" a="1"/>
  <c r="E44" i="47" a="1"/>
  <c r="E67" i="46" a="1"/>
  <c r="E26" i="47" a="1"/>
  <c r="E45" a="1"/>
  <c r="E52" i="46" a="1"/>
  <c r="E15" i="47" a="1"/>
  <c r="E34" i="46" a="1"/>
  <c r="E45" a="1"/>
  <c r="E68" i="47" a="1"/>
  <c r="E15" i="46" a="1"/>
  <c r="E6" a="1"/>
  <c r="E25" i="47" a="1"/>
  <c r="E40" i="46" a="1"/>
  <c r="E71" i="47" a="1"/>
  <c r="E13" a="1"/>
  <c r="E20" i="46" a="1"/>
  <c r="E58" i="47" a="1"/>
  <c r="E80" i="46" a="1"/>
  <c r="E53" a="1"/>
  <c r="E83" i="47" a="1"/>
  <c r="E21" a="1"/>
  <c r="E28" i="46" a="1"/>
  <c r="E59" i="47" a="1"/>
  <c r="E74" i="46" a="1"/>
  <c r="E73" a="1"/>
  <c r="E16" i="47" a="1"/>
  <c r="E63" i="46" a="1"/>
  <c r="E86" i="47" a="1"/>
  <c r="E6" a="1"/>
  <c r="E16" i="46" a="1"/>
  <c r="E79" i="47" a="1"/>
  <c r="E2" a="1"/>
  <c r="E85" i="46" a="1"/>
  <c r="E40" i="47" a="1"/>
  <c r="E83" i="46" a="1"/>
  <c r="E70" a="1"/>
  <c r="E12" i="47" a="1"/>
  <c r="E35" i="46" a="1"/>
  <c r="E73" i="47" a="1"/>
  <c r="E42" i="46" a="1"/>
  <c r="E31" a="1"/>
  <c r="E66" i="47" a="1"/>
  <c r="E81" a="1"/>
  <c r="E88" i="46" a="1"/>
  <c r="E27" i="47" a="1"/>
  <c r="E46" a="1"/>
  <c r="E41" i="46" a="1"/>
  <c r="E84" i="47" a="1"/>
  <c r="E18" i="46" a="1"/>
  <c r="E29" a="1"/>
  <c r="E65" i="47" a="1"/>
  <c r="E84" i="46" a="1"/>
  <c r="E47" i="47" a="1"/>
  <c r="E70" a="1"/>
  <c r="E5" i="46" a="1"/>
  <c r="E23" i="47" a="1"/>
  <c r="E76" a="1"/>
  <c r="E41" a="1"/>
  <c r="E56" i="46" a="1"/>
  <c r="E10" i="47" a="1"/>
  <c r="E29" a="1"/>
  <c r="E36" i="46" a="1"/>
  <c r="E67" i="47" a="1"/>
  <c r="E82" i="46" a="1"/>
  <c r="E77" a="1"/>
  <c r="E52" i="47" a="1"/>
  <c r="E75" i="46" a="1"/>
  <c r="E34" i="47" a="1"/>
  <c r="E53" a="1"/>
  <c r="E60" i="46" a="1"/>
  <c r="E87" i="47" a="1"/>
  <c r="E14" a="1"/>
  <c r="E89" i="46" a="1"/>
  <c r="E48" i="47" a="1"/>
  <c r="E87" i="46" a="1"/>
  <c r="E78" a="1"/>
  <c r="E20" i="47" a="1"/>
  <c r="E43" i="46" a="1"/>
  <c r="E46" a="1"/>
  <c r="E48" a="1"/>
  <c r="E28" i="47" a="1"/>
  <c r="E51" i="46" a="1"/>
  <c r="E74" i="47" a="1"/>
  <c r="E85" a="1"/>
  <c r="E2" i="46" a="1"/>
  <c r="E35" i="47" a="1"/>
  <c r="E54" a="1"/>
  <c r="E49" i="46" a="1"/>
  <c r="E24" i="47" a="1"/>
  <c r="E71" i="46" a="1"/>
  <c r="E54" a="1"/>
  <c r="E9" i="47" a="1"/>
  <c r="E24" i="46" a="1"/>
  <c r="E55" i="47" a="1"/>
  <c r="E78" a="1"/>
  <c r="E17" i="46" a="1"/>
  <c r="E31" i="47" a="1"/>
  <c r="E50" i="46" a="1"/>
  <c r="E61" a="1"/>
  <c r="E80" i="47" a="1"/>
  <c r="E39" i="46" a="1"/>
  <c r="E22" a="1"/>
  <c r="E33" i="47" a="1"/>
  <c r="E88" a="1"/>
  <c r="E47" i="46" a="1"/>
  <c r="E30" a="1"/>
  <c r="E49" i="47" a="1"/>
  <c r="E64" i="46" a="1"/>
  <c r="E18" i="47" a="1"/>
  <c r="E37" a="1"/>
  <c r="E44" i="46" a="1"/>
  <c r="E7" i="47" a="1"/>
  <c r="E26" i="46" a="1"/>
  <c r="E37" a="1"/>
  <c r="E77" i="47" a="1"/>
  <c r="E11" i="46" a="1"/>
  <c r="E42" i="47" a="1"/>
  <c r="E61" a="1"/>
  <c r="E68" i="46" a="1"/>
  <c r="E3" i="47" a="1"/>
  <c r="E22" a="1"/>
  <c r="E13" i="46" a="1"/>
  <c r="E56" i="47" a="1"/>
  <c r="E7" i="46" a="1"/>
  <c r="E3" a="1"/>
  <c r="E14" a="1"/>
  <c r="E64" i="47" a="1"/>
  <c r="E23" i="46" a="1"/>
  <c r="E9" a="1"/>
  <c r="E36" i="47" a="1"/>
  <c r="E59" i="46" a="1"/>
  <c r="E82" i="47" a="1"/>
  <c r="E89" a="1"/>
  <c r="E8" i="46" a="1"/>
  <c r="E75" i="47" a="1"/>
  <c r="E86" i="46" a="1"/>
  <c r="E81" a="1"/>
  <c r="E60" i="47" a="1"/>
  <c r="E4" i="46" a="1"/>
  <c r="E19" a="1"/>
  <c r="E17" i="47" a="1"/>
  <c r="E32" i="46" a="1"/>
  <c r="E63" i="47" a="1"/>
  <c r="E5" a="1"/>
  <c r="E12" i="46" a="1"/>
  <c r="E43" i="47" a="1"/>
  <c r="E58" i="46" a="1"/>
  <c r="E65" a="1"/>
  <c r="E25" a="1"/>
  <c r="E2" i="47" l="1"/>
  <c r="E14"/>
  <c r="E22"/>
  <c r="E30"/>
  <c r="E38"/>
  <c r="E46"/>
  <c r="E54"/>
  <c r="E62"/>
  <c r="E70"/>
  <c r="E78"/>
  <c r="E5"/>
  <c r="E13"/>
  <c r="E21"/>
  <c r="E29"/>
  <c r="E37"/>
  <c r="E45"/>
  <c r="E53"/>
  <c r="E61"/>
  <c r="E69"/>
  <c r="E73"/>
  <c r="E81"/>
  <c r="E85"/>
  <c r="E89"/>
  <c r="E6"/>
  <c r="E9"/>
  <c r="E17"/>
  <c r="E25"/>
  <c r="E33"/>
  <c r="E41"/>
  <c r="E49"/>
  <c r="E57"/>
  <c r="E65"/>
  <c r="E77"/>
  <c r="E4"/>
  <c r="E12"/>
  <c r="E20"/>
  <c r="E28"/>
  <c r="E36"/>
  <c r="E44"/>
  <c r="E52"/>
  <c r="E60"/>
  <c r="E68"/>
  <c r="E76"/>
  <c r="E80"/>
  <c r="E88"/>
  <c r="E8"/>
  <c r="E16"/>
  <c r="E24"/>
  <c r="E32"/>
  <c r="E40"/>
  <c r="E48"/>
  <c r="E56"/>
  <c r="E64"/>
  <c r="E72"/>
  <c r="E84"/>
  <c r="E7"/>
  <c r="E15"/>
  <c r="E23"/>
  <c r="E31"/>
  <c r="E43"/>
  <c r="E51"/>
  <c r="E59"/>
  <c r="E67"/>
  <c r="E75"/>
  <c r="E79"/>
  <c r="E87"/>
  <c r="E3"/>
  <c r="E11"/>
  <c r="E19"/>
  <c r="E27"/>
  <c r="E35"/>
  <c r="E39"/>
  <c r="E47"/>
  <c r="E55"/>
  <c r="E63"/>
  <c r="E71"/>
  <c r="E83"/>
  <c r="E10"/>
  <c r="E18"/>
  <c r="E26"/>
  <c r="E34"/>
  <c r="E42"/>
  <c r="E50"/>
  <c r="E58"/>
  <c r="E66"/>
  <c r="E74"/>
  <c r="E82"/>
  <c r="E86"/>
  <c r="E19" i="46"/>
  <c r="E6"/>
  <c r="E14"/>
  <c r="E22"/>
  <c r="E30"/>
  <c r="E38"/>
  <c r="E46"/>
  <c r="E54"/>
  <c r="E62"/>
  <c r="E70"/>
  <c r="E78"/>
  <c r="E3"/>
  <c r="E9"/>
  <c r="E21"/>
  <c r="E29"/>
  <c r="E37"/>
  <c r="E45"/>
  <c r="E53"/>
  <c r="E61"/>
  <c r="E65"/>
  <c r="E69"/>
  <c r="E73"/>
  <c r="E77"/>
  <c r="E81"/>
  <c r="E85"/>
  <c r="E89"/>
  <c r="E13"/>
  <c r="E25"/>
  <c r="E33"/>
  <c r="E41"/>
  <c r="E49"/>
  <c r="E57"/>
  <c r="E5"/>
  <c r="E17"/>
  <c r="E12"/>
  <c r="E20"/>
  <c r="E28"/>
  <c r="E36"/>
  <c r="E44"/>
  <c r="E52"/>
  <c r="E60"/>
  <c r="E68"/>
  <c r="E76"/>
  <c r="E80"/>
  <c r="E88"/>
  <c r="E2"/>
  <c r="E8"/>
  <c r="E16"/>
  <c r="E24"/>
  <c r="E32"/>
  <c r="E40"/>
  <c r="E48"/>
  <c r="E56"/>
  <c r="E64"/>
  <c r="E72"/>
  <c r="E84"/>
  <c r="E11"/>
  <c r="E27"/>
  <c r="E35"/>
  <c r="E43"/>
  <c r="E51"/>
  <c r="E59"/>
  <c r="E67"/>
  <c r="E75"/>
  <c r="E4"/>
  <c r="E15"/>
  <c r="E31"/>
  <c r="E39"/>
  <c r="E47"/>
  <c r="E55"/>
  <c r="E63"/>
  <c r="E71"/>
  <c r="E79"/>
  <c r="E83"/>
  <c r="E87"/>
  <c r="E7"/>
  <c r="E23"/>
  <c r="E10"/>
  <c r="E18"/>
  <c r="E26"/>
  <c r="E34"/>
  <c r="E42"/>
  <c r="E50"/>
  <c r="E58"/>
  <c r="E66"/>
  <c r="E74"/>
  <c r="E82"/>
  <c r="E86"/>
  <c r="I3" l="1"/>
  <c r="I4"/>
  <c r="I2"/>
  <c r="I5"/>
  <c r="H4" i="5" l="1"/>
  <c r="H5"/>
  <c r="H3"/>
  <c r="B11" i="16"/>
  <c r="B12"/>
  <c r="B13"/>
  <c r="B14"/>
  <c r="B15"/>
  <c r="G3" i="4" l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2"/>
  <c r="F65" i="11" l="1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J5"/>
  <c r="F5"/>
  <c r="J4"/>
  <c r="F4"/>
  <c r="J3"/>
  <c r="F3"/>
  <c r="J2"/>
  <c r="F2"/>
  <c r="J2" i="9" l="1"/>
  <c r="I2"/>
  <c r="H2"/>
  <c r="G7" i="7" l="1"/>
  <c r="J4"/>
  <c r="I4"/>
  <c r="H4"/>
  <c r="J3"/>
  <c r="I3"/>
  <c r="H3"/>
  <c r="J2"/>
  <c r="I2"/>
  <c r="H2"/>
  <c r="E79" i="4"/>
  <c r="F79" s="1"/>
  <c r="E78"/>
  <c r="F78" s="1"/>
  <c r="E77"/>
  <c r="F77" s="1"/>
  <c r="E76"/>
  <c r="F76" s="1"/>
  <c r="E75"/>
  <c r="F75" s="1"/>
  <c r="E74"/>
  <c r="F74" s="1"/>
  <c r="E73"/>
  <c r="F73" s="1"/>
  <c r="E72"/>
  <c r="F72" s="1"/>
  <c r="E71"/>
  <c r="F71" s="1"/>
  <c r="E70"/>
  <c r="F70" s="1"/>
  <c r="E69"/>
  <c r="F69" s="1"/>
  <c r="E68"/>
  <c r="F68" s="1"/>
  <c r="E67"/>
  <c r="F67" s="1"/>
  <c r="E66"/>
  <c r="F66" s="1"/>
  <c r="E65"/>
  <c r="F65" s="1"/>
  <c r="E64" l="1"/>
  <c r="F64" s="1"/>
  <c r="E63"/>
  <c r="F63" s="1"/>
  <c r="F62"/>
  <c r="E62"/>
  <c r="E61"/>
  <c r="F61" s="1"/>
  <c r="E60"/>
  <c r="F60" s="1"/>
  <c r="E59"/>
  <c r="F59" s="1"/>
  <c r="F58"/>
  <c r="E58"/>
  <c r="E57"/>
  <c r="F57" s="1"/>
  <c r="F56"/>
  <c r="E56"/>
  <c r="E55"/>
  <c r="F55" s="1"/>
  <c r="F54"/>
  <c r="E54"/>
  <c r="E53"/>
  <c r="F53" s="1"/>
  <c r="E52"/>
  <c r="F52" s="1"/>
  <c r="E51"/>
  <c r="F51" s="1"/>
  <c r="E50"/>
  <c r="F50" s="1"/>
  <c r="E49"/>
  <c r="F49" s="1"/>
  <c r="F48"/>
  <c r="E48"/>
  <c r="E47"/>
  <c r="F47" s="1"/>
  <c r="E46"/>
  <c r="F46" s="1"/>
  <c r="E45"/>
  <c r="F45" s="1"/>
  <c r="F44"/>
  <c r="E44"/>
  <c r="E43"/>
  <c r="F43" s="1"/>
  <c r="F42"/>
  <c r="E42"/>
  <c r="E41"/>
  <c r="F41" s="1"/>
  <c r="F40"/>
  <c r="E40"/>
  <c r="E39"/>
  <c r="F39" s="1"/>
  <c r="F38"/>
  <c r="E38"/>
  <c r="E37"/>
  <c r="F37" s="1"/>
  <c r="E36"/>
  <c r="F36" s="1"/>
  <c r="E35"/>
  <c r="F35" s="1"/>
  <c r="E34"/>
  <c r="F34" s="1"/>
  <c r="E33"/>
  <c r="F33" s="1"/>
  <c r="F32"/>
  <c r="E32"/>
  <c r="E31"/>
  <c r="F31" s="1"/>
  <c r="E30"/>
  <c r="F30" s="1"/>
  <c r="E29"/>
  <c r="F29" s="1"/>
  <c r="F28"/>
  <c r="E28"/>
  <c r="E27"/>
  <c r="F27" s="1"/>
  <c r="F26"/>
  <c r="E26"/>
  <c r="E25"/>
  <c r="F25" s="1"/>
  <c r="F24"/>
  <c r="E24"/>
  <c r="E23"/>
  <c r="F23" s="1"/>
  <c r="F22"/>
  <c r="E22"/>
  <c r="E21"/>
  <c r="F21" s="1"/>
  <c r="F20"/>
  <c r="E20"/>
  <c r="E19"/>
  <c r="F19" s="1"/>
  <c r="F18"/>
  <c r="E18"/>
  <c r="E17"/>
  <c r="F17" s="1"/>
  <c r="F16"/>
  <c r="E16"/>
  <c r="E15"/>
  <c r="F15" s="1"/>
  <c r="E14"/>
  <c r="F14" s="1"/>
  <c r="E13"/>
  <c r="F13" s="1"/>
  <c r="F12"/>
  <c r="E12"/>
  <c r="E11"/>
  <c r="F11" s="1"/>
  <c r="F10"/>
  <c r="E10"/>
  <c r="E9"/>
  <c r="F9" s="1"/>
  <c r="E8"/>
  <c r="F8" s="1"/>
  <c r="E7"/>
  <c r="F7" s="1"/>
  <c r="F6"/>
  <c r="E6"/>
  <c r="E5"/>
  <c r="F5" s="1"/>
  <c r="E4"/>
  <c r="F4" s="1"/>
  <c r="E3" l="1"/>
  <c r="F3" s="1"/>
  <c r="E2"/>
  <c r="F2" s="1"/>
</calcChain>
</file>

<file path=xl/sharedStrings.xml><?xml version="1.0" encoding="utf-8"?>
<sst xmlns="http://schemas.openxmlformats.org/spreadsheetml/2006/main" count="3239" uniqueCount="752">
  <si>
    <t>#</t>
  </si>
  <si>
    <t>Country</t>
  </si>
  <si>
    <t>Big Mac Price</t>
  </si>
  <si>
    <t>Big Mac Index</t>
  </si>
  <si>
    <t>Switzerland</t>
  </si>
  <si>
    <t>Norway</t>
  </si>
  <si>
    <t>Uruguay</t>
  </si>
  <si>
    <t>Sweden</t>
  </si>
  <si>
    <t>Canada</t>
  </si>
  <si>
    <t>Lebanon</t>
  </si>
  <si>
    <t>Israel</t>
  </si>
  <si>
    <t>United Arab Emirates</t>
  </si>
  <si>
    <t>Andorra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</si>
  <si>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</si>
  <si>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</si>
  <si>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</si>
  <si>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</si>
  <si>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</si>
  <si>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</si>
  <si>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</si>
  <si>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</si>
  <si>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</si>
  <si>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</si>
  <si>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</si>
  <si>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</si>
  <si>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</si>
  <si>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</si>
  <si>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Monaco</t>
  </si>
  <si>
    <t>Netherlands</t>
  </si>
  <si>
    <t>Portugal</t>
  </si>
  <si>
    <t>Saint Pierre and Miquelon</t>
  </si>
  <si>
    <t>Saint-Barthélemy</t>
  </si>
  <si>
    <t>San Marino</t>
  </si>
  <si>
    <t>Slovakia</t>
  </si>
  <si>
    <t>Slovenia</t>
  </si>
  <si>
    <t>Spain</t>
  </si>
  <si>
    <t>Vatican City</t>
  </si>
  <si>
    <t>Australia</t>
  </si>
  <si>
    <t>Argentina</t>
  </si>
  <si>
    <t>Saudi Arabia</t>
  </si>
  <si>
    <t>United Kingdom</t>
  </si>
  <si>
    <t>New Zealand</t>
  </si>
  <si>
    <t>Brazil</t>
  </si>
  <si>
    <t>Bahrain</t>
  </si>
  <si>
    <t>Singapore</t>
  </si>
  <si>
    <t>Kuwait</t>
  </si>
  <si>
    <t>Czech Republic</t>
  </si>
  <si>
    <t>Costa Rica</t>
  </si>
  <si>
    <t>Nicaragua</t>
  </si>
  <si>
    <t>Sri Lanka</t>
  </si>
  <si>
    <t>Oman</t>
  </si>
  <si>
    <t>Croatia</t>
  </si>
  <si>
    <t>Chile</t>
  </si>
  <si>
    <t>Honduras</t>
  </si>
  <si>
    <t>Poland</t>
  </si>
  <si>
    <t>Peru</t>
  </si>
  <si>
    <t>Qatar</t>
  </si>
  <si>
    <t>South Korea</t>
  </si>
  <si>
    <t>Thailand</t>
  </si>
  <si>
    <t>Colombia</t>
  </si>
  <si>
    <t>Mexico</t>
  </si>
  <si>
    <t>Guatemala</t>
  </si>
  <si>
    <t>Jordan</t>
  </si>
  <si>
    <t>Pakistan</t>
  </si>
  <si>
    <t>Moldova</t>
  </si>
  <si>
    <t>Vietnam</t>
  </si>
  <si>
    <t>Japan</t>
  </si>
  <si>
    <t>Azerbaijan</t>
  </si>
  <si>
    <t>Philippines</t>
  </si>
  <si>
    <t>Hong Kong</t>
  </si>
  <si>
    <t>Turkey</t>
  </si>
  <si>
    <t>Hungary</t>
  </si>
  <si>
    <t>Taiwan</t>
  </si>
  <si>
    <t>Malaysia</t>
  </si>
  <si>
    <t>Egypt</t>
  </si>
  <si>
    <t>India</t>
  </si>
  <si>
    <t>Indonesia</t>
  </si>
  <si>
    <t>South Africa</t>
  </si>
  <si>
    <t>Romania</t>
  </si>
  <si>
    <t>Venezuela</t>
  </si>
  <si>
    <t>Rank</t>
  </si>
  <si>
    <t>Purchasing Power Index</t>
  </si>
  <si>
    <t>United States</t>
  </si>
  <si>
    <t>Denmark</t>
  </si>
  <si>
    <t>Iceland</t>
  </si>
  <si>
    <t>China</t>
  </si>
  <si>
    <t>Bulgaria</t>
  </si>
  <si>
    <t>Bosnia And Herzegovina</t>
  </si>
  <si>
    <t>Serbia</t>
  </si>
  <si>
    <t>Russia</t>
  </si>
  <si>
    <t>Ukraine</t>
  </si>
  <si>
    <t>North Macedonia</t>
  </si>
  <si>
    <t>Morocco</t>
  </si>
  <si>
    <t>Panama</t>
  </si>
  <si>
    <t>Kazakhstan</t>
  </si>
  <si>
    <t>Kenya</t>
  </si>
  <si>
    <t>Ecuador</t>
  </si>
  <si>
    <t>Belarus</t>
  </si>
  <si>
    <t>Georgia</t>
  </si>
  <si>
    <t>Bangladesh</t>
  </si>
  <si>
    <t>Iran</t>
  </si>
  <si>
    <t>Nigeria</t>
  </si>
  <si>
    <t>Taiwan (China)</t>
  </si>
  <si>
    <t>Hong Kong (China)</t>
  </si>
  <si>
    <t xml:space="preserve">Purchasing Power Index </t>
  </si>
  <si>
    <t>Min</t>
  </si>
  <si>
    <t>Max</t>
  </si>
  <si>
    <t>Average</t>
  </si>
  <si>
    <t>all indicators are more than average</t>
  </si>
  <si>
    <t>BMP and BMI are more than average, PPI is less</t>
  </si>
  <si>
    <t>BMP and BMI are less than average, PPI is more</t>
  </si>
  <si>
    <t>BMP, BMI, PPI &gt; average</t>
  </si>
  <si>
    <t>BMP, BMI &gt; average, PPI &lt; average</t>
  </si>
  <si>
    <t>BMP, BMI &lt; average, PPI &gt; average</t>
  </si>
  <si>
    <t>BMP, BMI, PPI &lt; average</t>
  </si>
  <si>
    <t>Indicator value</t>
  </si>
  <si>
    <t>A</t>
  </si>
  <si>
    <t>B</t>
  </si>
  <si>
    <t>C</t>
  </si>
  <si>
    <t>D</t>
  </si>
  <si>
    <t>Quantity</t>
  </si>
  <si>
    <t>Общий итог</t>
  </si>
  <si>
    <t>Сумма по полю Big Mac Price</t>
  </si>
  <si>
    <t xml:space="preserve">Сумма по полю Purchasing Power Index </t>
  </si>
  <si>
    <t>Сумма по полю Big Mac Index</t>
  </si>
  <si>
    <t>(Все)</t>
  </si>
  <si>
    <t>Values</t>
  </si>
  <si>
    <t>Количество по полю Country</t>
  </si>
  <si>
    <t>Среднее по полю Big Mac Price</t>
  </si>
  <si>
    <t>Среднее по полю Big Mac Index</t>
  </si>
  <si>
    <t xml:space="preserve">Среднее по полю Purchasing Power Index </t>
  </si>
  <si>
    <t>С</t>
  </si>
  <si>
    <t>Iserror</t>
  </si>
  <si>
    <t>Average BMP</t>
  </si>
  <si>
    <t>Average BMI</t>
  </si>
  <si>
    <t>Average PPI</t>
  </si>
  <si>
    <t>Total</t>
  </si>
  <si>
    <t xml:space="preserve">Average </t>
  </si>
  <si>
    <t>Drop down list by country</t>
  </si>
  <si>
    <t>Number of countries</t>
  </si>
  <si>
    <t>country,1990,1991,1992,1993,1994,1995,1996,1997,1998,1999,2000,2001,2002,2003,2004,2005,2006,2007,2008,2009,2010,2011,2012,2013,2014,2015,2016,2017,2018,2019,2020,2021,2022</t>
  </si>
  <si>
    <t>Aruba,20.8k,22.4k,23.5k,25k,26.8k,27.2k,27.2k,28.7k,28.7k,28.7k,30.7k,32.2k,32k,32.7k,35.7k,36.3k,37.4k,39.1k,40.1k,35.2k,34.2k,35.8k,34.8k,36.9k,36.8k,37.3k,37.6k,38.9k,41.7k,42.5k,35k,42.9k,</t>
  </si>
  <si>
    <t>Afghanistan,,,,,,,,,,,,,943,971,972,1080,1120,1290,1340,1580,1770,1750,1960,2060,2110,2130,2020,2100,2110,2170,2080,1670,</t>
  </si>
  <si>
    <t>Angola,3280,3320,3090,2330,2340,2650,2970,3130,3210,3220,3290,3390,3780,3840,4220,4840,5360,6060,6620,6470,6590,6700,7390,7640,8120,7270,7030,7220,7040,6880,6370,6520,6970</t>
  </si>
  <si>
    <t>Albania,2550,1910,1820,2060,2290,2670,2980,2720,3020,3470,3860,4300,4660,5000,5430,5870,6570,7280,8230,8810,9630,10.2k,10.5k,10.6k,11.3k,11.7k,12.1k,12.8k,13.5k,14.4k,14.1k,15.5k,18.6k</t>
  </si>
  <si>
    <t>UAE,83.8k,82.7k,83k,81.9k,85.3k,88.9k,90.6k,93.5k,89.1k,87.7k,94k,92.4k,91.4k,96.6k,104k,105k,104k,91.6k,81k,67.5k,65.4k,70.6k,74.9k,75.9k,78.9k,69.7k,68.9k,71.2k,73.3k,74.8k,71.5k,76.9k,87.7k</t>
  </si>
  <si>
    <t>Argentina,7180,7990,8700,9510,10.1k,9930,10.5k,11.4k,11.9k,11.5k,11.5k,11.2k,9990,11k,12.2k,13.5k,14.9k,16.5k,17.3k,16.2k,18.1k,19.3k,19.6k,20.1k,19.7k,20.1k,20.3k,23.6k,23.3k,23k,20.8k,23.8k,26.5k</t>
  </si>
  <si>
    <t>Armenia,2760,2470,1490,1440,1590,1760,1910,2020,2220,2350,2570,2920,3380,3960,4520,5340,6270,7380,8100,7050,7330,7880,9270,9820,10.1k,10.1k,11k,12.5k,13.5k,14.9k,14.1k,15.7k,18.9k</t>
  </si>
  <si>
    <t>Antigua and Barbuda,11.4k,12k,12.2k,13k,13.9k,13.3k,14.1k,14.8k,15.4k,15.9k,17k,16.4k,16.6k,17.7k,19.1k,20.7k,23.7k,26.3k,26.4k,23k,21.2k,20.9k,20.2k,19.4k,19.7k,19.7k,20.8k,20.8k,22.6k,23.9k,19.8k,22k,25.3k</t>
  </si>
  <si>
    <t>Australia,17.4k,17.8k,18.3k,19.2k,20.2k,21k,22.1k,23.1k,24.4k,25.5k,26.5k,27.6k,29k,30.1k,31.7k,33k,34.8k,36.6k,37.5k,40.3k,39.4k,42k,42.8k,45.9k,46.9k,46.3k,47.2k,48.4k,50.2k,51.9k,53.1k,55.9k,62.6k</t>
  </si>
  <si>
    <t>Austria,19.5k,20.6k,21.3k,21.7k,22.6k,23.7k,24.6k,25.4k,26.7k,27.6k,29.4k,29.7k,31.2k,32.1k,33.8k,35k,37.7k,39.4k,41.3k,40.9k,42k,44.5k,46.5k,47.9k,48.8k,49.9k,52.7k,54.2k,56.9k,59.7k,57.3k,60k,67.9k</t>
  </si>
  <si>
    <t>Azerbaijan,5250,5320,4150,3220,2600,2320,2370,2520,2780,3000,3380,3770,4160,4640,5160,6740,9240,11.7k,13k,14k,14.7k,14.8k,16k,17.2k,17.4k,14.9k,14.4k,14.1k,14.6k,15.1k,14.5k,15.9k,17.8k</t>
  </si>
  <si>
    <t>Burundi,609,648,653,647,632,560,525,526,547,536,532,542,559,546,566,568,595,610,625,621,630,646,652,696,729,797,767,751,758,761,751,788,836</t>
  </si>
  <si>
    <t>Belgium,18.7k,19.6k,20.3k,20.5k,21.5k,22.4k,22.7k,23.7k,24.4k,25.4k,27.8k,28.8k,30.3k,30.9k,32.1k,33.2k,35.3k,36.8k,37.9k,37.7k,39.8k,40.9k,42.3k,43.7k,44.9k,46.2k,48.6k,50.4k,52.5k,55.8k,54.6k,58.8k,65k</t>
  </si>
  <si>
    <t>Benin,1220,1280,1300,1350,1350,1440,1490,1550,1580,1640,1720,1800,1860,1900,1980,2010,2090,2210,2290,2290,2300,2350,2430,2590,2750,2790,2900,2930,3110,3290,3360,3670,4060</t>
  </si>
  <si>
    <t>Burkina Faso,569,625,625,646,652,686,756,797,841,890,900,951,978,1040,1080,1180,1250,1300,1360,1360,1450,1540,1570,1630,1640,1660,1830,1980,2100,2200,2210,2410,2550</t>
  </si>
  <si>
    <t>Bangladesh,980,1030,1090,1140,1190,1260,1310,1370,1430,1490,1570,1660,1720,1800,1920,2070,2250,2450,2630,2750,2910,3120,3490,3730,4000,4220,4560,4830,5250,5700,5900,6520,7400</t>
  </si>
  <si>
    <t>Bulgaria,7550,7220,6920,7040,7340,7740,6850,5750,6180,5810,6420,6960,7790,8420,9200,10.3k,11.4k,12.8k,14.3k,14.2k,15k,15.7k,16.3k,16.6k,17.6k,18.4k,20.1k,21.5k,23k,25.2k,25.3k,28.1k,33.6k</t>
  </si>
  <si>
    <t>Bahrain,25.7k,28.6k,30.1k,33.6k,33.1k,34k,35k,35.5k,36.6k,37.6k,39.4k,40.2k,41.2k,42.9k,44k,44.8k,45.7k,47.4k,48.1k,46.7k,47.9k,50k,53.8k,53.7k,52.1k,45.9k,45.3k,48.9k,50.1k,51.9k,50.7k,54.9k,61.2k</t>
  </si>
  <si>
    <t>Bahamas,20k,19.4k,18.7k,18.8k,19.4k,20.3k,21.2k,22.6k,21.5k,24.1k,25.3k,26.1k,26.9k,26.7k,27.3k,28.7k,30k,30.8k,30.2k,28.7k,29.1k,29.5k,30.2k,29.8k,31.3k,31.7k,32.1k,34.1k,35.2k,35.3k,27.2k,33.2k,40.4k</t>
  </si>
  <si>
    <t>Bosnia and Herzegovina,,,,,943,1170,2160,2840,3270,3600,4130,4290,4650,4910,5410,5960,6880,7700,8600,8700,9090,9760,10.1k,10.8k,11.1k,11.8k,12.9k,13.6k,14.8k,16.1k,15.9k,17.7k,20.4k</t>
  </si>
  <si>
    <t>Belarus,5230,5340,4920,4650,4190,3850,4040,4600,5070,5340,5800,6240,6700,7370,8490,9650,11k,12.3k,13.9k,14.1k,15.4k,16.6k,18.1k,19k,19k,18.1k,17.8k,18.4k,19.4k,20.1k,20.3k,21.9k,22.6k</t>
  </si>
  <si>
    <t>Belize,4530,5110,5740,6120,6130,6140,6120,6240,6330,6760,7560,7870,8140,8800,9170,9380,9820,10.1k,9880,9630,9620,9590,9110,9310,9250,9320,9160,8870,9010,9410,8130,9670,11.5k</t>
  </si>
  <si>
    <t>Bermuda,34.9k,35k,36k,37.7k,38.5k,40.8k,42.3k,44.8k,46.7k,48.7k,53.9k,58.5k,58.1k,60.9k,63.6k,66.2k,71.7k,75.6k,75.2k,71k,70.6k,70k,67.5k,69k,68.8k,71.9k,76.4k,81.8k,83.4k,85.1k,80.4k,86.7k,95.8k</t>
  </si>
  <si>
    <t>Bolivia,2290,2450,2490,2610,2730,2870,2990,3130,3270,3270,3360,3440,3510,3620,3800,4030,4270,4510,4790,4900,5080,5360,5810,6500,6920,6990,7350,8240,8670,8890,8110,8890,9680</t>
  </si>
  <si>
    <t>Brazil,6620,6790,6800,7180,7640,8010,8210,8500,8500,8540,8990,9200,9510,9690,10.4k,11k,11.6k,12.5k,13.3k,13.2k,14.3k,15k,15k,15.5k,15.7k,14.7k,14.2k,14.5k,15k,15.3k,14.9k,16.3k,17.8k</t>
  </si>
  <si>
    <t>Barbados,9650,9570,9200,9460,9830,10.2k,10.8k,11.5k,12k,12.2k,13k,13k,13.2k,13.7k,14.2k,15.2k,16.6k,17.3k,17.7k,16.8k,16.6k,16.7k,15.7k,15.7k,15.6k,15.9k,16.4k,16.2k,16.4k,16.6k,14.6k,15.2k,17.8k</t>
  </si>
  <si>
    <t>Brunei,55.2k,57.1k,59.5k,59.5k,61.2k,63.7k,65.2k,63.9k,62.8k,64.3k,66.2k,68.2k,70.5k,72.6k,73.6k,74.9k,79.3k,80.3k,79k,77k,78.8k,82.3k,86.6k,82.3k,80k,61.6k,55.5k,60.2k,61.1k,64k,65.1k,66.3k,69.3k</t>
  </si>
  <si>
    <t>Bhutan,1480,1500,1670,1830,1960,2110,2230,2350,2470,2640,2710,2920,3210,3440,3660,3970,4310,5180,5470,5810,6500,7090,7700,7790,8460,9300,10.3k,11k,11.5k,12.3k,11.1k,12k,</t>
  </si>
  <si>
    <t>Botswana,5820,6280,6420,6510,6700,7130,7500,8080,8020,8730,8920,8960,9480,9940,10.3k,10.9k,12k,12.7k,13.1k,11.1k,12.1k,13k,12.1k,12.8k,14.3k,13.4k,15.3k,14.7k,15.3k,15.8k,14.3k,16.4k,18.3k</t>
  </si>
  <si>
    <t>Central African Republic,634,632,586,583,605,644,614,639,658,673,652,681,701,660,703,716,758,799,814,870,903,946,1020,684,670,734,787,840,875,898,895,924,967</t>
  </si>
  <si>
    <t>Canada,20.2k,20.2k,20.6k,21.4k,22.6k,23.5k,24.1k,25.3k,26.3k,27.8k,29.4k,30.2k,31k,32.3k,33.9k,36.3k,38.1k,39.6k,40.4k,38.9k,40.1k,41.7k,42.3k,44.3k,45.8k,44.7k,46.5k,48.3k,50k,49.8k,47.2k,53k,58.4k</t>
  </si>
  <si>
    <t>Switzerland,28.5k,28.8k,29.1k,29.5k,30.3k,30.8k,31.5k,32.7k,33.9k,34.7k,36.7k,37.8k,38.7k,38.7k,40.2k,41.5k,46.3k,50.9k,53.8k,53k,54.4k,57.5k,59.4k,61.7k,63.4k,65.3k,67.4k,68.2k,70.7k,72.7k,70.8k,76k,83.6k</t>
  </si>
  <si>
    <t>Chile,4440,4870,5530,6030,6470,7250,7960,8580,8930,8920,9470,9880,10.2k,10.8k,11.7k,12.7k,15.7k,16.9k,16.6k,16.1k,18.1k,20.3k,21.6k,22.4k,22.8k,22.7k,23.5k,24.5k,25.6k,25.6k,24.9k,28.3k,30.2k</t>
  </si>
  <si>
    <t>China,981,1090,1260,1450,1660,1860,2060,2270,2450,2650,2920,3210,3530,3940,4430,5060,5840,6820,7580,8310,9250,10.3k,11.2k,11.9k,12.5k,12.9k,13.5k,14.2k,15.5k,16.7k,17.2k,19.5k,21.5k</t>
  </si>
  <si>
    <t>Cote d'Ivoire,2760,2740,2700,2660,2640,2790,2950,3180,3240,3230,3200,3120,3010,2850,2950,3010,3120,3170,3310,3380,3580,3380,3480,3800,4250,4580,4690,4840,5060,5350,5380,5870,6540</t>
  </si>
  <si>
    <t>Cameroon,2010,1940,1870,1710,1730,1770,1830,1890,1950,2010,2080,2160,2240,2340,2500,2570,2670,2790,2840,2850,2880,2960,3020,3190,3370,3440,3560,3690,3820,3920,3870,4080,4410</t>
  </si>
  <si>
    <t>Congo, Dem. Rep.,848,777,690,592,554,546,540,510,496,468,433,420,426,446,474,503,529,559,586,588,617,650,651,732,824,878,932,1020,1070,1100,1100,1180,1340</t>
  </si>
  <si>
    <t>Congo, Rep.,3430,3530,3610,3550,3330,3440,3560,3530,3620,3480,3690,3770,3910,3910,4020,4310,4620,4270,4470,4830,5150,5200,6060,5810,5680,4450,3690,4070,3880,3850,3570,3570,3790</t>
  </si>
  <si>
    <t>Colombia,5080,5250,5480,5800,6140,6480,6610,6830,6830,6520,6750,6910,7090,7400,7890,8410,9140,9890,10.3k,10.4k,10.8k,11.7k,12.1k,12.8k,13.4k,13.4k,14k,14.3k,15.2k,15.9k,15.1k,17.1k,20.3k</t>
  </si>
  <si>
    <t>Comoros,1510,1440,1560,1610,1530,1580,1550,1610,1610,1640,1820,1860,1900,1940,1990,2070,2150,2180,2260,2300,2370,2460,2660,2800,2890,2880,3050,3240,3370,3430,3400,3560,3830</t>
  </si>
  <si>
    <t>Cape Verde,1080,1100,1220,1320,1570,1790,1980,2190,2440,2690,3090,3180,3340,3500,3910,4260,4680,5470,5900,5790,5910,6190,6050,6020,5990,6240,6690,7130,7490,8120,6580,7270,9080</t>
  </si>
  <si>
    <t>Costa Rica,4960,5110,5570,5960,6210,6450,6500,6820,7230,7490,7800,8100,8360,8760,9250,9770,10.7k,11.7k,12.3k,12.1k,12.7k,13.4k,14.2k,14.9k,15.9k,16.9k,18.9k,20.2k,21.1k,22.6k,21.7k,22.6k,24.9k</t>
  </si>
  <si>
    <t>Cayman Islands,,,,,,,,,,,,,,,,,75.3k,77.4k,76.3k,69.3k,66.3k,66.8k,65.1k,64.3k,64.4k,65.1k,67k,69.5k,72.8k,75.5k,71.3k,76.6k,</t>
  </si>
  <si>
    <t>Cyprus,13.3k,13.5k,14.8k,14.9k,15.7k,17.1k,17.3k,17.8k,18.8k,19.7k,21.3k,22.9k,23.6k,24.3k,25.9k,27.8k,30k,32.9k,34.8k,33.9k,33.5k,33.4k,31.9k,30.5k,30.2k,31.9k,35.9k,38.4k,40.7k,44k,41.4k,44.4k,49.9k</t>
  </si>
  <si>
    <t>Czech Republic,12.7k,11.7k,11.8k,12.1k,12.7k,13.9k,14.7k,14.8k,15k,15.4k,16.2k,17.6k,18.3k,19.5k,20.9k,22.1k,23.9k,26.3k,28k,27.8k,27.9k,29k,29.3k,30.8k,32.5k,33.9k,36.1k,38.8k,41.1k,44.2k,42.8k,45.6k,49.9k</t>
  </si>
  <si>
    <t>Germany,19.5k,21k,21.7k,21.9k,22.8k,23.6k,24.1k,24.6k,25.3k,26.3k,27.2k,28.4k,29.2k,29.9k,31.3k,31.8k,34.2k,36.3k,37.8k,36.8k,39k,42.5k,43.4k,45k,47k,47.6k,50.6k,53.1k,55.2k,57.4k,56.5k,58.8k,63.1k</t>
  </si>
  <si>
    <t>Djibouti,,,,,,,,,,,,,,,,,,,,,,,,3730,3900,4140,4260,4450,4700,4970,5020,5420,5890</t>
  </si>
  <si>
    <t>Dominica,4350,4580,4780,5000,5110,5370,5640,5870,6170,6310,6630,6800,6700,7240,7650,7930,8550,9330,10.2k,10.1k,10.3k,10.5k,10.2k,10.5k,11.2k,11.3k,12.2k,11.5k,12.1k,12.9k,10.8k,12k,13.6k</t>
  </si>
  <si>
    <t>Denmark,18.2k,19.1k,19.8k,20.2k,21.7k,22.7k,23.7k,24.9k,25.8k,26.7k,28.7k,29.4k,30.6k,30.8k,32.9k,34.2k,37.3k,39k,41.3k,40.3k,43k,44.4k,44.8k,46.7k,47.9k,49k,52k,55.4k,57.5k,59.9k,60.8k,64.9k,74k</t>
  </si>
  <si>
    <t>Dominican Republic,3670,3750,4180,4500,4630,4900,5190,5660,6010,6350,6700,6910,7230,7170,7450,8300,9220,10k,10.4k,10.5k,11.3k,11.8k,11.8k,12.3k,13.3k,14.6k,15.9k,16.5k,17.9k,18.9k,17.7k,20.6k,22.8k</t>
  </si>
  <si>
    <t>Algeria,6970,6960,7080,6930,6870,7140,7440,7530,7880,8130,8510,8840,9350,10.1k,10.7k,11.5k,11.9k,12.4k,12.7k,12.8k,13.1k,13.5k,13.3k,13.1k,13.1k,12.1k,11.7k,11.8k,12k,12.1k,11.5k,12.2k,13.2k</t>
  </si>
  <si>
    <t>Ecuador,4720,4980,5090,5210,5440,5580,5670,5920,6070,5760,5860,6120,6360,6550,7150,7630,8080,8330,8880,8840,9100,9860,10.3k,11.1k,11.7k,11.1k,11.1k,11.7k,11.9k,11.9k,10.9k,11.8k,12.8k</t>
  </si>
  <si>
    <t>Egypt,3640,3710,3880,3990,4150,4330,4530,4760,4970,5240,5580,5790,5900,6080,6360,6720,7260,7830,8390,8660,9030,9180,10.5k,10.6k,10.3k,10.9k,10.6k,11k,11.6k,12.3k,12.7k,13.4k,15.1k</t>
  </si>
  <si>
    <t>Eritrea,,,955,1080,1290,1280,1360,1480,1500,1500,1460,1580,1600,1520,1520,1570,1580,1620,1450,1480,1500,1630,,,,,,,,,,,</t>
  </si>
  <si>
    <t>Spain,13.7k,14.5k,14.9k,15k,15.6k,16.3k,17k,17.9k,19.1k,20k,21.6k,23k,24.4k,25k,26.1k,27.6k,30.7k,32.5k,33.3k,32.1k,31.7k,31.9k,31.7k,32.4k,33.5k,34.9k,37.3k,39.6k,40.7k,43.1k,38k,40.7k,45.8k</t>
  </si>
  <si>
    <t>Estonia,,,,,,6480,6890,7980,8450,8410,9420,10.3k,11.7k,13.1k,14.5k,16.6k,19.3k,22.2k,22.8k,20.5k,21.6k,24.6k,26k,27.5k,28.9k,29.2k,31.3k,33.8k,36.4k,39k,39.4k,43.5k,46.7k</t>
  </si>
  <si>
    <t>Ethiopia,415,382,342,383,391,410,454,462,437,452,477,513,513,497,564,632,702,781,857,912,1010,1110,1190,1260,1490,1630,1850,1990,2120,2270,2380,2560,2810</t>
  </si>
  <si>
    <t>Finland,18.1k,17.6k,17.3k,17.5k,18.5k,19.6k,20.1k,21.8k,23.6k,24.8k,26.8k,27.8k,28.6k,29.1k,31.2k,32.1k,34.5k,37.8k,40.1k,38k,39k,40.9k,40.9k,41.5k,41.8k,42.5k,44.9k,47.6k,49.6k,51.8k,52.3k,54.7k,59k</t>
  </si>
  <si>
    <t>Fiji,3920,3920,4240,4420,4740,4950,5250,5170,5240,5710,5680,5860,6080,6200,6640,6830,7110,7180,7340,7250,7520,7850,8390,9040,10.7k,11.8k,12k,12.8k,13.6k,13.8k,11.6k,11.4k,14.1k</t>
  </si>
  <si>
    <t>France,17.7k,18.3k,19k,19.2k,20k,20.8k,21.4k,22.2k,23.4k,24.3k,26.1k,27.5k,28.5k,28.2k,29.1k,30.5k,32.5k,34.1k,35.1k,34.7k,35.9k,37.4k,37.7k,39.5k,40.1k,40.8k,42.9k,44.6k,46.5k,50.5k,48.1k,51.4k,55.5k</t>
  </si>
  <si>
    <t>Micronesia, Fed. Sts.,1730,1880,1960,2100,2080,2240,2200,2100,2180,2230,2390,2490,2540,2640,2640,2790,2890,2930,2940,3010,3120,3280,3270,3190,3170,3330,3380,3520,3600,3690,3650,3660,3860</t>
  </si>
  <si>
    <t>Gabon,12k,12.8k,12.3k,12.8k,13.2k,13.8k,14.2k,14.9k,15.2k,13.7k,13.4k,13.6k,13.4k,13.6k,13.7k,14.1k,13.7k,14.4k,13.8k,13.4k,14.1k,14.9k,14.6k,14.4k,14.7k,14.1k,13.7k,14.5k,14.6k,15.1k,14.7k,15.2k,16.5k</t>
  </si>
  <si>
    <t>UK,17.1k,17.4k,17.8k,18.7k,19.8k,20.6k,22k,23.1k,23.7k,24.5k,26.5k,27.9k,29.1k,30.3k,32.1k,32.7k,34.8k,35.5k,36.8k,35.1k,36.6k,37.3k,38.3k,40k,41.3k,42.6k,44.3k,46.1k,47.2k,49.3k,45.9k,50.1k,54.6k</t>
  </si>
  <si>
    <t>Georgia,5720,4640,2590,1860,1730,1880,2210,2570,2740,2920,3100,3380,3650,4160,4550,5170,5870,6820,7140,6980,7560,8360,9830,10.6k,11.6k,12.1k,12.9k,13.6k,14.6k,15.6k,14.7k,17.1k,20.1k</t>
  </si>
  <si>
    <t>Ghana,1580,1670,1730,1810,1870,1940,2020,2090,2160,2240,2310,2390,2470,2580,2720,2900,3100,3230,3500,3600,3840,4360,4880,5120,5380,5020,4810,4930,5250,5570,5560,6000,6500</t>
  </si>
  <si>
    <t>Guinea,882,898,919,958,987,1030,1060,1110,1140,1180,1210,1260,1330,1340,1380,1440,1470,1580,1630,1590,1640,1730,1770,1780,1780,1790,2050,2380,2530,2650,2750,2910,3190</t>
  </si>
  <si>
    <t>Gambia,1430,1460,1490,1510,1500,1500,1510,1570,1600,1670,1750,1840,1760,1860,1990,1950,1940,1990,2080,2170,2250,2050,2030,1960,1870,1910,1920,1930,2060,2170,2160,2290,2510</t>
  </si>
  <si>
    <t>Guinea-Bissau,1010,1080,1080,1100,1120,1160,1300,1380,984,989,1050,1070,1050,1050,1090,1140,1170,1210,1240,1260,1300,1400,1320,1320,1340,1550,1700,1870,1900,1970,1900,2020,2190</t>
  </si>
  <si>
    <t>Equatorial Guinea,588,580,770,844,969,1120,1830,4470,5380,6590,7620,12.1k,14k,15.6k,21.1k,24.2k,25.7k,29.1k,33.3k,32.3k,28.4k,29.6k,32.5k,30.1k,29.2k,20.9k,17.8k,19.6k,18.2k,16.9k,16k,16.2k,17.4k</t>
  </si>
  <si>
    <t>Greece,13.3k,14k,14.3k,14.3k,14.9k,15.4k,16.1k,17.2k,18k,18.5k,19.5k,21k,22.6k,23.9k,25.5k,25.6k,28.5k,29.3k,30.9k,30.4k,27.9k,25.7k,24.9k,26k,26.6k,26.8k,27.5k,28.6k,29.6k,31.2k,28.4k,31.3k,36.8k</t>
  </si>
  <si>
    <t>Grenada,4590,4780,4790,4750,4890,5050,5330,5660,6360,6850,7310,7290,7630,8480,8590,9970,9800,10.6k,10.8k,10.1k,10.1k,10.3k,10.3k,11k,12k,13k,13.8k,14.9k,15.8k,16k,13.9k,15.1k,17k</t>
  </si>
  <si>
    <t>Guatemala,3320,3460,3620,3750,3890,4070,4160,4310,4470,4600,4760,4860,5010,5130,5310,5540,5900,6320,6520,6470,6620,6910,7200,7450,7760,8190,8220,8320,8670,9040,8860,9850,10.8k</t>
  </si>
  <si>
    <t>Guyana,3030,3340,3680,4060,4480,4790,5260,5670,5620,5860,5900,6170,6330,6410,6690,6770,7350,8110,8440,8830,9350,10.1k,10.6k,11.2k,11.1k,11.4k,11.5k,12.2k,12.7k,13.4k,19.5k,24.2k,40.6k</t>
  </si>
  <si>
    <t>Hong Kong, China,18.3k,19.8k,21.3k,22.8k,24.1k,24.7k,25.1k,26.6k,25.1k,25.9k,28.2k,28.8k,29.6k,31.2k,34.5k,38.1k,41.7k,45.3k,46.8k,45.9k,49.2k,52.3k,52.2k,53.7k,54.8k,56.4k,57.2k,59.8k,62.5k,62.1k,59k,66.2k,69k</t>
  </si>
  <si>
    <t>Honduras,2010,1950,2060,2180,2170,2290,2310,2390,2440,2390,2560,2610,2680,2790,2970,3170,3400,3620,3760,3620,3720,3860,3960,4070,4370,4730,5040,5450,5690,5850,5310,6150,6740</t>
  </si>
  <si>
    <t>Croatia,,,,,,8050,8800,9530,9890,9940,10.7k,11.7k,12.8k,13.7k,14.7k,15.5k,17.6k,19.5k,21k,20.2k,20k,21.1k,21.5k,22.1k,22.4k,23.3k,25.3k,27.2k,28.9k,31.6k,29.7k,34.7k,40.4k</t>
  </si>
  <si>
    <t>Haiti,2180,2250,2140,2030,1790,1970,2050,2110,2140,2180,2210,2210,2230,2320,2310,2410,2490,2630,2710,2840,2680,2850,2800,2990,3010,2940,3140,3200,3290,3240,3140,3180,3310</t>
  </si>
  <si>
    <t>Hungary,,8330,8260,8410,8860,9190,9350,9820,10.4k,10.9k,11.9k,13.2k,14.5k,15.5k,16.3k,17.1k,18.4k,19.1k,20.7k,20.7k,21.7k,23k,23.3k,24.5k,25.7k,26.8k,27.9k,29.5k,31.9k,34.6k,34.2k,36.8k,41.9k</t>
  </si>
  <si>
    <t>Indonesia,3070,3330,3570,3820,4130,4490,4850,5080,4400,4430,4680,4890,5120,5400,5750,6190,6640,7160,7640,7940,8430,9020,9650,10k,10.2k,10.2k,10.5k,10.9k,11.7k,12.4k,12.2k,13.1k,14.7k</t>
  </si>
  <si>
    <t>India,1200,1230,1300,1370,1460,1570,1690,1750,1850,2000,2090,2200,2280,2460,2680,2940,3220,3510,3640,3890,4220,4470,4830,5020,5190,5410,5780,6110,6590,6900,6520,7370,8380</t>
  </si>
  <si>
    <t>Ireland,13.7k,14.4k,15.1k,15.8k,17k,18.9k,20.5k,22.6k,25.1k,27k,30.2k,32.6k,35.2k,36.3k,38.7k,40.5k,44.2k,46.8k,44.2k,41.5k,43.2k,45.1k,46.4k,47.8k,51.1k,69.1k,71.5k,78k,84.7k,89.7k,93.9k,107k,127k</t>
  </si>
  <si>
    <t>Iran,7590,8510,8780,8800,8800,9080,9710,9870,10k,10.2k,10.9k,11.2k,12.2k,13.3k,14.1k,14.7k,15.7k,17.2k,17.3k,17.4k,18.3k,19k,16.8k,15.9k,15.7k,13.8k,14.7k,15.2k,15k,14.7k,15.2k,16.6k,18.1k</t>
  </si>
  <si>
    <t>Iraq,,2680,3530,4490,4540,4570,5000,5980,7900,9110,10.5k,10.6k,9590,6010,9190,9360,10.1k,10.7k,11.6k,11.6k,12.1k,12.8k,14.3k,14.5k,13k,9200,8920,9980,10.2k,10.7k,9340,9700,10.9k</t>
  </si>
  <si>
    <t>Iceland,,,,,,24k,24.8k,26.9k,28.7k,29.6k,29.8k,31.9k,32.6k,32.7k,35.6k,37.3k,39.7k,41.5k,43.7k,41.9k,39.8k,40.9k,42k,44.4k,46k,49.2k,53.5k,55.6k,57.2k,59.6k,54.3k,58.2k,69.1k</t>
  </si>
  <si>
    <t>Israel,,,,,,20.5k,21.5k,22.2k,22.8k,23.3k,25.7k,25.7k,26k,24.6k,26.1k,25.6k,26.3k,28.2k,28k,27.9k,29.3k,31.2k,32.3k,34.7k,34.7k,35.9k,38.2k,39.4k,40.2k,40.9k,40.2k,44.1k,49.5k</t>
  </si>
  <si>
    <t>Italy,18.6k,19.6k,20.2k,20.4k,21.3k,22.4k,23.1k,23.9k,25k,25.6k,27.1k,28k,28.7k,29.2k,29.6k,30.1k,32.5k,34.1k,35.5k,34.6k,35.2k,36.6k,36.5k,36.3k,36.2k,36.9k,39.9k,41.6k,43k,45.8k,43.1k,46.7k,51.9k</t>
  </si>
  <si>
    <t>Jamaica,4820,5180,5350,5930,6080,6290,6340,6320,6190,6290,6450,6650,6860,7210,7470,7740,8170,8470,8530,8180,8120,8400,8430,8700,8820,9100,9530,9980,10.4k,10.7k,9720,10.6k,11.8k</t>
  </si>
  <si>
    <t>Jordan,4490,4480,4970,5040,5150,5360,5390,5510,5610,5760,6010,6330,6660,6920,7520,8170,8510,8870,9460,9790,9910,10.1k,10.3k,10.3k,9460,9240,9060,9630,9810,9940,9700,10.2k,11k</t>
  </si>
  <si>
    <t>Japan,19.6k,20.9k,21.4k,21.8k,22.8k,23.9k,25k,25.6k,25.5k,25.7k,27.3k,27.9k,28.6k,29.4k,30.8k,32.2k,33.6k,35k,35.3k,33.5k,35.3k,36.2k,37.6k,39.4k,39.6k,40.9k,40.6k,41.4k,42.1k,42.3k,41.7k,42.8k,45.6k</t>
  </si>
  <si>
    <t>Kazakhstan,8260,7550,7320,6830,6190,5920,6150,6460,6520,6860,7730,8980,10k,11.1k,12.4k,13.9k,15.7k,17.4k,18k,18k,19.2k,20.8k,22k,24.5k,24.7k,23.2k,23.8k,24.9k,26.2k,27.5k,26.8k,28.8k,30.8k</t>
  </si>
  <si>
    <t>Kenya,1710,1740,1710,1700,1740,1800,1860,1850,1880,1900,1890,1950,1930,1970,2060,2190,2330,2480,2460,2480,2640,2760,2870,3150,3420,3760,4030,4310,4570,4800,4750,5240,5760</t>
  </si>
  <si>
    <t>Kyrgyz Republic,2540,2380,2070,1790,1470,1400,1510,1660,1690,1750,1860,1990,2000,2160,2340,2390,2510,2770,3030,3100,3090,3300,3620,4040,4280,4210,4680,5050,5260,5480,4990,5440,6130</t>
  </si>
  <si>
    <t>Cambodia,,,,1100,705,770,811,839,870,976,1080,1170,1240,1350,1510,1730,1940,2160,2310,2290,2420,2610,2870,3050,3200,3410,3710,3970,4320,4650,4520,4810,5350</t>
  </si>
  <si>
    <t>Kiribati,1210,1220,1240,1260,1290,1300,1330,1350,1430,1400,1490,1480,1530,1550,1540,1630,1650,1700,1660,1650,1620,1660,1750,1820,1810,1980,1960,1970,2090,2050,2000,2220,2360</t>
  </si>
  <si>
    <t>St. Kitts and Nevis,8940,9090,9610,10.4k,11k,11.7k,12.4k,13.3k,13.2k,13.7k,15.2k,16.2k,16.5k,16.1k,17.2k,19.4k,20.5k,21.2k,23.9k,23.2k,23.4k,24.2k,23.2k,24.3k,26.5k,26.6k,28k,29.3k,30.7k,32.5k,28.2k,29.2k,34.1k</t>
  </si>
  <si>
    <t>South Korea,8360,9470,10.2k,11k,12.2k,13.5k,14.7k,15.7k,15k,16.8k,18.5k,19.7k,21.4k,22.1k,23.8k,25.2k,26.9k,29.1k,29.9k,29.5k,31.7k,32.5k,33.6k,34.2k,35.3k,37.9k,39.6k,41k,43k,43.4k,44.7k,46.9k,50.1k</t>
  </si>
  <si>
    <t>Kosovo,,,,,,,,,,,,,,,,,,,6550,6860,7230,7780,8040,8380,8650,9360,10k,10.4k,11k,11.8k,11.3k,13.1k,14.7k</t>
  </si>
  <si>
    <t>Kuwait,,,36.5k,49k,54.7k,58.1k,57.8k,58.3k,59.1k,57.1k,59.3k,59k,60.1k,70k,77.4k,85k,89.1k,91.5k,90.4k,80.1k,75.2k,78.8k,81.6k,75.5k,68.8k,46.3k,43.7k,50k,50.1k,49.3k,46.4k,50.4k,58.1k</t>
  </si>
  <si>
    <t>Lao,1010,1060,1110,1180,1270,1350,1440,1530,1580,1690,1790,1910,2020,2150,2320,2530,2780,3030,3280,3490,3780,4110,4790,5240,5830,6130,6800,7210,7730,8170,8200,8660,9380</t>
  </si>
  <si>
    <t>Lebanon,2990,4530,5280,5870,6370,6800,7560,7630,7870,7800,7950,8310,8620,8950,9660,10.1k,10.4k,11.4k,12.5k,13.7k,14.8k,15.1k,15.8k,15.6k,15k,15.4k,16.6k,17.8k,18.4k,17.9k,14.6k,14.3k,</t>
  </si>
  <si>
    <t>Liberia,,,,,,,,,,,976,998,1020,724,754,782,823,881,924,949,989,1050,1150,1330,1370,1270,1390,1530,1560,1520,1460,1570,1720</t>
  </si>
  <si>
    <t>Libya,,,,,,,,,,20.4k,21.2k,20.8k,20.4k,23k,24k,27k,29k,31k,30.8k,29.1k,30.3k,16.1k,29.4k,24.1k,20.8k,22.2k,21.9k,24.2k,26.4k,23.5k,16.5k,22.4k,23.4k</t>
  </si>
  <si>
    <t>St. Lucia,6730,6890,7500,7610,7790,8000,8290,8300,8840,9120,9260,9080,9200,9700,10.6k,10.8k,11.8k,12.2k,13k,12.6k,12.7k,13.4k,13.3k,13.7k,14k,13.8k,14.6k,15.2k,16k,16.1k,12.3k,14.4k,17.8k</t>
  </si>
  <si>
    <t>Sri Lanka,2400,2570,2710,2930,3130,3340,3500,3760,3960,4160,4490,4480,4690,5010,5380,5830,6410,6960,7440,7680,8320,9140,10.3k,11k,11.5k,12k,12.9k,13.5k,14.1k,14.2k,13.7k,14.6k,14.4k</t>
  </si>
  <si>
    <t>Lesotho,769,836,900,940,1000,1050,1110,1160,1190,1200,1280,1350,1380,1480,1550,1660,1780,1900,2030,2010,2120,2250,2260,2510,2730,2990,2890,2570,2560,2560,2410,2530,2690</t>
  </si>
  <si>
    <t>Lithuania,,,,,,5930,6390,7070,7760,7820,8450,9440,10.5k,12.1k,13k,14.5k,16.5k,19.1k,20.7k,18.1k,20.1k,22.9k,24.7k,26.7k,28.2k,28.8k,30.9k,33.8k,36.4k,40k,40.2k,43.8k,48.4k</t>
  </si>
  <si>
    <t>Luxembourg,30k,33.2k,34.1k,35.9k,37.6k,38.3k,39.7k,42.5k,44.3k,49.8k,55.1k,56.1k,58.6k,60.2k,64.7k,68.8k,78.9k,85.1k,91k,86.9k,90.4k,94.5k,96.6k,101k,105k,108k,113k,115k,116k,120k,120k,132k,142k</t>
  </si>
  <si>
    <t>Latvia,,,,,,5520,5810,6490,7070,7410,8040,9050,10.1k,11.1k,12.3k,13.9k,15.9k,18.2k,19.6k,17k,17.7k,19.2k,21.3k,22.6k,23.8k,25k,26.7k,28.7k,30.9k,32.9k,33k,35k,40k</t>
  </si>
  <si>
    <t>Macao, China,26.7k,27.7k,31.2k,32.9k,34.3k,35.4k,35.2k,35.1k,33.3k,32.5k,34.6k,35.8k,38.7k,42.8k,54.1k,58.7k,66.8k,76.5k,78.5k,78k,96.2k,117k,130k,149k,149k,114k,112k,123k,132k,128k,58.2k,71.5k,55.3k</t>
  </si>
  <si>
    <t>Morocco,2750,3000,2960,2960,3290,3130,3530,3480,3720,3780,3910,4250,4420,4730,5010,5260,5770,6050,6430,6630,6850,7280,7280,7480,7150,7670,7690,7920,8270,8570,7970,8890,9520</t>
  </si>
  <si>
    <t>Moldova,,,,,,3150,3020,3140,2960,2910,3040,3310,3630,3960,4380,4870,5270,5590,6150,5830,6320,6830,7280,8280,8720,9310,10.5k,11.5k,12.4k,13.3k,12.5k,15k,15.2k</t>
  </si>
  <si>
    <t>Madagascar,1180,1110,1120,1130,1120,1130,1130,1160,1180,1210,1260,1320,1140,1240,1300,1370,1440,1520,1610,1510,1490,1510,1490,1490,1520,1510,1570,1550,1590,1650,1520,1640,1770</t>
  </si>
  <si>
    <t>Maldives,,,,,,6070,6530,7060,7540,7990,8360,8070,8640,9860,10.6k,9310,11.8k,12.6k,13.6k,12.3k,12.9k,13.8k,14k,15.3k,16.7k,17.5k,18.2k,19k,20.3k,21.4k,14.2k,20.7k,24.8k</t>
  </si>
  <si>
    <t>Mexico,8210,8690,9060,8750,9210,8650,9230,9860,10.3k,10.6k,11.2k,11.2k,11.3k,11.6k,12.2k,12.7k,13.9k,14.4k,15.1k,14.7k,15.5k,16.7k,17.4k,17.6k,18.3k,18.6k,19.6k,20k,20.4k,20.2k,18.5k,19.6k,21.5k</t>
  </si>
  <si>
    <t>Marshall Islands,2020,2050,2200,2340,2490,2700,2430,2270,2250,2220,2290,2490,2620,2630,2740,2880,2980,3170,3000,3140,3360,3450,3520,3780,3870,4080,4290,4640,5070,5890,6030,6580,7230</t>
  </si>
  <si>
    <t>North Macedonia,5400,5260,5070,4850,4900,4950,5070,5230,5450,5720,6150,6050,6400,6600,7170,7850,8690,9350,10.5k,11k,11.4k,11.7k,11.9k,12.7k,13.4k,13.9k,15.1k,15.7k,16.8k,18k,17.3k,18.3k,20.2k</t>
  </si>
  <si>
    <t>Mali,759,859,834,862,895,903,963,1000,1070,1110,1100,1260,1280,1380,1390,1480,1550,1590,1640,1680,1730,1770,1710,1750,1850,1960,2100,2150,2240,2310,2240,2340,2520</t>
  </si>
  <si>
    <t>Malta,8850,9460,10k,10.6k,11.3k,12.2k,12.9k,14.3k,15k,16.1k,19.5k,19.7k,20.6k,21.1k,21.6k,22.3k,23.3k,25.1k,26.5k,26.7k,28.7k,29k,30.2k,32.3k,34.3k,37.5k,39.7k,43.5k,45.6k,49.2k,44.9k,50k,55.9k</t>
  </si>
  <si>
    <t>Myanmar,412,425,448,487,525,567,608,648,685,744,846,963,1080,1230,1430,1660,1920,2210,2480,2740,3030,3300,3630,3870,4100,4200,4120,4310,4670,5030,5220,4450,4870</t>
  </si>
  <si>
    <t>Montenegro,,,,,,,,,,,6000,6770,7100,7340,7840,8310,10.5k,12.5k,13.8k,13k,13.6k,14.5k,13.9k,14.9k,15.4k,16.3k,18.2k,19.7k,21.5k,23.8k,20.5k,23.4k,27k</t>
  </si>
  <si>
    <t>Mongolia,3380,3130,2860,2790,2870,3080,3170,3320,3430,3560,3640,3800,4010,4340,4880,5360,5940,6670,7320,7180,7630,9000,10.3k,10.7k,11.2k,10.8k,10.8k,11.4k,12.3k,13k,12.3k,12.9k,14.2k</t>
  </si>
  <si>
    <t>Mozambique,284,302,285,314,325,325,357,393,427,472,476,532,576,611,660,708,780,841,896,933,978,1040,1050,1100,1150,1300,1370,1290,1320,1340,1300,1350,1470</t>
  </si>
  <si>
    <t>Mauritania,2670,2730,2740,2850,2730,2970,3140,3000,3030,3100,2960,2930,2960,3160,3320,3640,4340,4270,4230,4140,4180,4310,4340,4570,4390,4310,4830,5260,5500,5740,5610,5860,6420</t>
  </si>
  <si>
    <t>Mauritius,5010,5350,5750,6110,6410,6770,7200,7650,8120,8340,9140,9580,9820,10.5k,11.2k,11.7k,12.6k,13.6k,14.6k,15.1k,15.9k,16.9k,17.2k,18.1k,18.9k,19.7k,21.3k,22.1k,23.6k,24.7k,21.4k,23.1k,26.9k</t>
  </si>
  <si>
    <t>Malawi,672,733,675,748,694,828,888,919,946,967,982,932,939,987,1040,1080,1130,1240,1320,1400,1470,1530,1490,1590,1550,1460,1480,1450,1510,1580,1570,1650,1730</t>
  </si>
  <si>
    <t>Malaysia,7010,7720,8360,9150,9920,10.8k,11.8k,12.5k,11.4k,12k,13k,13.1k,13.6k,14.4k,15.4k,16.3k,17.4k,18.5k,19.4k,18.9k,20.1k,21.3k,22.5k,23k,24k,24.2k,24.9k,25.9k,27.5k,28.8k,27.3k,29.1k,33.4k</t>
  </si>
  <si>
    <t>Namibia,3880,4190,4450,4340,4370,4500,4600,4750,4840,4960,5130,5200,5440,5700,6490,6780,7390,7900,8160,8120,8580,9060,9460,9860,10.6k,10.8k,10.6k,10.3k,10.5k,10.4k,9550,10.2k,11.2k</t>
  </si>
  <si>
    <t>Niger,732,730,738,735,740,749,738,737,793,775,757,802,825,830,826,882,929,949,1000,993,1050,1060,1150,1120,1130,1140,1150,1160,1220,1270,1280,1310,1510</t>
  </si>
  <si>
    <t>Nigeria,2060,2080,2170,2120,2070,2060,2130,2180,2200,2190,2290,2420,2760,2940,3210,3430,3650,3890,4120,4360,4630,4840,4900,5140,5420,5340,5160,5120,5210,5290,5140,5430,5860</t>
  </si>
  <si>
    <t>Nicaragua,1950,1960,1970,1970,2030,2150,2280,2380,2450,2620,2750,2860,2890,2980,3190,3380,3580,3810,3960,3800,3960,4230,4390,4570,4890,5230,5620,5920,5770,5630,5520,6280,6870</t>
  </si>
  <si>
    <t>Netherlands,19.2k,20.1k,20.8k,21.4k,22.4k,23.4k,24.5k,26k,27.7k,29.3k,31.9k,33.2k,34.4k,34.2k,35.8k,37.6k,41k,43.9k,46.4k,44.6k,45k,46.6k,47.3k,49.2k,49.2k,50.3k,52.3k,55.1k,57.8k,60.2k,59.8k,63.4k,69.6k</t>
  </si>
  <si>
    <t>Curaçao,,,,,,,,,,,21.9k,23.1k,23.5k,23.5k,23.8k,24.1k,24.6k,25.4k,26.1k,26k,26k,26.3k,25.3k,25k,24.5k,24.2k,24k,24.6k,24.8k,24.7k,20.7k,22.9k,</t>
  </si>
  <si>
    <t>Norway,18.5k,19.6k,20.6k,21.6k,23k,24.4k,26.8k,28.6k,28.2k,30.6k,37k,37.8k,38.1k,38.7k,42.7k,48k,54.4k,56.2k,62.1k,55.6k,58.2k,62.5k,65.8k,67.4k,66.3k,60.7k,59.3k,64.6k,70.3k,69.9k,65.1k,81.9k,115k</t>
  </si>
  <si>
    <t>Nepal,826,885,916,948,1020,1060,1110,1160,1190,1230,1320,1390,1390,1450,1540,1630,1720,1810,1950,2040,2150,2260,2470,2660,2890,2930,2930,3500,3810,4090,3970,4250,4730</t>
  </si>
  <si>
    <t>Nauru,,,,,,,,,,,,,,,4210,4000,3790,3630,6110,5780,5760,6430,8470,8800,10.1k,9400,10k,9360,10.1k,11k,11.4k,12.1k,13.1k</t>
  </si>
  <si>
    <t>New Zealand,14.8k,14.5k,14.9k,15.9k,17.1k,17.9k,18.4k,19.1k,19.3k,20.6k,21.5k,22.5k,23.3k,24k,25.1k,25.7k,27.7k,29.3k,29.8k,30.7k,31.2k,32.7k,33k,36.2k,37.3k,37.5k,39.9k,42.2k,42.5k,45.9k,45.6k,48.4k,52k</t>
  </si>
  <si>
    <t>Oman,26.3k,27.5k,29.1k,30.2k,31.1k,32.8k,33.8k,35.9k,36.7k,36.8k,39.6k,41.7k,41.4k,40.6k,41.6k,43.2k,46.1k,48.6k,52.7k,55.3k,53.3k,50.3k,50.3k,47.5k,44.6k,36.4k,33.8k,34.2k,35k,35.2k,35k,37.8k,41.7k</t>
  </si>
  <si>
    <t>Pakistan,2020,2120,2280,2310,2380,2470,2560,2560,2580,2630,2720,2790,2840,2990,3230,3480,3720,3920,3970,4020,4040,4150,4190,4300,4470,4650,4730,4890,5240,5380,5280,5770,6440</t>
  </si>
  <si>
    <t>Panama,5270,5830,6320,6690,6880,7010,7280,7730,8220,8490,8750,8820,8980,9360,10.1k,11k,12.1k,13.6k,15k,15k,15.8k,17.6k,19.4k,21.6k,23.8k,26.3k,28.9k,31.6k,33k,34.2k,28.1k,33.6k,39.3k</t>
  </si>
  <si>
    <t>Peru,3350,3470,3460,3650,4110,4420,4540,4830,4780,4830,5000,5080,5370,5650,6030,6550,7200,7960,8790,8880,9660,10.4k,10.7k,11.2k,11.4k,11.5k,11.9k,12.4k,13k,13.3k,11.8k,13.8k,15k</t>
  </si>
  <si>
    <t>Philippines,2660,2680,2680,2740,2860,2980,3140,3270,3220,3290,3440,3550,3660,3840,4120,4380,4660,5010,5220,5240,5590,5820,6240,6560,6910,7120,7610,8000,8570,9100,8210,8930,10.1k</t>
  </si>
  <si>
    <t>Palau,,,,,,,,,,,9630,10.4k,11k,10.8k,11.6k,12.5k,13k,13.8k,13.4k,12.8k,13.2k,14.6k,15.3k,15.2k,16.5k,17.9k,18k,17.6k,18k,18.4k,16.8k,15.2k,</t>
  </si>
  <si>
    <t>Papua New Guinea,1720,1880,2120,2470,2570,2450,2590,2450,2300,2290,2210,2180,2140,2150,2200,2330,2460,2640,2600,2710,2930,2940,3050,3130,3530,3700,3850,3970,3960,4120,3950,4050,4450</t>
  </si>
  <si>
    <t>Poland,6190,5920,6190,6560,7040,7690,8280,8940,9490,10k,10.7k,11.1k,11.8k,12.3k,13.4k,13.9k,15.2k,16.8k,18.3k,19.2k,20.9k,22.7k,23.6k,24.3k,25.3k,26.8k,28.2k,30k,32k,35k,35.3k,38.1k,43.3k</t>
  </si>
  <si>
    <t>Puerto Rico,13.4k,14.1k,15k,15.9k,16.8k,17.7k,18.3k,19.3k,20.5k,21.8k,22.9k,24.9k,25.5k,26k,29k,29.3k,30k,30.6k,30.8k,30.5k,30.9k,31.8k,32.6k,33.2k,33.7k,34k,34.3k,34.4k,35k,36.3k,34.3k,36.2k,40.5k</t>
  </si>
  <si>
    <t>Portugal,11.8k,12.7k,13.2k,13.2k,13.6k,14.4k,14.9k,15.8k,16.7k,17.7k,18.9k,19.5k,20.4k,20.9k,21.5k,22.7k,24.7k,25.7k,26.7k,26.5k,27.3k,26.8k,26.4k,27.9k,28.7k,29.7k,31.6k,33k,34.9k,37.3k,35k,36.6k,41.5k</t>
  </si>
  <si>
    <t>Paraguay,5600,5840,5920,6200,6510,6930,7000,7260,7190,7050,6910,6880,6890,7240,7640,7960,8510,9130,9810,9750,10.8k,11.4k,10.9k,12k,12.4k,12.4k,13k,13.6k,14.2k,14.2k,14.1k,15.1k,16k</t>
  </si>
  <si>
    <t>Palestine,,,,,2200,2300,2270,2530,2850,3050,2780,2510,2180,2470,3010,3370,3350,3490,3710,3950,4120,4490,5260,5370,5510,5950,6310,6400,6470,6510,5710,6220,6760</t>
  </si>
  <si>
    <t>Qatar,,,,,,,,,,,88.7k,89.7k,92.9k,93.6k,110k,112k,122k,122k,124k,126k,143k,157k,163k,159k,143k,98.8k,85k,92.2k,93.7k,94.7k,94k,102k,115k</t>
  </si>
  <si>
    <t>Romania,5280,4800,4520,4700,5000,5430,5750,5560,5540,5600,5850,6520,7160,7560,8990,9600,11.6k,13.7k,16.8k,16.6k,17.4k,18.8k,19.8k,19.7k,20.6k,21.6k,23.9k,26.9k,29.6k,33.1k,33.3k,36.3k,41.9k</t>
  </si>
  <si>
    <t>Russia,8030,7860,6860,6420,5730,5610,5520,5700,5470,5910,6830,7360,8040,9250,10.2k,11.8k,14.9k,16.6k,20.2k,19.4k,20.5k,22.8k,24.3k,26.1k,25.8k,24.1k,24.1k,25.9k,28.8k,30.1k,30k,34k,36.5k</t>
  </si>
  <si>
    <t>Rwanda,553,545,577,526,314,513,498,506,539,564,617,675,762,776,835,917,1010,1080,1190,1240,1320,1410,1450,1500,1660,1760,1840,1930,2100,2280,2180,2470,2790</t>
  </si>
  <si>
    <t>Saudi Arabia,32.5k,37.1k,38k,37.2k,37.1k,36.9k,37.6k,37.6k,38.1k,36.2k,38.2k,37.6k,36.2k,40.2k,43.6k,46k,46.9k,47.1k,49.1k,46.6k,48k,53k,54.7k,53.9k,54.4k,48.2k,45.6k,47.6k,48.9k,49k,47.3k,51.4k,59.1k</t>
  </si>
  <si>
    <t>Sudan,1520,1660,1780,1870,1890,1990,2090,2460,2530,2590,2730,2890,3030,3200,3360,3560,3790,3990,4090,3880,3950,4290,3920,3950,4540,4520,4810,4610,4450,4310,4090,4080,4220</t>
  </si>
  <si>
    <t>Senegal,1550,1600,1610,1630,1620,1700,1720,1760,1850,1940,2020,2100,2080,2190,2290,2410,2470,2540,2620,2640,2680,2700,2770,2780,2870,3020,3130,3260,3450,3580,3570,3870,4210</t>
  </si>
  <si>
    <t>Singapore,23.8k,25.5k,27k,30.1k,33.1k,35.1k,36.9k,39.3k,37.6k,39.9k,43.8k,43.1k,45.1k,48.8k,54.4k,58.8k,64.1k,68.8k,67.7k,66.2k,75.4k,80.1k,82.1k,83k,84.4k,87k,89.5k,95.3k,101k,103k,100k,119k,128k</t>
  </si>
  <si>
    <t>Solomon Islands,1290,1380,1540,1590,1710,1870,1880,1840,1830,1800,1540,1410,1360,1450,1570,1700,1780,1850,1960,1980,2150,2300,2340,2450,2460,2460,2560,2630,2700,2730,2610,2650,2650</t>
  </si>
  <si>
    <t>Sierra Leone,765,799,674,700,698,654,674,637,649,642,683,618,750,804,850,891,937,1020,1070,1080,1130,1190,1390,1720,1760,1570,1640,1590,1650,1730,1680,1780,1930</t>
  </si>
  <si>
    <t>El Salvador,2870,2960,3190,3410,3600,3820,3880,4040,4170,4290,4410,4530,4650,4800,4970,5260,5660,5920,6130,6020,6200,6540,6620,6970,7330,7710,8170,8620,9020,9410,8760,10.1k,11.1k</t>
  </si>
  <si>
    <t>San Marino,,,,,,,,44.8k,47.9k,52.2k,53.7k,56.8k,56.6k,58.6k,61.9k,64.4k,67.9k,73.7k,74k,66k,62k,56.5k,52.8k,52.3k,54.7k,55.1k,56.9k,58.2k,60.3k,62.6k,59.5k,68k,</t>
  </si>
  <si>
    <t>Somalia,,,,,,,,,,,,,,,,,,,,,,,,825,940,1090,1130,1060,1120,1190,1190,1250,1360</t>
  </si>
  <si>
    <t>Serbia,,,,,,4830,5230,5720,6000,5530,6020,6480,7220,7650,8490,9180,10.2k,11.2k,12.6k,12.5k,12.8k,13.7k,13.9k,14.6k,14.7k,14.9k,15.9k,16.6k,17.7k,19.4k,19.6k,21.6k,23.9k</t>
  </si>
  <si>
    <t>South Sudan,,,,,,,,,,,,,,,,,,,2880,2920,2960,2730,1440,1960,1410,1180,,,,,,,</t>
  </si>
  <si>
    <t>Sao Tome and Principe,,,,,,,,,,,,1820,1860,2010,2080,2230,2440,2540,2680,2700,2850,2970,2930,3290,3780,3810,3860,3930,4080,4180,4290,4470,4740</t>
  </si>
  <si>
    <t>Suriname,6490,6840,6960,6600,6900,6920,6970,7340,7450,7310,7500,7850,8060,8600,9450,10.1k,10.9k,11.6k,12.2k,12.5k,13.1k,14k,15.3k,16.3k,16.8k,16.7k,14.6k,17.8k,18.9k,19.2k,16.2k,16.3k,17.6k</t>
  </si>
  <si>
    <t>Slovak Republic,,,7180,7470,8070,8700,9410,10.1k,10.6k,10.7k,11.4k,12.4k,13.3k,14.2k,15.2k,16.6k,18.9k,21.2k,23.7k,23.1k,25.4k,26.3k,27k,28k,29k,30.1k,29.7k,30.1k,31.4k,33.5k,32.9k,34.5k,37.5k</t>
  </si>
  <si>
    <t>Slovenia,,,,,,13.6k,14.3k,15.3k,16.1k,17.1k,18k,19k,20.2k,21.1k,22.8k,23.9k,25.7k,27.6k,29.6k,27.5k,27.8k,28.9k,29k,30k,30.9k,31.6k,33.9k,36.5k,39k,42.1k,40.9k,44k,50k</t>
  </si>
  <si>
    <t>Sweden,20.4k,20.7k,20.8k,20.8k,21.9k,23.1k,23.9k,24.8k,25.9k,27.5k,29.6k,29.9k,30.9k,31.8k,33.9k,34.2k,37.7k,40.9k,42.2k,40.3k,42.2k,44.6k,45.4k,46.3k,47.2k,49.1k,50.4k,51.9k,53.5k,56.4k,56.1k,60.1k,64.6k</t>
  </si>
  <si>
    <t>Eswatini,3380,3420,3470,3550,3720,3980,4120,4250,4340,4470,4600,4710,4940,5200,5490,5970,6490,6920,7070,7200,7520,7810,8030,8460,8560,8580,8490,8210,8540,8860,8750,9770,10.8k</t>
  </si>
  <si>
    <t>Sint Maarten (Dutch part),,,,,,,,,,,,,,,,,,,,32.6k,34.2k,37.2k,32.9k,32.5k,38.9k,38.2k,38.2k,37.9k,36k,39.2k,32.6k,36.1k,41.8k</t>
  </si>
  <si>
    <t>Seychelles,8960,9390,10.2k,11k,10.7k,10.8k,11.9k,13.5k,13.7k,13.9k,14.6k,14.6k,14.6k,14.1k,14.2k,15.8k,17.5k,19.5k,18.9k,18.5k,19k,21.8k,22.2k,22.3k,24.7k,24.3k,26.3k,27.3k,28.8k,30.4k,27.9k,30.5k,35.2k</t>
  </si>
  <si>
    <t>Turks and Caicos Islands,,,,,,,,,,,,,,,,,,,,,,23k,20.6k,20.8k,22.3k,23.7k,25.2k,25.2k,26.2k,27k,19.5k,21.8k,22.9k</t>
  </si>
  <si>
    <t>Chad,714,773,818,690,759,751,748,777,812,790,774,854,909,1020,1340,1560,1560,1600,1630,1650,1830,1800,1730,1570,1670,1820,1660,1580,1600,1630,1570,1570,1670</t>
  </si>
  <si>
    <t>Togo,1100,1100,1050,917,1070,1130,1210,1360,1300,1320,1300,1300,1340,1420,1400,1350,1380,1370,1410,1450,1520,1610,1630,1700,1770,1860,1920,1970,2070,2160,2180,2360,2610</t>
  </si>
  <si>
    <t>Thailand,4410,4870,5310,5800,6300,6860,7290,7120,6570,6880,7280,7630,8150,8840,9560,10.2k,11k,11.8k,12.1k,12k,13k,13.3k,14.6k,15.1k,15.1k,15.5k,16.2k,17k,18.1k,18.8k,17.8k,18.9k,20.7k</t>
  </si>
  <si>
    <t>Tajikistan,2570,2410,1720,1460,1150,1010,841,858,908,950,1040,1140,1250,1390,1550,1670,1810,1970,2120,2180,2300,2470,2720,3000,3270,3120,3090,3240,3490,3730,3860,4320,4890</t>
  </si>
  <si>
    <t>Turkmenistan,5380,5160,4370,4420,3640,3380,3600,3200,3420,3970,4220,4440,4460,4640,4940,5680,6400,7200,8290,8720,9480,10.9k,11.6k,12.3k,13k,13.2k,13.4k,13.7k,14.7k,15.6k,,,</t>
  </si>
  <si>
    <t>Timor-Leste,,,,,,,,,,,1260,1470,1370,1340,1350,1400,1350,1490,1660,1800,1950,2060,2340,2470,2700,2890,3120,3140,3140,3900,5130,5550,4830</t>
  </si>
  <si>
    <t>Tonga,2140,2350,2400,2550,2720,2980,3080,3160,3250,3390,3480,3670,3890,4030,4020,4120,4220,4330,4610,4390,4460,4860,4990,5120,5340,5480,5930,6260,6440,6610,6710,6780,</t>
  </si>
  <si>
    <t>Trinidad and Tobago,6800,7190,8040,8120,8540,9010,9790,10.7k,11.6k,12.7k,13.8k,14.7k,16k,18.5k,20.4k,22.3k,25.8k,27.6k,28.9k,27.7k,28.8k,29.1k,29.8k,29.6k,29.8k,27.7k,26k,26.2k,26.1k,26.4k,24.7k,25.4k,27.8k</t>
  </si>
  <si>
    <t>Tunisia,3730,3920,4230,4340,4490,4620,4970,5260,5500,5850,6200,6510,6630,7010,7580,8010,8610,9350,9840,10.1k,10.4k,10.3k,10.4k,10.4k,10.7k,10.5k,10.6k,10.9k,11.3k,11.6k,10.6k,11.5k,12.5k</t>
  </si>
  <si>
    <t>Turkey,8470,8680,9240,10k,9530,10.3k,11k,11.8k,8970,8650,9500,9160,9280,9590,10.9k,11.9k,13.6k,14.8k,16k,15.4k,17.3k,19.6k,20.6k,22.2k,23.8k,25.4k,26.1k,27.6k,27.8k,27.7k,27.7k,30.5k,37.3k</t>
  </si>
  <si>
    <t>Tuvalu,1600,1680,1740,1850,2070,2010,1910,2140,2500,2490,2520,2580,2880,2790,2770,2690,2800,3050,3270,3050,2980,3200,3140,3320,3390,3790,4050,4240,4380,5040,4830,5080,5420</t>
  </si>
  <si>
    <t>Tanzania,922,948,951,955,953,976,1020,1050,1070,1110,1160,1220,1290,1370,1470,1590,1700,1810,1890,1960,2050,2190,2070,2160,2210,2300,2420,2460,2570,2690,2690,2850,3100</t>
  </si>
  <si>
    <t>Uganda,665,702,718,769,809,896,968,1010,1040,1100,1120,1170,1250,1320,1410,1500,1660,1800,1930,2020,2090,2270,2030,2040,2120,2170,2140,2130,2240,2350,2370,2480,2690</t>
  </si>
  <si>
    <t>Ukraine,7610,7170,6590,5780,4580,4140,3820,3810,3810,3890,4260,4790,5170,5820,6740,7210,8050,9000,9430,8090,8560,9250,9710,11.1k,10.7k,10.2k,11.1k,11.9k,12.6k,13.3k,13.1k,14.3k,12.7k</t>
  </si>
  <si>
    <t>Uruguay,6660,7080,7770,8120,8850,8850,9460,10.4k,10.9k,10.9k,10.8k,10.6k,9950,10.2k,11k,12.2k,13k,14.3k,15.5k,16.3k,17.7k,18.9k,19.3k,20.4k,21.6k,21.9k,22.6k,23.4k,24k,24.6k,23.3k,25.7k,28.8k</t>
  </si>
  <si>
    <t>USA,23.9k,24.3k,25.4k,26.4k,27.7k,28.7k,30k,31.5k,32.9k,34.5k,36.3k,37.1k,38k,39.5k,41.7k,44.1k,46.3k,48.1k,48.6k,47.2k,48.7k,50.1k,51.8k,53.3k,55.1k,56.8k,57.9k,59.9k,62.8k,65.1k,63.5k,70.2k,76.4k</t>
  </si>
  <si>
    <t>Uzbekistan,2660,2680,2380,2320,2200,2190,2230,2340,2430,2540,2660,2800,2920,3060,3340,3640,3990,4420,4830,5170,5470,5840,6060,6300,6490,6680,6800,6840,7290,7720,7820,8610,9530</t>
  </si>
  <si>
    <t>St. Vincent and the Grenadines,3940,4100,4450,4730,4760,5220,5380,5670,5970,6230,6490,6760,7240,7900,8490,9020,10k,10.7k,11k,10.9k,10.6k,10.8k,11.1k,11.7k,12.2k,12.4k,13.5k,13.6k,14.4k,14.8k,14.5k,15.3k,17.2k</t>
  </si>
  <si>
    <t>Venezuela,9530,10.6k,11.2k,11.2k,11k,11.4k,11.3k,12k,11.9k,11.2k,11.6k,12.1k,11k,10.1k,12.1k,13.5k,15.1k,16.6k,17.6k,16.9k,16.6k,17.4k,,,,,,,,,,,</t>
  </si>
  <si>
    <t>Vietnam,1180,1270,1380,1500,1640,1800,1970,2140,2250,2360,2550,2740,2930,3160,3460,3800,4150,4520,4820,5060,5390,5790,6360,6720,7240,7600,8280,9050,9870,10.7k,11k,11.7k,13.5k</t>
  </si>
  <si>
    <t>Vanuatu,1640,1700,1740,1750,1910,1920,1950,2040,2040,2020,2140,2060,1930,2010,2090,2210,2420,2490,2620,2650,2650,2730,2740,2740,2810,2780,2870,3030,3120,3200,3010,3090,3290</t>
  </si>
  <si>
    <t>Samoa,2160,2170,2200,2330,2290,2470,2670,2710,2770,2840,3020,3290,3510,3750,3960,4340,4550,4670,4890,4860,5180,5450,5300,5340,5430,5650,6100,6240,6290,6620,6400,6110,6040</t>
  </si>
  <si>
    <t>Yemen,1810,1910,2040,2090,2200,2290,2360,2460,2560,2620,2760,2850,2930,3020,3140,3330,3440,3540,3630,3680,3900,3370,3260,3440,,,,,,,,,</t>
  </si>
  <si>
    <t>South Africa,6520,6500,6380,6490,6720,6960,7280,7500,7520,7730,8150,8490,8860,9210,9800,10.5k,11.4k,12.2k,12.7k,12.4k,12.8k,13.3k,13.1k,13.6k,13.6k,13.6k,13.7k,14k,14.3k,14.4k,13.5k,14.7k,15.9k</t>
  </si>
  <si>
    <t>Zambia,1540,1550,1520,1630,1480,1520,1600,1650,1620,1670,1730,1810,1860,1970,2100,2240,2410,2590,2740,2910,3140,3270,3360,3510,3460,3350,3320,3400,3510,3520,3360,3570,3890</t>
  </si>
  <si>
    <t>Zimbabwe,1790,1910,1730,1770,1960,1980,2190,2250,2300,2280,2240,2310,2120,1780,1710,1650,1630,1600,1330,1490,1800,2080,2350,2520,2560,2620,2720,2330,2460,2300,2100,2330,2530</t>
  </si>
  <si>
    <t>country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</t>
  </si>
  <si>
    <t>Angola,,,,,,,,,,,,,,,,,,,,,,,,,,,,,,,,,,,,,,52,,,,,,,,42.7,,,,,,,,,,51.3,,,,</t>
  </si>
  <si>
    <t>Albania,,,,,,,,,,,,,,,,,,,,,,,,,,,,,,,,,,27,,,,,,31.7,,,30.6,,,30,,,,29,,34.6,32.8,33.7,33.1,30.1,30.1,29.4,,</t>
  </si>
  <si>
    <t>UAE,,,,,,,,,,,,,,,,,,,,,,,,,,,,,,,,,,,,,,,,,,,,,,,,,,,32.5,,,,,26,,,,</t>
  </si>
  <si>
    <t>Argentina,,,,,,,,,,,,,,,,,,40.8,,,,,,42.8,45.3,,,,46.8,45.5,44.9,45.9,48.9,49.5,49.1,50.7,49.8,51.1,53.3,53.8,50.9,48.4,47.7,46.3,46.2,44.9,43.7,43.6,42.6,41.3,40.9,41.6,,42,41.1,41.3,42.9,42.3,42,</t>
  </si>
  <si>
    <t>Armenia,,,,,,,,,,,,,,,,,,,,,,,,,,,,,,,,,,,,,36.2,,35.4,34.8,33,37.5,36,29.7,31.2,29.2,28,30,29.4,29.6,30.6,31.5,32.4,32.5,33.6,34.4,30,25.1,27.9,</t>
  </si>
  <si>
    <t>Australia,,,,,,,,,,,,,,,,,,,31.3,,,,32.5,,,,33.2,,,,,,32.6,,,,,,33.5,,33.5,33.1,,,,35.4,,34.7,,,,34.4,,33.7,,34.3,,,,</t>
  </si>
  <si>
    <t>Austria,,,,,,,,,,,,,,,,,,,,,,,,,,,,,,,,30.8,29.9,29.3,29.1,31.3,29.7,29,,,29.5,29.8,28.7,29.6,30.6,30.4,31.5,30.3,30.8,30.5,30.8,30.5,30.5,30.8,29.7,30.8,30.2,29.8,,</t>
  </si>
  <si>
    <t>Azerbaijan,,,,,,,,,,,,,,,,,,,,,,,,,,,,,,,,,34.7,,,,,,36.5,25.3,26.8,26.6,26.6,,,,,,,,,,,,,,,,,</t>
  </si>
  <si>
    <t>Burundi,,,,,,,,,,,,,,,,,,,,,,,,,,,,,,33.3,,,,,,42.3,,,,,,,,33.4,,,,,,,38.6,,,,,,,,,</t>
  </si>
  <si>
    <t>Belgium,,,,,,,,,,,,,,,,,,,,,,,25.2,,,25.7,,,,25,,,28.4,,26.8,,,33.1,,,28.1,30.5,29.3,28.1,29.2,28.4,28.6,28.4,28.1,27.5,27.7,28.1,27.7,27.6,27.4,27.2,27.2,26,,</t>
  </si>
  <si>
    <t>Benin,,,,,,,,,,,,,,,,,,,,,,,,,,,,,,,,,,,,,,,,,38.6,,,,,,,,43.4,,,,47.8,,,37.9,,,,</t>
  </si>
  <si>
    <t>Burkina Faso,,,,,,,,,,,,,,,,,,,,,,,,,,,,,,,,48.1,,,,49.9,,,,,43.3,,,,,,39.8,,,,,35.3,,,,43,,,,</t>
  </si>
  <si>
    <t>Bangladesh,,,,,,,,,,,,,,,,,,,,,25.9,,26.9,,,28.8,,,27.6,,,,32.9,,,,,33.4,,,,,33.2,,,,,32.1,,,,,,32.4,,,,,,31.8</t>
  </si>
  <si>
    <t>Bulgaria,,,,,,,,,,,,,,,,,,,,,,,,,,,,,,,,,,,,,,,,,,,,35.7,36.1,33.6,33.8,35.7,34.3,36,36.6,37.4,38.6,40.6,40.4,41.3,40.3,40.5,,</t>
  </si>
  <si>
    <t>Bosnia and Herzegovina,,,,,,,,,,,,,,,,,,,,,,,,,,,,,,,,,,,,,,,30,,,34,,,33.1,,,,33,,,,,,,,,,,</t>
  </si>
  <si>
    <t>Belarus,,,,,,,,,,,,,,,,,,,,,,,,,,,,,,,,,,,,32,31.7,31.2,30.6,30.3,28.8,26.5,27.6,28.3,29.6,27.8,27.7,28.6,27.2,26.5,26.6,27.2,25.6,25.3,25.4,25.2,25.3,24.4,,</t>
  </si>
  <si>
    <t>Belize,,,,,,,,,,,,,,,,,,,,,,,,,,,,,,,60.3,60.9,,56.6,60.4,54.9,53.3,,,,,,,,,,,,,,,,,,,,,,,</t>
  </si>
  <si>
    <t>Bolivia,,,,,,,,,,,,,,,,,,,,,,,,,,,,,,,,,,,58.2,,58.1,61.6,57.4,59.3,,55,58.5,56.7,54.5,50.8,49.2,,46.1,46.6,47.6,47.8,46.7,45.2,44.6,42.6,41.6,43.6,40.9,</t>
  </si>
  <si>
    <t>Brazil,,,,,,,,,,,,,,,,,,,57.9,58.4,59,58.4,55.6,58.5,59.7,61.4,63.3,60.5,,53.2,60.1,,59.6,59.9,59.8,59.6,59,,58.4,58.1,57.6,56.5,56.3,55.6,54.9,54,53.7,,52.9,53.4,52.7,52,51.9,53.3,53.3,53.9,53.5,48.9,52.9,</t>
  </si>
  <si>
    <t>Bhutan,,,,,,,,,,,,,,,,,,,,,,,,,,,,,,,,,,,,,,,,,40.9,,,,38.1,,,,,38.8,,,,,37.4,,,,,28.5</t>
  </si>
  <si>
    <t>Botswana,,,,,,,,,,,,,,,,,,,,,,,54.2,,,,,,,,60.8,,,,,,,,,64.7,,,,,,,60.5,,,,,,53.3,,,,,,,</t>
  </si>
  <si>
    <t>Central African Republic,,,,,,,,,,,,,,,,,,,,,,,,,,,,,,61.3,,,,,,,,,,,,,,,,56.2,,,,,,,,,,,,,43,</t>
  </si>
  <si>
    <t>Canada,,,,,,,,,37.3,,34.9,,34.1,,33.7,,33.5,,33,32.9,,33.5,33.2,31.7,31.7,31.2,31,31.4,32,31.6,31.7,31.3,31.5,32.8,33.1,33.2,33.1,33.4,33.6,33.6,33.8,33.8,33.6,34.1,33.8,33.9,34,33.6,32.7,33.5,33.8,33.2,33.7,32.7,33.3,32.5,31.7,,,</t>
  </si>
  <si>
    <t>Switzerland,,,,,,,,,,,,,,,,,,,,36,,,,,,,,,,33.9,,,,,,,,33.4,,31.7,,,,33.9,34.3,33.8,32.9,32.6,31.7,31.6,32.5,32.5,32.3,33,32.7,33.1,,,,</t>
  </si>
  <si>
    <t>Chile,,,,,,,,,,,,,,,,,,,,,,,,,56.2,,,57.2,,54.8,,56.4,,54.9,,55.5,,52.8,,,51.5,,,47.3,,,47,,46,,45.8,,44.4,,44.4,,,44.9,,</t>
  </si>
  <si>
    <t>China,,,,,,,,,,,,,,,,,,,,,,,,,,,,32.2,,,33.9,,,35.2,,,38.7,,,42,,,40.9,,,43,,43.7,42.4,42.2,39.7,39.2,38.6,38.5,39.1,38.5,38.2,37.1,,</t>
  </si>
  <si>
    <t>Cote d'Ivoire,,,,,,,,,,,,,,,,,,,,,,,45.5,38,40.5,36.9,,,,39.4,,,40.6,,,39,,,,41.3,,,,,,43.2,,,,,,,41.5,,,37.2,,,,</t>
  </si>
  <si>
    <t>Cameroon,,,,,,,,,,,,,,,,,,,,,,,,,,,,,,,,,,44.4,,,,,42.1,,,,,,42.8,,,,,,,46.6,,,,,,,,</t>
  </si>
  <si>
    <t>Congo, Dem. Rep.,,,,,,,,,,,,,,,,,,,,,,,,,,,,,,,,,,,,,,,,,,42.2,,,,,,,,42.1,,,,,,,,,,</t>
  </si>
  <si>
    <t>Congo, Rep.,,,,,,,,,,,,,,,,,,,,,,,,,,,,,,,,,,,,,,,,,,,47.3,,,,,,48.9,,,,,,,,,,,</t>
  </si>
  <si>
    <t>Colombia,,,,,,,,,,,,,,,,,,,,,,,,,,,,,,51.5,,,,56.9,,,58.7,58.7,57.5,56,53.6,55,53.9,,,55.3,54.3,54.6,53.5,52.6,52.6,52.6,51,50.6,49.7,50.4,51.3,53.5,51.5,</t>
  </si>
  <si>
    <t>Comoros,,,,,,,,,,,,,,,,,,,,,,,,,,,,,,,,,,,,,,,,,,55.9,,,,,,,,,,45.3,,,,,,,,</t>
  </si>
  <si>
    <t>Cape Verde,,,,,,,,,,,,,,,,,,,,,,,,,,,,,,,,,,,,,,,52.5,,,,,,47.2,,,,,,,,42.4,,,,,,,</t>
  </si>
  <si>
    <t>Costa Rica,,,,,,,,,,,,,,,,,,,47.5,,,,,34.4,,,45.6,45.3,46.6,45.7,46,46.8,45.7,46.5,45.6,45.7,47.7,47.4,51.5,51.8,49.3,48.4,47.5,49.3,49.3,48.6,50.6,48,48.8,48.4,49.2,48.6,48.4,48.7,48.3,48,48.2,49.2,48.7,47.2</t>
  </si>
  <si>
    <t>Cyprus,,,,,,,,,,,,,,,,,,,,,,,,,,,,,,,,,,,,,,,,,,30.1,30.3,31.1,31.1,31.7,32.1,31.5,32.6,34.3,37,35.6,34,32.9,31.4,32.7,31.2,31.7,,</t>
  </si>
  <si>
    <t>Czech Republic,,,,,,,,,,,,,,,,,,,,,,,,,,,,,,20.7,26.6,,,25.8,,,,,,26.6,,27.5,26.9,26.7,26,26.3,26.2,26.6,26.4,26.1,26.5,25.9,25.9,25.4,24.9,25,25.3,26.2,,</t>
  </si>
  <si>
    <t>Germany,,,,,,,,,,,,,,,,,,,,,,,,,,,,,29.5,29,28.5,29.2,28.7,28,28.3,28.1,29,28.8,29.9,29.9,29.9,30.2,31.6,31,31.1,30.9,30.5,30.3,30.7,31.1,31.5,30.9,31.4,31.4,31.9,31.8,31.7,,,</t>
  </si>
  <si>
    <t>Djibouti,,,,,,,,,,,,,,,,,,,,,,,,,,,,,,,,,,,,,,,,40,,,,,,,,,,45.1,44.1,,,,41.6,,,,,</t>
  </si>
  <si>
    <t>Denmark,,,,,,,,,,,,,,,,,,,,,,,,,26.2,,,,,24.7,,,23,,,,,23.8,,,25.6,24.9,25.2,25.9,26.2,25.2,26.7,27.2,27.3,27.8,28.5,28.4,28.2,28.2,28.7,28.2,27.7,27.5,,</t>
  </si>
  <si>
    <t>Dominican Republic,,,,,,,,,,,,,,,,,,,,,,,,47.8,,,50.5,,,51.4,,,,47.4,48.9,,,51.5,50,49.7,52.1,52.1,50,52,48.9,48.1,48.9,47.3,47.7,46.1,47.7,44.3,45.2,45.7,42.2,43.7,41.9,39.6,38.5,</t>
  </si>
  <si>
    <t>Algeria,,,,,,,,,,,,,,,,,,,,,,,,,,40.2,,,,,,,35.3,,,,,,,,,,,,,,,,27.6,,,,,,,,,,,</t>
  </si>
  <si>
    <t>Ecuador,,,,,,,,,,,,,,,,,,,,,,,,,,,,,,,,53.4,,,,,58.6,56.4,,,53.5,53.9,53.1,52.3,53.4,49.8,48.5,48.8,45.9,46.1,46.9,45,46,45,44.7,45.4,45.7,47.3,45.8,45.5</t>
  </si>
  <si>
    <t>Egypt,,,,,,,,,,,,,,,,,,,,,,,,,,,,32,,,,,30.1,,,,32.8,,,,,31.8,,,,31.1,,30.2,,28.3,,,31.8,,31.5,,31.9,,,</t>
  </si>
  <si>
    <t>Spain,,,,,,,,,,,,,,,,,,34.5,,,,,34.4,,,,,32,,,35.7,35.1,35.7,36.5,35.3,34.6,33.8,34.1,,,31.8,33.3,32.4,33.5,34.1,34.2,34.9,35.2,35.7,35.4,36.2,36.1,36.2,35.8,34.7,34.7,34.3,34.9,,</t>
  </si>
  <si>
    <t>Estonia,,,,,,,,,,,,,,,,,,,,,,,,,,,,,,,,,,,,,,,,,37.2,33.6,33.4,33.7,31.2,31.9,31.4,32,32.5,32.9,35.1,34.6,32.7,31.2,30.4,30.3,30.8,30.7,,</t>
  </si>
  <si>
    <t>Ethiopia,,,,,,,,,,,,,,,,,,,,,,,,,,,,,,,,,44.6,,,,30,,,,,29.8,,,,,,33.2,,,,,35,,,,,,,</t>
  </si>
  <si>
    <t>Finland,,,,,,,,,,,,,,,,,,,,,,,,,22.2,,,,22.9,,,,23.5,,,,,27.2,,,27.7,27.9,27.6,28,28.3,27.8,27.5,27.7,27.6,27.1,27.2,26.8,27.1,27.1,27.4,27.3,27.7,27.1,,</t>
  </si>
  <si>
    <t>Fiji,,,,,,,,,,,,,,,,,,,,,,,,,,,,,,,,,,,,,,,,38.1,,,,,,40.4,,,,,36.7,,,,,,30.7,,,</t>
  </si>
  <si>
    <t>France,,,,,,,,37.1,,,,,35.9,,,,34,,,,,33.4,,,,,,32.1,,,,,,32,31.9,31.7,32.5,32.6,32.5,31.8,31.4,30.6,29.8,29.7,32.4,33,32.7,33.7,33.3,33.1,32.5,32.3,32.7,31.9,31.6,32.4,31.2,30.7,,</t>
  </si>
  <si>
    <t>Micronesia, Fed. Sts.,,,,,,,,,,,,,,,,,,,,,,,,,,,,,,,,,,,,,,,,,,,42.4,,,,,,,,40.1,,,,,,,,,</t>
  </si>
  <si>
    <t>Gabon,,,,,,,,,,,,,,,,,,,,,,,,,,,,,,,,,,,,,,,,,,,42.2,,,,,,,,,,,,38,,,,,</t>
  </si>
  <si>
    <t>UK,,,,,,26.8,27.9,28,29.3,28.8,28.8,29,27.9,27.6,27.1,27.2,27.4,28.5,29.7,29.9,29.8,29.2,30.4,31.9,33.9,34.3,33.4,35.7,35,35,35.1,36,35.5,35.3,35.7,36.6,36.8,38.8,37.1,35.1,34.9,34.8,35.5,35.9,34.4,35.4,35.1,33.7,33.2,33.1,32.7,33.1,33.3,33.1,32.6,33.7,32.8,32.6,,</t>
  </si>
  <si>
    <t>Georgia,,,,,,,,,,,,,,,,,,,,,,,,,,,,,,,,,,37.1,40.7,41.3,40.1,40.5,39.6,37.2,36.7,36.2,37.4,36.9,38.1,38.5,38.2,39.5,39.6,39,38.6,37.6,36.5,36.6,37.9,36.4,35.9,34.5,34.2,</t>
  </si>
  <si>
    <t>Ghana,,,,,,,,,,,,,,,,,,,,,,,,,35.3,36,,,38.4,,,,,,,40.1,,,,,,,42.8,,,,,,,42.4,,,,43.5,,,,,,</t>
  </si>
  <si>
    <t>Guinea,,,,,,,,,,,,,,,,,,,,,,,,,,,,,46.8,,,46.1,,,,,,,,43,,,,,39.4,,,,,33.7,,,,,,29.6,,,,</t>
  </si>
  <si>
    <t>Gambia,,,,,,,,,,,,,,,,,,,,,,,,,,,,,,,,,,,,48.5,,,,,47.3,,,,,,,43.6,,,,,35.9,,,,,38.8,,</t>
  </si>
  <si>
    <t>Guinea-Bissau,,,,,,,,,,,,,,,,,,,,,,,,,,,,,,,43.6,,,,,,,,,35.6,,,,,,,,50.7,,,,,,,,34.8,,,,</t>
  </si>
  <si>
    <t>Greece,,,,,,,,,,,,,,,,,,,,,,,,,,,,,,,,,37,,,,,34.2,,,32.8,33.6,34.6,35.1,34,33.6,33.6,34.1,34.8,36.3,36.1,35.8,36,35,34.4,32.9,33.1,33.6,,</t>
  </si>
  <si>
    <t>Guatemala,,,,,,,,,,,,,,,,,,,,,,,,58.3,,,59.6,,,,,,,,,,,54.2,,,,,,54.6,,,,,,,,48.3,,,,,,,,</t>
  </si>
  <si>
    <t>Guyana,,,,,,,,,,,,,,,,,,,,,,,,,,,,,,,,,,,,45.1,,,,,,,,,,,,,,,,,,,,,,,,</t>
  </si>
  <si>
    <t>Honduras,,,,,,,,,,,,,,,,,,,,,,,,,,,59.5,57.4,51.9,51.8,53.5,55,55.5,55.7,52.7,57.4,55.4,,55.4,55.7,58.1,58.1,59.5,57.5,55.8,55.5,51.3,53.1,52.6,53.4,50,49.9,49.2,49.8,49.4,48.9,48.2,,,</t>
  </si>
  <si>
    <t>Croatia,,,,,,,,,,,,,,,,,,,,,,,,,,,,,,,,,,,,,,,,,,,,,,,32.6,32.4,32.3,32.5,32,32.1,31.1,30.9,30.4,29.7,28.9,29.5,,</t>
  </si>
  <si>
    <t>Haiti,,,,,,,,,,,,,,,,,,,,,,,,,,,,,,,,,,,,,,,,,,,,,,,,,,41.1,,,,,,,,,,</t>
  </si>
  <si>
    <t>Hungary,,,,,,,,,,,,,,,,,,,,,,,,,,,,,,,,,,,,,,,,,,29.9,34.7,28.3,27.9,27.5,27,29.4,29.2,30.8,31.5,30.9,30.4,30.3,30.6,29.6,30,29.7,,</t>
  </si>
  <si>
    <t>Indonesia,,,,,,,,,,,,,,,,,,,,,,33.5,,,31.4,,,32.3,,,33.2,,,35.6,,32.2,32.1,29.5,30,32.8,33,33.9,34.1,35.3,36.7,36.1,36,37.2,40.5,40.5,40.8,40.2,40.4,39.3,38.8,38.4,37.6,37.6,37.9,37.9</t>
  </si>
  <si>
    <t>India,,,,,,,,,,,,,,,33.3,,,,,,32.1,,,,32.6,,,,,,31.7,,,,,,,,,,,34.4,,,,,35.4,,35.7,,,,34.7,34.8,35.9,34.6,35,34.8,34.2,</t>
  </si>
  <si>
    <t>Ireland,,,,,,,,,,,,,,,,,,,,,,,,,35.5,,,,,,,36.9,37,35.6,,,,33,,32.3,32.9,33.6,33.8,32.7,31.9,30.9,32.7,32.3,32.9,33.2,33.5,31.9,31.8,32.8,31.4,30.6,30.8,29.2,,</t>
  </si>
  <si>
    <t>Iran,,,,,,,,,,,,,,,,,,,,,,,,47.4,,,,43.6,,,,43,,,,44.1,,,,,,,43.6,44.8,,,42.1,,,,37.4,38.8,39.5,40,40.8,42,40.9,,,</t>
  </si>
  <si>
    <t>Iraq,,,,,,,,,,,,,,,,,,,,,,,,,,,,,,,,,,,,,,,,,,,,28.6,,,,,,29.5,,,,,,,,,,</t>
  </si>
  <si>
    <t>Iceland,,,,,,,,,,,,,,,,,,,,,,,,,,,,,,,,,,,,,,,,,26.8,28,29,30.2,29.5,31.8,28.7,26.2,26.8,26.8,25.4,27.8,26.8,27.2,26.1,,,,,</t>
  </si>
  <si>
    <t>Israel,,,,,,,,,,,,,,,,,36.3,,,,,,,36.5,,,,,,35.5,,,,,38.1,,,,38.9,39.6,40.7,41.5,42.3,41.6,41.1,41.6,42.6,42.5,41.4,41.6,40.2,39.8,39.7,39,38.2,38.6,,,,</t>
  </si>
  <si>
    <t>Italy,,,,,,,,,,,,,,,,,,,,,,,,32.5,34.5,,32.6,,31.5,,35.5,,35.2,,,36.7,,35.3,,,34.9,34.3,33.8,33.7,32.9,33.8,33.8,34.7,35.1,35.2,34.9,34.7,35.4,35.2,35.9,35.2,34.6,35.2,,</t>
  </si>
  <si>
    <t>Jamaica,,,,,,,,,,,,,,,,,,,,,,,,,,43.2,,41.1,,,35.7,,,40.4,,,44.1,,,48.3,,45.5,,,,,,,,,,,,,,,,,,</t>
  </si>
  <si>
    <t>Jordan,,,,,,,,,,,,,,,,,,,,,,,,36.1,,,,,,43.4,,,,,36.4,,,,,37,,,,33.9,,32.6,,33.7,,,,,,,,,,,,</t>
  </si>
  <si>
    <t>Japan,,,,,,,,,,,,,,,,,,,,,,,,,,,,,,,,,,,,,,,,,,,,,,34.8,,32.1,,,32.9,,,,,,,,,</t>
  </si>
  <si>
    <t>Kazakhstan,,,,,,,,,,,,,,,,,,,,,,,,,,,,,,,,,,35.4,,,,,36,34.8,33.7,31.8,39.8,30.2,30.1,28.5,28.2,28,28,28.2,27.1,27,26.8,27.2,27.5,27.8,,,,</t>
  </si>
  <si>
    <t>Kenya,,,,,,,,,,,,,,,,,,,,,,,,,,,,,,57.5,,43.1,,,45,,,,,,,,46.5,,,,,,,,,,40.8,,,,,36.2,38.7,</t>
  </si>
  <si>
    <t>Kyrgyz Republic,,,,,,,,,,,,,,,,,,,,,,,,,,,,,,,,,,,,,,31,30.2,30.3,28.7,34.8,32.6,37.4,33.9,31.5,29.9,30.1,27.8,27.4,28.8,26.8,29,26.8,27.3,27.7,29.7,29,,</t>
  </si>
  <si>
    <t>Kiribati,,,,,,,,,,,,,,,,,,,,,,,,,,,,,,,,,,,,,,,,,,,,37,,,,,,,,,,,,,27.8,,,</t>
  </si>
  <si>
    <t>South Korea,,,,,,,,,,,,,,,,,,,,,,,,,,,,,,,,,,,,,,,,,,,,31.7,,32.3,,32,,31.6,,31.2,,31.4,,,,,,</t>
  </si>
  <si>
    <t>Kosovo,,,,,,,,,,,,,,,,,,,,,,,,,,,,,,,,,,,,,,,,,29,,31.2,30.3,,,31.8,33.3,27.8,29,26.3,27.3,26.5,26.7,29,,,,,</t>
  </si>
  <si>
    <t>Lao,,,,,,,,,,,,,,,,,,,,,,,,,,,,,,34.3,,,,,34.9,,,,,32.6,,,,,35.4,,,,,36,,,,,,38.8,,,,</t>
  </si>
  <si>
    <t>Lebanon,,,,,,,,,,,,,,,,,,,,,,,,,,,,,,,,,,,,,,,,,,,,,,,,,31.8,,,,,,,,,,,</t>
  </si>
  <si>
    <t>Liberia,,,,,,,,,,,,,,,,,,,,,,,,,,,,,,,,,,,,,,,,,,,,,36.5,,,,,,,33.2,,35.3,,,,,,</t>
  </si>
  <si>
    <t>St. Lucia,,,,,,,,,,,,,,,,,,,,,,,,,,,,,,,,,42.6,,,,,,,,,,,,,,,,,,,,,51.2,,,,,,</t>
  </si>
  <si>
    <t>Sri Lanka,,,,,,,,,,,,,,,,,,,,,,,32.5,,,,,32.4,,,,,35.4,,,,,,,40.2,,,,39.7,,,36.1,,,38.7,,,,39.3,,,37.7,,,</t>
  </si>
  <si>
    <t>Lesotho,,,,,,,,,,,,,,,,,,,,,,,,56,,,,,,,,63.2,,,,,,,,51.6,,,,,,,,,,,,,,,44.9,,,,,</t>
  </si>
  <si>
    <t>Lithuania,,,,,,,,,,,,,,,,,,,,,,,,,,,,,,,,,,,,,,,,,,37,35.3,34.4,34.8,35.7,37.2,33.6,32.5,35.1,35.3,37.7,37.4,38.4,37.3,35.7,35.3,36,,</t>
  </si>
  <si>
    <t>Luxembourg,,,,,,,,,,,,,,,,,,,,,,,26.3,28.1,29.5,28.8,30.8,27.7,27.2,27.3,27,28.1,28.3,29,29.6,30.6,30,30.1,30.9,31,30.2,30.2,30.8,30.9,31.1,32.6,31.2,30.5,32.1,34.3,32,31.2,32.9,31.7,34.5,35.4,34.2,33.4,,</t>
  </si>
  <si>
    <t>Latvia,,,,,,,,,,,,,,,,,,,,,,,,,,,,,,,,,,,,,,,,,,36.4,39,35.6,37.5,37.2,36,35,35.8,35.2,35.5,35.1,34.2,34.3,35.6,35.1,34.5,35.7,,</t>
  </si>
  <si>
    <t>Morocco,,,,,,,,,,,,,,,,,,,,,,39.2,,,,,,39.2,,,,,,,,39.4,,40.6,,,,,,40.7,,,,,,,39.5,,,,,,,,,</t>
  </si>
  <si>
    <t>Moldova,,,,,,,,,,,,,,,,,,,,,,,,,,,,,,,,,,,36.9,39.5,42.6,36.4,38,35.8,34.9,35,36.3,35.4,34.4,34.7,32.9,32.1,30.6,29.2,28.5,26.8,27,26.3,25.9,25.7,26,,25.7,</t>
  </si>
  <si>
    <t>Madagascar,,,,,,,,,,,,,,,,,,46.8,,,,,,,,,,,,,45.3,,,,39.5,,38.6,,47.4,,,,39.9,,,,,42.4,,42.6,,,,,,,,,,</t>
  </si>
  <si>
    <t>Maldives,,,,,,,,,,,,,,,,,,,,,,,,,,,,,,,,,,,,,,,,41.3,,,,,,,38.4,,,,,,,31.3,,,29.3,,,</t>
  </si>
  <si>
    <t>Mexico,,,,,,,,,,,,,,,,,,,,,,,,,,,50.6,,,52.6,,52.8,,53.6,,51.7,,52.6,,50.1,,50,50.1,48.9,,49.9,,47.2,,48.7,,48.7,,47.7,,46.7,,45.4,,</t>
  </si>
  <si>
    <t>Marshall Islands,,,,,,,,,,,,,,,,,,,,,,,,,,,,,,,,,,,,,,,,,,,,,,,,,,,,,,,,,35.5,,,</t>
  </si>
  <si>
    <t>North Macedonia,,,,,,,,,,,,,,,,,,,,,,,,,,,,,,,,,,,,,,,,,,,,,,,42.8,40.2,39.4,38.1,36.2,35.2,35.6,34.5,34.2,33,33.5,,,</t>
  </si>
  <si>
    <t>Mali,,,,,,,,,,,,,,,,,,,,,,,,,,,,,,,,50.4,,,,,,,39.9,,,,,38.9,,,33,,,,,,,,,36,,,,</t>
  </si>
  <si>
    <t>Malta,,,,,,,,,,,,,,,,,,,,,,,,,,,,,,,,,,,,,,,,,,,,28,29.2,29,30.2,29,29.1,29.4,28.8,29,29.4,29.1,29.2,28.7,31,31.4,,</t>
  </si>
  <si>
    <t>Myanmar,,,,,,,,,,,,,,,,,,,,,,,,,,,,,,,,,,,,,,,,,,,,,,,,,,,,,38.1,,30.7,,,,,</t>
  </si>
  <si>
    <t>Montenegro,,,,,,,,,,,,,,,,,,,,,,,,,,,,,,,,,,,,,,,,,,,,,,,,,,41.2,39,38.8,39,38.5,36.9,36.8,,,,</t>
  </si>
  <si>
    <t>Mongolia,,,,,,,,,,,,,,,,,,,,,,,,,,,,,,,,,33.2,,,30.3,,,,32.9,,,,,35.8,,,33.1,33.9,33.8,,32,,32.3,,32.7,,,,</t>
  </si>
  <si>
    <t>Mozambique,,,,,,,,,,,,,,,,,,,,,,,,,,,,,,,,,,53.6,,,,,,47,,,,,,45.6,,,,,,54,,,,,50.5,,,</t>
  </si>
  <si>
    <t>Mauritania,,,,,,,,,,,,,,,,,,,,,,,,,43.9,,,,,,50.1,,37.7,,,,,39,,,,40.2,,,,35.7,,,,,,32.6,,,,,,,,</t>
  </si>
  <si>
    <t>Mauritius,,,,,,,,,,,,,,,,,,,,,,,,,,,,,,,,,,,,,,,,,,,,35.7,,,,,,38.5,,,,,36.8,,,,,</t>
  </si>
  <si>
    <t>Malawi,,,,,,,,,,,,,,,,,,,,,,,,,,,,,,,,,,,65.8,,,,,,,39.9,,,,,,45.5,,,,,,44.7,,,38.5,,,</t>
  </si>
  <si>
    <t>Malaysia,,,,,,,,,,,,,,,,,,,,,,48.6,,,47,,46.2,,,47.7,,,48.5,,49.1,,,,,,46.4,,,44.8,,45.5,,,43.9,,41.3,,41.1,,,41.2,,,,</t>
  </si>
  <si>
    <t>Namibia,,,,,,,,,,,,,,,,,,,,,,,,,,,,,,,,,,,,,,,,,63.3,,,,,,61,,,,,,59.1,,,,,,,</t>
  </si>
  <si>
    <t>Niger,,,,,,,,,,,,,,,,,,,,,,,,,,,,,,36.1,,41.5,,,,,,,,,,,44.4,,37.3,,,,31.5,,,34.3,,,,37.3,,,,</t>
  </si>
  <si>
    <t>Nigeria,,,,,,,,,,,,,,,,,,,,,,,38.7,,,,,,,45,,,,51.9,,,,,,,40.1,,,,,,,35.7,,35.5,,,35.9,,,35.1,,,,</t>
  </si>
  <si>
    <t>Nicaragua,,,,,,,,,,,,,,,,,,,,,,,,,,,,,,,57.4,,,,,54.4,,,52.9,,,,48.8,,,,43.9,,,,,46.2,,,,,,,,</t>
  </si>
  <si>
    <t>Netherlands,,,,,,,,,,,,,,,,,,,,,28.4,,,,26.8,,,31.1,,,30.4,,,,,,28.1,,,,,29.8,29,30,29.6,29.3,27.9,27.8,27.8,27.6,28.1,28.6,28.2,28.2,28.5,28.1,29.2,26,,</t>
  </si>
  <si>
    <t>Norway,,,,,,,,,,,,,,,,,26.9,,,,,,,24.6,,,,,25.2,,,,26,,,,,27.4,,,27.6,31.6,30.6,26.4,27.1,27,26.2,25.7,25.3,25.7,26.4,26.8,27.5,28.5,27,27.6,27.7,,,</t>
  </si>
  <si>
    <t>Nepal,,,,,,,,,,,,,,,,,,,,,,,,,,,,,,,,,35.2,,,,,,,,43.8,,,,,,,32.8,,,,,,,,,,,,</t>
  </si>
  <si>
    <t>Nauru,,,,,,,,,,,,,,,,,,,,,,,,,,,,,,,,,,,,,,,,,,,,,,,,,,32.4,,,,,,,,,,</t>
  </si>
  <si>
    <t>Pakistan,,,,,,,,,,,,,,,,,,,,,,,,,33.3,,,33.2,,,,,,28.7,,33.1,,,28.7,,,30.9,31.3,,29.7,,,28.8,29.7,,29.5,,31.3,,,29.6,,,,</t>
  </si>
  <si>
    <t>Panama,,,,,,,,,,,,,,,,,48.7,,,,,,,,,,58.9,,58.2,,,,57.8,,58.2,57.5,56.5,56.6,56.7,56.1,55.7,54.8,53.8,54.6,52.7,52.7,51.8,51.6,51.3,51.7,51.5,50.5,50.8,50.4,49.9,49.2,49.8,,50.9,</t>
  </si>
  <si>
    <t>Peru,,,,,,,,,,,,,,,,,,,,,,,,,,,,,,,,,,,53.3,55.1,54.8,49.1,51.3,53.6,53.1,49.9,50.5,50.3,50,47.5,47,45.5,44.7,44.4,43.9,43.1,43.4,43.6,43.3,42.4,41.6,43.8,40.2,</t>
  </si>
  <si>
    <t>Philippines,,,,,,,,,,,,,,,,,,,,,,,,,,,,,,,,,,,,,,47.7,,,46.6,,,47.2,,,46.3,,,46.5,,,44.6,,,42.3,,,40.7,</t>
  </si>
  <si>
    <t>Papua New Guinea,,,,,,,,,,,,,,,,,,,,,,,,,,,,,,,,,,45.8,,,,,,,,,,,,,41.9,,,,,,,,,,,,,</t>
  </si>
  <si>
    <t>Poland,,,,,,,,,,,,,,,,,,,,,,,,,,,,,,,,,,,,,,,,,,38,35.8,34.7,34,33.5,33.4,33.2,33.2,33,33.1,32.8,31.8,31.2,29.7,30.2,28.8,,,</t>
  </si>
  <si>
    <t>Portugal,,,,,,,,,,,,,,,,,,,,,,,,,,,,,,,,,,,,,,,,,38.8,38.9,38.5,38.1,36.8,36.6,34.9,35.8,36.3,36,36.2,35.6,35.5,35.2,33.8,33.5,32.8,34.7,,</t>
  </si>
  <si>
    <t>Paraguay,,,,,,,,,,,,,,,,,,,,,,,,,,,,40.8,,,,,58.2,,54.9,,54.6,,54.6,57.3,54.9,52.3,51.4,53,53,50.7,49.1,51,52.3,47.6,47.9,50.7,47.6,47.9,48.5,46,45.7,43.5,42.9,45.1</t>
  </si>
  <si>
    <t>Palestine,,,,,,,,,,,,,,,,,,,,,,,,,,,,,,,,,,,,,,,,,,34,34.7,34,35.6,,34.5,35.3,34.4,,,,,33.7,,,,,,</t>
  </si>
  <si>
    <t>Romania,,,,,,,,,,,,,,,,,,,,,,,,,,,,,,,,,,,,,,,,,,,,39.6,37.5,36.4,35.6,35.5,35.9,36.5,36.9,36,35.9,34.4,36,35.8,34.8,34.6,,</t>
  </si>
  <si>
    <t>Russia,,,,,,,,,,,,,,,,,,,,,,,,,,,,,,,,,,,38.4,38.1,37.4,37.1,36.9,37.3,40,40.3,41.3,41,42.3,41.6,39.8,39.5,39.7,40.7,40.9,39.9,37.7,36.8,37.2,37.5,37.7,36,,</t>
  </si>
  <si>
    <t>Rwanda,,,,,,,,,,,,,,,,,,,,,,,,,,,,,,,,,,,,,,48.5,,,,,52,,,,,47.2,,,45.1,,,43.7,,,,,,</t>
  </si>
  <si>
    <t>Sudan,,,,,,,,,,,,,,,,,,,,,,,,,,,,,,,,,,,,,,,,,,,,,,,35.4,,,,,34.2,,,,,,,,</t>
  </si>
  <si>
    <t>Senegal,,,,,,,,,,,,,,,,,,,,,,,,,,,,,54.1,,,41.4,,,,,,,41.2,,,,39.2,,,,,,40.3,,,,,,,38.3,,,,</t>
  </si>
  <si>
    <t>Solomon Islands,,,,,,,,,,,,,,,,,,,,,,,,,,,,,,,,,,,,,,,,,,,46.1,,,,,,,37.1,,,,,,,,,,</t>
  </si>
  <si>
    <t>Sierra Leone,,,,,,,,,,,,,,,,,,,,,,,,,,,,,,,,,,,,,,,,,40.2,,,,,,,,34,,,,,,,35.7,,,,</t>
  </si>
  <si>
    <t>El Salvador,,,,,,,,,,,,,,,,,,,,,,,,,,,,,54,,,,49.9,51,,54.5,52.2,51.5,51.4,51.9,50.5,47.8,48.5,45.7,45.2,46.9,45.8,43.5,42.3,41.8,43.4,41.6,40.6,40,38,38.6,38.8,,39,38.8</t>
  </si>
  <si>
    <t>Serbia,,,,,,,,,,,,,,,,,,,,,,,,,,,,,,,,,,,,,,,,,,,,,,,,,,39.9,39.5,40.5,40.5,38.8,36.2,35,34.5,35,,</t>
  </si>
  <si>
    <t>South Sudan,,,,,,,,,,,,,,,,,,,,,,,,,,,,,,,,,,,,,,,,,,,,,,,46.3,,,,,,,44.1,,,,,,</t>
  </si>
  <si>
    <t>Sao Tome and Principe,,,,,,,,,,,,,,,,,,,,,,,,,,,,,,,,,,,,,,32.1,,,,,,,,,,30.8,,,,,,,40.7,,,,,</t>
  </si>
  <si>
    <t>Suriname,,,,,,,,,,,,,,,,,,,,,,,,,,,,,,,,,,,,,57.9,,,,,,,,,,,,,,,,,,,,,,,</t>
  </si>
  <si>
    <t>Slovak Republic,,,,,,,,,,,,,,,,,,,,,,,,,,,,,,,,,,,,,,,,,,27.1,29.3,25.8,24.7,26,27.2,27.3,26.5,26.1,28.1,26.1,26.5,25.2,23.2,25,23.2,,,</t>
  </si>
  <si>
    <t>Slovenia,,,,,,,,,,,,,,,,,,,,,,,,,,,,,,,,,,,,,,,,,,24.8,24.6,24.4,24.4,23.7,24.8,24.9,24.9,25.6,26.2,25.7,25.4,24.8,24.2,24.6,24.4,24,,</t>
  </si>
  <si>
    <t>Sweden,,,,,,,,,,,,,24.3,,,,,,22.9,,,,,,23.1,,,,,24.9,,,25.2,,,,,27.2,,25.8,25.3,26.1,26.8,26.4,27.1,28.1,27.3,27.7,27.6,27.6,28.8,28.4,29.2,29.6,28.8,30,29.3,28.9,,</t>
  </si>
  <si>
    <t>Eswatini,,,,,,,,,,,,,,,,,,,,,,,,,,,,,,,,60.5,,,,,,53.1,,,,,,,,,51.5,,,,,,,54.6,,,,,,</t>
  </si>
  <si>
    <t>Seychelles,,,,,,,,,,,,,,,,,,,,,,,,,,,,,,,,,,,,,,,,,,,,,,,,,,,46.8,,,,,32.1,,,,</t>
  </si>
  <si>
    <t>Syria,,,,,,,,,,,,,,,,,,,,,,,,,,,,,,,,,,35.2,,,,,,,37.5,,,,,,,,,,,,,,,,,,,</t>
  </si>
  <si>
    <t>Chad,,,,,,,,,,,,,,,,,,,,,,,,,,,,,,,,,,,,,,,,,39.8,,,,,,,,43.3,,,,,,,37.5,,,,</t>
  </si>
  <si>
    <t>Togo,,,,,,,,,,,,,,,,,,,,,,,,,,,,,,,,,,,,,,,,,,,,42.2,,,,,46,,,,43.1,,,42.5,,,,</t>
  </si>
  <si>
    <t>Thailand,,,,,,,,,,,,,,,,,,,45.2,,,,,,,43.8,,45.3,,47.9,,43.5,,42.9,,41.5,43.1,42.8,,41.9,,42.5,,41.8,39.8,40.3,39.6,39.4,37.5,39.3,37.8,37,36,36.9,36.5,36.4,34.9,35,35.1,</t>
  </si>
  <si>
    <t>Tajikistan,,,,,,,,,,,,,,,,,,,,,,,,,,,,,,,,,,,,,29.5,,,,32.7,33.6,,,32.2,,30.8,,,,,,34,,,,,,,</t>
  </si>
  <si>
    <t>Turkmenistan,,,,,,,,,,,,,,,,,,,,,,,,,,,,,,,,,,,,40.8,,,,,,,,,,,,,,,,,,,,,,,,</t>
  </si>
  <si>
    <t>Timor-Leste,,,,,,,,,,,,,,,,,,,,,,,,,,,,,,,,,,,,,,,35.9,,,,,,27.8,,,,,,,28.7,,,,,,,,</t>
  </si>
  <si>
    <t>Tonga,,,,,,,,,,,,,,,,,,,,,,,,,,,,,,,,,,,,,,37.7,,,,,,,,,37.5,,,,,,33.5,,,,,,,</t>
  </si>
  <si>
    <t>Trinidad and Tobago,,,,,,,,,,,,,,,,,,,,,,,,,,42.6,,,,40.3,,,,,,,,,,,,,,,,,,,,,,,,,,,,,,</t>
  </si>
  <si>
    <t>Tunisia,,,,,,,,,,,,,,,,,,,,,,,43.4,,,,,40.2,,,,,41.7,,,,,40.8,,,,,37.7,,,,,35.8,,,,,32.8,,,,,,,</t>
  </si>
  <si>
    <t>Turkey,,,,,,,,,,,,,,,,,,,,,,,,,43.5,,,,,,,41.3,,,,,,,,41.4,42.2,41.3,42.6,39.6,38.4,39,39,38.8,40,40.2,40.2,41.2,42.9,41.9,41.4,41.9,41.9,,,</t>
  </si>
  <si>
    <t>Tuvalu,,,,,,,,,,,,,,,,,,,,,,,,,,,,,,,,,,,,,,,,,,,,,,,,39.1,,,,,,,,,,,,</t>
  </si>
  <si>
    <t>Tanzania,,,,,,,,,,,,,,,,,,,,,,,,,,,,,35.3,,,,,,,,,37.3,,,,,,,40.3,,,,37.8,,,,,,,40.5,,,,</t>
  </si>
  <si>
    <t>Uganda,,,,,,,,,,,,,,,,,,,,,,,,,,,44.4,,,41.4,,,,39,,,43,,,45.2,,,42.9,,,,44.2,,,41,,,,42.8,,,42.7,,,</t>
  </si>
  <si>
    <t>Ukraine,,,,,,,,,,,,,,,,,,,,,,,,,,,,,,29.7,28.9,,39.3,35.2,,,,,,29,28.7,28.9,29,29.8,27,26.6,25.3,24.8,24.6,24.7,24.6,24,25.5,25,26,26.1,26.6,25.6,,</t>
  </si>
  <si>
    <t>Uruguay,,,,,,,,,,,,,,,,,,,,,,,,,,,,,,,,,,,,,,,,,,,,45.9,46.4,45.1,45.5,44.5,42.2,39.9,40.5,40.1,40.1,39.7,39.5,39.7,39.7,40.2,40.8,</t>
  </si>
  <si>
    <t>USA,37.6,38.1,37.5,37.8,36.9,36.3,36,36.6,36.9,36.7,36.1,35.5,35.7,35.6,35.5,34.8,34.8,34.7,35.5,36.7,37.3,37.3,37.6,37.6,37.2,37.7,38.2,38.3,38,38.4,40.4,40,39.9,40.3,40.5,40,40,40.1,40.6,40.4,40.8,40.3,41,41.4,40.8,40.8,40.6,40,40.9,40.9,40.7,41.5,41.2,41.1,41.2,41.4,41.5,39.7,39.8,</t>
  </si>
  <si>
    <t>Uzbekistan,,,,,,,,,,,,,,,,,,,,,,,,,,,,,,,,,,,,44.7,,36.1,,33,35.3,,,,,,,,,,,,,,,,,,,</t>
  </si>
  <si>
    <t>Venezuela,,,,,,,,,,,,,,,,,,,55.6,,,,,,53.4,,43.8,,,42.1,,,47.2,,,48.1,47.8,,47.2,49,48.1,47.5,49.5,44.8,,,,,,,,,,,,,,,,</t>
  </si>
  <si>
    <t>Vietnam,,,,,,,,,,,,,,,,,,,,,,,,,,,,,,35.7,,,,,35.4,,,,,37,,36.8,,35.8,,35.6,,39.3,,35.6,,34.8,,35.3,,35.7,,36.8,,</t>
  </si>
  <si>
    <t>Vanuatu,,,,,,,,,,,,,,,,,,,,,,,,,,,,,,,,,,,,,,,,,,,,,,,,37.4,,,,,,,,,32.3,,,</t>
  </si>
  <si>
    <t>Samoa,,,,,,,,,,,,,,,,,,,,,,,,,,,,,,,,,,,,,,,,40.7,,,,,,42,,,,,38.7,,,,,,,,,</t>
  </si>
  <si>
    <t>Yemen,,,,,,,,,,,,,,,,,,,,,,,,,,,,,,,,,,,,35,,,,,,,34.7,,,,,,,,,36.7,,,,,,,,</t>
  </si>
  <si>
    <t>South Africa,,,,,,,,,,,,,,,,,,,,,,,,,,,,,,,59.3,,,,,,,57.8,,,,,64.8,,,63,,63.4,,,,63,,,,,,,,</t>
  </si>
  <si>
    <t>Zambia,,,,,,,,,,,,,,,,,,,,,,,,,,,,,60.5,,52.6,,,48.3,,49.1,,,,42.1,,54.3,,54.6,,,,52,,,,,55.9,,,,,,,</t>
  </si>
  <si>
    <t>Zimbabwe,,,,,,,,,,,,,,,,,,,,,,,,,,,,,,,,,,,,,,,,,,,,,,,,,43.2,,,,,,44.3,,50.3,,,</t>
  </si>
  <si>
    <t>Finding blank cells</t>
  </si>
  <si>
    <t xml:space="preserve">Changing data appearance </t>
  </si>
  <si>
    <t>New Table with Data</t>
  </si>
  <si>
    <t>Gini Index</t>
  </si>
  <si>
    <t>True/False</t>
  </si>
  <si>
    <t xml:space="preserve">GDP </t>
  </si>
  <si>
    <t>Angola</t>
  </si>
  <si>
    <t>Bermuda</t>
  </si>
  <si>
    <t>Albania</t>
  </si>
  <si>
    <t>18.6k</t>
  </si>
  <si>
    <t>UAE</t>
  </si>
  <si>
    <t>87.7k</t>
  </si>
  <si>
    <t>26.5k</t>
  </si>
  <si>
    <t>USA</t>
  </si>
  <si>
    <t>Armenia</t>
  </si>
  <si>
    <t>18.9k</t>
  </si>
  <si>
    <t>Macao</t>
  </si>
  <si>
    <t>Antigua and Barbuda</t>
  </si>
  <si>
    <t>25.3k</t>
  </si>
  <si>
    <t>62.6k</t>
  </si>
  <si>
    <t>Brunei</t>
  </si>
  <si>
    <t>67.9k</t>
  </si>
  <si>
    <t>Burundi</t>
  </si>
  <si>
    <t>17.8k</t>
  </si>
  <si>
    <t>Benin</t>
  </si>
  <si>
    <t>65k</t>
  </si>
  <si>
    <t>Burkina Faso</t>
  </si>
  <si>
    <t>Bosnia and Herzegovina</t>
  </si>
  <si>
    <t>33.6k</t>
  </si>
  <si>
    <t>61.2k</t>
  </si>
  <si>
    <t>Belize</t>
  </si>
  <si>
    <t>Bahamas</t>
  </si>
  <si>
    <t>40.4k</t>
  </si>
  <si>
    <t>Bolivia</t>
  </si>
  <si>
    <t>20.4k</t>
  </si>
  <si>
    <t>22.6k</t>
  </si>
  <si>
    <t>Bhutan</t>
  </si>
  <si>
    <t>11.5k</t>
  </si>
  <si>
    <t>UK</t>
  </si>
  <si>
    <t>Botswana</t>
  </si>
  <si>
    <t>95.8k</t>
  </si>
  <si>
    <t>Central African Republic</t>
  </si>
  <si>
    <t>Barbados</t>
  </si>
  <si>
    <t>69.3k</t>
  </si>
  <si>
    <t>18.3k</t>
  </si>
  <si>
    <t>Cote d'Ivoire</t>
  </si>
  <si>
    <t>Cameroon</t>
  </si>
  <si>
    <t>58.4k</t>
  </si>
  <si>
    <t>Congo</t>
  </si>
  <si>
    <t>83.6k</t>
  </si>
  <si>
    <t>30.2k</t>
  </si>
  <si>
    <t>21.5k</t>
  </si>
  <si>
    <t>Comoros</t>
  </si>
  <si>
    <t>Cape Verde</t>
  </si>
  <si>
    <t>Sint Maarten (Dutch part)</t>
  </si>
  <si>
    <t>20.3k</t>
  </si>
  <si>
    <t>Guyana</t>
  </si>
  <si>
    <t>Puerto Rico</t>
  </si>
  <si>
    <t>Djibouti</t>
  </si>
  <si>
    <t>24.9k</t>
  </si>
  <si>
    <t>Dominican Republic</t>
  </si>
  <si>
    <t>49.9k</t>
  </si>
  <si>
    <t>Algeria</t>
  </si>
  <si>
    <t>Slovak Republic</t>
  </si>
  <si>
    <t>63.1k</t>
  </si>
  <si>
    <t>Dominica</t>
  </si>
  <si>
    <t>13.6k</t>
  </si>
  <si>
    <t>74k</t>
  </si>
  <si>
    <t>Seychelles</t>
  </si>
  <si>
    <t>Ethiopia</t>
  </si>
  <si>
    <t>22.8k</t>
  </si>
  <si>
    <t>St. Kitts and Nevis</t>
  </si>
  <si>
    <t>13.2k</t>
  </si>
  <si>
    <t>Fiji</t>
  </si>
  <si>
    <t>12.8k</t>
  </si>
  <si>
    <t>15.1k</t>
  </si>
  <si>
    <t>Micronesia</t>
  </si>
  <si>
    <t>45.8k</t>
  </si>
  <si>
    <t>Gabon</t>
  </si>
  <si>
    <t>46.7k</t>
  </si>
  <si>
    <t>Trinidad and Tobago</t>
  </si>
  <si>
    <t>59k</t>
  </si>
  <si>
    <t>Mauritius</t>
  </si>
  <si>
    <t>Ghana</t>
  </si>
  <si>
    <t>14.1k</t>
  </si>
  <si>
    <t>Guinea</t>
  </si>
  <si>
    <t>55.5k</t>
  </si>
  <si>
    <t>Gambia</t>
  </si>
  <si>
    <t>Guinea-Bissau</t>
  </si>
  <si>
    <t>16.5k</t>
  </si>
  <si>
    <t>Maldives</t>
  </si>
  <si>
    <t>54.6k</t>
  </si>
  <si>
    <t>20.1k</t>
  </si>
  <si>
    <t>Libya</t>
  </si>
  <si>
    <t>Turks and Caicos Islands</t>
  </si>
  <si>
    <t>Haiti</t>
  </si>
  <si>
    <t>Equatorial Guinea</t>
  </si>
  <si>
    <t>17.4k</t>
  </si>
  <si>
    <t>36.8k</t>
  </si>
  <si>
    <t>Grenada</t>
  </si>
  <si>
    <t>17k</t>
  </si>
  <si>
    <t>10.8k</t>
  </si>
  <si>
    <t>40.6k</t>
  </si>
  <si>
    <t>Iraq</t>
  </si>
  <si>
    <t>66.2k</t>
  </si>
  <si>
    <t>Jamaica</t>
  </si>
  <si>
    <t>41.9k</t>
  </si>
  <si>
    <t>14.7k</t>
  </si>
  <si>
    <t>St. Lucia</t>
  </si>
  <si>
    <t>127k</t>
  </si>
  <si>
    <t>18.1k</t>
  </si>
  <si>
    <t>Kyrgyz Republic</t>
  </si>
  <si>
    <t>10.9k</t>
  </si>
  <si>
    <t>Suriname</t>
  </si>
  <si>
    <t>Kiribati</t>
  </si>
  <si>
    <t>69.1k</t>
  </si>
  <si>
    <t>49.5k</t>
  </si>
  <si>
    <t>St. Vincent and the Grenadines</t>
  </si>
  <si>
    <t>Kosovo</t>
  </si>
  <si>
    <t>51.9k</t>
  </si>
  <si>
    <t>Lao</t>
  </si>
  <si>
    <t>11.8k</t>
  </si>
  <si>
    <t>11k</t>
  </si>
  <si>
    <t>Liberia</t>
  </si>
  <si>
    <t>45.6k</t>
  </si>
  <si>
    <t>30.8k</t>
  </si>
  <si>
    <t>Lesotho</t>
  </si>
  <si>
    <t>Cambodia</t>
  </si>
  <si>
    <t>Mongolia</t>
  </si>
  <si>
    <t>34.1k</t>
  </si>
  <si>
    <t>50.1k</t>
  </si>
  <si>
    <t>Madagascar</t>
  </si>
  <si>
    <t>58.1k</t>
  </si>
  <si>
    <t>Nauru</t>
  </si>
  <si>
    <t>Marshall Islands</t>
  </si>
  <si>
    <t>23.4k</t>
  </si>
  <si>
    <t>Mali</t>
  </si>
  <si>
    <t>14.4k</t>
  </si>
  <si>
    <t>Tunisia</t>
  </si>
  <si>
    <t>Myanmar</t>
  </si>
  <si>
    <t>48.4k</t>
  </si>
  <si>
    <t>Montenegro</t>
  </si>
  <si>
    <t>142k</t>
  </si>
  <si>
    <t>40k</t>
  </si>
  <si>
    <t>Mozambique</t>
  </si>
  <si>
    <t>71.5k</t>
  </si>
  <si>
    <t>Mauritania</t>
  </si>
  <si>
    <t>Namibia</t>
  </si>
  <si>
    <t>15.2k</t>
  </si>
  <si>
    <t>El Salvador</t>
  </si>
  <si>
    <t>Malawi</t>
  </si>
  <si>
    <t>24.8k</t>
  </si>
  <si>
    <t>Eswatini</t>
  </si>
  <si>
    <t>Niger</t>
  </si>
  <si>
    <t>20.2k</t>
  </si>
  <si>
    <t>Uzbekistan</t>
  </si>
  <si>
    <t>55.9k</t>
  </si>
  <si>
    <t>Nepal</t>
  </si>
  <si>
    <t>27k</t>
  </si>
  <si>
    <t>14.2k</t>
  </si>
  <si>
    <t>26.9k</t>
  </si>
  <si>
    <t>Papua New Guinea</t>
  </si>
  <si>
    <t>33.4k</t>
  </si>
  <si>
    <t>11.2k</t>
  </si>
  <si>
    <t>Palestine</t>
  </si>
  <si>
    <t>Paraguay</t>
  </si>
  <si>
    <t>69.6k</t>
  </si>
  <si>
    <t>115k</t>
  </si>
  <si>
    <t>Rwanda</t>
  </si>
  <si>
    <t>Sudan</t>
  </si>
  <si>
    <t>13.1k</t>
  </si>
  <si>
    <t>Senegal</t>
  </si>
  <si>
    <t>52k</t>
  </si>
  <si>
    <t>Samoa</t>
  </si>
  <si>
    <t>Solomon Islands</t>
  </si>
  <si>
    <t>41.7k</t>
  </si>
  <si>
    <t>Sierra Leone</t>
  </si>
  <si>
    <t>39.3k</t>
  </si>
  <si>
    <t>15k</t>
  </si>
  <si>
    <t>South Sudan</t>
  </si>
  <si>
    <t>10.1k</t>
  </si>
  <si>
    <t>Tuvalu</t>
  </si>
  <si>
    <t>Sao Tome and Principe</t>
  </si>
  <si>
    <t>43.3k</t>
  </si>
  <si>
    <t>40.5k</t>
  </si>
  <si>
    <t>41.5k</t>
  </si>
  <si>
    <t>Tajikistan</t>
  </si>
  <si>
    <t>16k</t>
  </si>
  <si>
    <t>Timor-Leste</t>
  </si>
  <si>
    <t>Syria</t>
  </si>
  <si>
    <t>Chad</t>
  </si>
  <si>
    <t>36.5k</t>
  </si>
  <si>
    <t>Togo</t>
  </si>
  <si>
    <t>59.1k</t>
  </si>
  <si>
    <t>Turkmenistan</t>
  </si>
  <si>
    <t>128k</t>
  </si>
  <si>
    <t>Tonga</t>
  </si>
  <si>
    <t>Zambia</t>
  </si>
  <si>
    <t>11.1k</t>
  </si>
  <si>
    <t>Somalia</t>
  </si>
  <si>
    <t>23.9k</t>
  </si>
  <si>
    <t>Tanzania</t>
  </si>
  <si>
    <t>Vanuatu</t>
  </si>
  <si>
    <t>Uganda</t>
  </si>
  <si>
    <t>17.6k</t>
  </si>
  <si>
    <t>37.5k</t>
  </si>
  <si>
    <t>50k</t>
  </si>
  <si>
    <t>64.6k</t>
  </si>
  <si>
    <t>41.8k</t>
  </si>
  <si>
    <t>35.2k</t>
  </si>
  <si>
    <t>22.9k</t>
  </si>
  <si>
    <t>Yemen</t>
  </si>
  <si>
    <t>20.7k</t>
  </si>
  <si>
    <t>Zimbabwe</t>
  </si>
  <si>
    <t>27.8k</t>
  </si>
  <si>
    <t>12.5k</t>
  </si>
  <si>
    <t>37.3k</t>
  </si>
  <si>
    <t>12.7k</t>
  </si>
  <si>
    <t>28.8k</t>
  </si>
  <si>
    <t>76.4k</t>
  </si>
  <si>
    <t>17.2k</t>
  </si>
  <si>
    <t>13.5k</t>
  </si>
  <si>
    <t>15.9k</t>
  </si>
  <si>
    <t>GDP</t>
  </si>
  <si>
    <t>Avg. Mean</t>
  </si>
  <si>
    <t>&gt;20</t>
  </si>
  <si>
    <t>&lt;25</t>
  </si>
  <si>
    <t>&gt;25</t>
  </si>
  <si>
    <t>&lt;30</t>
  </si>
  <si>
    <t>&gt;30</t>
  </si>
  <si>
    <t>&lt;35</t>
  </si>
  <si>
    <t>&gt;35</t>
  </si>
  <si>
    <t>&lt;40</t>
  </si>
  <si>
    <t>&gt;40</t>
  </si>
  <si>
    <t>&lt;45</t>
  </si>
  <si>
    <t>&gt;50</t>
  </si>
  <si>
    <t>&lt;55</t>
  </si>
  <si>
    <t>maximum Gini Index</t>
  </si>
  <si>
    <t>minimum Gini Index</t>
  </si>
  <si>
    <t>Group</t>
  </si>
  <si>
    <t>GPD,Gini &gt; average</t>
  </si>
  <si>
    <t>GPD &gt; average, Gini &lt; average</t>
  </si>
  <si>
    <t>Gini &gt; average, GPD &lt; average</t>
  </si>
  <si>
    <t>GPD,GINI &lt;average</t>
  </si>
  <si>
    <t>Названия строк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</si>
</sst>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&quot; countries&quot;"/>
    <numFmt numFmtId="166" formatCode="0.0"/>
    <numFmt numFmtId="167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.5"/>
      <color rgb="FFFFFFFF"/>
      <name val="Times New Roman"/>
      <family val="1"/>
      <charset val="204"/>
    </font>
    <font>
      <sz val="7.5"/>
      <color rgb="FF000000"/>
      <name val="Arial"/>
      <family val="2"/>
      <charset val="204"/>
    </font>
    <font>
      <b/>
      <sz val="14"/>
      <color rgb="FF2E6E9E"/>
      <name val="Arial"/>
      <family val="2"/>
      <charset val="204"/>
    </font>
    <font>
      <b/>
      <sz val="8"/>
      <color rgb="FF2E6E9E"/>
      <name val="Arial"/>
      <family val="2"/>
      <charset val="204"/>
    </font>
    <font>
      <b/>
      <sz val="9"/>
      <color rgb="FF2E6E9E"/>
      <name val="Arial"/>
      <family val="2"/>
      <charset val="204"/>
    </font>
    <font>
      <sz val="14"/>
      <color rgb="FF000000"/>
      <name val="Arial"/>
      <family val="2"/>
      <charset val="204"/>
    </font>
    <font>
      <sz val="10"/>
      <color theme="1"/>
      <name val="Cambria"/>
      <family val="1"/>
      <charset val="204"/>
      <scheme val="major"/>
    </font>
    <font>
      <b/>
      <sz val="10"/>
      <color theme="1"/>
      <name val="Cambria"/>
      <family val="1"/>
      <charset val="204"/>
      <scheme val="maj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4"/>
      <color rgb="FF333333"/>
      <name val="Arial"/>
      <family val="2"/>
      <charset val="204"/>
    </font>
    <font>
      <sz val="14"/>
      <color rgb="FF1DCC10"/>
      <name val="Arial"/>
      <family val="2"/>
      <charset val="204"/>
    </font>
    <font>
      <sz val="14"/>
      <color rgb="FFCC3010"/>
      <name val="Arial"/>
      <family val="2"/>
      <charset val="204"/>
    </font>
    <font>
      <b/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6DFF"/>
        <bgColor indexed="64"/>
      </patternFill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3F9A7"/>
        <bgColor indexed="64"/>
      </patternFill>
    </fill>
    <fill>
      <patternFill patternType="solid">
        <fgColor rgb="FFB7F4B2"/>
        <bgColor indexed="64"/>
      </patternFill>
    </fill>
    <fill>
      <patternFill patternType="solid">
        <fgColor rgb="FFF7F791"/>
        <bgColor indexed="64"/>
      </patternFill>
    </fill>
    <fill>
      <patternFill patternType="solid">
        <fgColor rgb="FF9EF8BA"/>
        <bgColor indexed="64"/>
      </patternFill>
    </fill>
    <fill>
      <patternFill patternType="solid">
        <fgColor rgb="FFADFDFB"/>
        <bgColor indexed="64"/>
      </patternFill>
    </fill>
    <fill>
      <patternFill patternType="solid">
        <fgColor rgb="FF3E8FF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</cellStyleXfs>
  <cellXfs count="135">
    <xf numFmtId="0" fontId="0" fillId="0" borderId="0" xfId="0"/>
    <xf numFmtId="0" fontId="3" fillId="3" borderId="1" xfId="0" applyFont="1" applyFill="1" applyBorder="1"/>
    <xf numFmtId="0" fontId="4" fillId="2" borderId="0" xfId="0" applyFont="1" applyFill="1"/>
    <xf numFmtId="8" fontId="4" fillId="2" borderId="0" xfId="0" applyNumberFormat="1" applyFont="1" applyFill="1"/>
    <xf numFmtId="10" fontId="4" fillId="2" borderId="0" xfId="0" applyNumberFormat="1" applyFont="1" applyFill="1"/>
    <xf numFmtId="9" fontId="4" fillId="2" borderId="0" xfId="0" applyNumberFormat="1" applyFont="1" applyFill="1"/>
    <xf numFmtId="0" fontId="6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wrapText="1"/>
    </xf>
    <xf numFmtId="0" fontId="8" fillId="6" borderId="0" xfId="0" applyFont="1" applyFill="1" applyAlignment="1">
      <alignment horizontal="right" wrapText="1"/>
    </xf>
    <xf numFmtId="0" fontId="8" fillId="2" borderId="4" xfId="0" applyFont="1" applyFill="1" applyBorder="1" applyAlignment="1">
      <alignment wrapText="1"/>
    </xf>
    <xf numFmtId="0" fontId="8" fillId="7" borderId="4" xfId="0" applyFont="1" applyFill="1" applyBorder="1" applyAlignment="1">
      <alignment horizontal="right" wrapText="1"/>
    </xf>
    <xf numFmtId="0" fontId="8" fillId="5" borderId="4" xfId="0" applyFont="1" applyFill="1" applyBorder="1" applyAlignment="1">
      <alignment wrapText="1"/>
    </xf>
    <xf numFmtId="0" fontId="8" fillId="6" borderId="4" xfId="0" applyFont="1" applyFill="1" applyBorder="1" applyAlignment="1">
      <alignment horizontal="right" wrapText="1"/>
    </xf>
    <xf numFmtId="0" fontId="0" fillId="0" borderId="0" xfId="0" applyFill="1"/>
    <xf numFmtId="0" fontId="9" fillId="0" borderId="5" xfId="0" applyFont="1" applyFill="1" applyBorder="1"/>
    <xf numFmtId="8" fontId="9" fillId="0" borderId="5" xfId="0" applyNumberFormat="1" applyFont="1" applyFill="1" applyBorder="1"/>
    <xf numFmtId="10" fontId="9" fillId="0" borderId="5" xfId="0" applyNumberFormat="1" applyFont="1" applyFill="1" applyBorder="1"/>
    <xf numFmtId="9" fontId="9" fillId="0" borderId="5" xfId="0" applyNumberFormat="1" applyFont="1" applyFill="1" applyBorder="1"/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wrapText="1"/>
    </xf>
    <xf numFmtId="0" fontId="9" fillId="0" borderId="5" xfId="0" applyFont="1" applyFill="1" applyBorder="1" applyAlignment="1">
      <alignment horizontal="right" wrapText="1"/>
    </xf>
    <xf numFmtId="0" fontId="9" fillId="0" borderId="5" xfId="0" applyFont="1" applyFill="1" applyBorder="1" applyAlignment="1">
      <alignment horizontal="center" vertical="center"/>
    </xf>
    <xf numFmtId="0" fontId="0" fillId="0" borderId="5" xfId="0" applyBorder="1"/>
    <xf numFmtId="0" fontId="2" fillId="0" borderId="5" xfId="0" applyFont="1" applyBorder="1"/>
    <xf numFmtId="0" fontId="10" fillId="0" borderId="5" xfId="0" applyFont="1" applyFill="1" applyBorder="1" applyAlignment="1">
      <alignment horizontal="center" vertical="center" wrapText="1"/>
    </xf>
    <xf numFmtId="8" fontId="0" fillId="0" borderId="5" xfId="0" applyNumberFormat="1" applyBorder="1"/>
    <xf numFmtId="10" fontId="0" fillId="0" borderId="5" xfId="0" applyNumberFormat="1" applyBorder="1"/>
    <xf numFmtId="9" fontId="0" fillId="0" borderId="5" xfId="0" applyNumberFormat="1" applyBorder="1"/>
    <xf numFmtId="2" fontId="0" fillId="0" borderId="5" xfId="0" applyNumberFormat="1" applyBorder="1"/>
    <xf numFmtId="10" fontId="0" fillId="0" borderId="5" xfId="1" applyNumberFormat="1" applyFont="1" applyBorder="1"/>
    <xf numFmtId="164" fontId="0" fillId="0" borderId="5" xfId="0" applyNumberFormat="1" applyBorder="1"/>
    <xf numFmtId="0" fontId="2" fillId="0" borderId="0" xfId="0" applyFont="1" applyFill="1" applyBorder="1"/>
    <xf numFmtId="0" fontId="0" fillId="0" borderId="0" xfId="0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10" fontId="0" fillId="0" borderId="0" xfId="0" applyNumberFormat="1"/>
    <xf numFmtId="2" fontId="0" fillId="0" borderId="0" xfId="0" applyNumberFormat="1"/>
    <xf numFmtId="0" fontId="2" fillId="0" borderId="6" xfId="0" applyFont="1" applyBorder="1"/>
    <xf numFmtId="2" fontId="0" fillId="0" borderId="6" xfId="0" applyNumberFormat="1" applyBorder="1"/>
    <xf numFmtId="0" fontId="2" fillId="0" borderId="5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11" borderId="0" xfId="0" applyFill="1"/>
    <xf numFmtId="0" fontId="0" fillId="11" borderId="5" xfId="0" applyFill="1" applyBorder="1"/>
    <xf numFmtId="2" fontId="0" fillId="12" borderId="5" xfId="0" applyNumberFormat="1" applyFill="1" applyBorder="1"/>
    <xf numFmtId="0" fontId="2" fillId="11" borderId="5" xfId="0" applyFont="1" applyFill="1" applyBorder="1"/>
    <xf numFmtId="0" fontId="0" fillId="0" borderId="5" xfId="0" applyFill="1" applyBorder="1"/>
    <xf numFmtId="0" fontId="0" fillId="12" borderId="5" xfId="0" applyFill="1" applyBorder="1"/>
    <xf numFmtId="10" fontId="0" fillId="12" borderId="5" xfId="1" applyNumberFormat="1" applyFont="1" applyFill="1" applyBorder="1"/>
    <xf numFmtId="44" fontId="0" fillId="13" borderId="5" xfId="0" applyNumberFormat="1" applyFill="1" applyBorder="1"/>
    <xf numFmtId="10" fontId="0" fillId="13" borderId="5" xfId="0" applyNumberFormat="1" applyFill="1" applyBorder="1"/>
    <xf numFmtId="2" fontId="0" fillId="13" borderId="5" xfId="0" applyNumberFormat="1" applyFill="1" applyBorder="1"/>
    <xf numFmtId="44" fontId="2" fillId="13" borderId="5" xfId="0" applyNumberFormat="1" applyFont="1" applyFill="1" applyBorder="1"/>
    <xf numFmtId="10" fontId="2" fillId="13" borderId="5" xfId="0" applyNumberFormat="1" applyFont="1" applyFill="1" applyBorder="1"/>
    <xf numFmtId="2" fontId="2" fillId="13" borderId="5" xfId="0" applyNumberFormat="1" applyFont="1" applyFill="1" applyBorder="1"/>
    <xf numFmtId="0" fontId="0" fillId="13" borderId="0" xfId="0" applyFill="1"/>
    <xf numFmtId="0" fontId="0" fillId="14" borderId="5" xfId="0" applyFill="1" applyBorder="1"/>
    <xf numFmtId="0" fontId="2" fillId="0" borderId="0" xfId="0" applyFont="1" applyFill="1" applyBorder="1" applyAlignment="1"/>
    <xf numFmtId="0" fontId="0" fillId="11" borderId="5" xfId="0" applyFont="1" applyFill="1" applyBorder="1"/>
    <xf numFmtId="165" fontId="0" fillId="0" borderId="0" xfId="0" applyNumberFormat="1"/>
    <xf numFmtId="0" fontId="11" fillId="0" borderId="0" xfId="2"/>
    <xf numFmtId="0" fontId="12" fillId="0" borderId="0" xfId="2" applyFont="1" applyFill="1" applyAlignment="1"/>
    <xf numFmtId="0" fontId="13" fillId="0" borderId="0" xfId="2" applyFont="1" applyAlignment="1">
      <alignment horizontal="center" vertical="center" wrapText="1"/>
    </xf>
    <xf numFmtId="0" fontId="8" fillId="0" borderId="0" xfId="2" applyFont="1" applyAlignment="1">
      <alignment horizontal="right" vertical="center" wrapText="1"/>
    </xf>
    <xf numFmtId="0" fontId="14" fillId="0" borderId="0" xfId="2" applyFont="1" applyAlignment="1">
      <alignment horizontal="right" vertical="center" wrapText="1"/>
    </xf>
    <xf numFmtId="0" fontId="15" fillId="0" borderId="0" xfId="2" applyFont="1" applyAlignment="1">
      <alignment horizontal="right" vertical="center" wrapText="1"/>
    </xf>
    <xf numFmtId="16" fontId="8" fillId="0" borderId="0" xfId="2" applyNumberFormat="1" applyFont="1" applyAlignment="1">
      <alignment horizontal="right" vertical="center" wrapText="1"/>
    </xf>
    <xf numFmtId="0" fontId="2" fillId="0" borderId="5" xfId="2" applyFont="1" applyBorder="1"/>
    <xf numFmtId="0" fontId="2" fillId="0" borderId="0" xfId="2" applyFont="1"/>
    <xf numFmtId="0" fontId="11" fillId="0" borderId="5" xfId="2" applyBorder="1"/>
    <xf numFmtId="0" fontId="11" fillId="0" borderId="5" xfId="2" applyFont="1" applyBorder="1"/>
    <xf numFmtId="0" fontId="11" fillId="0" borderId="0" xfId="2" applyFont="1"/>
    <xf numFmtId="1" fontId="11" fillId="16" borderId="5" xfId="2" applyNumberFormat="1" applyFill="1" applyBorder="1"/>
    <xf numFmtId="1" fontId="11" fillId="0" borderId="5" xfId="2" applyNumberFormat="1" applyBorder="1"/>
    <xf numFmtId="0" fontId="16" fillId="17" borderId="5" xfId="2" applyFont="1" applyFill="1" applyBorder="1" applyAlignment="1">
      <alignment horizontal="center" vertical="center" wrapText="1"/>
    </xf>
    <xf numFmtId="0" fontId="2" fillId="17" borderId="5" xfId="2" applyFont="1" applyFill="1" applyBorder="1" applyAlignment="1">
      <alignment vertical="center"/>
    </xf>
    <xf numFmtId="0" fontId="11" fillId="18" borderId="5" xfId="2" applyFont="1" applyFill="1" applyBorder="1"/>
    <xf numFmtId="0" fontId="11" fillId="18" borderId="5" xfId="2" applyFill="1" applyBorder="1"/>
    <xf numFmtId="0" fontId="16" fillId="0" borderId="0" xfId="2" applyFont="1" applyFill="1" applyBorder="1" applyAlignment="1">
      <alignment horizontal="center" vertical="center" wrapText="1"/>
    </xf>
    <xf numFmtId="0" fontId="11" fillId="0" borderId="0" xfId="2" applyFill="1" applyBorder="1"/>
    <xf numFmtId="0" fontId="2" fillId="0" borderId="0" xfId="2" applyFont="1" applyFill="1" applyBorder="1" applyAlignment="1">
      <alignment horizontal="center" vertical="center"/>
    </xf>
    <xf numFmtId="1" fontId="11" fillId="0" borderId="0" xfId="2" applyNumberFormat="1" applyFill="1" applyBorder="1"/>
    <xf numFmtId="166" fontId="11" fillId="0" borderId="0" xfId="2" applyNumberFormat="1" applyFill="1" applyBorder="1"/>
    <xf numFmtId="2" fontId="11" fillId="0" borderId="0" xfId="2" applyNumberFormat="1" applyFill="1" applyBorder="1"/>
    <xf numFmtId="0" fontId="17" fillId="0" borderId="0" xfId="2" applyFont="1" applyAlignment="1">
      <alignment horizontal="left" vertical="center" wrapText="1"/>
    </xf>
    <xf numFmtId="0" fontId="17" fillId="0" borderId="0" xfId="2" applyFont="1" applyAlignment="1">
      <alignment horizontal="right" vertical="center" wrapText="1"/>
    </xf>
    <xf numFmtId="167" fontId="11" fillId="0" borderId="0" xfId="2" applyNumberFormat="1" applyFill="1" applyBorder="1"/>
    <xf numFmtId="0" fontId="11" fillId="0" borderId="5" xfId="2" applyFill="1" applyBorder="1" applyAlignment="1">
      <alignment horizontal="center"/>
    </xf>
    <xf numFmtId="0" fontId="16" fillId="0" borderId="5" xfId="2" applyFont="1" applyFill="1" applyBorder="1" applyAlignment="1">
      <alignment horizontal="center" vertical="center" wrapText="1"/>
    </xf>
    <xf numFmtId="0" fontId="2" fillId="0" borderId="5" xfId="2" applyFont="1" applyFill="1" applyBorder="1" applyAlignment="1">
      <alignment vertical="center"/>
    </xf>
    <xf numFmtId="0" fontId="11" fillId="0" borderId="5" xfId="2" applyFill="1" applyBorder="1"/>
    <xf numFmtId="0" fontId="11" fillId="0" borderId="5" xfId="2" applyFont="1" applyFill="1" applyBorder="1"/>
    <xf numFmtId="0" fontId="11" fillId="19" borderId="5" xfId="2" applyFill="1" applyBorder="1"/>
    <xf numFmtId="0" fontId="2" fillId="0" borderId="5" xfId="2" applyFont="1" applyFill="1" applyBorder="1" applyAlignment="1">
      <alignment horizontal="center" vertical="center"/>
    </xf>
    <xf numFmtId="166" fontId="11" fillId="15" borderId="5" xfId="2" applyNumberFormat="1" applyFill="1" applyBorder="1"/>
    <xf numFmtId="0" fontId="11" fillId="0" borderId="7" xfId="2" applyFont="1" applyFill="1" applyBorder="1"/>
    <xf numFmtId="0" fontId="11" fillId="0" borderId="7" xfId="2" applyFill="1" applyBorder="1"/>
    <xf numFmtId="49" fontId="11" fillId="0" borderId="0" xfId="2" applyNumberFormat="1" applyFill="1" applyBorder="1"/>
    <xf numFmtId="49" fontId="2" fillId="0" borderId="6" xfId="2" applyNumberFormat="1" applyFont="1" applyFill="1" applyBorder="1" applyAlignment="1">
      <alignment horizontal="center" vertical="center"/>
    </xf>
    <xf numFmtId="49" fontId="16" fillId="0" borderId="5" xfId="2" applyNumberFormat="1" applyFont="1" applyFill="1" applyBorder="1" applyAlignment="1">
      <alignment horizontal="center" vertical="center" wrapText="1"/>
    </xf>
    <xf numFmtId="0" fontId="2" fillId="0" borderId="0" xfId="2" applyFont="1" applyBorder="1"/>
    <xf numFmtId="1" fontId="11" fillId="0" borderId="6" xfId="2" applyNumberFormat="1" applyBorder="1"/>
    <xf numFmtId="166" fontId="0" fillId="0" borderId="5" xfId="3" applyNumberFormat="1" applyFont="1" applyBorder="1"/>
    <xf numFmtId="2" fontId="11" fillId="0" borderId="0" xfId="2" applyNumberFormat="1" applyBorder="1"/>
    <xf numFmtId="0" fontId="11" fillId="16" borderId="0" xfId="2" applyFill="1"/>
    <xf numFmtId="0" fontId="11" fillId="0" borderId="0" xfId="2" applyFont="1" applyFill="1" applyBorder="1"/>
    <xf numFmtId="0" fontId="18" fillId="0" borderId="0" xfId="2" applyFont="1"/>
    <xf numFmtId="0" fontId="11" fillId="0" borderId="0" xfId="2" applyBorder="1" applyAlignment="1"/>
    <xf numFmtId="0" fontId="11" fillId="20" borderId="0" xfId="2" applyFill="1"/>
    <xf numFmtId="0" fontId="11" fillId="21" borderId="0" xfId="2" applyFill="1"/>
    <xf numFmtId="0" fontId="11" fillId="0" borderId="0" xfId="2" applyAlignment="1"/>
    <xf numFmtId="0" fontId="11" fillId="0" borderId="0" xfId="2" applyBorder="1" applyAlignment="1">
      <alignment horizontal="center"/>
    </xf>
    <xf numFmtId="0" fontId="11" fillId="0" borderId="9" xfId="2" applyFill="1" applyBorder="1" applyAlignment="1">
      <alignment horizontal="center"/>
    </xf>
    <xf numFmtId="0" fontId="16" fillId="0" borderId="8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vertical="center"/>
    </xf>
    <xf numFmtId="0" fontId="2" fillId="0" borderId="10" xfId="2" applyFont="1" applyBorder="1" applyAlignment="1">
      <alignment horizontal="center" vertical="center"/>
    </xf>
    <xf numFmtId="0" fontId="11" fillId="0" borderId="11" xfId="2" applyFill="1" applyBorder="1"/>
    <xf numFmtId="0" fontId="11" fillId="0" borderId="6" xfId="2" applyBorder="1"/>
    <xf numFmtId="0" fontId="11" fillId="0" borderId="12" xfId="2" applyFill="1" applyBorder="1"/>
    <xf numFmtId="0" fontId="11" fillId="0" borderId="0" xfId="2" applyAlignment="1">
      <alignment horizontal="left"/>
    </xf>
    <xf numFmtId="0" fontId="11" fillId="0" borderId="0" xfId="2" applyNumberFormat="1"/>
    <xf numFmtId="0" fontId="0" fillId="11" borderId="0" xfId="0" applyFill="1" applyBorder="1"/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1" fillId="15" borderId="0" xfId="2" applyFill="1" applyAlignment="1"/>
    <xf numFmtId="0" fontId="2" fillId="0" borderId="0" xfId="2" applyFont="1" applyFill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11" fillId="0" borderId="5" xfId="2" applyBorder="1" applyAlignment="1"/>
    <xf numFmtId="0" fontId="11" fillId="0" borderId="7" xfId="2" applyBorder="1" applyAlignment="1"/>
    <xf numFmtId="0" fontId="11" fillId="0" borderId="8" xfId="2" applyBorder="1" applyAlignment="1"/>
  </cellXfs>
  <cellStyles count="4">
    <cellStyle name="Обычный" xfId="0" builtinId="0"/>
    <cellStyle name="Обычный 2" xfId="2"/>
    <cellStyle name="Процентный" xfId="1" builtinId="5"/>
    <cellStyle name="Процентный 2" xfId="3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numFmt numFmtId="14" formatCode="0.00%"/>
    </dxf>
    <dxf>
      <numFmt numFmtId="2" formatCode="0.00"/>
    </dxf>
    <dxf>
      <numFmt numFmtId="2" formatCode="0.00"/>
    </dxf>
    <dxf>
      <numFmt numFmtId="165" formatCode="0&quot; countries&quot;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34" formatCode="_(&quot;$&quot;* #,##0.00_);_(&quot;$&quot;* \(#,##0.00\);_(&quot;$&quot;* &quot;-&quot;??_);_(@_)"/>
    </dxf>
    <dxf>
      <fill>
        <patternFill>
          <bgColor rgb="FFB7F4B2"/>
        </patternFill>
      </fill>
    </dxf>
    <dxf>
      <fill>
        <patternFill>
          <bgColor rgb="FFF3F9A7"/>
        </patternFill>
      </fill>
    </dxf>
    <dxf>
      <fill>
        <patternFill>
          <bgColor theme="9" tint="0.39994506668294322"/>
        </patternFill>
      </fill>
    </dxf>
    <dxf>
      <fill>
        <patternFill>
          <bgColor rgb="FFACEFF2"/>
        </patternFill>
      </fill>
    </dxf>
  </dxfs>
  <tableStyles count="0" defaultTableStyle="TableStyleMedium9" defaultPivotStyle="PivotStyleLight16"/>
  <colors>
    <mruColors>
      <color rgb="FFF7F791"/>
      <color rgb="FF9EF8BA"/>
      <color rgb="FF3E8FFC"/>
      <color rgb="FFADFDFB"/>
      <color rgb="FFCEFEFD"/>
      <color rgb="FFACEFF2"/>
      <color rgb="FFCCFFFF"/>
      <color rgb="FFFF0066"/>
      <color rgb="FF5D5DF5"/>
      <color rgb="FFB7F4B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Dependence of Price and PPI</a:t>
            </a:r>
            <a:endParaRPr lang="az-Cyrl-AZ"/>
          </a:p>
        </c:rich>
      </c:tx>
      <c:layout>
        <c:manualLayout>
          <c:xMode val="edge"/>
          <c:yMode val="edge"/>
          <c:x val="0.28130775550563131"/>
          <c:y val="2.2935779816513836E-2"/>
        </c:manualLayout>
      </c:layout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9EF8BA"/>
              </a:solidFill>
              <a:ln>
                <a:solidFill>
                  <a:srgbClr val="9EF8BA"/>
                </a:solidFill>
              </a:ln>
            </c:spPr>
          </c:marker>
          <c:trendline>
            <c:trendlineType val="linear"/>
          </c:trendline>
          <c:xVal>
            <c:numRef>
              <c:f>Charts!$E$2:$E$65</c:f>
              <c:numCache>
                <c:formatCode>0.00</c:formatCode>
                <c:ptCount val="64"/>
                <c:pt idx="0">
                  <c:v>118.7</c:v>
                </c:pt>
                <c:pt idx="1">
                  <c:v>95</c:v>
                </c:pt>
                <c:pt idx="2">
                  <c:v>38.4</c:v>
                </c:pt>
                <c:pt idx="3">
                  <c:v>101.2</c:v>
                </c:pt>
                <c:pt idx="4">
                  <c:v>102.1</c:v>
                </c:pt>
                <c:pt idx="5">
                  <c:v>115.7</c:v>
                </c:pt>
                <c:pt idx="6">
                  <c:v>22.7</c:v>
                </c:pt>
                <c:pt idx="7">
                  <c:v>80.5</c:v>
                </c:pt>
                <c:pt idx="8">
                  <c:v>123.4</c:v>
                </c:pt>
                <c:pt idx="9">
                  <c:v>91.2</c:v>
                </c:pt>
                <c:pt idx="10">
                  <c:v>94.5</c:v>
                </c:pt>
                <c:pt idx="11">
                  <c:v>54.8</c:v>
                </c:pt>
                <c:pt idx="12">
                  <c:v>61.4</c:v>
                </c:pt>
                <c:pt idx="13">
                  <c:v>98.8</c:v>
                </c:pt>
                <c:pt idx="14">
                  <c:v>86.2</c:v>
                </c:pt>
                <c:pt idx="15">
                  <c:v>107.6</c:v>
                </c:pt>
                <c:pt idx="16">
                  <c:v>41.9</c:v>
                </c:pt>
                <c:pt idx="17">
                  <c:v>82.6</c:v>
                </c:pt>
                <c:pt idx="18">
                  <c:v>66.5</c:v>
                </c:pt>
                <c:pt idx="19">
                  <c:v>52.9</c:v>
                </c:pt>
                <c:pt idx="20">
                  <c:v>56.7</c:v>
                </c:pt>
                <c:pt idx="21">
                  <c:v>127.1</c:v>
                </c:pt>
                <c:pt idx="22">
                  <c:v>50.6</c:v>
                </c:pt>
                <c:pt idx="23">
                  <c:v>107.8</c:v>
                </c:pt>
                <c:pt idx="24">
                  <c:v>51.7</c:v>
                </c:pt>
                <c:pt idx="25">
                  <c:v>56.3</c:v>
                </c:pt>
                <c:pt idx="26">
                  <c:v>61.7</c:v>
                </c:pt>
                <c:pt idx="27">
                  <c:v>82.5</c:v>
                </c:pt>
                <c:pt idx="28">
                  <c:v>110.9</c:v>
                </c:pt>
                <c:pt idx="29">
                  <c:v>36.799999999999997</c:v>
                </c:pt>
                <c:pt idx="30">
                  <c:v>101.9</c:v>
                </c:pt>
                <c:pt idx="31">
                  <c:v>98.9</c:v>
                </c:pt>
                <c:pt idx="32">
                  <c:v>93</c:v>
                </c:pt>
                <c:pt idx="33">
                  <c:v>28.7</c:v>
                </c:pt>
                <c:pt idx="34">
                  <c:v>95.6</c:v>
                </c:pt>
                <c:pt idx="35">
                  <c:v>96.7</c:v>
                </c:pt>
                <c:pt idx="36">
                  <c:v>71.8</c:v>
                </c:pt>
                <c:pt idx="37">
                  <c:v>16</c:v>
                </c:pt>
                <c:pt idx="38">
                  <c:v>108.2</c:v>
                </c:pt>
                <c:pt idx="39">
                  <c:v>56.2</c:v>
                </c:pt>
                <c:pt idx="40">
                  <c:v>37.299999999999997</c:v>
                </c:pt>
                <c:pt idx="41">
                  <c:v>64</c:v>
                </c:pt>
                <c:pt idx="42">
                  <c:v>31.3</c:v>
                </c:pt>
                <c:pt idx="43">
                  <c:v>123.6</c:v>
                </c:pt>
                <c:pt idx="44">
                  <c:v>62.3</c:v>
                </c:pt>
                <c:pt idx="45">
                  <c:v>85.5</c:v>
                </c:pt>
                <c:pt idx="46">
                  <c:v>33.200000000000003</c:v>
                </c:pt>
                <c:pt idx="47">
                  <c:v>31.1</c:v>
                </c:pt>
                <c:pt idx="48">
                  <c:v>43.5</c:v>
                </c:pt>
                <c:pt idx="49">
                  <c:v>38</c:v>
                </c:pt>
                <c:pt idx="50">
                  <c:v>24.4</c:v>
                </c:pt>
                <c:pt idx="51">
                  <c:v>31.5</c:v>
                </c:pt>
                <c:pt idx="52">
                  <c:v>100.4</c:v>
                </c:pt>
                <c:pt idx="53">
                  <c:v>32</c:v>
                </c:pt>
                <c:pt idx="54">
                  <c:v>22.4</c:v>
                </c:pt>
                <c:pt idx="55">
                  <c:v>31</c:v>
                </c:pt>
                <c:pt idx="56">
                  <c:v>53.1</c:v>
                </c:pt>
                <c:pt idx="57">
                  <c:v>65.7</c:v>
                </c:pt>
                <c:pt idx="58">
                  <c:v>21.9</c:v>
                </c:pt>
                <c:pt idx="59">
                  <c:v>64.599999999999994</c:v>
                </c:pt>
                <c:pt idx="60">
                  <c:v>27.5</c:v>
                </c:pt>
                <c:pt idx="61">
                  <c:v>83.9</c:v>
                </c:pt>
                <c:pt idx="62">
                  <c:v>52.5</c:v>
                </c:pt>
                <c:pt idx="63">
                  <c:v>12.4</c:v>
                </c:pt>
              </c:numCache>
            </c:numRef>
          </c:xVal>
          <c:yVal>
            <c:numRef>
              <c:f>Charts!$C$2:$C$65</c:f>
              <c:numCache>
                <c:formatCode>"$"#,##0.00_);[Red]\("$"#,##0.00\)</c:formatCode>
                <c:ptCount val="64"/>
                <c:pt idx="0">
                  <c:v>6.71</c:v>
                </c:pt>
                <c:pt idx="1">
                  <c:v>6.26</c:v>
                </c:pt>
                <c:pt idx="2">
                  <c:v>6.08</c:v>
                </c:pt>
                <c:pt idx="3">
                  <c:v>5.59</c:v>
                </c:pt>
                <c:pt idx="4">
                  <c:v>5.25</c:v>
                </c:pt>
                <c:pt idx="5">
                  <c:v>5.15</c:v>
                </c:pt>
                <c:pt idx="6">
                  <c:v>5.08</c:v>
                </c:pt>
                <c:pt idx="7">
                  <c:v>4.95</c:v>
                </c:pt>
                <c:pt idx="8">
                  <c:v>4.9000000000000004</c:v>
                </c:pt>
                <c:pt idx="9">
                  <c:v>4.7699999999999996</c:v>
                </c:pt>
                <c:pt idx="10">
                  <c:v>4.7699999999999996</c:v>
                </c:pt>
                <c:pt idx="11">
                  <c:v>4.7699999999999996</c:v>
                </c:pt>
                <c:pt idx="12">
                  <c:v>4.7699999999999996</c:v>
                </c:pt>
                <c:pt idx="13">
                  <c:v>4.7699999999999996</c:v>
                </c:pt>
                <c:pt idx="14">
                  <c:v>4.7699999999999996</c:v>
                </c:pt>
                <c:pt idx="15">
                  <c:v>4.7699999999999996</c:v>
                </c:pt>
                <c:pt idx="16">
                  <c:v>4.7699999999999996</c:v>
                </c:pt>
                <c:pt idx="17">
                  <c:v>4.7699999999999996</c:v>
                </c:pt>
                <c:pt idx="18">
                  <c:v>4.7699999999999996</c:v>
                </c:pt>
                <c:pt idx="19">
                  <c:v>4.7699999999999996</c:v>
                </c:pt>
                <c:pt idx="20">
                  <c:v>4.7699999999999996</c:v>
                </c:pt>
                <c:pt idx="21">
                  <c:v>4.7699999999999996</c:v>
                </c:pt>
                <c:pt idx="22">
                  <c:v>4.7699999999999996</c:v>
                </c:pt>
                <c:pt idx="23">
                  <c:v>4.7699999999999996</c:v>
                </c:pt>
                <c:pt idx="24">
                  <c:v>4.7699999999999996</c:v>
                </c:pt>
                <c:pt idx="25">
                  <c:v>4.7699999999999996</c:v>
                </c:pt>
                <c:pt idx="26">
                  <c:v>4.7699999999999996</c:v>
                </c:pt>
                <c:pt idx="27">
                  <c:v>4.7699999999999996</c:v>
                </c:pt>
                <c:pt idx="28">
                  <c:v>4.63</c:v>
                </c:pt>
                <c:pt idx="29">
                  <c:v>4.57</c:v>
                </c:pt>
                <c:pt idx="30">
                  <c:v>4.53</c:v>
                </c:pt>
                <c:pt idx="31">
                  <c:v>4.4400000000000004</c:v>
                </c:pt>
                <c:pt idx="32">
                  <c:v>4.43</c:v>
                </c:pt>
                <c:pt idx="33">
                  <c:v>4.25</c:v>
                </c:pt>
                <c:pt idx="34">
                  <c:v>4.24</c:v>
                </c:pt>
                <c:pt idx="35">
                  <c:v>4.2300000000000004</c:v>
                </c:pt>
                <c:pt idx="36">
                  <c:v>3.97</c:v>
                </c:pt>
                <c:pt idx="37">
                  <c:v>3.72</c:v>
                </c:pt>
                <c:pt idx="38">
                  <c:v>3.69</c:v>
                </c:pt>
                <c:pt idx="39">
                  <c:v>3.68</c:v>
                </c:pt>
                <c:pt idx="40">
                  <c:v>3.66</c:v>
                </c:pt>
                <c:pt idx="41">
                  <c:v>3.59</c:v>
                </c:pt>
                <c:pt idx="42">
                  <c:v>3.57</c:v>
                </c:pt>
                <c:pt idx="43">
                  <c:v>3.57</c:v>
                </c:pt>
                <c:pt idx="44">
                  <c:v>3.56</c:v>
                </c:pt>
                <c:pt idx="45">
                  <c:v>3.5</c:v>
                </c:pt>
                <c:pt idx="46">
                  <c:v>3.5</c:v>
                </c:pt>
                <c:pt idx="47">
                  <c:v>3.48</c:v>
                </c:pt>
                <c:pt idx="48">
                  <c:v>3.43</c:v>
                </c:pt>
                <c:pt idx="49">
                  <c:v>3.24</c:v>
                </c:pt>
                <c:pt idx="50">
                  <c:v>3.16</c:v>
                </c:pt>
                <c:pt idx="51">
                  <c:v>2.95</c:v>
                </c:pt>
                <c:pt idx="52">
                  <c:v>2.83</c:v>
                </c:pt>
                <c:pt idx="53">
                  <c:v>2.77</c:v>
                </c:pt>
                <c:pt idx="54">
                  <c:v>2.75</c:v>
                </c:pt>
                <c:pt idx="55">
                  <c:v>2.68</c:v>
                </c:pt>
                <c:pt idx="56">
                  <c:v>2.65</c:v>
                </c:pt>
                <c:pt idx="57">
                  <c:v>2.4500000000000002</c:v>
                </c:pt>
                <c:pt idx="58">
                  <c:v>2.4300000000000002</c:v>
                </c:pt>
                <c:pt idx="59">
                  <c:v>2.39</c:v>
                </c:pt>
                <c:pt idx="60">
                  <c:v>2.34</c:v>
                </c:pt>
                <c:pt idx="61">
                  <c:v>2.34</c:v>
                </c:pt>
                <c:pt idx="62">
                  <c:v>2.2799999999999998</c:v>
                </c:pt>
                <c:pt idx="63">
                  <c:v>1.76</c:v>
                </c:pt>
              </c:numCache>
            </c:numRef>
          </c:yVal>
        </c:ser>
        <c:axId val="149679488"/>
        <c:axId val="150947328"/>
      </c:scatterChart>
      <c:valAx>
        <c:axId val="149679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Purchasing Power Index </a:t>
                </a:r>
                <a:endParaRPr lang="az-Cyrl-AZ"/>
              </a:p>
            </c:rich>
          </c:tx>
          <c:layout>
            <c:manualLayout>
              <c:xMode val="edge"/>
              <c:yMode val="edge"/>
              <c:x val="0.38022662333413376"/>
              <c:y val="0.91894098100122756"/>
            </c:manualLayout>
          </c:layout>
        </c:title>
        <c:numFmt formatCode="0.00" sourceLinked="1"/>
        <c:tickLblPos val="nextTo"/>
        <c:crossAx val="150947328"/>
        <c:crosses val="autoZero"/>
        <c:crossBetween val="midCat"/>
      </c:valAx>
      <c:valAx>
        <c:axId val="150947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Big Mac Price</a:t>
                </a:r>
                <a:endParaRPr lang="az-Cyrl-AZ"/>
              </a:p>
            </c:rich>
          </c:tx>
          <c:layout>
            <c:manualLayout>
              <c:xMode val="edge"/>
              <c:yMode val="edge"/>
              <c:x val="1.3850415512465401E-2"/>
              <c:y val="0.35290038286498665"/>
            </c:manualLayout>
          </c:layout>
        </c:title>
        <c:numFmt formatCode="&quot;$&quot;#,##0.00_);[Red]\(&quot;$&quot;#,##0.00\)" sourceLinked="1"/>
        <c:tickLblPos val="nextTo"/>
        <c:crossAx val="149679488"/>
        <c:crosses val="autoZero"/>
        <c:crossBetween val="midCat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Dependence of Price and BMI</a:t>
            </a:r>
            <a:endParaRPr lang="az-Cyrl-AZ" sz="1800" b="1" i="0" baseline="0"/>
          </a:p>
        </c:rich>
      </c:tx>
      <c:layout>
        <c:manualLayout>
          <c:xMode val="edge"/>
          <c:yMode val="edge"/>
          <c:x val="0.25280786201363831"/>
          <c:y val="3.6919831223628692E-2"/>
        </c:manualLayout>
      </c:layout>
    </c:title>
    <c:plotArea>
      <c:layout/>
      <c:lineChart>
        <c:grouping val="standard"/>
        <c:ser>
          <c:idx val="0"/>
          <c:order val="0"/>
          <c:tx>
            <c:strRef>
              <c:f>Charts!$C$1</c:f>
              <c:strCache>
                <c:ptCount val="1"/>
                <c:pt idx="0">
                  <c:v>Big Mac Price</c:v>
                </c:pt>
              </c:strCache>
            </c:strRef>
          </c:tx>
          <c:marker>
            <c:symbol val="none"/>
          </c:marker>
          <c:cat>
            <c:strRef>
              <c:f>Charts!$B$2:$B$65</c:f>
              <c:strCache>
                <c:ptCount val="64"/>
                <c:pt idx="0">
                  <c:v>Switzerland</c:v>
                </c:pt>
                <c:pt idx="1">
                  <c:v>Norway</c:v>
                </c:pt>
                <c:pt idx="2">
                  <c:v>Uruguay</c:v>
                </c:pt>
                <c:pt idx="3">
                  <c:v>Sweden</c:v>
                </c:pt>
                <c:pt idx="4">
                  <c:v>Canada</c:v>
                </c:pt>
                <c:pt idx="5">
                  <c:v>United States</c:v>
                </c:pt>
                <c:pt idx="6">
                  <c:v>Lebanon</c:v>
                </c:pt>
                <c:pt idx="7">
                  <c:v>Israel</c:v>
                </c:pt>
                <c:pt idx="8">
                  <c:v>United Arab Emirates</c:v>
                </c:pt>
                <c:pt idx="9">
                  <c:v>Austria</c:v>
                </c:pt>
                <c:pt idx="10">
                  <c:v>Belgium</c:v>
                </c:pt>
                <c:pt idx="11">
                  <c:v>Cyprus</c:v>
                </c:pt>
                <c:pt idx="12">
                  <c:v>Estonia</c:v>
                </c:pt>
                <c:pt idx="13">
                  <c:v>Finland</c:v>
                </c:pt>
                <c:pt idx="14">
                  <c:v>France</c:v>
                </c:pt>
                <c:pt idx="15">
                  <c:v>Germany</c:v>
                </c:pt>
                <c:pt idx="16">
                  <c:v>Greece</c:v>
                </c:pt>
                <c:pt idx="17">
                  <c:v>Ireland</c:v>
                </c:pt>
                <c:pt idx="18">
                  <c:v>Italy</c:v>
                </c:pt>
                <c:pt idx="19">
                  <c:v>Latvia</c:v>
                </c:pt>
                <c:pt idx="20">
                  <c:v>Lithuania</c:v>
                </c:pt>
                <c:pt idx="21">
                  <c:v>Luxembourg</c:v>
                </c:pt>
                <c:pt idx="22">
                  <c:v>Malta</c:v>
                </c:pt>
                <c:pt idx="23">
                  <c:v>Netherlands</c:v>
                </c:pt>
                <c:pt idx="24">
                  <c:v>Portugal</c:v>
                </c:pt>
                <c:pt idx="25">
                  <c:v>Slovakia</c:v>
                </c:pt>
                <c:pt idx="26">
                  <c:v>Slovenia</c:v>
                </c:pt>
                <c:pt idx="27">
                  <c:v>Spain</c:v>
                </c:pt>
                <c:pt idx="28">
                  <c:v>Australia</c:v>
                </c:pt>
                <c:pt idx="29">
                  <c:v>Argentina</c:v>
                </c:pt>
                <c:pt idx="30">
                  <c:v>Saudi Arabia</c:v>
                </c:pt>
                <c:pt idx="31">
                  <c:v>United Kingdom</c:v>
                </c:pt>
                <c:pt idx="32">
                  <c:v>New Zealand</c:v>
                </c:pt>
                <c:pt idx="33">
                  <c:v>Brazil</c:v>
                </c:pt>
                <c:pt idx="34">
                  <c:v>Singapore</c:v>
                </c:pt>
                <c:pt idx="35">
                  <c:v>Kuwait</c:v>
                </c:pt>
                <c:pt idx="36">
                  <c:v>Czech Republic</c:v>
                </c:pt>
                <c:pt idx="37">
                  <c:v>Sri Lanka</c:v>
                </c:pt>
                <c:pt idx="38">
                  <c:v>Oman</c:v>
                </c:pt>
                <c:pt idx="39">
                  <c:v>Croatia</c:v>
                </c:pt>
                <c:pt idx="40">
                  <c:v>Chile</c:v>
                </c:pt>
                <c:pt idx="41">
                  <c:v>Poland</c:v>
                </c:pt>
                <c:pt idx="42">
                  <c:v>Peru</c:v>
                </c:pt>
                <c:pt idx="43">
                  <c:v>Qatar</c:v>
                </c:pt>
                <c:pt idx="44">
                  <c:v>China</c:v>
                </c:pt>
                <c:pt idx="45">
                  <c:v>South Korea</c:v>
                </c:pt>
                <c:pt idx="46">
                  <c:v>Thailand</c:v>
                </c:pt>
                <c:pt idx="47">
                  <c:v>Colombia</c:v>
                </c:pt>
                <c:pt idx="48">
                  <c:v>Mexico</c:v>
                </c:pt>
                <c:pt idx="49">
                  <c:v>Jordan</c:v>
                </c:pt>
                <c:pt idx="50">
                  <c:v>Pakistan</c:v>
                </c:pt>
                <c:pt idx="51">
                  <c:v>Vietnam</c:v>
                </c:pt>
                <c:pt idx="52">
                  <c:v>Japan</c:v>
                </c:pt>
                <c:pt idx="53">
                  <c:v>Azerbaijan</c:v>
                </c:pt>
                <c:pt idx="54">
                  <c:v>Philippines</c:v>
                </c:pt>
                <c:pt idx="55">
                  <c:v>Turkey</c:v>
                </c:pt>
                <c:pt idx="56">
                  <c:v>Hungary</c:v>
                </c:pt>
                <c:pt idx="57">
                  <c:v>Malaysia</c:v>
                </c:pt>
                <c:pt idx="58">
                  <c:v>Egypt</c:v>
                </c:pt>
                <c:pt idx="59">
                  <c:v>India</c:v>
                </c:pt>
                <c:pt idx="60">
                  <c:v>Indonesia</c:v>
                </c:pt>
                <c:pt idx="61">
                  <c:v>South Africa</c:v>
                </c:pt>
                <c:pt idx="62">
                  <c:v>Romania</c:v>
                </c:pt>
                <c:pt idx="63">
                  <c:v>Venezuela</c:v>
                </c:pt>
              </c:strCache>
            </c:strRef>
          </c:cat>
          <c:val>
            <c:numRef>
              <c:f>Charts!$C$2:$C$65</c:f>
              <c:numCache>
                <c:formatCode>"$"#,##0.00_);[Red]\("$"#,##0.00\)</c:formatCode>
                <c:ptCount val="64"/>
                <c:pt idx="0">
                  <c:v>6.71</c:v>
                </c:pt>
                <c:pt idx="1">
                  <c:v>6.26</c:v>
                </c:pt>
                <c:pt idx="2">
                  <c:v>6.08</c:v>
                </c:pt>
                <c:pt idx="3">
                  <c:v>5.59</c:v>
                </c:pt>
                <c:pt idx="4">
                  <c:v>5.25</c:v>
                </c:pt>
                <c:pt idx="5">
                  <c:v>5.15</c:v>
                </c:pt>
                <c:pt idx="6">
                  <c:v>5.08</c:v>
                </c:pt>
                <c:pt idx="7">
                  <c:v>4.95</c:v>
                </c:pt>
                <c:pt idx="8">
                  <c:v>4.9000000000000004</c:v>
                </c:pt>
                <c:pt idx="9">
                  <c:v>4.7699999999999996</c:v>
                </c:pt>
                <c:pt idx="10">
                  <c:v>4.7699999999999996</c:v>
                </c:pt>
                <c:pt idx="11">
                  <c:v>4.7699999999999996</c:v>
                </c:pt>
                <c:pt idx="12">
                  <c:v>4.7699999999999996</c:v>
                </c:pt>
                <c:pt idx="13">
                  <c:v>4.7699999999999996</c:v>
                </c:pt>
                <c:pt idx="14">
                  <c:v>4.7699999999999996</c:v>
                </c:pt>
                <c:pt idx="15">
                  <c:v>4.7699999999999996</c:v>
                </c:pt>
                <c:pt idx="16">
                  <c:v>4.7699999999999996</c:v>
                </c:pt>
                <c:pt idx="17">
                  <c:v>4.7699999999999996</c:v>
                </c:pt>
                <c:pt idx="18">
                  <c:v>4.7699999999999996</c:v>
                </c:pt>
                <c:pt idx="19">
                  <c:v>4.7699999999999996</c:v>
                </c:pt>
                <c:pt idx="20">
                  <c:v>4.7699999999999996</c:v>
                </c:pt>
                <c:pt idx="21">
                  <c:v>4.7699999999999996</c:v>
                </c:pt>
                <c:pt idx="22">
                  <c:v>4.7699999999999996</c:v>
                </c:pt>
                <c:pt idx="23">
                  <c:v>4.7699999999999996</c:v>
                </c:pt>
                <c:pt idx="24">
                  <c:v>4.7699999999999996</c:v>
                </c:pt>
                <c:pt idx="25">
                  <c:v>4.7699999999999996</c:v>
                </c:pt>
                <c:pt idx="26">
                  <c:v>4.7699999999999996</c:v>
                </c:pt>
                <c:pt idx="27">
                  <c:v>4.7699999999999996</c:v>
                </c:pt>
                <c:pt idx="28">
                  <c:v>4.63</c:v>
                </c:pt>
                <c:pt idx="29">
                  <c:v>4.57</c:v>
                </c:pt>
                <c:pt idx="30">
                  <c:v>4.53</c:v>
                </c:pt>
                <c:pt idx="31">
                  <c:v>4.4400000000000004</c:v>
                </c:pt>
                <c:pt idx="32">
                  <c:v>4.43</c:v>
                </c:pt>
                <c:pt idx="33">
                  <c:v>4.25</c:v>
                </c:pt>
                <c:pt idx="34">
                  <c:v>4.24</c:v>
                </c:pt>
                <c:pt idx="35">
                  <c:v>4.2300000000000004</c:v>
                </c:pt>
                <c:pt idx="36">
                  <c:v>3.97</c:v>
                </c:pt>
                <c:pt idx="37">
                  <c:v>3.72</c:v>
                </c:pt>
                <c:pt idx="38">
                  <c:v>3.69</c:v>
                </c:pt>
                <c:pt idx="39">
                  <c:v>3.68</c:v>
                </c:pt>
                <c:pt idx="40">
                  <c:v>3.66</c:v>
                </c:pt>
                <c:pt idx="41">
                  <c:v>3.59</c:v>
                </c:pt>
                <c:pt idx="42">
                  <c:v>3.57</c:v>
                </c:pt>
                <c:pt idx="43">
                  <c:v>3.57</c:v>
                </c:pt>
                <c:pt idx="44">
                  <c:v>3.56</c:v>
                </c:pt>
                <c:pt idx="45">
                  <c:v>3.5</c:v>
                </c:pt>
                <c:pt idx="46">
                  <c:v>3.5</c:v>
                </c:pt>
                <c:pt idx="47">
                  <c:v>3.48</c:v>
                </c:pt>
                <c:pt idx="48">
                  <c:v>3.43</c:v>
                </c:pt>
                <c:pt idx="49">
                  <c:v>3.24</c:v>
                </c:pt>
                <c:pt idx="50">
                  <c:v>3.16</c:v>
                </c:pt>
                <c:pt idx="51">
                  <c:v>2.95</c:v>
                </c:pt>
                <c:pt idx="52">
                  <c:v>2.83</c:v>
                </c:pt>
                <c:pt idx="53">
                  <c:v>2.77</c:v>
                </c:pt>
                <c:pt idx="54">
                  <c:v>2.75</c:v>
                </c:pt>
                <c:pt idx="55">
                  <c:v>2.68</c:v>
                </c:pt>
                <c:pt idx="56">
                  <c:v>2.65</c:v>
                </c:pt>
                <c:pt idx="57">
                  <c:v>2.4500000000000002</c:v>
                </c:pt>
                <c:pt idx="58">
                  <c:v>2.4300000000000002</c:v>
                </c:pt>
                <c:pt idx="59">
                  <c:v>2.39</c:v>
                </c:pt>
                <c:pt idx="60">
                  <c:v>2.34</c:v>
                </c:pt>
                <c:pt idx="61">
                  <c:v>2.34</c:v>
                </c:pt>
                <c:pt idx="62">
                  <c:v>2.2799999999999998</c:v>
                </c:pt>
                <c:pt idx="63">
                  <c:v>1.76</c:v>
                </c:pt>
              </c:numCache>
            </c:numRef>
          </c:val>
        </c:ser>
        <c:marker val="1"/>
        <c:axId val="150977536"/>
        <c:axId val="150803200"/>
      </c:lineChart>
      <c:lineChart>
        <c:grouping val="standard"/>
        <c:ser>
          <c:idx val="1"/>
          <c:order val="1"/>
          <c:tx>
            <c:strRef>
              <c:f>Charts!$D$1</c:f>
              <c:strCache>
                <c:ptCount val="1"/>
                <c:pt idx="0">
                  <c:v>Big Mac Index</c:v>
                </c:pt>
              </c:strCache>
            </c:strRef>
          </c:tx>
          <c:spPr>
            <a:ln>
              <a:solidFill>
                <a:srgbClr val="FF0066"/>
              </a:solidFill>
            </a:ln>
          </c:spPr>
          <c:marker>
            <c:symbol val="none"/>
          </c:marker>
          <c:val>
            <c:numRef>
              <c:f>Charts!$D$2:$D$65</c:f>
              <c:numCache>
                <c:formatCode>0.00%</c:formatCode>
                <c:ptCount val="64"/>
                <c:pt idx="0">
                  <c:v>0.30330000000000001</c:v>
                </c:pt>
                <c:pt idx="1">
                  <c:v>0.21629999999999999</c:v>
                </c:pt>
                <c:pt idx="2">
                  <c:v>0.18149999999999999</c:v>
                </c:pt>
                <c:pt idx="3">
                  <c:v>8.5300000000000001E-2</c:v>
                </c:pt>
                <c:pt idx="4">
                  <c:v>1.9699999999999999E-2</c:v>
                </c:pt>
                <c:pt idx="5" formatCode="0%">
                  <c:v>0</c:v>
                </c:pt>
                <c:pt idx="6">
                  <c:v>-1.4E-2</c:v>
                </c:pt>
                <c:pt idx="7">
                  <c:v>-3.9699999999999999E-2</c:v>
                </c:pt>
                <c:pt idx="8">
                  <c:v>-4.8399999999999999E-2</c:v>
                </c:pt>
                <c:pt idx="9">
                  <c:v>-7.4700000000000003E-2</c:v>
                </c:pt>
                <c:pt idx="10">
                  <c:v>-7.4700000000000003E-2</c:v>
                </c:pt>
                <c:pt idx="11">
                  <c:v>-7.4700000000000003E-2</c:v>
                </c:pt>
                <c:pt idx="12">
                  <c:v>-7.4700000000000003E-2</c:v>
                </c:pt>
                <c:pt idx="13">
                  <c:v>-7.4700000000000003E-2</c:v>
                </c:pt>
                <c:pt idx="14">
                  <c:v>-7.4700000000000003E-2</c:v>
                </c:pt>
                <c:pt idx="15">
                  <c:v>-7.4700000000000003E-2</c:v>
                </c:pt>
                <c:pt idx="16">
                  <c:v>-7.4700000000000003E-2</c:v>
                </c:pt>
                <c:pt idx="17">
                  <c:v>-7.4700000000000003E-2</c:v>
                </c:pt>
                <c:pt idx="18">
                  <c:v>-7.4700000000000003E-2</c:v>
                </c:pt>
                <c:pt idx="19">
                  <c:v>-7.4700000000000003E-2</c:v>
                </c:pt>
                <c:pt idx="20">
                  <c:v>-7.4700000000000003E-2</c:v>
                </c:pt>
                <c:pt idx="21">
                  <c:v>-7.4700000000000003E-2</c:v>
                </c:pt>
                <c:pt idx="22">
                  <c:v>-7.4700000000000003E-2</c:v>
                </c:pt>
                <c:pt idx="23">
                  <c:v>-7.4700000000000003E-2</c:v>
                </c:pt>
                <c:pt idx="24">
                  <c:v>-7.4700000000000003E-2</c:v>
                </c:pt>
                <c:pt idx="25">
                  <c:v>-7.4700000000000003E-2</c:v>
                </c:pt>
                <c:pt idx="26">
                  <c:v>-7.4700000000000003E-2</c:v>
                </c:pt>
                <c:pt idx="27">
                  <c:v>-7.4700000000000003E-2</c:v>
                </c:pt>
                <c:pt idx="28">
                  <c:v>-0.1018</c:v>
                </c:pt>
                <c:pt idx="29">
                  <c:v>-0.11269999999999999</c:v>
                </c:pt>
                <c:pt idx="30">
                  <c:v>-0.12089999999999999</c:v>
                </c:pt>
                <c:pt idx="31">
                  <c:v>-0.13789999999999999</c:v>
                </c:pt>
                <c:pt idx="32">
                  <c:v>-0.1404</c:v>
                </c:pt>
                <c:pt idx="33">
                  <c:v>-0.17530000000000001</c:v>
                </c:pt>
                <c:pt idx="34">
                  <c:v>-0.17660000000000001</c:v>
                </c:pt>
                <c:pt idx="35">
                  <c:v>-0.17879999999999999</c:v>
                </c:pt>
                <c:pt idx="36">
                  <c:v>-0.2288</c:v>
                </c:pt>
                <c:pt idx="37">
                  <c:v>-0.2772</c:v>
                </c:pt>
                <c:pt idx="38">
                  <c:v>-0.2838</c:v>
                </c:pt>
                <c:pt idx="39">
                  <c:v>-0.28460000000000002</c:v>
                </c:pt>
                <c:pt idx="40">
                  <c:v>-0.28889999999999999</c:v>
                </c:pt>
                <c:pt idx="41">
                  <c:v>-0.30320000000000003</c:v>
                </c:pt>
                <c:pt idx="42">
                  <c:v>-0.30669999999999997</c:v>
                </c:pt>
                <c:pt idx="43">
                  <c:v>-0.30690000000000001</c:v>
                </c:pt>
                <c:pt idx="44">
                  <c:v>-0.30930000000000002</c:v>
                </c:pt>
                <c:pt idx="45" formatCode="0%">
                  <c:v>-0.32</c:v>
                </c:pt>
                <c:pt idx="46">
                  <c:v>-0.32119999999999999</c:v>
                </c:pt>
                <c:pt idx="47">
                  <c:v>-0.3241</c:v>
                </c:pt>
                <c:pt idx="48">
                  <c:v>-0.33410000000000001</c:v>
                </c:pt>
                <c:pt idx="49">
                  <c:v>-0.37109999999999999</c:v>
                </c:pt>
                <c:pt idx="50">
                  <c:v>-0.3871</c:v>
                </c:pt>
                <c:pt idx="51">
                  <c:v>-0.4279</c:v>
                </c:pt>
                <c:pt idx="52">
                  <c:v>-0.45069999999999999</c:v>
                </c:pt>
                <c:pt idx="53">
                  <c:v>-0.46260000000000001</c:v>
                </c:pt>
                <c:pt idx="54">
                  <c:v>-0.46510000000000001</c:v>
                </c:pt>
                <c:pt idx="55">
                  <c:v>-0.48039999999999999</c:v>
                </c:pt>
                <c:pt idx="56">
                  <c:v>-0.4859</c:v>
                </c:pt>
                <c:pt idx="57">
                  <c:v>-0.52439999999999998</c:v>
                </c:pt>
                <c:pt idx="58">
                  <c:v>-0.52849999999999997</c:v>
                </c:pt>
                <c:pt idx="59">
                  <c:v>-0.53610000000000002</c:v>
                </c:pt>
                <c:pt idx="60">
                  <c:v>-0.54620000000000002</c:v>
                </c:pt>
                <c:pt idx="61">
                  <c:v>-0.54520000000000002</c:v>
                </c:pt>
                <c:pt idx="62">
                  <c:v>-0.55700000000000005</c:v>
                </c:pt>
                <c:pt idx="63">
                  <c:v>-0.65769999999999995</c:v>
                </c:pt>
              </c:numCache>
            </c:numRef>
          </c:val>
        </c:ser>
        <c:marker val="1"/>
        <c:axId val="150810624"/>
        <c:axId val="150804736"/>
      </c:lineChart>
      <c:catAx>
        <c:axId val="150977536"/>
        <c:scaling>
          <c:orientation val="minMax"/>
        </c:scaling>
        <c:axPos val="b"/>
        <c:tickLblPos val="nextTo"/>
        <c:crossAx val="150803200"/>
        <c:crosses val="autoZero"/>
        <c:auto val="1"/>
        <c:lblAlgn val="ctr"/>
        <c:lblOffset val="100"/>
      </c:catAx>
      <c:valAx>
        <c:axId val="150803200"/>
        <c:scaling>
          <c:orientation val="minMax"/>
        </c:scaling>
        <c:axPos val="l"/>
        <c:majorGridlines/>
        <c:numFmt formatCode="&quot;$&quot;#,##0.00_);[Red]\(&quot;$&quot;#,##0.00\)" sourceLinked="1"/>
        <c:tickLblPos val="nextTo"/>
        <c:crossAx val="150977536"/>
        <c:crosses val="autoZero"/>
        <c:crossBetween val="between"/>
      </c:valAx>
      <c:valAx>
        <c:axId val="150804736"/>
        <c:scaling>
          <c:orientation val="minMax"/>
        </c:scaling>
        <c:axPos val="r"/>
        <c:numFmt formatCode="0.00%" sourceLinked="1"/>
        <c:tickLblPos val="nextTo"/>
        <c:crossAx val="150810624"/>
        <c:crosses val="max"/>
        <c:crossBetween val="between"/>
      </c:valAx>
      <c:catAx>
        <c:axId val="150810624"/>
        <c:scaling>
          <c:orientation val="minMax"/>
        </c:scaling>
        <c:delete val="1"/>
        <c:axPos val="b"/>
        <c:tickLblPos val="none"/>
        <c:crossAx val="150804736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Dependence of Indexes</a:t>
            </a:r>
            <a:endParaRPr lang="az-Cyrl-AZ" sz="1800" b="1" i="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Charts!$E$1</c:f>
              <c:strCache>
                <c:ptCount val="1"/>
                <c:pt idx="0">
                  <c:v>Purchasing Power Index </c:v>
                </c:pt>
              </c:strCache>
            </c:strRef>
          </c:tx>
          <c:spPr>
            <a:solidFill>
              <a:srgbClr val="5D5DF5"/>
            </a:solidFill>
          </c:spPr>
          <c:cat>
            <c:strRef>
              <c:f>Charts!$B$2:$B$65</c:f>
              <c:strCache>
                <c:ptCount val="64"/>
                <c:pt idx="0">
                  <c:v>Switzerland</c:v>
                </c:pt>
                <c:pt idx="1">
                  <c:v>Norway</c:v>
                </c:pt>
                <c:pt idx="2">
                  <c:v>Uruguay</c:v>
                </c:pt>
                <c:pt idx="3">
                  <c:v>Sweden</c:v>
                </c:pt>
                <c:pt idx="4">
                  <c:v>Canada</c:v>
                </c:pt>
                <c:pt idx="5">
                  <c:v>United States</c:v>
                </c:pt>
                <c:pt idx="6">
                  <c:v>Lebanon</c:v>
                </c:pt>
                <c:pt idx="7">
                  <c:v>Israel</c:v>
                </c:pt>
                <c:pt idx="8">
                  <c:v>United Arab Emirates</c:v>
                </c:pt>
                <c:pt idx="9">
                  <c:v>Austria</c:v>
                </c:pt>
                <c:pt idx="10">
                  <c:v>Belgium</c:v>
                </c:pt>
                <c:pt idx="11">
                  <c:v>Cyprus</c:v>
                </c:pt>
                <c:pt idx="12">
                  <c:v>Estonia</c:v>
                </c:pt>
                <c:pt idx="13">
                  <c:v>Finland</c:v>
                </c:pt>
                <c:pt idx="14">
                  <c:v>France</c:v>
                </c:pt>
                <c:pt idx="15">
                  <c:v>Germany</c:v>
                </c:pt>
                <c:pt idx="16">
                  <c:v>Greece</c:v>
                </c:pt>
                <c:pt idx="17">
                  <c:v>Ireland</c:v>
                </c:pt>
                <c:pt idx="18">
                  <c:v>Italy</c:v>
                </c:pt>
                <c:pt idx="19">
                  <c:v>Latvia</c:v>
                </c:pt>
                <c:pt idx="20">
                  <c:v>Lithuania</c:v>
                </c:pt>
                <c:pt idx="21">
                  <c:v>Luxembourg</c:v>
                </c:pt>
                <c:pt idx="22">
                  <c:v>Malta</c:v>
                </c:pt>
                <c:pt idx="23">
                  <c:v>Netherlands</c:v>
                </c:pt>
                <c:pt idx="24">
                  <c:v>Portugal</c:v>
                </c:pt>
                <c:pt idx="25">
                  <c:v>Slovakia</c:v>
                </c:pt>
                <c:pt idx="26">
                  <c:v>Slovenia</c:v>
                </c:pt>
                <c:pt idx="27">
                  <c:v>Spain</c:v>
                </c:pt>
                <c:pt idx="28">
                  <c:v>Australia</c:v>
                </c:pt>
                <c:pt idx="29">
                  <c:v>Argentina</c:v>
                </c:pt>
                <c:pt idx="30">
                  <c:v>Saudi Arabia</c:v>
                </c:pt>
                <c:pt idx="31">
                  <c:v>United Kingdom</c:v>
                </c:pt>
                <c:pt idx="32">
                  <c:v>New Zealand</c:v>
                </c:pt>
                <c:pt idx="33">
                  <c:v>Brazil</c:v>
                </c:pt>
                <c:pt idx="34">
                  <c:v>Singapore</c:v>
                </c:pt>
                <c:pt idx="35">
                  <c:v>Kuwait</c:v>
                </c:pt>
                <c:pt idx="36">
                  <c:v>Czech Republic</c:v>
                </c:pt>
                <c:pt idx="37">
                  <c:v>Sri Lanka</c:v>
                </c:pt>
                <c:pt idx="38">
                  <c:v>Oman</c:v>
                </c:pt>
                <c:pt idx="39">
                  <c:v>Croatia</c:v>
                </c:pt>
                <c:pt idx="40">
                  <c:v>Chile</c:v>
                </c:pt>
                <c:pt idx="41">
                  <c:v>Poland</c:v>
                </c:pt>
                <c:pt idx="42">
                  <c:v>Peru</c:v>
                </c:pt>
                <c:pt idx="43">
                  <c:v>Qatar</c:v>
                </c:pt>
                <c:pt idx="44">
                  <c:v>China</c:v>
                </c:pt>
                <c:pt idx="45">
                  <c:v>South Korea</c:v>
                </c:pt>
                <c:pt idx="46">
                  <c:v>Thailand</c:v>
                </c:pt>
                <c:pt idx="47">
                  <c:v>Colombia</c:v>
                </c:pt>
                <c:pt idx="48">
                  <c:v>Mexico</c:v>
                </c:pt>
                <c:pt idx="49">
                  <c:v>Jordan</c:v>
                </c:pt>
                <c:pt idx="50">
                  <c:v>Pakistan</c:v>
                </c:pt>
                <c:pt idx="51">
                  <c:v>Vietnam</c:v>
                </c:pt>
                <c:pt idx="52">
                  <c:v>Japan</c:v>
                </c:pt>
                <c:pt idx="53">
                  <c:v>Azerbaijan</c:v>
                </c:pt>
                <c:pt idx="54">
                  <c:v>Philippines</c:v>
                </c:pt>
                <c:pt idx="55">
                  <c:v>Turkey</c:v>
                </c:pt>
                <c:pt idx="56">
                  <c:v>Hungary</c:v>
                </c:pt>
                <c:pt idx="57">
                  <c:v>Malaysia</c:v>
                </c:pt>
                <c:pt idx="58">
                  <c:v>Egypt</c:v>
                </c:pt>
                <c:pt idx="59">
                  <c:v>India</c:v>
                </c:pt>
                <c:pt idx="60">
                  <c:v>Indonesia</c:v>
                </c:pt>
                <c:pt idx="61">
                  <c:v>South Africa</c:v>
                </c:pt>
                <c:pt idx="62">
                  <c:v>Romania</c:v>
                </c:pt>
                <c:pt idx="63">
                  <c:v>Venezuela</c:v>
                </c:pt>
              </c:strCache>
            </c:strRef>
          </c:cat>
          <c:val>
            <c:numRef>
              <c:f>Charts!$E$2:$E$65</c:f>
              <c:numCache>
                <c:formatCode>0.00</c:formatCode>
                <c:ptCount val="64"/>
                <c:pt idx="0">
                  <c:v>118.7</c:v>
                </c:pt>
                <c:pt idx="1">
                  <c:v>95</c:v>
                </c:pt>
                <c:pt idx="2">
                  <c:v>38.4</c:v>
                </c:pt>
                <c:pt idx="3">
                  <c:v>101.2</c:v>
                </c:pt>
                <c:pt idx="4">
                  <c:v>102.1</c:v>
                </c:pt>
                <c:pt idx="5">
                  <c:v>115.7</c:v>
                </c:pt>
                <c:pt idx="6">
                  <c:v>22.7</c:v>
                </c:pt>
                <c:pt idx="7">
                  <c:v>80.5</c:v>
                </c:pt>
                <c:pt idx="8">
                  <c:v>123.4</c:v>
                </c:pt>
                <c:pt idx="9">
                  <c:v>91.2</c:v>
                </c:pt>
                <c:pt idx="10">
                  <c:v>94.5</c:v>
                </c:pt>
                <c:pt idx="11">
                  <c:v>54.8</c:v>
                </c:pt>
                <c:pt idx="12">
                  <c:v>61.4</c:v>
                </c:pt>
                <c:pt idx="13">
                  <c:v>98.8</c:v>
                </c:pt>
                <c:pt idx="14">
                  <c:v>86.2</c:v>
                </c:pt>
                <c:pt idx="15">
                  <c:v>107.6</c:v>
                </c:pt>
                <c:pt idx="16">
                  <c:v>41.9</c:v>
                </c:pt>
                <c:pt idx="17">
                  <c:v>82.6</c:v>
                </c:pt>
                <c:pt idx="18">
                  <c:v>66.5</c:v>
                </c:pt>
                <c:pt idx="19">
                  <c:v>52.9</c:v>
                </c:pt>
                <c:pt idx="20">
                  <c:v>56.7</c:v>
                </c:pt>
                <c:pt idx="21">
                  <c:v>127.1</c:v>
                </c:pt>
                <c:pt idx="22">
                  <c:v>50.6</c:v>
                </c:pt>
                <c:pt idx="23">
                  <c:v>107.8</c:v>
                </c:pt>
                <c:pt idx="24">
                  <c:v>51.7</c:v>
                </c:pt>
                <c:pt idx="25">
                  <c:v>56.3</c:v>
                </c:pt>
                <c:pt idx="26">
                  <c:v>61.7</c:v>
                </c:pt>
                <c:pt idx="27">
                  <c:v>82.5</c:v>
                </c:pt>
                <c:pt idx="28">
                  <c:v>110.9</c:v>
                </c:pt>
                <c:pt idx="29">
                  <c:v>36.799999999999997</c:v>
                </c:pt>
                <c:pt idx="30">
                  <c:v>101.9</c:v>
                </c:pt>
                <c:pt idx="31">
                  <c:v>98.9</c:v>
                </c:pt>
                <c:pt idx="32">
                  <c:v>93</c:v>
                </c:pt>
                <c:pt idx="33">
                  <c:v>28.7</c:v>
                </c:pt>
                <c:pt idx="34">
                  <c:v>95.6</c:v>
                </c:pt>
                <c:pt idx="35">
                  <c:v>96.7</c:v>
                </c:pt>
                <c:pt idx="36">
                  <c:v>71.8</c:v>
                </c:pt>
                <c:pt idx="37">
                  <c:v>16</c:v>
                </c:pt>
                <c:pt idx="38">
                  <c:v>108.2</c:v>
                </c:pt>
                <c:pt idx="39">
                  <c:v>56.2</c:v>
                </c:pt>
                <c:pt idx="40">
                  <c:v>37.299999999999997</c:v>
                </c:pt>
                <c:pt idx="41">
                  <c:v>64</c:v>
                </c:pt>
                <c:pt idx="42">
                  <c:v>31.3</c:v>
                </c:pt>
                <c:pt idx="43">
                  <c:v>123.6</c:v>
                </c:pt>
                <c:pt idx="44">
                  <c:v>62.3</c:v>
                </c:pt>
                <c:pt idx="45">
                  <c:v>85.5</c:v>
                </c:pt>
                <c:pt idx="46">
                  <c:v>33.200000000000003</c:v>
                </c:pt>
                <c:pt idx="47">
                  <c:v>31.1</c:v>
                </c:pt>
                <c:pt idx="48">
                  <c:v>43.5</c:v>
                </c:pt>
                <c:pt idx="49">
                  <c:v>38</c:v>
                </c:pt>
                <c:pt idx="50">
                  <c:v>24.4</c:v>
                </c:pt>
                <c:pt idx="51">
                  <c:v>31.5</c:v>
                </c:pt>
                <c:pt idx="52">
                  <c:v>100.4</c:v>
                </c:pt>
                <c:pt idx="53">
                  <c:v>32</c:v>
                </c:pt>
                <c:pt idx="54">
                  <c:v>22.4</c:v>
                </c:pt>
                <c:pt idx="55">
                  <c:v>31</c:v>
                </c:pt>
                <c:pt idx="56">
                  <c:v>53.1</c:v>
                </c:pt>
                <c:pt idx="57">
                  <c:v>65.7</c:v>
                </c:pt>
                <c:pt idx="58">
                  <c:v>21.9</c:v>
                </c:pt>
                <c:pt idx="59">
                  <c:v>64.599999999999994</c:v>
                </c:pt>
                <c:pt idx="60">
                  <c:v>27.5</c:v>
                </c:pt>
                <c:pt idx="61">
                  <c:v>83.9</c:v>
                </c:pt>
                <c:pt idx="62">
                  <c:v>52.5</c:v>
                </c:pt>
                <c:pt idx="63">
                  <c:v>12.4</c:v>
                </c:pt>
              </c:numCache>
            </c:numRef>
          </c:val>
        </c:ser>
        <c:axId val="150840832"/>
        <c:axId val="150842368"/>
      </c:barChart>
      <c:lineChart>
        <c:grouping val="standard"/>
        <c:ser>
          <c:idx val="1"/>
          <c:order val="1"/>
          <c:tx>
            <c:strRef>
              <c:f>Charts!$D$1</c:f>
              <c:strCache>
                <c:ptCount val="1"/>
                <c:pt idx="0">
                  <c:v>Big Mac Index</c:v>
                </c:pt>
              </c:strCache>
            </c:strRef>
          </c:tx>
          <c:spPr>
            <a:ln>
              <a:solidFill>
                <a:srgbClr val="FF0066"/>
              </a:solidFill>
            </a:ln>
          </c:spPr>
          <c:marker>
            <c:symbol val="none"/>
          </c:marker>
          <c:val>
            <c:numRef>
              <c:f>Charts!$D$2:$D$65</c:f>
              <c:numCache>
                <c:formatCode>0.00%</c:formatCode>
                <c:ptCount val="64"/>
                <c:pt idx="0">
                  <c:v>0.30330000000000001</c:v>
                </c:pt>
                <c:pt idx="1">
                  <c:v>0.21629999999999999</c:v>
                </c:pt>
                <c:pt idx="2">
                  <c:v>0.18149999999999999</c:v>
                </c:pt>
                <c:pt idx="3">
                  <c:v>8.5300000000000001E-2</c:v>
                </c:pt>
                <c:pt idx="4">
                  <c:v>1.9699999999999999E-2</c:v>
                </c:pt>
                <c:pt idx="5" formatCode="0%">
                  <c:v>0</c:v>
                </c:pt>
                <c:pt idx="6">
                  <c:v>-1.4E-2</c:v>
                </c:pt>
                <c:pt idx="7">
                  <c:v>-3.9699999999999999E-2</c:v>
                </c:pt>
                <c:pt idx="8">
                  <c:v>-4.8399999999999999E-2</c:v>
                </c:pt>
                <c:pt idx="9">
                  <c:v>-7.4700000000000003E-2</c:v>
                </c:pt>
                <c:pt idx="10">
                  <c:v>-7.4700000000000003E-2</c:v>
                </c:pt>
                <c:pt idx="11">
                  <c:v>-7.4700000000000003E-2</c:v>
                </c:pt>
                <c:pt idx="12">
                  <c:v>-7.4700000000000003E-2</c:v>
                </c:pt>
                <c:pt idx="13">
                  <c:v>-7.4700000000000003E-2</c:v>
                </c:pt>
                <c:pt idx="14">
                  <c:v>-7.4700000000000003E-2</c:v>
                </c:pt>
                <c:pt idx="15">
                  <c:v>-7.4700000000000003E-2</c:v>
                </c:pt>
                <c:pt idx="16">
                  <c:v>-7.4700000000000003E-2</c:v>
                </c:pt>
                <c:pt idx="17">
                  <c:v>-7.4700000000000003E-2</c:v>
                </c:pt>
                <c:pt idx="18">
                  <c:v>-7.4700000000000003E-2</c:v>
                </c:pt>
                <c:pt idx="19">
                  <c:v>-7.4700000000000003E-2</c:v>
                </c:pt>
                <c:pt idx="20">
                  <c:v>-7.4700000000000003E-2</c:v>
                </c:pt>
                <c:pt idx="21">
                  <c:v>-7.4700000000000003E-2</c:v>
                </c:pt>
                <c:pt idx="22">
                  <c:v>-7.4700000000000003E-2</c:v>
                </c:pt>
                <c:pt idx="23">
                  <c:v>-7.4700000000000003E-2</c:v>
                </c:pt>
                <c:pt idx="24">
                  <c:v>-7.4700000000000003E-2</c:v>
                </c:pt>
                <c:pt idx="25">
                  <c:v>-7.4700000000000003E-2</c:v>
                </c:pt>
                <c:pt idx="26">
                  <c:v>-7.4700000000000003E-2</c:v>
                </c:pt>
                <c:pt idx="27">
                  <c:v>-7.4700000000000003E-2</c:v>
                </c:pt>
                <c:pt idx="28">
                  <c:v>-0.1018</c:v>
                </c:pt>
                <c:pt idx="29">
                  <c:v>-0.11269999999999999</c:v>
                </c:pt>
                <c:pt idx="30">
                  <c:v>-0.12089999999999999</c:v>
                </c:pt>
                <c:pt idx="31">
                  <c:v>-0.13789999999999999</c:v>
                </c:pt>
                <c:pt idx="32">
                  <c:v>-0.1404</c:v>
                </c:pt>
                <c:pt idx="33">
                  <c:v>-0.17530000000000001</c:v>
                </c:pt>
                <c:pt idx="34">
                  <c:v>-0.17660000000000001</c:v>
                </c:pt>
                <c:pt idx="35">
                  <c:v>-0.17879999999999999</c:v>
                </c:pt>
                <c:pt idx="36">
                  <c:v>-0.2288</c:v>
                </c:pt>
                <c:pt idx="37">
                  <c:v>-0.2772</c:v>
                </c:pt>
                <c:pt idx="38">
                  <c:v>-0.2838</c:v>
                </c:pt>
                <c:pt idx="39">
                  <c:v>-0.28460000000000002</c:v>
                </c:pt>
                <c:pt idx="40">
                  <c:v>-0.28889999999999999</c:v>
                </c:pt>
                <c:pt idx="41">
                  <c:v>-0.30320000000000003</c:v>
                </c:pt>
                <c:pt idx="42">
                  <c:v>-0.30669999999999997</c:v>
                </c:pt>
                <c:pt idx="43">
                  <c:v>-0.30690000000000001</c:v>
                </c:pt>
                <c:pt idx="44">
                  <c:v>-0.30930000000000002</c:v>
                </c:pt>
                <c:pt idx="45" formatCode="0%">
                  <c:v>-0.32</c:v>
                </c:pt>
                <c:pt idx="46">
                  <c:v>-0.32119999999999999</c:v>
                </c:pt>
                <c:pt idx="47">
                  <c:v>-0.3241</c:v>
                </c:pt>
                <c:pt idx="48">
                  <c:v>-0.33410000000000001</c:v>
                </c:pt>
                <c:pt idx="49">
                  <c:v>-0.37109999999999999</c:v>
                </c:pt>
                <c:pt idx="50">
                  <c:v>-0.3871</c:v>
                </c:pt>
                <c:pt idx="51">
                  <c:v>-0.4279</c:v>
                </c:pt>
                <c:pt idx="52">
                  <c:v>-0.45069999999999999</c:v>
                </c:pt>
                <c:pt idx="53">
                  <c:v>-0.46260000000000001</c:v>
                </c:pt>
                <c:pt idx="54">
                  <c:v>-0.46510000000000001</c:v>
                </c:pt>
                <c:pt idx="55">
                  <c:v>-0.48039999999999999</c:v>
                </c:pt>
                <c:pt idx="56">
                  <c:v>-0.4859</c:v>
                </c:pt>
                <c:pt idx="57">
                  <c:v>-0.52439999999999998</c:v>
                </c:pt>
                <c:pt idx="58">
                  <c:v>-0.52849999999999997</c:v>
                </c:pt>
                <c:pt idx="59">
                  <c:v>-0.53610000000000002</c:v>
                </c:pt>
                <c:pt idx="60">
                  <c:v>-0.54620000000000002</c:v>
                </c:pt>
                <c:pt idx="61">
                  <c:v>-0.54520000000000002</c:v>
                </c:pt>
                <c:pt idx="62">
                  <c:v>-0.55700000000000005</c:v>
                </c:pt>
                <c:pt idx="63">
                  <c:v>-0.65769999999999995</c:v>
                </c:pt>
              </c:numCache>
            </c:numRef>
          </c:val>
        </c:ser>
        <c:marker val="1"/>
        <c:axId val="150849792"/>
        <c:axId val="150848256"/>
      </c:lineChart>
      <c:catAx>
        <c:axId val="150840832"/>
        <c:scaling>
          <c:orientation val="minMax"/>
        </c:scaling>
        <c:axPos val="b"/>
        <c:tickLblPos val="nextTo"/>
        <c:crossAx val="150842368"/>
        <c:crosses val="autoZero"/>
        <c:auto val="1"/>
        <c:lblAlgn val="ctr"/>
        <c:lblOffset val="100"/>
      </c:catAx>
      <c:valAx>
        <c:axId val="150842368"/>
        <c:scaling>
          <c:orientation val="minMax"/>
        </c:scaling>
        <c:axPos val="l"/>
        <c:majorGridlines/>
        <c:numFmt formatCode="0.00" sourceLinked="1"/>
        <c:tickLblPos val="nextTo"/>
        <c:crossAx val="150840832"/>
        <c:crosses val="autoZero"/>
        <c:crossBetween val="between"/>
      </c:valAx>
      <c:valAx>
        <c:axId val="150848256"/>
        <c:scaling>
          <c:orientation val="minMax"/>
        </c:scaling>
        <c:axPos val="r"/>
        <c:numFmt formatCode="0.00%" sourceLinked="1"/>
        <c:tickLblPos val="nextTo"/>
        <c:crossAx val="150849792"/>
        <c:crosses val="max"/>
        <c:crossBetween val="between"/>
      </c:valAx>
      <c:catAx>
        <c:axId val="150849792"/>
        <c:scaling>
          <c:orientation val="minMax"/>
        </c:scaling>
        <c:delete val="1"/>
        <c:axPos val="b"/>
        <c:tickLblPos val="none"/>
        <c:crossAx val="150848256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[Сравнение индексов Биг Мака и Паритета покупательной способности.xlsx]Pivot table 1!СводнаяТаблица3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8 countries of BMP</a:t>
            </a:r>
            <a:r>
              <a:rPr lang="en-US" baseline="0"/>
              <a:t> and BMI</a:t>
            </a:r>
            <a:r>
              <a:rPr lang="en-US"/>
              <a:t> </a:t>
            </a:r>
            <a:endParaRPr lang="az-Cyrl-AZ"/>
          </a:p>
        </c:rich>
      </c:tx>
      <c:layout/>
    </c:title>
    <c:pivotFmts>
      <c:pivotFmt>
        <c:idx val="0"/>
        <c:spPr>
          <a:solidFill>
            <a:srgbClr val="5D5DF5"/>
          </a:solidFill>
        </c:spPr>
        <c:marker>
          <c:symbol val="none"/>
        </c:marker>
      </c:pivotFmt>
      <c:pivotFmt>
        <c:idx val="1"/>
        <c:spPr>
          <a:solidFill>
            <a:srgbClr val="FF0066"/>
          </a:solidFill>
        </c:spPr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Сумма по полю Big Mac Price</c:v>
                </c:pt>
              </c:strCache>
            </c:strRef>
          </c:tx>
          <c:spPr>
            <a:solidFill>
              <a:srgbClr val="5D5DF5"/>
            </a:solidFill>
          </c:spPr>
          <c:cat>
            <c:strRef>
              <c:f>'Pivot table 1'!$A$5:$A$12</c:f>
              <c:strCache>
                <c:ptCount val="8"/>
                <c:pt idx="0">
                  <c:v>Switzerland</c:v>
                </c:pt>
                <c:pt idx="1">
                  <c:v>Norway</c:v>
                </c:pt>
                <c:pt idx="2">
                  <c:v>Uruguay</c:v>
                </c:pt>
                <c:pt idx="3">
                  <c:v>Sweden</c:v>
                </c:pt>
                <c:pt idx="4">
                  <c:v>Canada</c:v>
                </c:pt>
                <c:pt idx="5">
                  <c:v>United States</c:v>
                </c:pt>
                <c:pt idx="6">
                  <c:v>Lebanon</c:v>
                </c:pt>
                <c:pt idx="7">
                  <c:v>Israel</c:v>
                </c:pt>
              </c:strCache>
            </c:strRef>
          </c:cat>
          <c:val>
            <c:numRef>
              <c:f>'Pivot table 1'!$B$5:$B$12</c:f>
              <c:numCache>
                <c:formatCode>_("$"* #,##0.00_);_("$"* \(#,##0.00\);_("$"* "-"??_);_(@_)</c:formatCode>
                <c:ptCount val="8"/>
                <c:pt idx="0">
                  <c:v>6.71</c:v>
                </c:pt>
                <c:pt idx="1">
                  <c:v>6.26</c:v>
                </c:pt>
                <c:pt idx="2">
                  <c:v>6.08</c:v>
                </c:pt>
                <c:pt idx="3">
                  <c:v>5.59</c:v>
                </c:pt>
                <c:pt idx="4">
                  <c:v>5.25</c:v>
                </c:pt>
                <c:pt idx="5">
                  <c:v>5.15</c:v>
                </c:pt>
                <c:pt idx="6">
                  <c:v>5.08</c:v>
                </c:pt>
                <c:pt idx="7">
                  <c:v>4.95</c:v>
                </c:pt>
              </c:numCache>
            </c:numRef>
          </c:val>
        </c:ser>
        <c:axId val="156748800"/>
        <c:axId val="156758784"/>
      </c:barChart>
      <c:barChart>
        <c:barDir val="bar"/>
        <c:grouping val="clustered"/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Сумма по полю Big Mac Index</c:v>
                </c:pt>
              </c:strCache>
            </c:strRef>
          </c:tx>
          <c:spPr>
            <a:solidFill>
              <a:srgbClr val="FF0066"/>
            </a:solidFill>
          </c:spPr>
          <c:cat>
            <c:strRef>
              <c:f>'Pivot table 1'!$A$5:$A$12</c:f>
              <c:strCache>
                <c:ptCount val="8"/>
                <c:pt idx="0">
                  <c:v>Switzerland</c:v>
                </c:pt>
                <c:pt idx="1">
                  <c:v>Norway</c:v>
                </c:pt>
                <c:pt idx="2">
                  <c:v>Uruguay</c:v>
                </c:pt>
                <c:pt idx="3">
                  <c:v>Sweden</c:v>
                </c:pt>
                <c:pt idx="4">
                  <c:v>Canada</c:v>
                </c:pt>
                <c:pt idx="5">
                  <c:v>United States</c:v>
                </c:pt>
                <c:pt idx="6">
                  <c:v>Lebanon</c:v>
                </c:pt>
                <c:pt idx="7">
                  <c:v>Israel</c:v>
                </c:pt>
              </c:strCache>
            </c:strRef>
          </c:cat>
          <c:val>
            <c:numRef>
              <c:f>'Pivot table 1'!$C$5:$C$12</c:f>
              <c:numCache>
                <c:formatCode>0.00%</c:formatCode>
                <c:ptCount val="8"/>
                <c:pt idx="0">
                  <c:v>0.30330000000000001</c:v>
                </c:pt>
                <c:pt idx="1">
                  <c:v>0.21629999999999999</c:v>
                </c:pt>
                <c:pt idx="2">
                  <c:v>0.18149999999999999</c:v>
                </c:pt>
                <c:pt idx="3">
                  <c:v>8.5300000000000001E-2</c:v>
                </c:pt>
                <c:pt idx="4">
                  <c:v>1.9699999999999999E-2</c:v>
                </c:pt>
                <c:pt idx="5">
                  <c:v>0</c:v>
                </c:pt>
                <c:pt idx="6">
                  <c:v>-1.4E-2</c:v>
                </c:pt>
                <c:pt idx="7">
                  <c:v>-3.9699999999999999E-2</c:v>
                </c:pt>
              </c:numCache>
            </c:numRef>
          </c:val>
        </c:ser>
        <c:axId val="156766208"/>
        <c:axId val="156760320"/>
      </c:barChart>
      <c:catAx>
        <c:axId val="156748800"/>
        <c:scaling>
          <c:orientation val="minMax"/>
        </c:scaling>
        <c:axPos val="l"/>
        <c:tickLblPos val="nextTo"/>
        <c:crossAx val="156758784"/>
        <c:crossesAt val="0"/>
        <c:auto val="1"/>
        <c:lblAlgn val="ctr"/>
        <c:lblOffset val="100"/>
      </c:catAx>
      <c:valAx>
        <c:axId val="156758784"/>
        <c:scaling>
          <c:orientation val="minMax"/>
          <c:min val="0"/>
        </c:scaling>
        <c:axPos val="b"/>
        <c:numFmt formatCode="_(&quot;$&quot;* #,##0.00_);_(&quot;$&quot;* \(#,##0.00\);_(&quot;$&quot;* &quot;-&quot;??_);_(@_)" sourceLinked="1"/>
        <c:tickLblPos val="nextTo"/>
        <c:crossAx val="156748800"/>
        <c:crosses val="autoZero"/>
        <c:crossBetween val="between"/>
      </c:valAx>
      <c:valAx>
        <c:axId val="156760320"/>
        <c:scaling>
          <c:orientation val="minMax"/>
        </c:scaling>
        <c:axPos val="t"/>
        <c:numFmt formatCode="0.00%" sourceLinked="1"/>
        <c:tickLblPos val="nextTo"/>
        <c:crossAx val="156766208"/>
        <c:crosses val="max"/>
        <c:crossBetween val="between"/>
      </c:valAx>
      <c:catAx>
        <c:axId val="156766208"/>
        <c:scaling>
          <c:orientation val="minMax"/>
        </c:scaling>
        <c:delete val="1"/>
        <c:axPos val="l"/>
        <c:tickLblPos val="none"/>
        <c:crossAx val="156760320"/>
        <c:crossesAt val="0"/>
        <c:auto val="1"/>
        <c:lblAlgn val="ctr"/>
        <c:lblOffset val="100"/>
      </c:catAx>
    </c:plotArea>
    <c:legend>
      <c:legendPos val="b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[Сравнение индексов Биг Мака и Паритета покупательной способности.xlsx]Pivot table 1!СводнаяТаблица7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Top 8 countries of PPI</a:t>
            </a:r>
            <a:endParaRPr lang="az-Cyrl-AZ"/>
          </a:p>
        </c:rich>
      </c:tx>
      <c:layout/>
    </c:title>
    <c:pivotFmts>
      <c:pivotFmt>
        <c:idx val="0"/>
        <c:spPr>
          <a:solidFill>
            <a:srgbClr val="9EF8BA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'Pivot table 1'!$B$29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9EF8BA"/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'Pivot table 1'!$A$30:$A$37</c:f>
              <c:strCache>
                <c:ptCount val="8"/>
                <c:pt idx="0">
                  <c:v>Luxembourg</c:v>
                </c:pt>
                <c:pt idx="1">
                  <c:v>Qatar</c:v>
                </c:pt>
                <c:pt idx="2">
                  <c:v>United Arab Emirates</c:v>
                </c:pt>
                <c:pt idx="3">
                  <c:v>Switzerland</c:v>
                </c:pt>
                <c:pt idx="4">
                  <c:v>United States</c:v>
                </c:pt>
                <c:pt idx="5">
                  <c:v>Australia</c:v>
                </c:pt>
                <c:pt idx="6">
                  <c:v>Oman</c:v>
                </c:pt>
                <c:pt idx="7">
                  <c:v>Netherlands</c:v>
                </c:pt>
              </c:strCache>
            </c:strRef>
          </c:cat>
          <c:val>
            <c:numRef>
              <c:f>'Pivot table 1'!$B$30:$B$37</c:f>
              <c:numCache>
                <c:formatCode>General</c:formatCode>
                <c:ptCount val="8"/>
                <c:pt idx="0">
                  <c:v>127.1</c:v>
                </c:pt>
                <c:pt idx="1">
                  <c:v>123.6</c:v>
                </c:pt>
                <c:pt idx="2">
                  <c:v>123.4</c:v>
                </c:pt>
                <c:pt idx="3">
                  <c:v>118.7</c:v>
                </c:pt>
                <c:pt idx="4">
                  <c:v>115.7</c:v>
                </c:pt>
                <c:pt idx="5">
                  <c:v>110.9</c:v>
                </c:pt>
                <c:pt idx="6">
                  <c:v>108.2</c:v>
                </c:pt>
                <c:pt idx="7">
                  <c:v>107.8</c:v>
                </c:pt>
              </c:numCache>
            </c:numRef>
          </c:val>
        </c:ser>
        <c:axId val="156792704"/>
        <c:axId val="156794240"/>
      </c:barChart>
      <c:catAx>
        <c:axId val="156792704"/>
        <c:scaling>
          <c:orientation val="minMax"/>
        </c:scaling>
        <c:axPos val="l"/>
        <c:tickLblPos val="nextTo"/>
        <c:crossAx val="156794240"/>
        <c:crosses val="autoZero"/>
        <c:auto val="1"/>
        <c:lblAlgn val="ctr"/>
        <c:lblOffset val="100"/>
      </c:catAx>
      <c:valAx>
        <c:axId val="156794240"/>
        <c:scaling>
          <c:orientation val="minMax"/>
        </c:scaling>
        <c:axPos val="b"/>
        <c:numFmt formatCode="General" sourceLinked="1"/>
        <c:tickLblPos val="nextTo"/>
        <c:crossAx val="156792704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[Сравнение индексов Биг Мака и Паритета покупательной способности.xlsx]Pivot table 2!СводнаяТаблица4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Quantity of</a:t>
            </a:r>
            <a:r>
              <a:rPr lang="en-US" baseline="0"/>
              <a:t> indicator value</a:t>
            </a:r>
            <a:endParaRPr lang="az-Cyrl-AZ"/>
          </a:p>
        </c:rich>
      </c:tx>
      <c:layout/>
    </c:title>
    <c:pivotFmts>
      <c:pivotFmt>
        <c:idx val="0"/>
        <c:spPr>
          <a:solidFill>
            <a:srgbClr val="F7F791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 2'!$B$3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7F791"/>
            </a:solidFill>
          </c:spPr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'Pivot table 2'!$A$4:$A$8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'Pivot table 2'!$B$4:$B$8</c:f>
              <c:numCache>
                <c:formatCode>0" countries"</c:formatCode>
                <c:ptCount val="4"/>
                <c:pt idx="0">
                  <c:v>22</c:v>
                </c:pt>
                <c:pt idx="1">
                  <c:v>14</c:v>
                </c:pt>
                <c:pt idx="2">
                  <c:v>6</c:v>
                </c:pt>
                <c:pt idx="3">
                  <c:v>22</c:v>
                </c:pt>
              </c:numCache>
            </c:numRef>
          </c:val>
        </c:ser>
        <c:axId val="156885376"/>
        <c:axId val="156886912"/>
      </c:barChart>
      <c:catAx>
        <c:axId val="156885376"/>
        <c:scaling>
          <c:orientation val="minMax"/>
        </c:scaling>
        <c:axPos val="b"/>
        <c:tickLblPos val="nextTo"/>
        <c:crossAx val="156886912"/>
        <c:crosses val="autoZero"/>
        <c:auto val="1"/>
        <c:lblAlgn val="ctr"/>
        <c:lblOffset val="100"/>
      </c:catAx>
      <c:valAx>
        <c:axId val="156886912"/>
        <c:scaling>
          <c:orientation val="minMax"/>
        </c:scaling>
        <c:axPos val="l"/>
        <c:numFmt formatCode="0&quot; countries&quot;" sourceLinked="1"/>
        <c:tickLblPos val="nextTo"/>
        <c:crossAx val="156885376"/>
        <c:crosses val="autoZero"/>
        <c:crossBetween val="between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[Сравнение индексов Биг Мака и Паритета покупательной способности.xlsx]Pivot table 3!СводнаяТаблица1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Average values</a:t>
            </a:r>
            <a:endParaRPr lang="az-Cyrl-AZ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spPr>
          <a:solidFill>
            <a:srgbClr val="9EF8BA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Val val="1"/>
        </c:dLbl>
      </c:pivotFmt>
      <c:pivotFmt>
        <c:idx val="2"/>
        <c:spPr>
          <a:solidFill>
            <a:srgbClr val="5D5DF5"/>
          </a:solidFill>
        </c:spPr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Val val="1"/>
        </c:dLbl>
      </c:pivotFmt>
      <c:pivotFmt>
        <c:idx val="3"/>
        <c:spPr>
          <a:ln>
            <a:solidFill>
              <a:srgbClr val="FF0066"/>
            </a:solidFill>
          </a:ln>
        </c:spPr>
        <c:marker>
          <c:symbol val="circle"/>
          <c:size val="3"/>
          <c:spPr>
            <a:solidFill>
              <a:srgbClr val="FF0066"/>
            </a:solidFill>
            <a:ln>
              <a:solidFill>
                <a:srgbClr val="FF0066"/>
              </a:solidFill>
            </a:ln>
          </c:spPr>
        </c:marker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</c:pivotFmts>
    <c:plotArea>
      <c:layout/>
      <c:barChart>
        <c:barDir val="col"/>
        <c:grouping val="clustered"/>
        <c:ser>
          <c:idx val="1"/>
          <c:order val="1"/>
          <c:tx>
            <c:strRef>
              <c:f>'Pivot table 3'!$C$2:$C$3</c:f>
              <c:strCache>
                <c:ptCount val="1"/>
                <c:pt idx="0">
                  <c:v>Среднее по полю Purchasing Power Index </c:v>
                </c:pt>
              </c:strCache>
            </c:strRef>
          </c:tx>
          <c:spPr>
            <a:solidFill>
              <a:srgbClr val="9EF8BA"/>
            </a:solidFill>
          </c:spPr>
          <c:dLbls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'Pivot table 3'!$A$4:$A$8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'Pivot table 3'!$C$4:$C$8</c:f>
              <c:numCache>
                <c:formatCode>0.00</c:formatCode>
                <c:ptCount val="4"/>
                <c:pt idx="0">
                  <c:v>100.54090909090907</c:v>
                </c:pt>
                <c:pt idx="1">
                  <c:v>48.65</c:v>
                </c:pt>
                <c:pt idx="2">
                  <c:v>95.566666666666663</c:v>
                </c:pt>
                <c:pt idx="3">
                  <c:v>38.722727272727276</c:v>
                </c:pt>
              </c:numCache>
            </c:numRef>
          </c:val>
        </c:ser>
        <c:ser>
          <c:idx val="0"/>
          <c:order val="0"/>
          <c:tx>
            <c:strRef>
              <c:f>'Pivot table 3'!$B$2:$B$3</c:f>
              <c:strCache>
                <c:ptCount val="1"/>
                <c:pt idx="0">
                  <c:v>Среднее по полю Big Mac Price</c:v>
                </c:pt>
              </c:strCache>
            </c:strRef>
          </c:tx>
          <c:spPr>
            <a:solidFill>
              <a:srgbClr val="5D5DF5"/>
            </a:solidFill>
          </c:spPr>
          <c:dLbls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'Pivot table 3'!$A$4:$A$8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'Pivot table 3'!$B$4:$B$8</c:f>
              <c:numCache>
                <c:formatCode>0.00</c:formatCode>
                <c:ptCount val="4"/>
                <c:pt idx="0">
                  <c:v>4.9199999999999982</c:v>
                </c:pt>
                <c:pt idx="1">
                  <c:v>4.8342857142857127</c:v>
                </c:pt>
                <c:pt idx="2">
                  <c:v>3.3166666666666669</c:v>
                </c:pt>
                <c:pt idx="3">
                  <c:v>3.0018181818181828</c:v>
                </c:pt>
              </c:numCache>
            </c:numRef>
          </c:val>
        </c:ser>
        <c:axId val="156994176"/>
        <c:axId val="157008640"/>
      </c:barChart>
      <c:lineChart>
        <c:grouping val="standard"/>
        <c:ser>
          <c:idx val="2"/>
          <c:order val="2"/>
          <c:tx>
            <c:strRef>
              <c:f>'Pivot table 3'!$D$2:$D$3</c:f>
              <c:strCache>
                <c:ptCount val="1"/>
                <c:pt idx="0">
                  <c:v>Среднее по полю Big Mac Index</c:v>
                </c:pt>
              </c:strCache>
            </c:strRef>
          </c:tx>
          <c:spPr>
            <a:ln>
              <a:solidFill>
                <a:srgbClr val="FF0066"/>
              </a:solidFill>
            </a:ln>
          </c:spPr>
          <c:marker>
            <c:symbol val="circle"/>
            <c:size val="3"/>
            <c:spPr>
              <a:solidFill>
                <a:srgbClr val="FF0066"/>
              </a:solidFill>
              <a:ln>
                <a:solidFill>
                  <a:srgbClr val="FF0066"/>
                </a:solidFill>
              </a:ln>
            </c:spPr>
          </c:marker>
          <c:cat>
            <c:strRef>
              <c:f>'Pivot table 3'!$A$4:$A$8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'Pivot table 3'!$D$4:$D$8</c:f>
              <c:numCache>
                <c:formatCode>0.00%</c:formatCode>
                <c:ptCount val="4"/>
                <c:pt idx="0">
                  <c:v>-4.509999999999998E-2</c:v>
                </c:pt>
                <c:pt idx="1">
                  <c:v>-6.1964285714285715E-2</c:v>
                </c:pt>
                <c:pt idx="2">
                  <c:v>-0.35589999999999994</c:v>
                </c:pt>
                <c:pt idx="3">
                  <c:v>-0.41724090909090916</c:v>
                </c:pt>
              </c:numCache>
            </c:numRef>
          </c:val>
        </c:ser>
        <c:marker val="1"/>
        <c:axId val="157020160"/>
        <c:axId val="157010176"/>
      </c:lineChart>
      <c:catAx>
        <c:axId val="156994176"/>
        <c:scaling>
          <c:orientation val="minMax"/>
        </c:scaling>
        <c:axPos val="b"/>
        <c:tickLblPos val="nextTo"/>
        <c:crossAx val="157008640"/>
        <c:crosses val="autoZero"/>
        <c:auto val="1"/>
        <c:lblAlgn val="ctr"/>
        <c:lblOffset val="100"/>
      </c:catAx>
      <c:valAx>
        <c:axId val="157008640"/>
        <c:scaling>
          <c:orientation val="minMax"/>
        </c:scaling>
        <c:axPos val="l"/>
        <c:numFmt formatCode="0.00" sourceLinked="1"/>
        <c:tickLblPos val="nextTo"/>
        <c:crossAx val="156994176"/>
        <c:crosses val="autoZero"/>
        <c:crossBetween val="between"/>
      </c:valAx>
      <c:valAx>
        <c:axId val="157010176"/>
        <c:scaling>
          <c:orientation val="minMax"/>
        </c:scaling>
        <c:axPos val="r"/>
        <c:numFmt formatCode="0.00%" sourceLinked="0"/>
        <c:tickLblPos val="nextTo"/>
        <c:crossAx val="157020160"/>
        <c:crosses val="max"/>
        <c:crossBetween val="between"/>
      </c:valAx>
      <c:catAx>
        <c:axId val="157020160"/>
        <c:scaling>
          <c:orientation val="minMax"/>
        </c:scaling>
        <c:delete val="1"/>
        <c:axPos val="b"/>
        <c:tickLblPos val="none"/>
        <c:crossAx val="157010176"/>
        <c:crosses val="autoZero"/>
        <c:auto val="1"/>
        <c:lblAlgn val="ctr"/>
        <c:lblOffset val="100"/>
      </c:catAx>
    </c:plotArea>
    <c:legend>
      <c:legendPos val="b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value</a:t>
            </a:r>
            <a:endParaRPr lang="az-Cyrl-AZ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ADFDFB"/>
            </a:solidFill>
          </c:spPr>
          <c:dLbls>
            <c:showVal val="1"/>
          </c:dLbls>
          <c:cat>
            <c:strRef>
              <c:f>'Drop down list'!$A$11:$A$15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С</c:v>
                </c:pt>
                <c:pt idx="3">
                  <c:v>D</c:v>
                </c:pt>
                <c:pt idx="4">
                  <c:v>Total</c:v>
                </c:pt>
              </c:strCache>
            </c:strRef>
          </c:cat>
          <c:val>
            <c:numRef>
              <c:f>'Drop down list'!$B$11:$B$15</c:f>
              <c:numCache>
                <c:formatCode>0.00</c:formatCode>
                <c:ptCount val="5"/>
                <c:pt idx="0">
                  <c:v>100.54090909090907</c:v>
                </c:pt>
                <c:pt idx="1">
                  <c:v>48.65</c:v>
                </c:pt>
                <c:pt idx="2">
                  <c:v>95.566666666666663</c:v>
                </c:pt>
                <c:pt idx="3">
                  <c:v>38.722727272727276</c:v>
                </c:pt>
                <c:pt idx="4">
                  <c:v>67.473437499999989</c:v>
                </c:pt>
              </c:numCache>
            </c:numRef>
          </c:val>
        </c:ser>
        <c:axId val="157080576"/>
        <c:axId val="157082368"/>
      </c:barChart>
      <c:catAx>
        <c:axId val="157080576"/>
        <c:scaling>
          <c:orientation val="minMax"/>
        </c:scaling>
        <c:axPos val="b"/>
        <c:tickLblPos val="nextTo"/>
        <c:crossAx val="157082368"/>
        <c:crosses val="autoZero"/>
        <c:auto val="1"/>
        <c:lblAlgn val="ctr"/>
        <c:lblOffset val="100"/>
      </c:catAx>
      <c:valAx>
        <c:axId val="157082368"/>
        <c:scaling>
          <c:orientation val="minMax"/>
        </c:scaling>
        <c:axPos val="l"/>
        <c:numFmt formatCode="0.00" sourceLinked="1"/>
        <c:tickLblPos val="nextTo"/>
        <c:crossAx val="157080576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Dependence</a:t>
            </a:r>
            <a:r>
              <a:rPr lang="en-US" b="1" baseline="0"/>
              <a:t> of GDP and Gini Index</a:t>
            </a:r>
            <a:endParaRPr lang="ru-RU" b="1"/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2047505689695763"/>
          <c:y val="0.17111880613729294"/>
          <c:w val="0.80460520870505581"/>
          <c:h val="0.69047289504036857"/>
        </c:manualLayout>
      </c:layout>
      <c:scatterChart>
        <c:scatterStyle val="lineMarker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</c:trendline>
          <c:xVal>
            <c:numRef>
              <c:f>'Charts (2)'!$C$2:$C$158</c:f>
              <c:numCache>
                <c:formatCode>General</c:formatCode>
                <c:ptCount val="157"/>
                <c:pt idx="0">
                  <c:v>87700</c:v>
                </c:pt>
                <c:pt idx="1">
                  <c:v>83600</c:v>
                </c:pt>
                <c:pt idx="2">
                  <c:v>76400</c:v>
                </c:pt>
                <c:pt idx="3">
                  <c:v>69600</c:v>
                </c:pt>
                <c:pt idx="4">
                  <c:v>67900</c:v>
                </c:pt>
                <c:pt idx="5">
                  <c:v>64600</c:v>
                </c:pt>
                <c:pt idx="6">
                  <c:v>63100</c:v>
                </c:pt>
                <c:pt idx="7">
                  <c:v>62600</c:v>
                </c:pt>
                <c:pt idx="8">
                  <c:v>58400</c:v>
                </c:pt>
                <c:pt idx="9">
                  <c:v>55900</c:v>
                </c:pt>
                <c:pt idx="10">
                  <c:v>55500</c:v>
                </c:pt>
                <c:pt idx="11">
                  <c:v>54600</c:v>
                </c:pt>
                <c:pt idx="12">
                  <c:v>51900</c:v>
                </c:pt>
                <c:pt idx="13">
                  <c:v>49900</c:v>
                </c:pt>
                <c:pt idx="14">
                  <c:v>49900</c:v>
                </c:pt>
                <c:pt idx="15">
                  <c:v>49500</c:v>
                </c:pt>
                <c:pt idx="16">
                  <c:v>48400</c:v>
                </c:pt>
                <c:pt idx="17">
                  <c:v>46700</c:v>
                </c:pt>
                <c:pt idx="18">
                  <c:v>45800</c:v>
                </c:pt>
                <c:pt idx="19">
                  <c:v>43300</c:v>
                </c:pt>
                <c:pt idx="20">
                  <c:v>41900</c:v>
                </c:pt>
                <c:pt idx="21">
                  <c:v>41900</c:v>
                </c:pt>
                <c:pt idx="22">
                  <c:v>41500</c:v>
                </c:pt>
                <c:pt idx="23">
                  <c:v>40400</c:v>
                </c:pt>
                <c:pt idx="24">
                  <c:v>39300</c:v>
                </c:pt>
                <c:pt idx="25">
                  <c:v>37500</c:v>
                </c:pt>
                <c:pt idx="26">
                  <c:v>37300</c:v>
                </c:pt>
                <c:pt idx="27">
                  <c:v>36800</c:v>
                </c:pt>
                <c:pt idx="28">
                  <c:v>36500</c:v>
                </c:pt>
                <c:pt idx="29">
                  <c:v>35200</c:v>
                </c:pt>
                <c:pt idx="30">
                  <c:v>33600</c:v>
                </c:pt>
                <c:pt idx="31">
                  <c:v>33400</c:v>
                </c:pt>
                <c:pt idx="32">
                  <c:v>30800</c:v>
                </c:pt>
                <c:pt idx="33">
                  <c:v>28800</c:v>
                </c:pt>
                <c:pt idx="34">
                  <c:v>26500</c:v>
                </c:pt>
                <c:pt idx="35">
                  <c:v>24900</c:v>
                </c:pt>
                <c:pt idx="36">
                  <c:v>23900</c:v>
                </c:pt>
                <c:pt idx="37">
                  <c:v>22800</c:v>
                </c:pt>
                <c:pt idx="38">
                  <c:v>22600</c:v>
                </c:pt>
                <c:pt idx="39">
                  <c:v>21500</c:v>
                </c:pt>
                <c:pt idx="40">
                  <c:v>21500</c:v>
                </c:pt>
                <c:pt idx="41">
                  <c:v>20700</c:v>
                </c:pt>
                <c:pt idx="42">
                  <c:v>20300</c:v>
                </c:pt>
                <c:pt idx="43">
                  <c:v>20200</c:v>
                </c:pt>
                <c:pt idx="44">
                  <c:v>20100</c:v>
                </c:pt>
                <c:pt idx="45">
                  <c:v>18900</c:v>
                </c:pt>
                <c:pt idx="46">
                  <c:v>18600</c:v>
                </c:pt>
                <c:pt idx="47">
                  <c:v>18100</c:v>
                </c:pt>
                <c:pt idx="48">
                  <c:v>17800</c:v>
                </c:pt>
                <c:pt idx="49">
                  <c:v>15200</c:v>
                </c:pt>
                <c:pt idx="50">
                  <c:v>14700</c:v>
                </c:pt>
                <c:pt idx="51">
                  <c:v>14200</c:v>
                </c:pt>
                <c:pt idx="52">
                  <c:v>14200</c:v>
                </c:pt>
                <c:pt idx="53">
                  <c:v>13500</c:v>
                </c:pt>
                <c:pt idx="54">
                  <c:v>12800</c:v>
                </c:pt>
                <c:pt idx="55">
                  <c:v>12700</c:v>
                </c:pt>
                <c:pt idx="56">
                  <c:v>12700</c:v>
                </c:pt>
                <c:pt idx="57">
                  <c:v>11500</c:v>
                </c:pt>
                <c:pt idx="58">
                  <c:v>11100</c:v>
                </c:pt>
                <c:pt idx="59">
                  <c:v>10100</c:v>
                </c:pt>
                <c:pt idx="60">
                  <c:v>9680</c:v>
                </c:pt>
                <c:pt idx="61">
                  <c:v>9380</c:v>
                </c:pt>
                <c:pt idx="62">
                  <c:v>8380</c:v>
                </c:pt>
                <c:pt idx="63">
                  <c:v>7400</c:v>
                </c:pt>
                <c:pt idx="64">
                  <c:v>6970</c:v>
                </c:pt>
                <c:pt idx="65">
                  <c:v>6740</c:v>
                </c:pt>
                <c:pt idx="66">
                  <c:v>6540</c:v>
                </c:pt>
                <c:pt idx="67">
                  <c:v>6500</c:v>
                </c:pt>
                <c:pt idx="68">
                  <c:v>6440</c:v>
                </c:pt>
                <c:pt idx="69">
                  <c:v>6130</c:v>
                </c:pt>
                <c:pt idx="70">
                  <c:v>5900</c:v>
                </c:pt>
                <c:pt idx="71">
                  <c:v>5860</c:v>
                </c:pt>
                <c:pt idx="72">
                  <c:v>5000</c:v>
                </c:pt>
                <c:pt idx="73">
                  <c:v>4210</c:v>
                </c:pt>
                <c:pt idx="74">
                  <c:v>4060</c:v>
                </c:pt>
                <c:pt idx="75">
                  <c:v>4000</c:v>
                </c:pt>
                <c:pt idx="76">
                  <c:v>3190</c:v>
                </c:pt>
                <c:pt idx="77">
                  <c:v>3100</c:v>
                </c:pt>
                <c:pt idx="78">
                  <c:v>2700</c:v>
                </c:pt>
                <c:pt idx="79">
                  <c:v>2610</c:v>
                </c:pt>
                <c:pt idx="80">
                  <c:v>2550</c:v>
                </c:pt>
                <c:pt idx="81">
                  <c:v>2520</c:v>
                </c:pt>
                <c:pt idx="82">
                  <c:v>2190</c:v>
                </c:pt>
                <c:pt idx="83">
                  <c:v>1930</c:v>
                </c:pt>
                <c:pt idx="84">
                  <c:v>1670</c:v>
                </c:pt>
                <c:pt idx="85">
                  <c:v>1600</c:v>
                </c:pt>
                <c:pt idx="86">
                  <c:v>1510</c:v>
                </c:pt>
                <c:pt idx="87">
                  <c:v>1500</c:v>
                </c:pt>
              </c:numCache>
            </c:numRef>
          </c:xVal>
          <c:yVal>
            <c:numRef>
              <c:f>'Charts (2)'!$D$2:$D$158</c:f>
              <c:numCache>
                <c:formatCode>General</c:formatCode>
                <c:ptCount val="157"/>
                <c:pt idx="0">
                  <c:v>34.799999999999997</c:v>
                </c:pt>
                <c:pt idx="1">
                  <c:v>40.5</c:v>
                </c:pt>
                <c:pt idx="2">
                  <c:v>37.299999999999997</c:v>
                </c:pt>
                <c:pt idx="3">
                  <c:v>30.6</c:v>
                </c:pt>
                <c:pt idx="4">
                  <c:v>30</c:v>
                </c:pt>
                <c:pt idx="5">
                  <c:v>29.6</c:v>
                </c:pt>
                <c:pt idx="6">
                  <c:v>41.3</c:v>
                </c:pt>
                <c:pt idx="7">
                  <c:v>30.8</c:v>
                </c:pt>
                <c:pt idx="8">
                  <c:v>32.700000000000003</c:v>
                </c:pt>
                <c:pt idx="9">
                  <c:v>38.4</c:v>
                </c:pt>
                <c:pt idx="10">
                  <c:v>37.5</c:v>
                </c:pt>
                <c:pt idx="11">
                  <c:v>35.700000000000003</c:v>
                </c:pt>
                <c:pt idx="12">
                  <c:v>36.4</c:v>
                </c:pt>
                <c:pt idx="13">
                  <c:v>35.799999999999997</c:v>
                </c:pt>
                <c:pt idx="14">
                  <c:v>29.6</c:v>
                </c:pt>
                <c:pt idx="15">
                  <c:v>46.7</c:v>
                </c:pt>
                <c:pt idx="16">
                  <c:v>30.1</c:v>
                </c:pt>
                <c:pt idx="17">
                  <c:v>41.9</c:v>
                </c:pt>
                <c:pt idx="18">
                  <c:v>35.1</c:v>
                </c:pt>
                <c:pt idx="19">
                  <c:v>48.9</c:v>
                </c:pt>
                <c:pt idx="20">
                  <c:v>48</c:v>
                </c:pt>
                <c:pt idx="21">
                  <c:v>27.2</c:v>
                </c:pt>
                <c:pt idx="22">
                  <c:v>37.200000000000003</c:v>
                </c:pt>
                <c:pt idx="23">
                  <c:v>30.2</c:v>
                </c:pt>
                <c:pt idx="24">
                  <c:v>38.799999999999997</c:v>
                </c:pt>
                <c:pt idx="25">
                  <c:v>38.299999999999997</c:v>
                </c:pt>
                <c:pt idx="26">
                  <c:v>36</c:v>
                </c:pt>
                <c:pt idx="27">
                  <c:v>41.2</c:v>
                </c:pt>
                <c:pt idx="28">
                  <c:v>29.6</c:v>
                </c:pt>
                <c:pt idx="29">
                  <c:v>35.1</c:v>
                </c:pt>
                <c:pt idx="30">
                  <c:v>33.700000000000003</c:v>
                </c:pt>
                <c:pt idx="31">
                  <c:v>53.9</c:v>
                </c:pt>
                <c:pt idx="32">
                  <c:v>50.4</c:v>
                </c:pt>
                <c:pt idx="33">
                  <c:v>46</c:v>
                </c:pt>
                <c:pt idx="34">
                  <c:v>41.4</c:v>
                </c:pt>
                <c:pt idx="35">
                  <c:v>30.3</c:v>
                </c:pt>
                <c:pt idx="36">
                  <c:v>27.3</c:v>
                </c:pt>
                <c:pt idx="37">
                  <c:v>29.7</c:v>
                </c:pt>
                <c:pt idx="38">
                  <c:v>31.8</c:v>
                </c:pt>
                <c:pt idx="39">
                  <c:v>38.6</c:v>
                </c:pt>
                <c:pt idx="40">
                  <c:v>35.4</c:v>
                </c:pt>
                <c:pt idx="41">
                  <c:v>42.5</c:v>
                </c:pt>
                <c:pt idx="42">
                  <c:v>35.700000000000003</c:v>
                </c:pt>
                <c:pt idx="43">
                  <c:v>38.6</c:v>
                </c:pt>
                <c:pt idx="44">
                  <c:v>32.1</c:v>
                </c:pt>
                <c:pt idx="45">
                  <c:v>28.1</c:v>
                </c:pt>
                <c:pt idx="46">
                  <c:v>26</c:v>
                </c:pt>
                <c:pt idx="47">
                  <c:v>25.2</c:v>
                </c:pt>
                <c:pt idx="48">
                  <c:v>32.4</c:v>
                </c:pt>
                <c:pt idx="49">
                  <c:v>32.700000000000003</c:v>
                </c:pt>
                <c:pt idx="50">
                  <c:v>43.7</c:v>
                </c:pt>
                <c:pt idx="51">
                  <c:v>42</c:v>
                </c:pt>
                <c:pt idx="52">
                  <c:v>35.700000000000003</c:v>
                </c:pt>
                <c:pt idx="53">
                  <c:v>42.4</c:v>
                </c:pt>
                <c:pt idx="54">
                  <c:v>49.2</c:v>
                </c:pt>
                <c:pt idx="55">
                  <c:v>38.5</c:v>
                </c:pt>
                <c:pt idx="56">
                  <c:v>37.5</c:v>
                </c:pt>
                <c:pt idx="57">
                  <c:v>42.3</c:v>
                </c:pt>
                <c:pt idx="58">
                  <c:v>25</c:v>
                </c:pt>
                <c:pt idx="59">
                  <c:v>51.3</c:v>
                </c:pt>
                <c:pt idx="60">
                  <c:v>28.7</c:v>
                </c:pt>
                <c:pt idx="61">
                  <c:v>36.4</c:v>
                </c:pt>
                <c:pt idx="62">
                  <c:v>35</c:v>
                </c:pt>
                <c:pt idx="63">
                  <c:v>33.5</c:v>
                </c:pt>
                <c:pt idx="64">
                  <c:v>33.1</c:v>
                </c:pt>
                <c:pt idx="65">
                  <c:v>41.3</c:v>
                </c:pt>
                <c:pt idx="66">
                  <c:v>34.700000000000003</c:v>
                </c:pt>
                <c:pt idx="67">
                  <c:v>34.299999999999997</c:v>
                </c:pt>
                <c:pt idx="68">
                  <c:v>42.6</c:v>
                </c:pt>
                <c:pt idx="69">
                  <c:v>33</c:v>
                </c:pt>
                <c:pt idx="70">
                  <c:v>32.9</c:v>
                </c:pt>
                <c:pt idx="71">
                  <c:v>27.6</c:v>
                </c:pt>
                <c:pt idx="72">
                  <c:v>37.9</c:v>
                </c:pt>
                <c:pt idx="73">
                  <c:v>27.7</c:v>
                </c:pt>
                <c:pt idx="74">
                  <c:v>32.5</c:v>
                </c:pt>
                <c:pt idx="75">
                  <c:v>34.4</c:v>
                </c:pt>
                <c:pt idx="76">
                  <c:v>27.8</c:v>
                </c:pt>
                <c:pt idx="77">
                  <c:v>36.799999999999997</c:v>
                </c:pt>
                <c:pt idx="78">
                  <c:v>45.4</c:v>
                </c:pt>
                <c:pt idx="79">
                  <c:v>43</c:v>
                </c:pt>
                <c:pt idx="80">
                  <c:v>35.200000000000003</c:v>
                </c:pt>
                <c:pt idx="81">
                  <c:v>25.7</c:v>
                </c:pt>
                <c:pt idx="82">
                  <c:v>39.700000000000003</c:v>
                </c:pt>
                <c:pt idx="83">
                  <c:v>24.6</c:v>
                </c:pt>
                <c:pt idx="84">
                  <c:v>25</c:v>
                </c:pt>
                <c:pt idx="85">
                  <c:v>34.6</c:v>
                </c:pt>
                <c:pt idx="86">
                  <c:v>26.1</c:v>
                </c:pt>
                <c:pt idx="87">
                  <c:v>28.2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66E8-4BE4-A2D8-CF6A9AB876B4}"/>
            </c:ext>
          </c:extLst>
        </c:ser>
        <c:axId val="159738880"/>
        <c:axId val="159753344"/>
      </c:scatterChart>
      <c:valAx>
        <c:axId val="15973888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GDP</a:t>
                </a:r>
                <a:endParaRPr lang="ru-RU" b="0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53344"/>
        <c:crosses val="autoZero"/>
        <c:crossBetween val="midCat"/>
      </c:valAx>
      <c:valAx>
        <c:axId val="1597533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Gini Index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3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Distribution of</a:t>
            </a:r>
            <a:r>
              <a:rPr lang="en-US" b="1" baseline="0"/>
              <a:t> countries</a:t>
            </a:r>
            <a:endParaRPr lang="ru-RU" b="1"/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8.9968722687109204E-2"/>
          <c:y val="0.15735347428462521"/>
          <c:w val="0.87114242791798469"/>
          <c:h val="0.71672857559684655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 w="101600">
              <a:noFill/>
              <a:miter lim="800000"/>
            </a:ln>
            <a:effectLst/>
          </c:spPr>
          <c:cat>
            <c:numRef>
              <c:f>('Charts (2)'!$P$38,'Charts (2)'!$P$40,'Charts (2)'!$P$42,'Charts (2)'!$P$44,'Charts (2)'!$P$46,'Charts (2)'!$P$48)</c:f>
              <c:numCache>
                <c:formatCode>General</c:formatCode>
                <c:ptCount val="6"/>
                <c:pt idx="0">
                  <c:v>22.5</c:v>
                </c:pt>
                <c:pt idx="1">
                  <c:v>27.5</c:v>
                </c:pt>
                <c:pt idx="2">
                  <c:v>32.5</c:v>
                </c:pt>
                <c:pt idx="3">
                  <c:v>37.5</c:v>
                </c:pt>
                <c:pt idx="4">
                  <c:v>42.5</c:v>
                </c:pt>
                <c:pt idx="5">
                  <c:v>52.5</c:v>
                </c:pt>
              </c:numCache>
            </c:numRef>
          </c:cat>
          <c:val>
            <c:numRef>
              <c:f>('Charts (2)'!$O$38,'Charts (2)'!$O$40,'Charts (2)'!$O$42,'Charts (2)'!$O$44,'Charts (2)'!$O$46,'Charts (2)'!$O$48)</c:f>
              <c:numCache>
                <c:formatCode>General</c:formatCode>
                <c:ptCount val="6"/>
                <c:pt idx="0">
                  <c:v>1</c:v>
                </c:pt>
                <c:pt idx="1">
                  <c:v>16</c:v>
                </c:pt>
                <c:pt idx="2">
                  <c:v>21</c:v>
                </c:pt>
                <c:pt idx="3">
                  <c:v>24</c:v>
                </c:pt>
                <c:pt idx="4">
                  <c:v>13</c:v>
                </c:pt>
                <c:pt idx="5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250-4050-878B-4AC0D94B56D0}"/>
            </c:ext>
          </c:extLst>
        </c:ser>
        <c:gapWidth val="52"/>
        <c:overlap val="1"/>
        <c:axId val="168166912"/>
        <c:axId val="168168832"/>
      </c:barChart>
      <c:catAx>
        <c:axId val="168166912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Gini Index</a:t>
                </a:r>
                <a:endParaRPr lang="ru-RU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8832"/>
        <c:crosses val="autoZero"/>
        <c:auto val="1"/>
        <c:lblAlgn val="ctr"/>
        <c:lblOffset val="100"/>
      </c:catAx>
      <c:valAx>
        <c:axId val="1681688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countries 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Dependence of GDP and Gini Index</a:t>
            </a:r>
            <a:endParaRPr lang="en-US" sz="1600">
              <a:effectLst/>
            </a:endParaRP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0.11724759405074357"/>
          <c:y val="0.19486111111111121"/>
          <c:w val="0.85219685039370219"/>
          <c:h val="0.55551655001458167"/>
        </c:manualLayout>
      </c:layout>
      <c:lineChart>
        <c:grouping val="stacked"/>
        <c:ser>
          <c:idx val="0"/>
          <c:order val="0"/>
          <c:tx>
            <c:v>GDP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'Charts (2)'!$B$2:$B$89</c:f>
              <c:strCache>
                <c:ptCount val="88"/>
                <c:pt idx="0">
                  <c:v>UAE</c:v>
                </c:pt>
                <c:pt idx="1">
                  <c:v>Switzerland</c:v>
                </c:pt>
                <c:pt idx="2">
                  <c:v>USA</c:v>
                </c:pt>
                <c:pt idx="3">
                  <c:v>Netherlands</c:v>
                </c:pt>
                <c:pt idx="4">
                  <c:v>Austria</c:v>
                </c:pt>
                <c:pt idx="5">
                  <c:v>Sweden</c:v>
                </c:pt>
                <c:pt idx="6">
                  <c:v>Germany</c:v>
                </c:pt>
                <c:pt idx="7">
                  <c:v>Australia</c:v>
                </c:pt>
                <c:pt idx="8">
                  <c:v>Canada</c:v>
                </c:pt>
                <c:pt idx="9">
                  <c:v>Malta</c:v>
                </c:pt>
                <c:pt idx="10">
                  <c:v>France</c:v>
                </c:pt>
                <c:pt idx="11">
                  <c:v>UK</c:v>
                </c:pt>
                <c:pt idx="12">
                  <c:v>Italy</c:v>
                </c:pt>
                <c:pt idx="13">
                  <c:v>Czech Republic</c:v>
                </c:pt>
                <c:pt idx="14">
                  <c:v>Cyprus</c:v>
                </c:pt>
                <c:pt idx="15">
                  <c:v>Israel</c:v>
                </c:pt>
                <c:pt idx="16">
                  <c:v>Lithuania</c:v>
                </c:pt>
                <c:pt idx="17">
                  <c:v>Estonia</c:v>
                </c:pt>
                <c:pt idx="18">
                  <c:v>Spain</c:v>
                </c:pt>
                <c:pt idx="19">
                  <c:v>Poland</c:v>
                </c:pt>
                <c:pt idx="20">
                  <c:v>Hungary</c:v>
                </c:pt>
                <c:pt idx="21">
                  <c:v>Romania</c:v>
                </c:pt>
                <c:pt idx="22">
                  <c:v>Portugal</c:v>
                </c:pt>
                <c:pt idx="23">
                  <c:v>Croatia</c:v>
                </c:pt>
                <c:pt idx="24">
                  <c:v>Panama</c:v>
                </c:pt>
                <c:pt idx="25">
                  <c:v>Slovak Republic</c:v>
                </c:pt>
                <c:pt idx="26">
                  <c:v>Turkey</c:v>
                </c:pt>
                <c:pt idx="27">
                  <c:v>Greece</c:v>
                </c:pt>
                <c:pt idx="28">
                  <c:v>Russia</c:v>
                </c:pt>
                <c:pt idx="29">
                  <c:v>Seychelles</c:v>
                </c:pt>
                <c:pt idx="30">
                  <c:v>Bulgaria</c:v>
                </c:pt>
                <c:pt idx="31">
                  <c:v>Malaysia</c:v>
                </c:pt>
                <c:pt idx="32">
                  <c:v>Kazakhstan</c:v>
                </c:pt>
                <c:pt idx="33">
                  <c:v>Uruguay</c:v>
                </c:pt>
                <c:pt idx="34">
                  <c:v>Argentina</c:v>
                </c:pt>
                <c:pt idx="35">
                  <c:v>Costa Rica</c:v>
                </c:pt>
                <c:pt idx="36">
                  <c:v>Serbia</c:v>
                </c:pt>
                <c:pt idx="37">
                  <c:v>Dominican Republic</c:v>
                </c:pt>
                <c:pt idx="38">
                  <c:v>Belarus</c:v>
                </c:pt>
                <c:pt idx="39">
                  <c:v>China</c:v>
                </c:pt>
                <c:pt idx="40">
                  <c:v>Mexico</c:v>
                </c:pt>
                <c:pt idx="41">
                  <c:v>Thailand</c:v>
                </c:pt>
                <c:pt idx="42">
                  <c:v>Colombia</c:v>
                </c:pt>
                <c:pt idx="43">
                  <c:v>North Macedonia</c:v>
                </c:pt>
                <c:pt idx="44">
                  <c:v>Georgia</c:v>
                </c:pt>
                <c:pt idx="45">
                  <c:v>Armenia</c:v>
                </c:pt>
                <c:pt idx="46">
                  <c:v>Albania</c:v>
                </c:pt>
                <c:pt idx="47">
                  <c:v>Iran</c:v>
                </c:pt>
                <c:pt idx="48">
                  <c:v>Brazil</c:v>
                </c:pt>
                <c:pt idx="49">
                  <c:v>Moldova</c:v>
                </c:pt>
                <c:pt idx="50">
                  <c:v>Indonesia</c:v>
                </c:pt>
                <c:pt idx="51">
                  <c:v>Luxembourg</c:v>
                </c:pt>
                <c:pt idx="52">
                  <c:v>Mongolia</c:v>
                </c:pt>
                <c:pt idx="53">
                  <c:v>Vietnam</c:v>
                </c:pt>
                <c:pt idx="54">
                  <c:v>Ecuador</c:v>
                </c:pt>
                <c:pt idx="55">
                  <c:v>Ireland</c:v>
                </c:pt>
                <c:pt idx="56">
                  <c:v>Ukraine</c:v>
                </c:pt>
                <c:pt idx="57">
                  <c:v>Norway</c:v>
                </c:pt>
                <c:pt idx="58">
                  <c:v>El Salvador</c:v>
                </c:pt>
                <c:pt idx="59">
                  <c:v>Philippines</c:v>
                </c:pt>
                <c:pt idx="60">
                  <c:v>Bolivia</c:v>
                </c:pt>
                <c:pt idx="61">
                  <c:v>Lao</c:v>
                </c:pt>
                <c:pt idx="62">
                  <c:v>India</c:v>
                </c:pt>
                <c:pt idx="63">
                  <c:v>Denmark</c:v>
                </c:pt>
                <c:pt idx="64">
                  <c:v>Angola</c:v>
                </c:pt>
                <c:pt idx="65">
                  <c:v>Honduras</c:v>
                </c:pt>
                <c:pt idx="66">
                  <c:v>Cote d'Ivoire</c:v>
                </c:pt>
                <c:pt idx="67">
                  <c:v>Belgium</c:v>
                </c:pt>
                <c:pt idx="68">
                  <c:v>Pakistan</c:v>
                </c:pt>
                <c:pt idx="69">
                  <c:v>Kyrgyz Republic</c:v>
                </c:pt>
                <c:pt idx="70">
                  <c:v>Finland</c:v>
                </c:pt>
                <c:pt idx="71">
                  <c:v>Nigeria</c:v>
                </c:pt>
                <c:pt idx="72">
                  <c:v>Slovenia</c:v>
                </c:pt>
                <c:pt idx="73">
                  <c:v>Senegal</c:v>
                </c:pt>
                <c:pt idx="74">
                  <c:v>Benin</c:v>
                </c:pt>
                <c:pt idx="75">
                  <c:v>Latvia</c:v>
                </c:pt>
                <c:pt idx="76">
                  <c:v>Guinea</c:v>
                </c:pt>
                <c:pt idx="77">
                  <c:v>Tanzania</c:v>
                </c:pt>
                <c:pt idx="78">
                  <c:v>Montenegro</c:v>
                </c:pt>
                <c:pt idx="79">
                  <c:v>Togo</c:v>
                </c:pt>
                <c:pt idx="80">
                  <c:v>Burkina Faso</c:v>
                </c:pt>
                <c:pt idx="81">
                  <c:v>Mali</c:v>
                </c:pt>
                <c:pt idx="82">
                  <c:v>Guinea-Bissau</c:v>
                </c:pt>
                <c:pt idx="83">
                  <c:v>Sierra Leone</c:v>
                </c:pt>
                <c:pt idx="84">
                  <c:v>Chad</c:v>
                </c:pt>
                <c:pt idx="85">
                  <c:v>Paraguay</c:v>
                </c:pt>
                <c:pt idx="86">
                  <c:v>Niger</c:v>
                </c:pt>
                <c:pt idx="87">
                  <c:v>Peru</c:v>
                </c:pt>
              </c:strCache>
            </c:strRef>
          </c:cat>
          <c:val>
            <c:numRef>
              <c:f>'Charts (2)'!$C$2:$C$89</c:f>
              <c:numCache>
                <c:formatCode>General</c:formatCode>
                <c:ptCount val="88"/>
                <c:pt idx="0">
                  <c:v>87700</c:v>
                </c:pt>
                <c:pt idx="1">
                  <c:v>83600</c:v>
                </c:pt>
                <c:pt idx="2">
                  <c:v>76400</c:v>
                </c:pt>
                <c:pt idx="3">
                  <c:v>69600</c:v>
                </c:pt>
                <c:pt idx="4">
                  <c:v>67900</c:v>
                </c:pt>
                <c:pt idx="5">
                  <c:v>64600</c:v>
                </c:pt>
                <c:pt idx="6">
                  <c:v>63100</c:v>
                </c:pt>
                <c:pt idx="7">
                  <c:v>62600</c:v>
                </c:pt>
                <c:pt idx="8">
                  <c:v>58400</c:v>
                </c:pt>
                <c:pt idx="9">
                  <c:v>55900</c:v>
                </c:pt>
                <c:pt idx="10">
                  <c:v>55500</c:v>
                </c:pt>
                <c:pt idx="11">
                  <c:v>54600</c:v>
                </c:pt>
                <c:pt idx="12">
                  <c:v>51900</c:v>
                </c:pt>
                <c:pt idx="13">
                  <c:v>49900</c:v>
                </c:pt>
                <c:pt idx="14">
                  <c:v>49900</c:v>
                </c:pt>
                <c:pt idx="15">
                  <c:v>49500</c:v>
                </c:pt>
                <c:pt idx="16">
                  <c:v>48400</c:v>
                </c:pt>
                <c:pt idx="17">
                  <c:v>46700</c:v>
                </c:pt>
                <c:pt idx="18">
                  <c:v>45800</c:v>
                </c:pt>
                <c:pt idx="19">
                  <c:v>43300</c:v>
                </c:pt>
                <c:pt idx="20">
                  <c:v>41900</c:v>
                </c:pt>
                <c:pt idx="21">
                  <c:v>41900</c:v>
                </c:pt>
                <c:pt idx="22">
                  <c:v>41500</c:v>
                </c:pt>
                <c:pt idx="23">
                  <c:v>40400</c:v>
                </c:pt>
                <c:pt idx="24">
                  <c:v>39300</c:v>
                </c:pt>
                <c:pt idx="25">
                  <c:v>37500</c:v>
                </c:pt>
                <c:pt idx="26">
                  <c:v>37300</c:v>
                </c:pt>
                <c:pt idx="27">
                  <c:v>36800</c:v>
                </c:pt>
                <c:pt idx="28">
                  <c:v>36500</c:v>
                </c:pt>
                <c:pt idx="29">
                  <c:v>35200</c:v>
                </c:pt>
                <c:pt idx="30">
                  <c:v>33600</c:v>
                </c:pt>
                <c:pt idx="31">
                  <c:v>33400</c:v>
                </c:pt>
                <c:pt idx="32">
                  <c:v>30800</c:v>
                </c:pt>
                <c:pt idx="33">
                  <c:v>28800</c:v>
                </c:pt>
                <c:pt idx="34">
                  <c:v>26500</c:v>
                </c:pt>
                <c:pt idx="35">
                  <c:v>24900</c:v>
                </c:pt>
                <c:pt idx="36">
                  <c:v>23900</c:v>
                </c:pt>
                <c:pt idx="37">
                  <c:v>22800</c:v>
                </c:pt>
                <c:pt idx="38">
                  <c:v>22600</c:v>
                </c:pt>
                <c:pt idx="39">
                  <c:v>21500</c:v>
                </c:pt>
                <c:pt idx="40">
                  <c:v>21500</c:v>
                </c:pt>
                <c:pt idx="41">
                  <c:v>20700</c:v>
                </c:pt>
                <c:pt idx="42">
                  <c:v>20300</c:v>
                </c:pt>
                <c:pt idx="43">
                  <c:v>20200</c:v>
                </c:pt>
                <c:pt idx="44">
                  <c:v>20100</c:v>
                </c:pt>
                <c:pt idx="45">
                  <c:v>18900</c:v>
                </c:pt>
                <c:pt idx="46">
                  <c:v>18600</c:v>
                </c:pt>
                <c:pt idx="47">
                  <c:v>18100</c:v>
                </c:pt>
                <c:pt idx="48">
                  <c:v>17800</c:v>
                </c:pt>
                <c:pt idx="49">
                  <c:v>15200</c:v>
                </c:pt>
                <c:pt idx="50">
                  <c:v>14700</c:v>
                </c:pt>
                <c:pt idx="51">
                  <c:v>14200</c:v>
                </c:pt>
                <c:pt idx="52">
                  <c:v>14200</c:v>
                </c:pt>
                <c:pt idx="53">
                  <c:v>13500</c:v>
                </c:pt>
                <c:pt idx="54">
                  <c:v>12800</c:v>
                </c:pt>
                <c:pt idx="55">
                  <c:v>12700</c:v>
                </c:pt>
                <c:pt idx="56">
                  <c:v>12700</c:v>
                </c:pt>
                <c:pt idx="57">
                  <c:v>11500</c:v>
                </c:pt>
                <c:pt idx="58">
                  <c:v>11100</c:v>
                </c:pt>
                <c:pt idx="59">
                  <c:v>10100</c:v>
                </c:pt>
                <c:pt idx="60">
                  <c:v>9680</c:v>
                </c:pt>
                <c:pt idx="61">
                  <c:v>9380</c:v>
                </c:pt>
                <c:pt idx="62">
                  <c:v>8380</c:v>
                </c:pt>
                <c:pt idx="63">
                  <c:v>7400</c:v>
                </c:pt>
                <c:pt idx="64">
                  <c:v>6970</c:v>
                </c:pt>
                <c:pt idx="65">
                  <c:v>6740</c:v>
                </c:pt>
                <c:pt idx="66">
                  <c:v>6540</c:v>
                </c:pt>
                <c:pt idx="67">
                  <c:v>6500</c:v>
                </c:pt>
                <c:pt idx="68">
                  <c:v>6440</c:v>
                </c:pt>
                <c:pt idx="69">
                  <c:v>6130</c:v>
                </c:pt>
                <c:pt idx="70">
                  <c:v>5900</c:v>
                </c:pt>
                <c:pt idx="71">
                  <c:v>5860</c:v>
                </c:pt>
                <c:pt idx="72">
                  <c:v>5000</c:v>
                </c:pt>
                <c:pt idx="73">
                  <c:v>4210</c:v>
                </c:pt>
                <c:pt idx="74">
                  <c:v>4060</c:v>
                </c:pt>
                <c:pt idx="75">
                  <c:v>4000</c:v>
                </c:pt>
                <c:pt idx="76">
                  <c:v>3190</c:v>
                </c:pt>
                <c:pt idx="77">
                  <c:v>3100</c:v>
                </c:pt>
                <c:pt idx="78">
                  <c:v>2700</c:v>
                </c:pt>
                <c:pt idx="79">
                  <c:v>2610</c:v>
                </c:pt>
                <c:pt idx="80">
                  <c:v>2550</c:v>
                </c:pt>
                <c:pt idx="81">
                  <c:v>2520</c:v>
                </c:pt>
                <c:pt idx="82">
                  <c:v>2190</c:v>
                </c:pt>
                <c:pt idx="83">
                  <c:v>1930</c:v>
                </c:pt>
                <c:pt idx="84">
                  <c:v>1670</c:v>
                </c:pt>
                <c:pt idx="85">
                  <c:v>1600</c:v>
                </c:pt>
                <c:pt idx="86">
                  <c:v>1510</c:v>
                </c:pt>
                <c:pt idx="87">
                  <c:v>1500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DF-4221-9A54-2ECD35124E11}"/>
            </c:ext>
          </c:extLst>
        </c:ser>
        <c:marker val="1"/>
        <c:axId val="168185216"/>
        <c:axId val="168215680"/>
      </c:lineChart>
      <c:lineChart>
        <c:grouping val="stacked"/>
        <c:ser>
          <c:idx val="1"/>
          <c:order val="1"/>
          <c:tx>
            <c:v>Gini 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'Charts (2)'!$D$2:$D$89</c:f>
              <c:numCache>
                <c:formatCode>General</c:formatCode>
                <c:ptCount val="88"/>
                <c:pt idx="0">
                  <c:v>34.799999999999997</c:v>
                </c:pt>
                <c:pt idx="1">
                  <c:v>40.5</c:v>
                </c:pt>
                <c:pt idx="2">
                  <c:v>37.299999999999997</c:v>
                </c:pt>
                <c:pt idx="3">
                  <c:v>30.6</c:v>
                </c:pt>
                <c:pt idx="4">
                  <c:v>30</c:v>
                </c:pt>
                <c:pt idx="5">
                  <c:v>29.6</c:v>
                </c:pt>
                <c:pt idx="6">
                  <c:v>41.3</c:v>
                </c:pt>
                <c:pt idx="7">
                  <c:v>30.8</c:v>
                </c:pt>
                <c:pt idx="8">
                  <c:v>32.700000000000003</c:v>
                </c:pt>
                <c:pt idx="9">
                  <c:v>38.4</c:v>
                </c:pt>
                <c:pt idx="10">
                  <c:v>37.5</c:v>
                </c:pt>
                <c:pt idx="11">
                  <c:v>35.700000000000003</c:v>
                </c:pt>
                <c:pt idx="12">
                  <c:v>36.4</c:v>
                </c:pt>
                <c:pt idx="13">
                  <c:v>35.799999999999997</c:v>
                </c:pt>
                <c:pt idx="14">
                  <c:v>29.6</c:v>
                </c:pt>
                <c:pt idx="15">
                  <c:v>46.7</c:v>
                </c:pt>
                <c:pt idx="16">
                  <c:v>30.1</c:v>
                </c:pt>
                <c:pt idx="17">
                  <c:v>41.9</c:v>
                </c:pt>
                <c:pt idx="18">
                  <c:v>35.1</c:v>
                </c:pt>
                <c:pt idx="19">
                  <c:v>48.9</c:v>
                </c:pt>
                <c:pt idx="20">
                  <c:v>48</c:v>
                </c:pt>
                <c:pt idx="21">
                  <c:v>27.2</c:v>
                </c:pt>
                <c:pt idx="22">
                  <c:v>37.200000000000003</c:v>
                </c:pt>
                <c:pt idx="23">
                  <c:v>30.2</c:v>
                </c:pt>
                <c:pt idx="24">
                  <c:v>38.799999999999997</c:v>
                </c:pt>
                <c:pt idx="25">
                  <c:v>38.299999999999997</c:v>
                </c:pt>
                <c:pt idx="26">
                  <c:v>36</c:v>
                </c:pt>
                <c:pt idx="27">
                  <c:v>41.2</c:v>
                </c:pt>
                <c:pt idx="28">
                  <c:v>29.6</c:v>
                </c:pt>
                <c:pt idx="29">
                  <c:v>35.1</c:v>
                </c:pt>
                <c:pt idx="30">
                  <c:v>33.700000000000003</c:v>
                </c:pt>
                <c:pt idx="31">
                  <c:v>53.9</c:v>
                </c:pt>
                <c:pt idx="32">
                  <c:v>50.4</c:v>
                </c:pt>
                <c:pt idx="33">
                  <c:v>46</c:v>
                </c:pt>
                <c:pt idx="34">
                  <c:v>41.4</c:v>
                </c:pt>
                <c:pt idx="35">
                  <c:v>30.3</c:v>
                </c:pt>
                <c:pt idx="36">
                  <c:v>27.3</c:v>
                </c:pt>
                <c:pt idx="37">
                  <c:v>29.7</c:v>
                </c:pt>
                <c:pt idx="38">
                  <c:v>31.8</c:v>
                </c:pt>
                <c:pt idx="39">
                  <c:v>38.6</c:v>
                </c:pt>
                <c:pt idx="40">
                  <c:v>35.4</c:v>
                </c:pt>
                <c:pt idx="41">
                  <c:v>42.5</c:v>
                </c:pt>
                <c:pt idx="42">
                  <c:v>35.700000000000003</c:v>
                </c:pt>
                <c:pt idx="43">
                  <c:v>38.6</c:v>
                </c:pt>
                <c:pt idx="44">
                  <c:v>32.1</c:v>
                </c:pt>
                <c:pt idx="45">
                  <c:v>28.1</c:v>
                </c:pt>
                <c:pt idx="46">
                  <c:v>26</c:v>
                </c:pt>
                <c:pt idx="47">
                  <c:v>25.2</c:v>
                </c:pt>
                <c:pt idx="48">
                  <c:v>32.4</c:v>
                </c:pt>
                <c:pt idx="49">
                  <c:v>32.700000000000003</c:v>
                </c:pt>
                <c:pt idx="50">
                  <c:v>43.7</c:v>
                </c:pt>
                <c:pt idx="51">
                  <c:v>42</c:v>
                </c:pt>
                <c:pt idx="52">
                  <c:v>35.700000000000003</c:v>
                </c:pt>
                <c:pt idx="53">
                  <c:v>42.4</c:v>
                </c:pt>
                <c:pt idx="54">
                  <c:v>49.2</c:v>
                </c:pt>
                <c:pt idx="55">
                  <c:v>38.5</c:v>
                </c:pt>
                <c:pt idx="56">
                  <c:v>37.5</c:v>
                </c:pt>
                <c:pt idx="57">
                  <c:v>42.3</c:v>
                </c:pt>
                <c:pt idx="58">
                  <c:v>25</c:v>
                </c:pt>
                <c:pt idx="59">
                  <c:v>51.3</c:v>
                </c:pt>
                <c:pt idx="60">
                  <c:v>28.7</c:v>
                </c:pt>
                <c:pt idx="61">
                  <c:v>36.4</c:v>
                </c:pt>
                <c:pt idx="62">
                  <c:v>35</c:v>
                </c:pt>
                <c:pt idx="63">
                  <c:v>33.5</c:v>
                </c:pt>
                <c:pt idx="64">
                  <c:v>33.1</c:v>
                </c:pt>
                <c:pt idx="65">
                  <c:v>41.3</c:v>
                </c:pt>
                <c:pt idx="66">
                  <c:v>34.700000000000003</c:v>
                </c:pt>
                <c:pt idx="67">
                  <c:v>34.299999999999997</c:v>
                </c:pt>
                <c:pt idx="68">
                  <c:v>42.6</c:v>
                </c:pt>
                <c:pt idx="69">
                  <c:v>33</c:v>
                </c:pt>
                <c:pt idx="70">
                  <c:v>32.9</c:v>
                </c:pt>
                <c:pt idx="71">
                  <c:v>27.6</c:v>
                </c:pt>
                <c:pt idx="72">
                  <c:v>37.9</c:v>
                </c:pt>
                <c:pt idx="73">
                  <c:v>27.7</c:v>
                </c:pt>
                <c:pt idx="74">
                  <c:v>32.5</c:v>
                </c:pt>
                <c:pt idx="75">
                  <c:v>34.4</c:v>
                </c:pt>
                <c:pt idx="76">
                  <c:v>27.8</c:v>
                </c:pt>
                <c:pt idx="77">
                  <c:v>36.799999999999997</c:v>
                </c:pt>
                <c:pt idx="78">
                  <c:v>45.4</c:v>
                </c:pt>
                <c:pt idx="79">
                  <c:v>43</c:v>
                </c:pt>
                <c:pt idx="80">
                  <c:v>35.200000000000003</c:v>
                </c:pt>
                <c:pt idx="81">
                  <c:v>25.7</c:v>
                </c:pt>
                <c:pt idx="82">
                  <c:v>39.700000000000003</c:v>
                </c:pt>
                <c:pt idx="83">
                  <c:v>24.6</c:v>
                </c:pt>
                <c:pt idx="84">
                  <c:v>25</c:v>
                </c:pt>
                <c:pt idx="85">
                  <c:v>34.6</c:v>
                </c:pt>
                <c:pt idx="86">
                  <c:v>26.1</c:v>
                </c:pt>
                <c:pt idx="87">
                  <c:v>28.2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FDF-4221-9A54-2ECD35124E11}"/>
            </c:ext>
          </c:extLst>
        </c:ser>
        <c:marker val="1"/>
        <c:axId val="157155712"/>
        <c:axId val="168217216"/>
      </c:lineChart>
      <c:catAx>
        <c:axId val="16818521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15680"/>
        <c:crosses val="autoZero"/>
        <c:auto val="1"/>
        <c:lblAlgn val="ctr"/>
        <c:lblOffset val="100"/>
      </c:catAx>
      <c:valAx>
        <c:axId val="1682156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5216"/>
        <c:crosses val="autoZero"/>
        <c:crossBetween val="between"/>
      </c:valAx>
      <c:valAx>
        <c:axId val="168217216"/>
        <c:scaling>
          <c:orientation val="minMax"/>
        </c:scaling>
        <c:axPos val="r"/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5712"/>
        <c:crosses val="max"/>
        <c:crossBetween val="between"/>
      </c:valAx>
      <c:catAx>
        <c:axId val="157155712"/>
        <c:scaling>
          <c:orientation val="minMax"/>
        </c:scaling>
        <c:delete val="1"/>
        <c:axPos val="b"/>
        <c:tickLblPos val="none"/>
        <c:crossAx val="168217216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Number of countries in different groups</a:t>
            </a:r>
            <a:endParaRPr lang="ru-RU" sz="1200" b="1"/>
          </a:p>
        </c:rich>
      </c:tx>
      <c:layout>
        <c:manualLayout>
          <c:xMode val="edge"/>
          <c:yMode val="edge"/>
          <c:x val="0.10241819000154964"/>
          <c:y val="5.5719705551070704E-2"/>
        </c:manualLayout>
      </c:layout>
      <c:spPr>
        <a:noFill/>
        <a:ln>
          <a:noFill/>
        </a:ln>
        <a:effectLst/>
      </c:spPr>
    </c:title>
    <c:pivotFmts>
      <c:pivotFmt>
        <c:idx val="0"/>
        <c:spPr>
          <a:effectLst>
            <a:softEdge rad="0"/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softEdge rad="0"/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softEdge rad="0"/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softEdge rad="0"/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softEdge rad="0"/>
          </a:effectLst>
        </c:spPr>
      </c:pivotFmt>
    </c:pivotFmts>
    <c:plotArea>
      <c:layout>
        <c:manualLayout>
          <c:layoutTarget val="inner"/>
          <c:xMode val="edge"/>
          <c:yMode val="edge"/>
          <c:x val="7.7209979304541723E-2"/>
          <c:y val="0.20599180278175744"/>
          <c:w val="0.87403351997854861"/>
          <c:h val="0.64823995760791064"/>
        </c:manualLayout>
      </c:layout>
      <c:barChart>
        <c:barDir val="col"/>
        <c:grouping val="clustered"/>
        <c:varyColors val="1"/>
        <c:ser>
          <c:idx val="0"/>
          <c:order val="0"/>
          <c:tx>
            <c:v>Итог</c:v>
          </c:tx>
          <c:spPr>
            <a:effectLst>
              <a:softEdge rad="0"/>
            </a:effectLst>
          </c:spPr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softEdge rad="0"/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softEdge rad="0"/>
              </a:effectLst>
            </c:spPr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softEdge rad="0"/>
              </a:effectLst>
            </c:spPr>
          </c:dPt>
          <c:dPt>
            <c:idx val="3"/>
            <c:spPr>
              <a:solidFill>
                <a:schemeClr val="accent4"/>
              </a:solidFill>
              <a:ln>
                <a:noFill/>
              </a:ln>
              <a:effectLst>
                <a:softEdge rad="0"/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Lit>
              <c:ptCount val="4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</c:strLit>
          </c:cat>
          <c:val>
            <c:numLit>
              <c:formatCode>General</c:formatCode>
              <c:ptCount val="4"/>
              <c:pt idx="0">
                <c:v>20</c:v>
              </c:pt>
              <c:pt idx="1">
                <c:v>15</c:v>
              </c:pt>
              <c:pt idx="2">
                <c:v>19</c:v>
              </c:pt>
              <c:pt idx="3">
                <c:v>34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ED-47D2-BC99-6C4EEAD09255}"/>
            </c:ext>
          </c:extLst>
        </c:ser>
        <c:dLbls>
          <c:showVal val="1"/>
        </c:dLbls>
        <c:gapWidth val="219"/>
        <c:overlap val="-34"/>
        <c:axId val="168697216"/>
        <c:axId val="168707200"/>
      </c:barChart>
      <c:catAx>
        <c:axId val="168697216"/>
        <c:scaling>
          <c:orientation val="minMax"/>
        </c:scaling>
        <c:axPos val="b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7200"/>
        <c:crosses val="autoZero"/>
        <c:auto val="1"/>
        <c:lblAlgn val="ctr"/>
        <c:lblOffset val="100"/>
      </c:catAx>
      <c:valAx>
        <c:axId val="1687072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7620</xdr:rowOff>
    </xdr:from>
    <xdr:to>
      <xdr:col>15</xdr:col>
      <xdr:colOff>38100</xdr:colOff>
      <xdr:row>18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19</xdr:row>
      <xdr:rowOff>15240</xdr:rowOff>
    </xdr:from>
    <xdr:to>
      <xdr:col>16</xdr:col>
      <xdr:colOff>251460</xdr:colOff>
      <xdr:row>32</xdr:row>
      <xdr:rowOff>45720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601980</xdr:colOff>
      <xdr:row>34</xdr:row>
      <xdr:rowOff>15240</xdr:rowOff>
    </xdr:from>
    <xdr:to>
      <xdr:col>15</xdr:col>
      <xdr:colOff>594360</xdr:colOff>
      <xdr:row>51</xdr:row>
      <xdr:rowOff>137160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2</xdr:row>
      <xdr:rowOff>0</xdr:rowOff>
    </xdr:from>
    <xdr:to>
      <xdr:col>8</xdr:col>
      <xdr:colOff>30480</xdr:colOff>
      <xdr:row>19</xdr:row>
      <xdr:rowOff>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</xdr:colOff>
      <xdr:row>24</xdr:row>
      <xdr:rowOff>175260</xdr:rowOff>
    </xdr:from>
    <xdr:to>
      <xdr:col>7</xdr:col>
      <xdr:colOff>1874520</xdr:colOff>
      <xdr:row>40</xdr:row>
      <xdr:rowOff>121920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15240</xdr:rowOff>
    </xdr:from>
    <xdr:to>
      <xdr:col>4</xdr:col>
      <xdr:colOff>358140</xdr:colOff>
      <xdr:row>24</xdr:row>
      <xdr:rowOff>15240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8505</xdr:rowOff>
    </xdr:from>
    <xdr:to>
      <xdr:col>3</xdr:col>
      <xdr:colOff>7620</xdr:colOff>
      <xdr:row>24</xdr:row>
      <xdr:rowOff>7620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7620</xdr:rowOff>
    </xdr:from>
    <xdr:to>
      <xdr:col>3</xdr:col>
      <xdr:colOff>22860</xdr:colOff>
      <xdr:row>31</xdr:row>
      <xdr:rowOff>15240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18142</xdr:colOff>
      <xdr:row>0</xdr:row>
      <xdr:rowOff>36286</xdr:rowOff>
    </xdr:from>
    <xdr:to>
      <xdr:col>11</xdr:col>
      <xdr:colOff>562429</xdr:colOff>
      <xdr:row>14</xdr:row>
      <xdr:rowOff>9071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BE88EBA6-C464-401B-BB11-1323A0391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2005</xdr:colOff>
      <xdr:row>35</xdr:row>
      <xdr:rowOff>172357</xdr:rowOff>
    </xdr:from>
    <xdr:to>
      <xdr:col>11</xdr:col>
      <xdr:colOff>562430</xdr:colOff>
      <xdr:row>51</xdr:row>
      <xdr:rowOff>54428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EC24FB43-6B9A-4499-BF26-823BCF35E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11051</xdr:colOff>
      <xdr:row>16</xdr:row>
      <xdr:rowOff>45607</xdr:rowOff>
    </xdr:from>
    <xdr:to>
      <xdr:col>11</xdr:col>
      <xdr:colOff>589643</xdr:colOff>
      <xdr:row>34</xdr:row>
      <xdr:rowOff>63500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CE91BE90-188C-4642-86BE-7E60FA478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27071</xdr:colOff>
      <xdr:row>0</xdr:row>
      <xdr:rowOff>30747</xdr:rowOff>
    </xdr:from>
    <xdr:to>
      <xdr:col>10</xdr:col>
      <xdr:colOff>42182</xdr:colOff>
      <xdr:row>13</xdr:row>
      <xdr:rowOff>165267</xdr:rowOff>
    </xdr:to>
    <xdr:sp macro="" textlink="">
      <xdr:nvSpPr>
        <xdr:cNvPr id="2" name="Прямоугольник 1"/>
        <xdr:cNvSpPr>
          <a:spLocks noTextEdit="1"/>
        </xdr:cNvSpPr>
      </xdr:nvSpPr>
      <xdr:spPr>
        <a:xfrm>
          <a:off x="3280811" y="30747"/>
          <a:ext cx="1782951" cy="251196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Эта фигура представляет срез таблицы. Срезы таблиц не поддерживаются в этой версии Excel.
Если фигура была изменена в более ранней версии Excel или если книга была сохранена в Excel 2007 или более ранней версии, использовать срез невозможно.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113974</xdr:rowOff>
    </xdr:from>
    <xdr:to>
      <xdr:col>3</xdr:col>
      <xdr:colOff>0</xdr:colOff>
      <xdr:row>18</xdr:row>
      <xdr:rowOff>97692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61EE068F-37CF-44A3-AD93-A381877D4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50;&#1088;&#1080;&#1089;&#1090;&#1080;&#1085;&#1072;\Downloads\Telegram%20Desktop\&#1057;&#1088;&#1072;&#1074;&#1085;&#1077;&#1085;&#1080;&#1077;_&#1080;&#1085;&#1076;&#1077;&#1082;&#1089;&#1086;&#1074;_&#1041;&#1080;&#1075;_&#1052;&#1072;&#1082;&#1072;_&#1080;_&#1055;&#1072;&#1088;&#1080;&#1090;&#1077;&#1090;&#1072;_&#1087;&#1086;&#1082;&#1091;&#1087;&#1072;&#1090;&#1077;&#1083;&#1100;&#1085;&#1086;&#1081;_&#1089;&#1087;&#1086;&#1089;&#1086;&#1073;&#1085;&#1086;&#1089;&#1090;&#108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es"/>
      <sheetName val="Merging tables"/>
      <sheetName val="New index table"/>
      <sheetName val="Min, max, average"/>
      <sheetName val="Charts"/>
      <sheetName val="Conditional Formatting "/>
      <sheetName val="Indicator value"/>
      <sheetName val="Pivot table 1"/>
      <sheetName val="Pivot table 2"/>
      <sheetName val="Pivot table 3"/>
      <sheetName val="Drop down list"/>
    </sheetNames>
    <sheetDataSet>
      <sheetData sheetId="0" refreshError="1"/>
      <sheetData sheetId="1" refreshError="1"/>
      <sheetData sheetId="2">
        <row r="2">
          <cell r="B2" t="str">
            <v>Switzerland</v>
          </cell>
        </row>
        <row r="3">
          <cell r="B3" t="str">
            <v>Norway</v>
          </cell>
        </row>
        <row r="4">
          <cell r="B4" t="str">
            <v>Uruguay</v>
          </cell>
        </row>
        <row r="5">
          <cell r="B5" t="str">
            <v>Sweden</v>
          </cell>
        </row>
        <row r="6">
          <cell r="B6" t="str">
            <v>Canada</v>
          </cell>
        </row>
        <row r="7">
          <cell r="B7" t="str">
            <v>United States</v>
          </cell>
        </row>
        <row r="8">
          <cell r="B8" t="str">
            <v>Lebanon</v>
          </cell>
        </row>
        <row r="9">
          <cell r="B9" t="str">
            <v>Israel</v>
          </cell>
        </row>
        <row r="10">
          <cell r="B10" t="str">
            <v>United Arab Emirates</v>
          </cell>
        </row>
        <row r="11">
          <cell r="B11" t="str">
            <v>Austria</v>
          </cell>
        </row>
        <row r="12">
          <cell r="B12" t="str">
            <v>Belgium</v>
          </cell>
        </row>
        <row r="13">
          <cell r="B13" t="str">
            <v>Cyprus</v>
          </cell>
        </row>
        <row r="14">
          <cell r="B14" t="str">
            <v>Estonia</v>
          </cell>
        </row>
        <row r="15">
          <cell r="B15" t="str">
            <v>Finland</v>
          </cell>
        </row>
        <row r="16">
          <cell r="B16" t="str">
            <v>France</v>
          </cell>
        </row>
        <row r="17">
          <cell r="B17" t="str">
            <v>Germany</v>
          </cell>
        </row>
        <row r="18">
          <cell r="B18" t="str">
            <v>Greece</v>
          </cell>
        </row>
        <row r="19">
          <cell r="B19" t="str">
            <v>Ireland</v>
          </cell>
        </row>
        <row r="20">
          <cell r="B20" t="str">
            <v>Italy</v>
          </cell>
        </row>
        <row r="21">
          <cell r="B21" t="str">
            <v>Latvia</v>
          </cell>
        </row>
        <row r="22">
          <cell r="B22" t="str">
            <v>Lithuania</v>
          </cell>
        </row>
        <row r="23">
          <cell r="B23" t="str">
            <v>Luxembourg</v>
          </cell>
        </row>
        <row r="24">
          <cell r="B24" t="str">
            <v>Malta</v>
          </cell>
        </row>
        <row r="25">
          <cell r="B25" t="str">
            <v>Netherlands</v>
          </cell>
        </row>
        <row r="26">
          <cell r="B26" t="str">
            <v>Portugal</v>
          </cell>
        </row>
        <row r="27">
          <cell r="B27" t="str">
            <v>Slovakia</v>
          </cell>
        </row>
        <row r="28">
          <cell r="B28" t="str">
            <v>Slovenia</v>
          </cell>
        </row>
        <row r="29">
          <cell r="B29" t="str">
            <v>Spain</v>
          </cell>
        </row>
        <row r="30">
          <cell r="B30" t="str">
            <v>Australia</v>
          </cell>
        </row>
        <row r="31">
          <cell r="B31" t="str">
            <v>Argentina</v>
          </cell>
        </row>
        <row r="32">
          <cell r="B32" t="str">
            <v>Saudi Arabia</v>
          </cell>
        </row>
        <row r="33">
          <cell r="B33" t="str">
            <v>United Kingdom</v>
          </cell>
        </row>
        <row r="34">
          <cell r="B34" t="str">
            <v>New Zealand</v>
          </cell>
        </row>
        <row r="35">
          <cell r="B35" t="str">
            <v>Brazil</v>
          </cell>
        </row>
        <row r="36">
          <cell r="B36" t="str">
            <v>Singapore</v>
          </cell>
        </row>
        <row r="37">
          <cell r="B37" t="str">
            <v>Kuwait</v>
          </cell>
        </row>
        <row r="38">
          <cell r="B38" t="str">
            <v>Czech Republic</v>
          </cell>
        </row>
        <row r="39">
          <cell r="B39" t="str">
            <v>Sri Lanka</v>
          </cell>
        </row>
        <row r="40">
          <cell r="B40" t="str">
            <v>Oman</v>
          </cell>
        </row>
        <row r="41">
          <cell r="B41" t="str">
            <v>Croatia</v>
          </cell>
        </row>
        <row r="42">
          <cell r="B42" t="str">
            <v>Chile</v>
          </cell>
        </row>
        <row r="43">
          <cell r="B43" t="str">
            <v>Poland</v>
          </cell>
        </row>
        <row r="44">
          <cell r="B44" t="str">
            <v>Peru</v>
          </cell>
        </row>
        <row r="45">
          <cell r="B45" t="str">
            <v>Qatar</v>
          </cell>
        </row>
        <row r="46">
          <cell r="B46" t="str">
            <v>China</v>
          </cell>
        </row>
        <row r="47">
          <cell r="B47" t="str">
            <v>South Korea</v>
          </cell>
        </row>
        <row r="48">
          <cell r="B48" t="str">
            <v>Thailand</v>
          </cell>
        </row>
        <row r="49">
          <cell r="B49" t="str">
            <v>Colombia</v>
          </cell>
        </row>
        <row r="50">
          <cell r="B50" t="str">
            <v>Mexico</v>
          </cell>
        </row>
        <row r="51">
          <cell r="B51" t="str">
            <v>Jordan</v>
          </cell>
        </row>
        <row r="52">
          <cell r="B52" t="str">
            <v>Pakistan</v>
          </cell>
        </row>
        <row r="53">
          <cell r="B53" t="str">
            <v>Vietnam</v>
          </cell>
        </row>
        <row r="54">
          <cell r="B54" t="str">
            <v>Japan</v>
          </cell>
        </row>
        <row r="55">
          <cell r="B55" t="str">
            <v>Azerbaijan</v>
          </cell>
        </row>
        <row r="56">
          <cell r="B56" t="str">
            <v>Philippines</v>
          </cell>
        </row>
        <row r="57">
          <cell r="B57" t="str">
            <v>Turkey</v>
          </cell>
        </row>
        <row r="58">
          <cell r="B58" t="str">
            <v>Hungary</v>
          </cell>
        </row>
        <row r="59">
          <cell r="B59" t="str">
            <v>Malaysia</v>
          </cell>
        </row>
        <row r="60">
          <cell r="B60" t="str">
            <v>Egypt</v>
          </cell>
        </row>
        <row r="61">
          <cell r="B61" t="str">
            <v>India</v>
          </cell>
        </row>
        <row r="62">
          <cell r="B62" t="str">
            <v>Indonesia</v>
          </cell>
        </row>
        <row r="63">
          <cell r="B63" t="str">
            <v>South Africa</v>
          </cell>
        </row>
        <row r="64">
          <cell r="B64" t="str">
            <v>Romania</v>
          </cell>
        </row>
        <row r="65">
          <cell r="B65" t="str">
            <v>Venezuela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&#1055;&#1088;&#1086;&#1077;&#1082;&#1090;_&#1094;&#1075;%20(2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Кристина" refreshedDate="45272.910863773148" createdVersion="3" refreshedVersion="3" minRefreshableVersion="3" recordCount="64">
  <cacheSource type="worksheet">
    <worksheetSource ref="A1:F65" sheet="Indicator value"/>
  </cacheSource>
  <cacheFields count="6">
    <cacheField name="#" numFmtId="0">
      <sharedItems containsSemiMixedTypes="0" containsString="0" containsNumber="1" containsInteger="1" minValue="1" maxValue="64"/>
    </cacheField>
    <cacheField name="Country" numFmtId="0">
      <sharedItems count="64">
        <s v="Switzerland"/>
        <s v="Norway"/>
        <s v="Uruguay"/>
        <s v="Sweden"/>
        <s v="Canada"/>
        <s v="United States"/>
        <s v="Lebanon"/>
        <s v="Israel"/>
        <s v="United Arab Emirates"/>
        <s v="Austria"/>
        <s v="Belgium"/>
        <s v="Cyprus"/>
        <s v="Estonia"/>
        <s v="Finland"/>
        <s v="France"/>
        <s v="Germany"/>
        <s v="Greece"/>
        <s v="Ireland"/>
        <s v="Italy"/>
        <s v="Latvia"/>
        <s v="Lithuania"/>
        <s v="Luxembourg"/>
        <s v="Malta"/>
        <s v="Netherlands"/>
        <s v="Portugal"/>
        <s v="Slovakia"/>
        <s v="Slovenia"/>
        <s v="Spain"/>
        <s v="Australia"/>
        <s v="Argentina"/>
        <s v="Saudi Arabia"/>
        <s v="United Kingdom"/>
        <s v="New Zealand"/>
        <s v="Brazil"/>
        <s v="Singapore"/>
        <s v="Kuwait"/>
        <s v="Czech Republic"/>
        <s v="Sri Lanka"/>
        <s v="Oman"/>
        <s v="Croatia"/>
        <s v="Chile"/>
        <s v="Poland"/>
        <s v="Peru"/>
        <s v="Qatar"/>
        <s v="China"/>
        <s v="South Korea"/>
        <s v="Thailand"/>
        <s v="Colombia"/>
        <s v="Mexico"/>
        <s v="Jordan"/>
        <s v="Pakistan"/>
        <s v="Vietnam"/>
        <s v="Japan"/>
        <s v="Azerbaijan"/>
        <s v="Philippines"/>
        <s v="Turkey"/>
        <s v="Hungary"/>
        <s v="Malaysia"/>
        <s v="Egypt"/>
        <s v="India"/>
        <s v="Indonesia"/>
        <s v="South Africa"/>
        <s v="Romania"/>
        <s v="Venezuela"/>
      </sharedItems>
    </cacheField>
    <cacheField name="Big Mac Price" numFmtId="8">
      <sharedItems containsSemiMixedTypes="0" containsString="0" containsNumber="1" minValue="1.76" maxValue="6.71" count="43">
        <n v="6.71"/>
        <n v="6.26"/>
        <n v="6.08"/>
        <n v="5.59"/>
        <n v="5.25"/>
        <n v="5.15"/>
        <n v="5.08"/>
        <n v="4.95"/>
        <n v="4.9000000000000004"/>
        <n v="4.7699999999999996"/>
        <n v="4.63"/>
        <n v="4.57"/>
        <n v="4.53"/>
        <n v="4.4400000000000004"/>
        <n v="4.43"/>
        <n v="4.25"/>
        <n v="4.24"/>
        <n v="4.2300000000000004"/>
        <n v="3.97"/>
        <n v="3.72"/>
        <n v="3.69"/>
        <n v="3.68"/>
        <n v="3.66"/>
        <n v="3.59"/>
        <n v="3.57"/>
        <n v="3.56"/>
        <n v="3.5"/>
        <n v="3.48"/>
        <n v="3.43"/>
        <n v="3.24"/>
        <n v="3.16"/>
        <n v="2.95"/>
        <n v="2.83"/>
        <n v="2.77"/>
        <n v="2.75"/>
        <n v="2.68"/>
        <n v="2.65"/>
        <n v="2.4500000000000002"/>
        <n v="2.4300000000000002"/>
        <n v="2.39"/>
        <n v="2.34"/>
        <n v="2.2799999999999998"/>
        <n v="1.76"/>
      </sharedItems>
    </cacheField>
    <cacheField name="Big Mac Index" numFmtId="0">
      <sharedItems containsSemiMixedTypes="0" containsString="0" containsNumber="1" minValue="-0.65769999999999995" maxValue="0.30330000000000001"/>
    </cacheField>
    <cacheField name="Purchasing Power Index " numFmtId="2">
      <sharedItems containsSemiMixedTypes="0" containsString="0" containsNumber="1" minValue="12.4" maxValue="127.1"/>
    </cacheField>
    <cacheField name="Indicator value" numFmtId="0">
      <sharedItems count="4">
        <s v="A"/>
        <s v="B"/>
        <s v="C"/>
        <s v="D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Виктория" refreshedDate="45275.048579745373" createdVersion="6" refreshedVersion="3" minRefreshableVersion="3" recordCount="88">
  <cacheSource type="worksheet">
    <worksheetSource ref="A1:E89" sheet="Indicator value_x0009_" r:id="rId2"/>
  </cacheSource>
  <cacheFields count="5">
    <cacheField name="#" numFmtId="0">
      <sharedItems containsSemiMixedTypes="0" containsString="0" containsNumber="1" containsInteger="1" minValue="1" maxValue="88"/>
    </cacheField>
    <cacheField name="Country" numFmtId="0">
      <sharedItems count="88">
        <s v="Switzerland"/>
        <s v="USA"/>
        <s v="Germany"/>
        <s v="Malta"/>
        <s v="France"/>
        <s v="Italy"/>
        <s v="Czech Republic"/>
        <s v="Israel"/>
        <s v="Estonia"/>
        <s v="Poland"/>
        <s v="Hungary"/>
        <s v="Portugal"/>
        <s v="Panama"/>
        <s v="Slovak Republic"/>
        <s v="Turkey"/>
        <s v="Greece"/>
        <s v="Malaysia"/>
        <s v="Kazakhstan"/>
        <s v="Uruguay"/>
        <s v="Argentina"/>
        <s v="UAE"/>
        <s v="Netherlands"/>
        <s v="Austria"/>
        <s v="Sweden"/>
        <s v="Australia"/>
        <s v="Canada"/>
        <s v="UK"/>
        <s v="Cyprus"/>
        <s v="Lithuania"/>
        <s v="Spain"/>
        <s v="Romania"/>
        <s v="Croatia"/>
        <s v="Russia"/>
        <s v="Seychelles"/>
        <s v="Bulgaria"/>
        <s v="China"/>
        <s v="Thailand"/>
        <s v="North Macedonia"/>
        <s v="Indonesia"/>
        <s v="Luxembourg"/>
        <s v="Vietnam"/>
        <s v="Ecuador"/>
        <s v="Ireland"/>
        <s v="Ukraine"/>
        <s v="Norway"/>
        <s v="Philippines"/>
        <s v="Lao"/>
        <s v="Honduras"/>
        <s v="Pakistan"/>
        <s v="Slovenia"/>
        <s v="Tanzania"/>
        <s v="Montenegro"/>
        <s v="Togo"/>
        <s v="Guinea-Bissau"/>
        <s v="Costa Rica"/>
        <s v="Serbia"/>
        <s v="Dominican Republic"/>
        <s v="Belarus"/>
        <s v="Mexico"/>
        <s v="Colombia"/>
        <s v="Georgia"/>
        <s v="Armenia"/>
        <s v="Albania"/>
        <s v="Iran"/>
        <s v="Brazil"/>
        <s v="Moldova"/>
        <s v="Mongolia"/>
        <s v="El Salvador"/>
        <s v="Bolivia"/>
        <s v="India"/>
        <s v="Denmark"/>
        <s v="Angola"/>
        <s v="Cote d'Ivoire"/>
        <s v="Belgium"/>
        <s v="Kyrgyz Republic"/>
        <s v="Finland"/>
        <s v="Nigeria"/>
        <s v="Senegal"/>
        <s v="Benin"/>
        <s v="Latvia"/>
        <s v="Guinea"/>
        <s v="Burkina Faso"/>
        <s v="Mali"/>
        <s v="Sierra Leone"/>
        <s v="Chad"/>
        <s v="Paraguay"/>
        <s v="Niger"/>
        <s v="Peru"/>
      </sharedItems>
    </cacheField>
    <cacheField name="GDP" numFmtId="0">
      <sharedItems containsSemiMixedTypes="0" containsString="0" containsNumber="1" containsInteger="1" minValue="1500" maxValue="87700" count="83">
        <n v="83600"/>
        <n v="76400"/>
        <n v="63100"/>
        <n v="55900"/>
        <n v="55500"/>
        <n v="51900"/>
        <n v="49900"/>
        <n v="49500"/>
        <n v="46700"/>
        <n v="43300"/>
        <n v="41900"/>
        <n v="41500"/>
        <n v="39300"/>
        <n v="37500"/>
        <n v="37300"/>
        <n v="36800"/>
        <n v="33400"/>
        <n v="30800"/>
        <n v="28800"/>
        <n v="26500"/>
        <n v="87700"/>
        <n v="69600"/>
        <n v="67900"/>
        <n v="64600"/>
        <n v="62600"/>
        <n v="58400"/>
        <n v="54600"/>
        <n v="48400"/>
        <n v="45800"/>
        <n v="40400"/>
        <n v="36500"/>
        <n v="35200"/>
        <n v="33600"/>
        <n v="21500"/>
        <n v="20700"/>
        <n v="20200"/>
        <n v="14700"/>
        <n v="14200"/>
        <n v="13500"/>
        <n v="12800"/>
        <n v="12700"/>
        <n v="11500"/>
        <n v="10100"/>
        <n v="9380"/>
        <n v="6740"/>
        <n v="6440"/>
        <n v="5000"/>
        <n v="3100"/>
        <n v="2700"/>
        <n v="2610"/>
        <n v="2190"/>
        <n v="24900"/>
        <n v="23900"/>
        <n v="22800"/>
        <n v="22600"/>
        <n v="20300"/>
        <n v="20100"/>
        <n v="18900"/>
        <n v="18600"/>
        <n v="18100"/>
        <n v="17800"/>
        <n v="15200"/>
        <n v="11100"/>
        <n v="9680"/>
        <n v="8380"/>
        <n v="7400"/>
        <n v="6970"/>
        <n v="6540"/>
        <n v="6500"/>
        <n v="6130"/>
        <n v="5900"/>
        <n v="5860"/>
        <n v="4210"/>
        <n v="4060"/>
        <n v="4000"/>
        <n v="3190"/>
        <n v="2550"/>
        <n v="2520"/>
        <n v="1930"/>
        <n v="1670"/>
        <n v="1600"/>
        <n v="1510"/>
        <n v="1500"/>
      </sharedItems>
    </cacheField>
    <cacheField name="Gini Index" numFmtId="0">
      <sharedItems containsSemiMixedTypes="0" containsString="0" containsNumber="1" minValue="24.6" maxValue="53.9"/>
    </cacheField>
    <cacheField name="Group" numFmtId="0">
      <sharedItems count="4">
        <s v="A"/>
        <s v="B"/>
        <s v="C"/>
        <s v="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n v="1"/>
    <x v="0"/>
    <x v="0"/>
    <n v="0.30330000000000001"/>
    <n v="118.7"/>
    <x v="0"/>
  </r>
  <r>
    <n v="2"/>
    <x v="1"/>
    <x v="1"/>
    <n v="0.21629999999999999"/>
    <n v="95"/>
    <x v="0"/>
  </r>
  <r>
    <n v="3"/>
    <x v="2"/>
    <x v="2"/>
    <n v="0.18149999999999999"/>
    <n v="38.4"/>
    <x v="1"/>
  </r>
  <r>
    <n v="4"/>
    <x v="3"/>
    <x v="3"/>
    <n v="8.5300000000000001E-2"/>
    <n v="101.2"/>
    <x v="0"/>
  </r>
  <r>
    <n v="5"/>
    <x v="4"/>
    <x v="4"/>
    <n v="1.9699999999999999E-2"/>
    <n v="102.1"/>
    <x v="0"/>
  </r>
  <r>
    <n v="6"/>
    <x v="5"/>
    <x v="5"/>
    <n v="0"/>
    <n v="115.7"/>
    <x v="0"/>
  </r>
  <r>
    <n v="7"/>
    <x v="6"/>
    <x v="6"/>
    <n v="-1.4E-2"/>
    <n v="22.7"/>
    <x v="1"/>
  </r>
  <r>
    <n v="8"/>
    <x v="7"/>
    <x v="7"/>
    <n v="-3.9699999999999999E-2"/>
    <n v="80.5"/>
    <x v="0"/>
  </r>
  <r>
    <n v="9"/>
    <x v="8"/>
    <x v="8"/>
    <n v="-4.8399999999999999E-2"/>
    <n v="123.4"/>
    <x v="0"/>
  </r>
  <r>
    <n v="10"/>
    <x v="9"/>
    <x v="9"/>
    <n v="-7.4700000000000003E-2"/>
    <n v="91.2"/>
    <x v="0"/>
  </r>
  <r>
    <n v="11"/>
    <x v="10"/>
    <x v="9"/>
    <n v="-7.4700000000000003E-2"/>
    <n v="94.5"/>
    <x v="0"/>
  </r>
  <r>
    <n v="12"/>
    <x v="11"/>
    <x v="9"/>
    <n v="-7.4700000000000003E-2"/>
    <n v="54.8"/>
    <x v="1"/>
  </r>
  <r>
    <n v="13"/>
    <x v="12"/>
    <x v="9"/>
    <n v="-7.4700000000000003E-2"/>
    <n v="61.4"/>
    <x v="1"/>
  </r>
  <r>
    <n v="14"/>
    <x v="13"/>
    <x v="9"/>
    <n v="-7.4700000000000003E-2"/>
    <n v="98.8"/>
    <x v="0"/>
  </r>
  <r>
    <n v="15"/>
    <x v="14"/>
    <x v="9"/>
    <n v="-7.4700000000000003E-2"/>
    <n v="86.2"/>
    <x v="0"/>
  </r>
  <r>
    <n v="16"/>
    <x v="15"/>
    <x v="9"/>
    <n v="-7.4700000000000003E-2"/>
    <n v="107.6"/>
    <x v="0"/>
  </r>
  <r>
    <n v="17"/>
    <x v="16"/>
    <x v="9"/>
    <n v="-7.4700000000000003E-2"/>
    <n v="41.9"/>
    <x v="1"/>
  </r>
  <r>
    <n v="18"/>
    <x v="17"/>
    <x v="9"/>
    <n v="-7.4700000000000003E-2"/>
    <n v="82.6"/>
    <x v="0"/>
  </r>
  <r>
    <n v="19"/>
    <x v="18"/>
    <x v="9"/>
    <n v="-7.4700000000000003E-2"/>
    <n v="66.5"/>
    <x v="1"/>
  </r>
  <r>
    <n v="20"/>
    <x v="19"/>
    <x v="9"/>
    <n v="-7.4700000000000003E-2"/>
    <n v="52.9"/>
    <x v="1"/>
  </r>
  <r>
    <n v="21"/>
    <x v="20"/>
    <x v="9"/>
    <n v="-7.4700000000000003E-2"/>
    <n v="56.7"/>
    <x v="1"/>
  </r>
  <r>
    <n v="22"/>
    <x v="21"/>
    <x v="9"/>
    <n v="-7.4700000000000003E-2"/>
    <n v="127.1"/>
    <x v="0"/>
  </r>
  <r>
    <n v="23"/>
    <x v="22"/>
    <x v="9"/>
    <n v="-7.4700000000000003E-2"/>
    <n v="50.6"/>
    <x v="1"/>
  </r>
  <r>
    <n v="24"/>
    <x v="23"/>
    <x v="9"/>
    <n v="-7.4700000000000003E-2"/>
    <n v="107.8"/>
    <x v="0"/>
  </r>
  <r>
    <n v="25"/>
    <x v="24"/>
    <x v="9"/>
    <n v="-7.4700000000000003E-2"/>
    <n v="51.7"/>
    <x v="1"/>
  </r>
  <r>
    <n v="26"/>
    <x v="25"/>
    <x v="9"/>
    <n v="-7.4700000000000003E-2"/>
    <n v="56.3"/>
    <x v="1"/>
  </r>
  <r>
    <n v="27"/>
    <x v="26"/>
    <x v="9"/>
    <n v="-7.4700000000000003E-2"/>
    <n v="61.7"/>
    <x v="1"/>
  </r>
  <r>
    <n v="28"/>
    <x v="27"/>
    <x v="9"/>
    <n v="-7.4700000000000003E-2"/>
    <n v="82.5"/>
    <x v="0"/>
  </r>
  <r>
    <n v="29"/>
    <x v="28"/>
    <x v="10"/>
    <n v="-0.1018"/>
    <n v="110.9"/>
    <x v="0"/>
  </r>
  <r>
    <n v="30"/>
    <x v="29"/>
    <x v="11"/>
    <n v="-0.11269999999999999"/>
    <n v="36.799999999999997"/>
    <x v="1"/>
  </r>
  <r>
    <n v="31"/>
    <x v="30"/>
    <x v="12"/>
    <n v="-0.12089999999999999"/>
    <n v="101.9"/>
    <x v="0"/>
  </r>
  <r>
    <n v="32"/>
    <x v="31"/>
    <x v="13"/>
    <n v="-0.13789999999999999"/>
    <n v="98.9"/>
    <x v="0"/>
  </r>
  <r>
    <n v="33"/>
    <x v="32"/>
    <x v="14"/>
    <n v="-0.1404"/>
    <n v="93"/>
    <x v="0"/>
  </r>
  <r>
    <n v="34"/>
    <x v="33"/>
    <x v="15"/>
    <n v="-0.17530000000000001"/>
    <n v="28.7"/>
    <x v="1"/>
  </r>
  <r>
    <n v="35"/>
    <x v="34"/>
    <x v="16"/>
    <n v="-0.17660000000000001"/>
    <n v="95.6"/>
    <x v="0"/>
  </r>
  <r>
    <n v="36"/>
    <x v="35"/>
    <x v="17"/>
    <n v="-0.17879999999999999"/>
    <n v="96.7"/>
    <x v="0"/>
  </r>
  <r>
    <n v="37"/>
    <x v="36"/>
    <x v="18"/>
    <n v="-0.2288"/>
    <n v="71.8"/>
    <x v="2"/>
  </r>
  <r>
    <n v="38"/>
    <x v="37"/>
    <x v="19"/>
    <n v="-0.2772"/>
    <n v="16"/>
    <x v="3"/>
  </r>
  <r>
    <n v="39"/>
    <x v="38"/>
    <x v="20"/>
    <n v="-0.2838"/>
    <n v="108.2"/>
    <x v="2"/>
  </r>
  <r>
    <n v="40"/>
    <x v="39"/>
    <x v="21"/>
    <n v="-0.28460000000000002"/>
    <n v="56.2"/>
    <x v="3"/>
  </r>
  <r>
    <n v="41"/>
    <x v="40"/>
    <x v="22"/>
    <n v="-0.28889999999999999"/>
    <n v="37.299999999999997"/>
    <x v="3"/>
  </r>
  <r>
    <n v="42"/>
    <x v="41"/>
    <x v="23"/>
    <n v="-0.30320000000000003"/>
    <n v="64"/>
    <x v="3"/>
  </r>
  <r>
    <n v="43"/>
    <x v="42"/>
    <x v="24"/>
    <n v="-0.30669999999999997"/>
    <n v="31.3"/>
    <x v="3"/>
  </r>
  <r>
    <n v="44"/>
    <x v="43"/>
    <x v="24"/>
    <n v="-0.30690000000000001"/>
    <n v="123.6"/>
    <x v="2"/>
  </r>
  <r>
    <n v="45"/>
    <x v="44"/>
    <x v="25"/>
    <n v="-0.30930000000000002"/>
    <n v="62.3"/>
    <x v="3"/>
  </r>
  <r>
    <n v="46"/>
    <x v="45"/>
    <x v="26"/>
    <n v="-0.32"/>
    <n v="85.5"/>
    <x v="2"/>
  </r>
  <r>
    <n v="47"/>
    <x v="46"/>
    <x v="26"/>
    <n v="-0.32119999999999999"/>
    <n v="33.200000000000003"/>
    <x v="3"/>
  </r>
  <r>
    <n v="48"/>
    <x v="47"/>
    <x v="27"/>
    <n v="-0.3241"/>
    <n v="31.1"/>
    <x v="3"/>
  </r>
  <r>
    <n v="49"/>
    <x v="48"/>
    <x v="28"/>
    <n v="-0.33410000000000001"/>
    <n v="43.5"/>
    <x v="3"/>
  </r>
  <r>
    <n v="50"/>
    <x v="49"/>
    <x v="29"/>
    <n v="-0.37109999999999999"/>
    <n v="38"/>
    <x v="3"/>
  </r>
  <r>
    <n v="51"/>
    <x v="50"/>
    <x v="30"/>
    <n v="-0.3871"/>
    <n v="24.4"/>
    <x v="3"/>
  </r>
  <r>
    <n v="52"/>
    <x v="51"/>
    <x v="31"/>
    <n v="-0.4279"/>
    <n v="31.5"/>
    <x v="3"/>
  </r>
  <r>
    <n v="53"/>
    <x v="52"/>
    <x v="32"/>
    <n v="-0.45069999999999999"/>
    <n v="100.4"/>
    <x v="2"/>
  </r>
  <r>
    <n v="54"/>
    <x v="53"/>
    <x v="33"/>
    <n v="-0.46260000000000001"/>
    <n v="32"/>
    <x v="3"/>
  </r>
  <r>
    <n v="55"/>
    <x v="54"/>
    <x v="34"/>
    <n v="-0.46510000000000001"/>
    <n v="22.4"/>
    <x v="3"/>
  </r>
  <r>
    <n v="56"/>
    <x v="55"/>
    <x v="35"/>
    <n v="-0.48039999999999999"/>
    <n v="31"/>
    <x v="3"/>
  </r>
  <r>
    <n v="57"/>
    <x v="56"/>
    <x v="36"/>
    <n v="-0.4859"/>
    <n v="53.1"/>
    <x v="3"/>
  </r>
  <r>
    <n v="58"/>
    <x v="57"/>
    <x v="37"/>
    <n v="-0.52439999999999998"/>
    <n v="65.7"/>
    <x v="3"/>
  </r>
  <r>
    <n v="59"/>
    <x v="58"/>
    <x v="38"/>
    <n v="-0.52849999999999997"/>
    <n v="21.9"/>
    <x v="3"/>
  </r>
  <r>
    <n v="60"/>
    <x v="59"/>
    <x v="39"/>
    <n v="-0.53610000000000002"/>
    <n v="64.599999999999994"/>
    <x v="3"/>
  </r>
  <r>
    <n v="61"/>
    <x v="60"/>
    <x v="40"/>
    <n v="-0.54620000000000002"/>
    <n v="27.5"/>
    <x v="3"/>
  </r>
  <r>
    <n v="62"/>
    <x v="61"/>
    <x v="40"/>
    <n v="-0.54520000000000002"/>
    <n v="83.9"/>
    <x v="2"/>
  </r>
  <r>
    <n v="63"/>
    <x v="62"/>
    <x v="41"/>
    <n v="-0.55700000000000005"/>
    <n v="52.5"/>
    <x v="3"/>
  </r>
  <r>
    <n v="64"/>
    <x v="63"/>
    <x v="42"/>
    <n v="-0.65769999999999995"/>
    <n v="12.4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8">
  <r>
    <n v="2"/>
    <x v="0"/>
    <x v="0"/>
    <n v="40.5"/>
    <x v="0"/>
  </r>
  <r>
    <n v="3"/>
    <x v="1"/>
    <x v="1"/>
    <n v="37.299999999999997"/>
    <x v="0"/>
  </r>
  <r>
    <n v="7"/>
    <x v="2"/>
    <x v="2"/>
    <n v="41.3"/>
    <x v="0"/>
  </r>
  <r>
    <n v="10"/>
    <x v="3"/>
    <x v="3"/>
    <n v="38.4"/>
    <x v="0"/>
  </r>
  <r>
    <n v="11"/>
    <x v="4"/>
    <x v="4"/>
    <n v="37.5"/>
    <x v="0"/>
  </r>
  <r>
    <n v="13"/>
    <x v="5"/>
    <x v="5"/>
    <n v="36.4"/>
    <x v="0"/>
  </r>
  <r>
    <n v="14"/>
    <x v="6"/>
    <x v="6"/>
    <n v="35.799999999999997"/>
    <x v="0"/>
  </r>
  <r>
    <n v="16"/>
    <x v="7"/>
    <x v="7"/>
    <n v="46.7"/>
    <x v="0"/>
  </r>
  <r>
    <n v="18"/>
    <x v="8"/>
    <x v="8"/>
    <n v="41.9"/>
    <x v="0"/>
  </r>
  <r>
    <n v="20"/>
    <x v="9"/>
    <x v="9"/>
    <n v="48.9"/>
    <x v="0"/>
  </r>
  <r>
    <n v="21"/>
    <x v="10"/>
    <x v="10"/>
    <n v="48"/>
    <x v="0"/>
  </r>
  <r>
    <n v="23"/>
    <x v="11"/>
    <x v="11"/>
    <n v="37.200000000000003"/>
    <x v="0"/>
  </r>
  <r>
    <n v="25"/>
    <x v="12"/>
    <x v="12"/>
    <n v="38.799999999999997"/>
    <x v="0"/>
  </r>
  <r>
    <n v="26"/>
    <x v="13"/>
    <x v="13"/>
    <n v="38.299999999999997"/>
    <x v="0"/>
  </r>
  <r>
    <n v="27"/>
    <x v="14"/>
    <x v="14"/>
    <n v="36"/>
    <x v="0"/>
  </r>
  <r>
    <n v="28"/>
    <x v="15"/>
    <x v="15"/>
    <n v="41.2"/>
    <x v="0"/>
  </r>
  <r>
    <n v="32"/>
    <x v="16"/>
    <x v="16"/>
    <n v="53.9"/>
    <x v="0"/>
  </r>
  <r>
    <n v="33"/>
    <x v="17"/>
    <x v="17"/>
    <n v="50.4"/>
    <x v="0"/>
  </r>
  <r>
    <n v="34"/>
    <x v="18"/>
    <x v="18"/>
    <n v="46"/>
    <x v="0"/>
  </r>
  <r>
    <n v="35"/>
    <x v="19"/>
    <x v="19"/>
    <n v="41.4"/>
    <x v="0"/>
  </r>
  <r>
    <n v="1"/>
    <x v="20"/>
    <x v="20"/>
    <n v="34.799999999999997"/>
    <x v="1"/>
  </r>
  <r>
    <n v="4"/>
    <x v="21"/>
    <x v="21"/>
    <n v="30.6"/>
    <x v="1"/>
  </r>
  <r>
    <n v="5"/>
    <x v="22"/>
    <x v="22"/>
    <n v="30"/>
    <x v="1"/>
  </r>
  <r>
    <n v="6"/>
    <x v="23"/>
    <x v="23"/>
    <n v="29.6"/>
    <x v="1"/>
  </r>
  <r>
    <n v="8"/>
    <x v="24"/>
    <x v="24"/>
    <n v="30.8"/>
    <x v="1"/>
  </r>
  <r>
    <n v="9"/>
    <x v="25"/>
    <x v="25"/>
    <n v="32.700000000000003"/>
    <x v="1"/>
  </r>
  <r>
    <n v="12"/>
    <x v="26"/>
    <x v="26"/>
    <n v="35.700000000000003"/>
    <x v="1"/>
  </r>
  <r>
    <n v="15"/>
    <x v="27"/>
    <x v="6"/>
    <n v="29.6"/>
    <x v="1"/>
  </r>
  <r>
    <n v="17"/>
    <x v="28"/>
    <x v="27"/>
    <n v="30.1"/>
    <x v="1"/>
  </r>
  <r>
    <n v="19"/>
    <x v="29"/>
    <x v="28"/>
    <n v="35.1"/>
    <x v="1"/>
  </r>
  <r>
    <n v="22"/>
    <x v="30"/>
    <x v="10"/>
    <n v="27.2"/>
    <x v="1"/>
  </r>
  <r>
    <n v="24"/>
    <x v="31"/>
    <x v="29"/>
    <n v="30.2"/>
    <x v="1"/>
  </r>
  <r>
    <n v="29"/>
    <x v="32"/>
    <x v="30"/>
    <n v="29.6"/>
    <x v="1"/>
  </r>
  <r>
    <n v="30"/>
    <x v="33"/>
    <x v="31"/>
    <n v="35.1"/>
    <x v="1"/>
  </r>
  <r>
    <n v="31"/>
    <x v="34"/>
    <x v="32"/>
    <n v="33.700000000000003"/>
    <x v="1"/>
  </r>
  <r>
    <n v="40"/>
    <x v="35"/>
    <x v="33"/>
    <n v="38.6"/>
    <x v="2"/>
  </r>
  <r>
    <n v="42"/>
    <x v="36"/>
    <x v="34"/>
    <n v="42.5"/>
    <x v="2"/>
  </r>
  <r>
    <n v="44"/>
    <x v="37"/>
    <x v="35"/>
    <n v="38.6"/>
    <x v="2"/>
  </r>
  <r>
    <n v="51"/>
    <x v="38"/>
    <x v="36"/>
    <n v="43.7"/>
    <x v="2"/>
  </r>
  <r>
    <n v="52"/>
    <x v="39"/>
    <x v="37"/>
    <n v="42"/>
    <x v="2"/>
  </r>
  <r>
    <n v="54"/>
    <x v="40"/>
    <x v="38"/>
    <n v="42.4"/>
    <x v="2"/>
  </r>
  <r>
    <n v="55"/>
    <x v="41"/>
    <x v="39"/>
    <n v="49.2"/>
    <x v="2"/>
  </r>
  <r>
    <n v="56"/>
    <x v="42"/>
    <x v="40"/>
    <n v="38.5"/>
    <x v="2"/>
  </r>
  <r>
    <n v="57"/>
    <x v="43"/>
    <x v="40"/>
    <n v="37.5"/>
    <x v="2"/>
  </r>
  <r>
    <n v="58"/>
    <x v="44"/>
    <x v="41"/>
    <n v="42.3"/>
    <x v="2"/>
  </r>
  <r>
    <n v="60"/>
    <x v="45"/>
    <x v="42"/>
    <n v="51.3"/>
    <x v="2"/>
  </r>
  <r>
    <n v="62"/>
    <x v="46"/>
    <x v="43"/>
    <n v="36.4"/>
    <x v="2"/>
  </r>
  <r>
    <n v="66"/>
    <x v="47"/>
    <x v="44"/>
    <n v="41.3"/>
    <x v="2"/>
  </r>
  <r>
    <n v="69"/>
    <x v="48"/>
    <x v="45"/>
    <n v="42.6"/>
    <x v="2"/>
  </r>
  <r>
    <n v="73"/>
    <x v="49"/>
    <x v="46"/>
    <n v="37.9"/>
    <x v="2"/>
  </r>
  <r>
    <n v="78"/>
    <x v="50"/>
    <x v="47"/>
    <n v="36.799999999999997"/>
    <x v="2"/>
  </r>
  <r>
    <n v="79"/>
    <x v="51"/>
    <x v="48"/>
    <n v="45.4"/>
    <x v="2"/>
  </r>
  <r>
    <n v="80"/>
    <x v="52"/>
    <x v="49"/>
    <n v="43"/>
    <x v="2"/>
  </r>
  <r>
    <n v="83"/>
    <x v="53"/>
    <x v="50"/>
    <n v="39.700000000000003"/>
    <x v="2"/>
  </r>
  <r>
    <n v="36"/>
    <x v="54"/>
    <x v="51"/>
    <n v="30.3"/>
    <x v="3"/>
  </r>
  <r>
    <n v="37"/>
    <x v="55"/>
    <x v="52"/>
    <n v="27.3"/>
    <x v="3"/>
  </r>
  <r>
    <n v="38"/>
    <x v="56"/>
    <x v="53"/>
    <n v="29.7"/>
    <x v="3"/>
  </r>
  <r>
    <n v="39"/>
    <x v="57"/>
    <x v="54"/>
    <n v="31.8"/>
    <x v="3"/>
  </r>
  <r>
    <n v="41"/>
    <x v="58"/>
    <x v="33"/>
    <n v="35.4"/>
    <x v="3"/>
  </r>
  <r>
    <n v="43"/>
    <x v="59"/>
    <x v="55"/>
    <n v="35.700000000000003"/>
    <x v="3"/>
  </r>
  <r>
    <n v="45"/>
    <x v="60"/>
    <x v="56"/>
    <n v="32.1"/>
    <x v="3"/>
  </r>
  <r>
    <n v="46"/>
    <x v="61"/>
    <x v="57"/>
    <n v="28.1"/>
    <x v="3"/>
  </r>
  <r>
    <n v="47"/>
    <x v="62"/>
    <x v="58"/>
    <n v="26"/>
    <x v="3"/>
  </r>
  <r>
    <n v="48"/>
    <x v="63"/>
    <x v="59"/>
    <n v="25.2"/>
    <x v="3"/>
  </r>
  <r>
    <n v="49"/>
    <x v="64"/>
    <x v="60"/>
    <n v="32.4"/>
    <x v="3"/>
  </r>
  <r>
    <n v="50"/>
    <x v="65"/>
    <x v="61"/>
    <n v="32.700000000000003"/>
    <x v="3"/>
  </r>
  <r>
    <n v="53"/>
    <x v="66"/>
    <x v="37"/>
    <n v="35.700000000000003"/>
    <x v="3"/>
  </r>
  <r>
    <n v="59"/>
    <x v="67"/>
    <x v="62"/>
    <n v="25"/>
    <x v="3"/>
  </r>
  <r>
    <n v="61"/>
    <x v="68"/>
    <x v="63"/>
    <n v="28.7"/>
    <x v="3"/>
  </r>
  <r>
    <n v="63"/>
    <x v="69"/>
    <x v="64"/>
    <n v="35"/>
    <x v="3"/>
  </r>
  <r>
    <n v="64"/>
    <x v="70"/>
    <x v="65"/>
    <n v="33.5"/>
    <x v="3"/>
  </r>
  <r>
    <n v="65"/>
    <x v="71"/>
    <x v="66"/>
    <n v="33.1"/>
    <x v="3"/>
  </r>
  <r>
    <n v="67"/>
    <x v="72"/>
    <x v="67"/>
    <n v="34.700000000000003"/>
    <x v="3"/>
  </r>
  <r>
    <n v="68"/>
    <x v="73"/>
    <x v="68"/>
    <n v="34.299999999999997"/>
    <x v="3"/>
  </r>
  <r>
    <n v="70"/>
    <x v="74"/>
    <x v="69"/>
    <n v="33"/>
    <x v="3"/>
  </r>
  <r>
    <n v="71"/>
    <x v="75"/>
    <x v="70"/>
    <n v="32.9"/>
    <x v="3"/>
  </r>
  <r>
    <n v="72"/>
    <x v="76"/>
    <x v="71"/>
    <n v="27.6"/>
    <x v="3"/>
  </r>
  <r>
    <n v="74"/>
    <x v="77"/>
    <x v="72"/>
    <n v="27.7"/>
    <x v="3"/>
  </r>
  <r>
    <n v="75"/>
    <x v="78"/>
    <x v="73"/>
    <n v="32.5"/>
    <x v="3"/>
  </r>
  <r>
    <n v="76"/>
    <x v="79"/>
    <x v="74"/>
    <n v="34.4"/>
    <x v="3"/>
  </r>
  <r>
    <n v="77"/>
    <x v="80"/>
    <x v="75"/>
    <n v="27.8"/>
    <x v="3"/>
  </r>
  <r>
    <n v="81"/>
    <x v="81"/>
    <x v="76"/>
    <n v="35.200000000000003"/>
    <x v="3"/>
  </r>
  <r>
    <n v="82"/>
    <x v="82"/>
    <x v="77"/>
    <n v="25.7"/>
    <x v="3"/>
  </r>
  <r>
    <n v="84"/>
    <x v="83"/>
    <x v="78"/>
    <n v="24.6"/>
    <x v="3"/>
  </r>
  <r>
    <n v="85"/>
    <x v="84"/>
    <x v="79"/>
    <n v="25"/>
    <x v="3"/>
  </r>
  <r>
    <n v="86"/>
    <x v="85"/>
    <x v="80"/>
    <n v="34.6"/>
    <x v="3"/>
  </r>
  <r>
    <n v="87"/>
    <x v="86"/>
    <x v="81"/>
    <n v="26.1"/>
    <x v="3"/>
  </r>
  <r>
    <n v="88"/>
    <x v="87"/>
    <x v="82"/>
    <n v="28.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3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4" rowHeaderCaption="Country">
  <location ref="A3:C12" firstHeaderRow="1" firstDataRow="2" firstDataCol="1" rowPageCount="1" colPageCount="1"/>
  <pivotFields count="6">
    <pivotField showAll="0"/>
    <pivotField axis="axisRow" showAll="0" measureFilter="1" sortType="descending">
      <items count="65">
        <item x="29"/>
        <item x="28"/>
        <item x="9"/>
        <item x="53"/>
        <item x="10"/>
        <item x="33"/>
        <item x="4"/>
        <item x="40"/>
        <item x="44"/>
        <item x="47"/>
        <item x="39"/>
        <item x="11"/>
        <item x="36"/>
        <item x="58"/>
        <item x="12"/>
        <item x="13"/>
        <item x="14"/>
        <item x="15"/>
        <item x="16"/>
        <item x="56"/>
        <item x="59"/>
        <item x="60"/>
        <item x="17"/>
        <item x="7"/>
        <item x="18"/>
        <item x="52"/>
        <item x="49"/>
        <item x="35"/>
        <item x="19"/>
        <item x="6"/>
        <item x="20"/>
        <item x="21"/>
        <item x="57"/>
        <item x="22"/>
        <item x="48"/>
        <item x="23"/>
        <item x="32"/>
        <item x="1"/>
        <item x="38"/>
        <item x="50"/>
        <item x="42"/>
        <item x="54"/>
        <item x="41"/>
        <item x="24"/>
        <item x="43"/>
        <item x="62"/>
        <item x="30"/>
        <item x="34"/>
        <item x="25"/>
        <item x="26"/>
        <item x="61"/>
        <item x="45"/>
        <item x="27"/>
        <item x="37"/>
        <item x="3"/>
        <item x="0"/>
        <item x="46"/>
        <item x="55"/>
        <item x="8"/>
        <item x="31"/>
        <item x="5"/>
        <item x="2"/>
        <item x="63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  <pivotField dataField="1" showAll="0"/>
    <pivotField numFmtId="2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8">
    <i>
      <x v="55"/>
    </i>
    <i>
      <x v="37"/>
    </i>
    <i>
      <x v="61"/>
    </i>
    <i>
      <x v="54"/>
    </i>
    <i>
      <x v="6"/>
    </i>
    <i>
      <x v="60"/>
    </i>
    <i>
      <x v="29"/>
    </i>
    <i>
      <x v="23"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Сумма по полю Big Mac Price" fld="2" baseField="0" baseItem="0" numFmtId="44"/>
    <dataField name="Сумма по полю Big Mac Index" fld="3" baseField="0" baseItem="0" numFmtId="10"/>
  </dataFields>
  <formats count="2">
    <format dxfId="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onditionalFormats count="5">
    <conditionalFormat priority="1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2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3">
      <pivotAreas count="1">
        <pivotArea type="data" outline="0" collapsedLevelsAreSubtotals="1" fieldPosition="0"/>
      </pivotAreas>
    </conditionalFormat>
  </conditional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8" filterVal="8"/>
        </filterColumn>
      </autoFilter>
    </filter>
  </filters>
</pivotTableDefinition>
</file>

<file path=xl/pivotTables/pivotTable2.xml><?xml version="1.0" encoding="utf-8"?>
<pivotTableDefinition xmlns="http://schemas.openxmlformats.org/spreadsheetml/2006/main" name="СводнаяТаблица7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2" rowHeaderCaption="Country">
  <location ref="A29:B37" firstHeaderRow="1" firstDataRow="1" firstDataCol="1" rowPageCount="1" colPageCount="1"/>
  <pivotFields count="6">
    <pivotField showAll="0"/>
    <pivotField axis="axisRow" showAll="0" measureFilter="1" sortType="descending">
      <items count="65">
        <item x="29"/>
        <item x="28"/>
        <item x="9"/>
        <item x="53"/>
        <item x="10"/>
        <item x="33"/>
        <item x="4"/>
        <item x="40"/>
        <item x="44"/>
        <item x="47"/>
        <item x="39"/>
        <item x="11"/>
        <item x="36"/>
        <item x="58"/>
        <item x="12"/>
        <item x="13"/>
        <item x="14"/>
        <item x="15"/>
        <item x="16"/>
        <item x="56"/>
        <item x="59"/>
        <item x="60"/>
        <item x="17"/>
        <item x="7"/>
        <item x="18"/>
        <item x="52"/>
        <item x="49"/>
        <item x="35"/>
        <item x="19"/>
        <item x="6"/>
        <item x="20"/>
        <item x="21"/>
        <item x="57"/>
        <item x="22"/>
        <item x="48"/>
        <item x="23"/>
        <item x="32"/>
        <item x="1"/>
        <item x="38"/>
        <item x="50"/>
        <item x="42"/>
        <item x="54"/>
        <item x="41"/>
        <item x="24"/>
        <item x="43"/>
        <item x="62"/>
        <item x="30"/>
        <item x="34"/>
        <item x="25"/>
        <item x="26"/>
        <item x="61"/>
        <item x="45"/>
        <item x="27"/>
        <item x="37"/>
        <item x="3"/>
        <item x="0"/>
        <item x="46"/>
        <item x="55"/>
        <item x="8"/>
        <item x="31"/>
        <item x="5"/>
        <item x="2"/>
        <item x="63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8" showAll="0"/>
    <pivotField showAll="0"/>
    <pivotField dataField="1" numFmtId="2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8">
    <i>
      <x v="31"/>
    </i>
    <i>
      <x v="44"/>
    </i>
    <i>
      <x v="58"/>
    </i>
    <i>
      <x v="55"/>
    </i>
    <i>
      <x v="60"/>
    </i>
    <i>
      <x v="1"/>
    </i>
    <i>
      <x v="38"/>
    </i>
    <i>
      <x v="35"/>
    </i>
  </rowItems>
  <colItems count="1">
    <i/>
  </colItems>
  <pageFields count="1">
    <pageField fld="5" hier="-1"/>
  </pageFields>
  <dataFields count="1">
    <dataField name="Сумма по полю Purchasing Power Index " fld="4" baseField="0" baseItem="0"/>
  </dataFields>
  <conditionalFormats count="3"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8" filterVal="8"/>
        </filterColumn>
      </autoFilter>
    </filter>
  </filters>
</pivotTableDefinition>
</file>

<file path=xl/pivotTables/pivotTable3.xml><?xml version="1.0" encoding="utf-8"?>
<pivotTableDefinition xmlns="http://schemas.openxmlformats.org/spreadsheetml/2006/main" name="СводнаяТаблица6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rowHeaderCaption="Country">
  <location ref="A16:C25" firstHeaderRow="1" firstDataRow="2" firstDataCol="1" rowPageCount="1" colPageCount="1"/>
  <pivotFields count="6">
    <pivotField showAll="0"/>
    <pivotField axis="axisRow" showAll="0" measureFilter="1" sortType="descending">
      <items count="65">
        <item x="29"/>
        <item x="28"/>
        <item x="9"/>
        <item x="53"/>
        <item x="10"/>
        <item x="33"/>
        <item x="4"/>
        <item x="40"/>
        <item x="44"/>
        <item x="47"/>
        <item x="39"/>
        <item x="11"/>
        <item x="36"/>
        <item x="58"/>
        <item x="12"/>
        <item x="13"/>
        <item x="14"/>
        <item x="15"/>
        <item x="16"/>
        <item x="56"/>
        <item x="59"/>
        <item x="60"/>
        <item x="17"/>
        <item x="7"/>
        <item x="18"/>
        <item x="52"/>
        <item x="49"/>
        <item x="35"/>
        <item x="19"/>
        <item x="6"/>
        <item x="20"/>
        <item x="21"/>
        <item x="57"/>
        <item x="22"/>
        <item x="48"/>
        <item x="23"/>
        <item x="32"/>
        <item x="1"/>
        <item x="38"/>
        <item x="50"/>
        <item x="42"/>
        <item x="54"/>
        <item x="41"/>
        <item x="24"/>
        <item x="43"/>
        <item x="62"/>
        <item x="30"/>
        <item x="34"/>
        <item x="25"/>
        <item x="26"/>
        <item x="61"/>
        <item x="45"/>
        <item x="27"/>
        <item x="37"/>
        <item x="3"/>
        <item x="0"/>
        <item x="46"/>
        <item x="55"/>
        <item x="8"/>
        <item x="31"/>
        <item x="5"/>
        <item x="2"/>
        <item x="63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  <pivotField dataField="1" showAll="0"/>
    <pivotField numFmtId="2" showAll="0"/>
    <pivotField axis="axisPage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8">
    <i>
      <x v="55"/>
    </i>
    <i>
      <x v="37"/>
    </i>
    <i>
      <x v="61"/>
    </i>
    <i>
      <x v="54"/>
    </i>
    <i>
      <x v="6"/>
    </i>
    <i>
      <x v="60"/>
    </i>
    <i>
      <x v="29"/>
    </i>
    <i>
      <x v="23"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Сумма по полю Big Mac Price" fld="2" baseField="0" baseItem="0" numFmtId="44"/>
    <dataField name="Сумма по полю Big Mac Index" fld="3" baseField="0" baseItem="0" numFmtId="10"/>
  </dataFields>
  <formats count="2">
    <format dxfId="2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onditionalFormats count="5">
    <conditionalFormat priority="1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/>
      </pivotAreas>
    </conditionalFormat>
  </conditionalFormats>
  <pivotTableStyleInfo name="PivotStyleLight16" showRowHeaders="1" showColHeaders="1" showRowStripes="0" showColStripes="0" showLastColumn="1"/>
  <filters count="1">
    <filter fld="1" type="count" evalOrder="-1" id="1" iMeasureFld="1">
      <autoFilter ref="A1">
        <filterColumn colId="0">
          <top10 val="8" filterVal="8"/>
        </filterColumn>
      </autoFilter>
    </filter>
  </filters>
</pivotTableDefinition>
</file>

<file path=xl/pivotTables/pivotTable4.xml><?xml version="1.0" encoding="utf-8"?>
<pivotTableDefinition xmlns="http://schemas.openxmlformats.org/spreadsheetml/2006/main" name="СводнаяТаблица4" cacheId="0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chartFormat="1" rowHeaderCaption="Indicator value">
  <location ref="A3:B8" firstHeaderRow="1" firstDataRow="1" firstDataCol="1"/>
  <pivotFields count="6">
    <pivotField showAll="0"/>
    <pivotField dataField="1" showAll="0"/>
    <pivotField numFmtId="8" showAll="0"/>
    <pivotField showAll="0"/>
    <pivotField numFmtId="2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Количество по полю Country" fld="1" subtotal="count" baseField="0" baseItem="0" numFmtId="165"/>
  </dataFields>
  <formats count="1">
    <format dxfId="1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6" rowHeaderCaption="Indicator value">
  <location ref="A2:D8" firstHeaderRow="1" firstDataRow="2" firstDataCol="1"/>
  <pivotFields count="6">
    <pivotField showAll="0"/>
    <pivotField showAll="0"/>
    <pivotField dataField="1" numFmtId="8"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dataField="1" numFmtId="2" showAll="0"/>
    <pivotField axis="axisRow" showAll="0" sortType="ascending">
      <items count="5">
        <item x="0"/>
        <item x="1"/>
        <item x="2"/>
        <item x="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реднее по полю Big Mac Price" fld="2" subtotal="average" baseField="0" baseItem="0" numFmtId="2"/>
    <dataField name="Среднее по полю Purchasing Power Index " fld="4" subtotal="average" baseField="0" baseItem="0" numFmtId="2"/>
    <dataField name="Среднее по полю Big Mac Index" fld="3" subtotal="average" baseField="0" baseItem="0" numFmtId="10"/>
  </dataFields>
  <formats count="3"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chartFormats count="9"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2"/>
          </reference>
          <reference field="5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2"/>
          </reference>
          <reference field="5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2"/>
          </reference>
          <reference field="5" count="1" selected="0">
            <x v="1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2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Сводная таблица4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7">
  <location ref="A1:B6" firstHeaderRow="1" firstDataRow="1" firstDataCol="1"/>
  <pivotFields count="5">
    <pivotField showAll="0"/>
    <pivotField dataField="1" showAll="0">
      <items count="89">
        <item x="62"/>
        <item x="71"/>
        <item x="19"/>
        <item x="61"/>
        <item x="24"/>
        <item x="22"/>
        <item x="57"/>
        <item x="73"/>
        <item x="78"/>
        <item x="68"/>
        <item x="64"/>
        <item x="34"/>
        <item x="81"/>
        <item x="25"/>
        <item x="84"/>
        <item x="35"/>
        <item x="59"/>
        <item x="54"/>
        <item x="72"/>
        <item x="31"/>
        <item x="27"/>
        <item x="6"/>
        <item x="70"/>
        <item x="56"/>
        <item x="41"/>
        <item x="67"/>
        <item x="8"/>
        <item x="75"/>
        <item x="4"/>
        <item x="60"/>
        <item x="2"/>
        <item x="15"/>
        <item x="80"/>
        <item x="53"/>
        <item x="47"/>
        <item x="10"/>
        <item x="69"/>
        <item x="38"/>
        <item x="63"/>
        <item x="42"/>
        <item x="7"/>
        <item x="5"/>
        <item x="17"/>
        <item x="74"/>
        <item x="46"/>
        <item x="79"/>
        <item x="28"/>
        <item x="39"/>
        <item x="16"/>
        <item x="82"/>
        <item x="3"/>
        <item x="58"/>
        <item x="65"/>
        <item x="66"/>
        <item x="51"/>
        <item x="21"/>
        <item x="86"/>
        <item x="76"/>
        <item x="37"/>
        <item x="44"/>
        <item x="48"/>
        <item x="12"/>
        <item x="85"/>
        <item x="87"/>
        <item x="45"/>
        <item x="9"/>
        <item x="11"/>
        <item x="30"/>
        <item x="32"/>
        <item x="77"/>
        <item x="55"/>
        <item x="33"/>
        <item x="83"/>
        <item x="13"/>
        <item x="49"/>
        <item x="29"/>
        <item x="23"/>
        <item x="0"/>
        <item x="50"/>
        <item x="36"/>
        <item x="52"/>
        <item x="14"/>
        <item x="20"/>
        <item x="26"/>
        <item x="43"/>
        <item x="18"/>
        <item x="1"/>
        <item x="40"/>
        <item t="default"/>
      </items>
    </pivotField>
    <pivotField showAll="0">
      <items count="84">
        <item x="82"/>
        <item x="81"/>
        <item x="80"/>
        <item x="79"/>
        <item x="78"/>
        <item x="50"/>
        <item x="77"/>
        <item x="76"/>
        <item x="49"/>
        <item x="48"/>
        <item x="47"/>
        <item x="75"/>
        <item x="74"/>
        <item x="73"/>
        <item x="72"/>
        <item x="46"/>
        <item x="71"/>
        <item x="70"/>
        <item x="69"/>
        <item x="45"/>
        <item x="68"/>
        <item x="67"/>
        <item x="44"/>
        <item x="66"/>
        <item x="65"/>
        <item x="64"/>
        <item x="43"/>
        <item x="63"/>
        <item x="42"/>
        <item x="62"/>
        <item x="41"/>
        <item x="40"/>
        <item x="39"/>
        <item x="38"/>
        <item x="37"/>
        <item x="36"/>
        <item x="61"/>
        <item x="60"/>
        <item x="59"/>
        <item x="58"/>
        <item x="57"/>
        <item x="56"/>
        <item x="35"/>
        <item x="55"/>
        <item x="34"/>
        <item x="33"/>
        <item x="54"/>
        <item x="53"/>
        <item x="52"/>
        <item x="51"/>
        <item x="19"/>
        <item x="18"/>
        <item x="17"/>
        <item x="16"/>
        <item x="32"/>
        <item x="31"/>
        <item x="30"/>
        <item x="15"/>
        <item x="14"/>
        <item x="13"/>
        <item x="12"/>
        <item x="29"/>
        <item x="11"/>
        <item x="10"/>
        <item x="9"/>
        <item x="28"/>
        <item x="8"/>
        <item x="27"/>
        <item x="7"/>
        <item x="6"/>
        <item x="5"/>
        <item x="26"/>
        <item x="4"/>
        <item x="3"/>
        <item x="25"/>
        <item x="24"/>
        <item x="2"/>
        <item x="23"/>
        <item x="22"/>
        <item x="21"/>
        <item x="1"/>
        <item x="0"/>
        <item x="2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Количество по полю Country" fld="1" subtotal="count" baseField="0" baseItem="0"/>
  </dataFields>
  <chartFormats count="5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Таблица2" displayName="Таблица2" ref="A1:E89" totalsRowShown="0" headerRowBorderDxfId="7" tableBorderDxfId="6" totalsRowBorderDxfId="5">
  <autoFilter ref="A1:E89"/>
  <tableColumns count="5">
    <tableColumn id="1" name="#" dataDxfId="4"/>
    <tableColumn id="2" name="Country" dataDxfId="3"/>
    <tableColumn id="3" name="GDP" dataDxfId="2"/>
    <tableColumn id="4" name="Gini Index" dataDxfId="1"/>
    <tableColumn id="5" name="Group" dataDxfId="0">
      <calculatedColumnFormula array="1">_xlfn.IFS(AND(C2&gt;AVERAGE($C$2:$C$89),D2&gt;AVERAGE($D$2:$D$89)),"A",AND(C2&gt;AVERAGE($C$2:$C$89),D2&lt;AVERAGE($D$2:$D$89)),"B",AND(C2&lt;AVERAGE($C$2:$C$89),D2&gt;AVERAGE($D$2:$D$89)),"C",AND(C2&lt;AVERAGE($C$2:$C$89),D2&lt;AVERAGE($D$2:$D$89)),"D")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7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1:H85"/>
  <sheetViews>
    <sheetView zoomScale="115" zoomScaleNormal="115" workbookViewId="0">
      <selection activeCell="D11" sqref="D11"/>
    </sheetView>
  </sheetViews>
  <sheetFormatPr defaultRowHeight="14.4"/>
  <cols>
    <col min="1" max="1" width="2.33203125" bestFit="1" customWidth="1"/>
    <col min="2" max="2" width="18.109375" bestFit="1" customWidth="1"/>
    <col min="3" max="3" width="10.109375" bestFit="1" customWidth="1"/>
    <col min="4" max="4" width="10.5546875" bestFit="1" customWidth="1"/>
    <col min="6" max="6" width="17.44140625" customWidth="1"/>
    <col min="7" max="7" width="17.5546875" customWidth="1"/>
    <col min="8" max="8" width="17.6640625" customWidth="1"/>
  </cols>
  <sheetData>
    <row r="1" spans="1:8" ht="24.6" thickBot="1">
      <c r="A1" s="1" t="s">
        <v>0</v>
      </c>
      <c r="B1" s="1" t="s">
        <v>1</v>
      </c>
      <c r="C1" s="1" t="s">
        <v>2</v>
      </c>
      <c r="D1" s="1" t="s">
        <v>3</v>
      </c>
      <c r="F1" s="6" t="s">
        <v>80</v>
      </c>
      <c r="G1" s="7" t="s">
        <v>1</v>
      </c>
      <c r="H1" s="8" t="s">
        <v>81</v>
      </c>
    </row>
    <row r="2" spans="1:8" ht="18" thickBot="1">
      <c r="A2" s="2">
        <v>1</v>
      </c>
      <c r="B2" s="2" t="s">
        <v>4</v>
      </c>
      <c r="C2" s="3">
        <v>6.71</v>
      </c>
      <c r="D2" s="4">
        <v>0.30330000000000001</v>
      </c>
      <c r="F2" s="9">
        <v>1</v>
      </c>
      <c r="G2" s="9" t="s">
        <v>25</v>
      </c>
      <c r="H2" s="10">
        <v>127.1</v>
      </c>
    </row>
    <row r="3" spans="1:8" ht="18" thickBot="1">
      <c r="A3" s="2">
        <v>2</v>
      </c>
      <c r="B3" s="2" t="s">
        <v>5</v>
      </c>
      <c r="C3" s="3">
        <v>6.26</v>
      </c>
      <c r="D3" s="4">
        <v>0.21629999999999999</v>
      </c>
      <c r="F3" s="11">
        <v>2</v>
      </c>
      <c r="G3" s="11" t="s">
        <v>56</v>
      </c>
      <c r="H3" s="12">
        <v>123.6</v>
      </c>
    </row>
    <row r="4" spans="1:8" ht="35.4" thickBot="1">
      <c r="A4" s="2">
        <v>3</v>
      </c>
      <c r="B4" s="2" t="s">
        <v>6</v>
      </c>
      <c r="C4" s="3">
        <v>6.08</v>
      </c>
      <c r="D4" s="4">
        <v>0.18149999999999999</v>
      </c>
      <c r="F4" s="13">
        <v>3</v>
      </c>
      <c r="G4" s="13" t="s">
        <v>11</v>
      </c>
      <c r="H4" s="14">
        <v>123.4</v>
      </c>
    </row>
    <row r="5" spans="1:8" ht="18" thickBot="1">
      <c r="A5" s="2">
        <v>4</v>
      </c>
      <c r="B5" s="2" t="s">
        <v>7</v>
      </c>
      <c r="C5" s="3">
        <v>5.59</v>
      </c>
      <c r="D5" s="4">
        <v>8.5300000000000001E-2</v>
      </c>
      <c r="F5" s="11">
        <v>4</v>
      </c>
      <c r="G5" s="11" t="s">
        <v>4</v>
      </c>
      <c r="H5" s="12">
        <v>118.7</v>
      </c>
    </row>
    <row r="6" spans="1:8" ht="18" thickBot="1">
      <c r="A6" s="2">
        <v>5</v>
      </c>
      <c r="B6" s="2" t="s">
        <v>8</v>
      </c>
      <c r="C6" s="3">
        <v>5.25</v>
      </c>
      <c r="D6" s="4">
        <v>1.9699999999999999E-2</v>
      </c>
      <c r="F6" s="13">
        <v>5</v>
      </c>
      <c r="G6" s="13" t="s">
        <v>82</v>
      </c>
      <c r="H6" s="14">
        <v>115.7</v>
      </c>
    </row>
    <row r="7" spans="1:8" ht="18" thickBot="1">
      <c r="A7" s="2">
        <v>6</v>
      </c>
      <c r="B7" s="2" t="s">
        <v>82</v>
      </c>
      <c r="C7" s="3">
        <v>5.15</v>
      </c>
      <c r="D7" s="5">
        <v>0</v>
      </c>
      <c r="F7" s="11">
        <v>6</v>
      </c>
      <c r="G7" s="11" t="s">
        <v>37</v>
      </c>
      <c r="H7" s="12">
        <v>110.9</v>
      </c>
    </row>
    <row r="8" spans="1:8" ht="18" thickBot="1">
      <c r="A8" s="2">
        <v>7</v>
      </c>
      <c r="B8" s="2" t="s">
        <v>9</v>
      </c>
      <c r="C8" s="3">
        <v>5.08</v>
      </c>
      <c r="D8" s="4">
        <v>-1.4E-2</v>
      </c>
      <c r="F8" s="13">
        <v>7</v>
      </c>
      <c r="G8" s="13" t="s">
        <v>50</v>
      </c>
      <c r="H8" s="14">
        <v>108.2</v>
      </c>
    </row>
    <row r="9" spans="1:8" ht="18" thickBot="1">
      <c r="A9" s="2">
        <v>8</v>
      </c>
      <c r="B9" s="2" t="s">
        <v>10</v>
      </c>
      <c r="C9" s="3">
        <v>4.95</v>
      </c>
      <c r="D9" s="4">
        <v>-3.9699999999999999E-2</v>
      </c>
      <c r="F9" s="11">
        <v>8</v>
      </c>
      <c r="G9" s="11" t="s">
        <v>28</v>
      </c>
      <c r="H9" s="12">
        <v>107.8</v>
      </c>
    </row>
    <row r="10" spans="1:8" ht="18" thickBot="1">
      <c r="A10" s="2">
        <v>9</v>
      </c>
      <c r="B10" s="2" t="s">
        <v>11</v>
      </c>
      <c r="C10" s="3">
        <v>4.9000000000000004</v>
      </c>
      <c r="D10" s="4">
        <v>-4.8399999999999999E-2</v>
      </c>
      <c r="F10" s="13">
        <v>9</v>
      </c>
      <c r="G10" s="13" t="s">
        <v>19</v>
      </c>
      <c r="H10" s="14">
        <v>107.6</v>
      </c>
    </row>
    <row r="11" spans="1:8" ht="18" thickBot="1">
      <c r="A11" s="2">
        <v>10</v>
      </c>
      <c r="B11" s="2" t="s">
        <v>12</v>
      </c>
      <c r="C11" s="3">
        <v>4.7699999999999996</v>
      </c>
      <c r="D11" s="4">
        <v>-7.4700000000000003E-2</v>
      </c>
      <c r="F11" s="11">
        <v>10</v>
      </c>
      <c r="G11" s="11" t="s">
        <v>83</v>
      </c>
      <c r="H11" s="12">
        <v>105</v>
      </c>
    </row>
    <row r="12" spans="1:8" ht="18" thickBot="1">
      <c r="A12" s="2">
        <v>11</v>
      </c>
      <c r="B12" s="2" t="s">
        <v>13</v>
      </c>
      <c r="C12" s="3">
        <v>4.7699999999999996</v>
      </c>
      <c r="D12" s="4">
        <v>-7.4700000000000003E-2</v>
      </c>
      <c r="F12" s="13">
        <v>11</v>
      </c>
      <c r="G12" s="13" t="s">
        <v>8</v>
      </c>
      <c r="H12" s="14">
        <v>102.1</v>
      </c>
    </row>
    <row r="13" spans="1:8" ht="18" thickBot="1">
      <c r="A13" s="2">
        <v>12</v>
      </c>
      <c r="B13" s="2" t="s">
        <v>14</v>
      </c>
      <c r="C13" s="3">
        <v>4.7699999999999996</v>
      </c>
      <c r="D13" s="4">
        <v>-7.4700000000000003E-2</v>
      </c>
      <c r="F13" s="11">
        <v>12</v>
      </c>
      <c r="G13" s="11" t="s">
        <v>39</v>
      </c>
      <c r="H13" s="12">
        <v>101.9</v>
      </c>
    </row>
    <row r="14" spans="1:8" ht="18" thickBot="1">
      <c r="A14" s="2">
        <v>13</v>
      </c>
      <c r="B14" s="2" t="s">
        <v>15</v>
      </c>
      <c r="C14" s="3">
        <v>4.7699999999999996</v>
      </c>
      <c r="D14" s="4">
        <v>-7.4700000000000003E-2</v>
      </c>
      <c r="F14" s="13">
        <v>13</v>
      </c>
      <c r="G14" s="13" t="s">
        <v>7</v>
      </c>
      <c r="H14" s="14">
        <v>101.2</v>
      </c>
    </row>
    <row r="15" spans="1:8" ht="18" thickBot="1">
      <c r="A15" s="2">
        <v>14</v>
      </c>
      <c r="B15" s="2" t="s">
        <v>16</v>
      </c>
      <c r="C15" s="3">
        <v>4.7699999999999996</v>
      </c>
      <c r="D15" s="4">
        <v>-7.4700000000000003E-2</v>
      </c>
      <c r="F15" s="11">
        <v>14</v>
      </c>
      <c r="G15" s="11" t="s">
        <v>66</v>
      </c>
      <c r="H15" s="12">
        <v>100.4</v>
      </c>
    </row>
    <row r="16" spans="1:8" ht="35.4" thickBot="1">
      <c r="A16" s="2">
        <v>15</v>
      </c>
      <c r="B16" s="2" t="s">
        <v>17</v>
      </c>
      <c r="C16" s="3">
        <v>4.7699999999999996</v>
      </c>
      <c r="D16" s="4">
        <v>-7.4700000000000003E-2</v>
      </c>
      <c r="F16" s="13">
        <v>15</v>
      </c>
      <c r="G16" s="13" t="s">
        <v>40</v>
      </c>
      <c r="H16" s="14">
        <v>98.9</v>
      </c>
    </row>
    <row r="17" spans="1:8" ht="18" thickBot="1">
      <c r="A17" s="2">
        <v>16</v>
      </c>
      <c r="B17" s="2" t="s">
        <v>18</v>
      </c>
      <c r="C17" s="3">
        <v>4.7699999999999996</v>
      </c>
      <c r="D17" s="4">
        <v>-7.4700000000000003E-2</v>
      </c>
      <c r="F17" s="11">
        <v>16</v>
      </c>
      <c r="G17" s="11" t="s">
        <v>17</v>
      </c>
      <c r="H17" s="12">
        <v>98.8</v>
      </c>
    </row>
    <row r="18" spans="1:8" ht="18" thickBot="1">
      <c r="A18" s="2">
        <v>17</v>
      </c>
      <c r="B18" s="2" t="s">
        <v>19</v>
      </c>
      <c r="C18" s="3">
        <v>4.7699999999999996</v>
      </c>
      <c r="D18" s="4">
        <v>-7.4700000000000003E-2</v>
      </c>
      <c r="F18" s="13">
        <v>17</v>
      </c>
      <c r="G18" s="13" t="s">
        <v>45</v>
      </c>
      <c r="H18" s="14">
        <v>96.7</v>
      </c>
    </row>
    <row r="19" spans="1:8" ht="18" thickBot="1">
      <c r="A19" s="2">
        <v>18</v>
      </c>
      <c r="B19" s="2" t="s">
        <v>20</v>
      </c>
      <c r="C19" s="3">
        <v>4.7699999999999996</v>
      </c>
      <c r="D19" s="4">
        <v>-7.4700000000000003E-2</v>
      </c>
      <c r="F19" s="11">
        <v>18</v>
      </c>
      <c r="G19" s="11" t="s">
        <v>44</v>
      </c>
      <c r="H19" s="12">
        <v>95.6</v>
      </c>
    </row>
    <row r="20" spans="1:8" ht="18" thickBot="1">
      <c r="A20" s="2">
        <v>19</v>
      </c>
      <c r="B20" s="2" t="s">
        <v>21</v>
      </c>
      <c r="C20" s="3">
        <v>4.7699999999999996</v>
      </c>
      <c r="D20" s="4">
        <v>-7.4700000000000003E-2</v>
      </c>
      <c r="F20" s="13">
        <v>19</v>
      </c>
      <c r="G20" s="13" t="s">
        <v>5</v>
      </c>
      <c r="H20" s="14">
        <v>95</v>
      </c>
    </row>
    <row r="21" spans="1:8" ht="18" thickBot="1">
      <c r="A21" s="2">
        <v>20</v>
      </c>
      <c r="B21" s="2" t="s">
        <v>22</v>
      </c>
      <c r="C21" s="3">
        <v>4.7699999999999996</v>
      </c>
      <c r="D21" s="4">
        <v>-7.4700000000000003E-2</v>
      </c>
      <c r="F21" s="11">
        <v>20</v>
      </c>
      <c r="G21" s="11" t="s">
        <v>14</v>
      </c>
      <c r="H21" s="12">
        <v>94.5</v>
      </c>
    </row>
    <row r="22" spans="1:8" ht="18" thickBot="1">
      <c r="A22" s="2">
        <v>21</v>
      </c>
      <c r="B22" s="2" t="s">
        <v>23</v>
      </c>
      <c r="C22" s="3">
        <v>4.7699999999999996</v>
      </c>
      <c r="D22" s="4">
        <v>-7.4700000000000003E-2</v>
      </c>
      <c r="F22" s="13">
        <v>21</v>
      </c>
      <c r="G22" s="13" t="s">
        <v>41</v>
      </c>
      <c r="H22" s="14">
        <v>93</v>
      </c>
    </row>
    <row r="23" spans="1:8" ht="18" thickBot="1">
      <c r="A23" s="2">
        <v>22</v>
      </c>
      <c r="B23" s="2" t="s">
        <v>24</v>
      </c>
      <c r="C23" s="3">
        <v>4.7699999999999996</v>
      </c>
      <c r="D23" s="4">
        <v>-7.4700000000000003E-2</v>
      </c>
      <c r="F23" s="11">
        <v>22</v>
      </c>
      <c r="G23" s="11" t="s">
        <v>13</v>
      </c>
      <c r="H23" s="12">
        <v>91.2</v>
      </c>
    </row>
    <row r="24" spans="1:8" ht="18" thickBot="1">
      <c r="A24" s="2">
        <v>23</v>
      </c>
      <c r="B24" s="2" t="s">
        <v>25</v>
      </c>
      <c r="C24" s="3">
        <v>4.7699999999999996</v>
      </c>
      <c r="D24" s="4">
        <v>-7.4700000000000003E-2</v>
      </c>
      <c r="F24" s="13">
        <v>23</v>
      </c>
      <c r="G24" s="13" t="s">
        <v>84</v>
      </c>
      <c r="H24" s="14">
        <v>90.1</v>
      </c>
    </row>
    <row r="25" spans="1:8" ht="18" thickBot="1">
      <c r="A25" s="2">
        <v>24</v>
      </c>
      <c r="B25" s="2" t="s">
        <v>26</v>
      </c>
      <c r="C25" s="3">
        <v>4.7699999999999996</v>
      </c>
      <c r="D25" s="4">
        <v>-7.4700000000000003E-2</v>
      </c>
      <c r="F25" s="11">
        <v>24</v>
      </c>
      <c r="G25" s="11" t="s">
        <v>18</v>
      </c>
      <c r="H25" s="12">
        <v>86.2</v>
      </c>
    </row>
    <row r="26" spans="1:8" ht="18" thickBot="1">
      <c r="A26" s="2">
        <v>25</v>
      </c>
      <c r="B26" s="2" t="s">
        <v>27</v>
      </c>
      <c r="C26" s="3">
        <v>4.7699999999999996</v>
      </c>
      <c r="D26" s="4">
        <v>-7.4700000000000003E-2</v>
      </c>
      <c r="F26" s="13">
        <v>25</v>
      </c>
      <c r="G26" s="13" t="s">
        <v>57</v>
      </c>
      <c r="H26" s="14">
        <v>85.5</v>
      </c>
    </row>
    <row r="27" spans="1:8" ht="18" thickBot="1">
      <c r="A27" s="2">
        <v>26</v>
      </c>
      <c r="B27" s="2" t="s">
        <v>28</v>
      </c>
      <c r="C27" s="3">
        <v>4.7699999999999996</v>
      </c>
      <c r="D27" s="4">
        <v>-7.4700000000000003E-2</v>
      </c>
      <c r="F27" s="11">
        <v>26</v>
      </c>
      <c r="G27" s="11" t="s">
        <v>77</v>
      </c>
      <c r="H27" s="12">
        <v>83.9</v>
      </c>
    </row>
    <row r="28" spans="1:8" ht="18" thickBot="1">
      <c r="A28" s="2">
        <v>27</v>
      </c>
      <c r="B28" s="2" t="s">
        <v>29</v>
      </c>
      <c r="C28" s="3">
        <v>4.7699999999999996</v>
      </c>
      <c r="D28" s="4">
        <v>-7.4700000000000003E-2</v>
      </c>
      <c r="F28" s="13">
        <v>27</v>
      </c>
      <c r="G28" s="13" t="s">
        <v>21</v>
      </c>
      <c r="H28" s="14">
        <v>82.6</v>
      </c>
    </row>
    <row r="29" spans="1:8" ht="18" thickBot="1">
      <c r="A29" s="2">
        <v>28</v>
      </c>
      <c r="B29" s="2" t="s">
        <v>30</v>
      </c>
      <c r="C29" s="3">
        <v>4.7699999999999996</v>
      </c>
      <c r="D29" s="4">
        <v>-7.4700000000000003E-2</v>
      </c>
      <c r="F29" s="11">
        <v>28</v>
      </c>
      <c r="G29" s="11" t="s">
        <v>35</v>
      </c>
      <c r="H29" s="12">
        <v>82.5</v>
      </c>
    </row>
    <row r="30" spans="1:8" ht="18" thickBot="1">
      <c r="A30" s="2">
        <v>29</v>
      </c>
      <c r="B30" s="2" t="s">
        <v>31</v>
      </c>
      <c r="C30" s="3">
        <v>4.7699999999999996</v>
      </c>
      <c r="D30" s="4">
        <v>-7.4700000000000003E-2</v>
      </c>
      <c r="F30" s="13">
        <v>29</v>
      </c>
      <c r="G30" s="13" t="s">
        <v>10</v>
      </c>
      <c r="H30" s="14">
        <v>80.5</v>
      </c>
    </row>
    <row r="31" spans="1:8" ht="35.4" thickBot="1">
      <c r="A31" s="2">
        <v>30</v>
      </c>
      <c r="B31" s="2" t="s">
        <v>32</v>
      </c>
      <c r="C31" s="3">
        <v>4.7699999999999996</v>
      </c>
      <c r="D31" s="4">
        <v>-7.4700000000000003E-2</v>
      </c>
      <c r="F31" s="11">
        <v>30</v>
      </c>
      <c r="G31" s="11" t="s">
        <v>46</v>
      </c>
      <c r="H31" s="12">
        <v>71.8</v>
      </c>
    </row>
    <row r="32" spans="1:8" ht="35.4" thickBot="1">
      <c r="A32" s="2">
        <v>31</v>
      </c>
      <c r="B32" s="2" t="s">
        <v>33</v>
      </c>
      <c r="C32" s="3">
        <v>4.7699999999999996</v>
      </c>
      <c r="D32" s="4">
        <v>-7.4700000000000003E-2</v>
      </c>
      <c r="F32" s="13">
        <v>31</v>
      </c>
      <c r="G32" s="13" t="s">
        <v>102</v>
      </c>
      <c r="H32" s="14">
        <v>71.3</v>
      </c>
    </row>
    <row r="33" spans="1:8" ht="35.4" thickBot="1">
      <c r="A33" s="2">
        <v>32</v>
      </c>
      <c r="B33" s="2" t="s">
        <v>34</v>
      </c>
      <c r="C33" s="3">
        <v>4.7699999999999996</v>
      </c>
      <c r="D33" s="4">
        <v>-7.4700000000000003E-2</v>
      </c>
      <c r="F33" s="11">
        <v>32</v>
      </c>
      <c r="G33" s="11" t="s">
        <v>103</v>
      </c>
      <c r="H33" s="12">
        <v>67.7</v>
      </c>
    </row>
    <row r="34" spans="1:8" ht="18" thickBot="1">
      <c r="A34" s="2">
        <v>33</v>
      </c>
      <c r="B34" s="2" t="s">
        <v>35</v>
      </c>
      <c r="C34" s="3">
        <v>4.7699999999999996</v>
      </c>
      <c r="D34" s="4">
        <v>-7.4700000000000003E-2</v>
      </c>
      <c r="F34" s="13">
        <v>33</v>
      </c>
      <c r="G34" s="13" t="s">
        <v>22</v>
      </c>
      <c r="H34" s="14">
        <v>66.5</v>
      </c>
    </row>
    <row r="35" spans="1:8" ht="18" thickBot="1">
      <c r="A35" s="2">
        <v>34</v>
      </c>
      <c r="B35" s="2" t="s">
        <v>36</v>
      </c>
      <c r="C35" s="3">
        <v>4.7699999999999996</v>
      </c>
      <c r="D35" s="4">
        <v>-7.4700000000000003E-2</v>
      </c>
      <c r="F35" s="11">
        <v>34</v>
      </c>
      <c r="G35" s="11" t="s">
        <v>73</v>
      </c>
      <c r="H35" s="12">
        <v>65.7</v>
      </c>
    </row>
    <row r="36" spans="1:8" ht="18" thickBot="1">
      <c r="A36" s="2">
        <v>35</v>
      </c>
      <c r="B36" s="2" t="s">
        <v>37</v>
      </c>
      <c r="C36" s="3">
        <v>4.63</v>
      </c>
      <c r="D36" s="4">
        <v>-0.1018</v>
      </c>
      <c r="F36" s="13">
        <v>35</v>
      </c>
      <c r="G36" s="13" t="s">
        <v>75</v>
      </c>
      <c r="H36" s="14">
        <v>64.599999999999994</v>
      </c>
    </row>
    <row r="37" spans="1:8" ht="18" thickBot="1">
      <c r="A37" s="2">
        <v>36</v>
      </c>
      <c r="B37" s="2" t="s">
        <v>38</v>
      </c>
      <c r="C37" s="3">
        <v>4.57</v>
      </c>
      <c r="D37" s="4">
        <v>-0.11269999999999999</v>
      </c>
      <c r="F37" s="11">
        <v>36</v>
      </c>
      <c r="G37" s="11" t="s">
        <v>54</v>
      </c>
      <c r="H37" s="12">
        <v>64</v>
      </c>
    </row>
    <row r="38" spans="1:8" ht="18" thickBot="1">
      <c r="A38" s="2">
        <v>37</v>
      </c>
      <c r="B38" s="2" t="s">
        <v>39</v>
      </c>
      <c r="C38" s="3">
        <v>4.53</v>
      </c>
      <c r="D38" s="4">
        <v>-0.12089999999999999</v>
      </c>
      <c r="F38" s="13">
        <v>37</v>
      </c>
      <c r="G38" s="13" t="s">
        <v>85</v>
      </c>
      <c r="H38" s="14">
        <v>62.3</v>
      </c>
    </row>
    <row r="39" spans="1:8" ht="18" thickBot="1">
      <c r="A39" s="2">
        <v>38</v>
      </c>
      <c r="B39" s="2" t="s">
        <v>40</v>
      </c>
      <c r="C39" s="3">
        <v>4.4400000000000004</v>
      </c>
      <c r="D39" s="4">
        <v>-0.13789999999999999</v>
      </c>
      <c r="F39" s="11">
        <v>38</v>
      </c>
      <c r="G39" s="11" t="s">
        <v>34</v>
      </c>
      <c r="H39" s="12">
        <v>61.7</v>
      </c>
    </row>
    <row r="40" spans="1:8" ht="18" thickBot="1">
      <c r="A40" s="2">
        <v>39</v>
      </c>
      <c r="B40" s="2" t="s">
        <v>41</v>
      </c>
      <c r="C40" s="3">
        <v>4.43</v>
      </c>
      <c r="D40" s="4">
        <v>-0.1404</v>
      </c>
      <c r="F40" s="13">
        <v>39</v>
      </c>
      <c r="G40" s="13" t="s">
        <v>16</v>
      </c>
      <c r="H40" s="14">
        <v>61.4</v>
      </c>
    </row>
    <row r="41" spans="1:8" ht="18" thickBot="1">
      <c r="A41" s="2">
        <v>40</v>
      </c>
      <c r="B41" s="2" t="s">
        <v>42</v>
      </c>
      <c r="C41" s="3">
        <v>4.25</v>
      </c>
      <c r="D41" s="4">
        <v>-0.17530000000000001</v>
      </c>
      <c r="F41" s="11">
        <v>40</v>
      </c>
      <c r="G41" s="11" t="s">
        <v>24</v>
      </c>
      <c r="H41" s="12">
        <v>56.7</v>
      </c>
    </row>
    <row r="42" spans="1:8" ht="18" thickBot="1">
      <c r="A42" s="2">
        <v>41</v>
      </c>
      <c r="B42" s="2" t="s">
        <v>43</v>
      </c>
      <c r="C42" s="3">
        <v>4.24</v>
      </c>
      <c r="D42" s="4">
        <v>-0.1759</v>
      </c>
      <c r="F42" s="13">
        <v>41</v>
      </c>
      <c r="G42" s="13" t="s">
        <v>33</v>
      </c>
      <c r="H42" s="14">
        <v>56.3</v>
      </c>
    </row>
    <row r="43" spans="1:8" ht="18" thickBot="1">
      <c r="A43" s="2">
        <v>42</v>
      </c>
      <c r="B43" s="2" t="s">
        <v>44</v>
      </c>
      <c r="C43" s="3">
        <v>4.24</v>
      </c>
      <c r="D43" s="4">
        <v>-0.17660000000000001</v>
      </c>
      <c r="F43" s="11">
        <v>42</v>
      </c>
      <c r="G43" s="11" t="s">
        <v>51</v>
      </c>
      <c r="H43" s="12">
        <v>56.2</v>
      </c>
    </row>
    <row r="44" spans="1:8" ht="18" thickBot="1">
      <c r="A44" s="2">
        <v>43</v>
      </c>
      <c r="B44" s="2" t="s">
        <v>45</v>
      </c>
      <c r="C44" s="3">
        <v>4.2300000000000004</v>
      </c>
      <c r="D44" s="4">
        <v>-0.17879999999999999</v>
      </c>
      <c r="F44" s="13">
        <v>43</v>
      </c>
      <c r="G44" s="13" t="s">
        <v>15</v>
      </c>
      <c r="H44" s="14">
        <v>54.8</v>
      </c>
    </row>
    <row r="45" spans="1:8" ht="18" thickBot="1">
      <c r="A45" s="2">
        <v>44</v>
      </c>
      <c r="B45" s="2" t="s">
        <v>46</v>
      </c>
      <c r="C45" s="3">
        <v>3.97</v>
      </c>
      <c r="D45" s="4">
        <v>-0.2288</v>
      </c>
      <c r="F45" s="11">
        <v>44</v>
      </c>
      <c r="G45" s="11" t="s">
        <v>71</v>
      </c>
      <c r="H45" s="12">
        <v>53.1</v>
      </c>
    </row>
    <row r="46" spans="1:8" ht="18" thickBot="1">
      <c r="A46" s="2">
        <v>45</v>
      </c>
      <c r="B46" s="2" t="s">
        <v>47</v>
      </c>
      <c r="C46" s="3">
        <v>3.91</v>
      </c>
      <c r="D46" s="4">
        <v>-0.2412</v>
      </c>
      <c r="F46" s="13">
        <v>45</v>
      </c>
      <c r="G46" s="13" t="s">
        <v>23</v>
      </c>
      <c r="H46" s="14">
        <v>52.9</v>
      </c>
    </row>
    <row r="47" spans="1:8" ht="18" thickBot="1">
      <c r="A47" s="2">
        <v>46</v>
      </c>
      <c r="B47" s="2" t="s">
        <v>48</v>
      </c>
      <c r="C47" s="3">
        <v>3.87</v>
      </c>
      <c r="D47" s="4">
        <v>-0.248</v>
      </c>
      <c r="F47" s="11">
        <v>46</v>
      </c>
      <c r="G47" s="11" t="s">
        <v>78</v>
      </c>
      <c r="H47" s="12">
        <v>52.5</v>
      </c>
    </row>
    <row r="48" spans="1:8" ht="18" thickBot="1">
      <c r="A48" s="2">
        <v>47</v>
      </c>
      <c r="B48" s="2" t="s">
        <v>49</v>
      </c>
      <c r="C48" s="3">
        <v>3.72</v>
      </c>
      <c r="D48" s="4">
        <v>-0.2772</v>
      </c>
      <c r="F48" s="13">
        <v>47</v>
      </c>
      <c r="G48" s="13" t="s">
        <v>29</v>
      </c>
      <c r="H48" s="14">
        <v>51.7</v>
      </c>
    </row>
    <row r="49" spans="1:8" ht="18" thickBot="1">
      <c r="A49" s="2">
        <v>48</v>
      </c>
      <c r="B49" s="2" t="s">
        <v>50</v>
      </c>
      <c r="C49" s="3">
        <v>3.69</v>
      </c>
      <c r="D49" s="4">
        <v>-0.2838</v>
      </c>
      <c r="F49" s="11">
        <v>48</v>
      </c>
      <c r="G49" s="11" t="s">
        <v>86</v>
      </c>
      <c r="H49" s="12">
        <v>51.2</v>
      </c>
    </row>
    <row r="50" spans="1:8" ht="18" thickBot="1">
      <c r="A50" s="2">
        <v>49</v>
      </c>
      <c r="B50" s="2" t="s">
        <v>51</v>
      </c>
      <c r="C50" s="3">
        <v>3.68</v>
      </c>
      <c r="D50" s="4">
        <v>-0.28460000000000002</v>
      </c>
      <c r="F50" s="13">
        <v>49</v>
      </c>
      <c r="G50" s="13" t="s">
        <v>26</v>
      </c>
      <c r="H50" s="14">
        <v>50.6</v>
      </c>
    </row>
    <row r="51" spans="1:8" ht="35.4" thickBot="1">
      <c r="A51" s="2">
        <v>50</v>
      </c>
      <c r="B51" s="2" t="s">
        <v>52</v>
      </c>
      <c r="C51" s="3">
        <v>3.66</v>
      </c>
      <c r="D51" s="4">
        <v>-0.28889999999999999</v>
      </c>
      <c r="F51" s="11">
        <v>50</v>
      </c>
      <c r="G51" s="11" t="s">
        <v>87</v>
      </c>
      <c r="H51" s="12">
        <v>48.6</v>
      </c>
    </row>
    <row r="52" spans="1:8" ht="18" thickBot="1">
      <c r="A52" s="2">
        <v>51</v>
      </c>
      <c r="B52" s="2" t="s">
        <v>53</v>
      </c>
      <c r="C52" s="3">
        <v>3.62</v>
      </c>
      <c r="D52" s="4">
        <v>-0.2979</v>
      </c>
      <c r="F52" s="13">
        <v>51</v>
      </c>
      <c r="G52" s="13" t="s">
        <v>60</v>
      </c>
      <c r="H52" s="14">
        <v>43.5</v>
      </c>
    </row>
    <row r="53" spans="1:8" ht="18" thickBot="1">
      <c r="A53" s="2">
        <v>52</v>
      </c>
      <c r="B53" s="2" t="s">
        <v>54</v>
      </c>
      <c r="C53" s="3">
        <v>3.59</v>
      </c>
      <c r="D53" s="4">
        <v>-0.30320000000000003</v>
      </c>
      <c r="F53" s="11">
        <v>52</v>
      </c>
      <c r="G53" s="11" t="s">
        <v>20</v>
      </c>
      <c r="H53" s="12">
        <v>41.9</v>
      </c>
    </row>
    <row r="54" spans="1:8" ht="18" thickBot="1">
      <c r="A54" s="2">
        <v>53</v>
      </c>
      <c r="B54" s="2" t="s">
        <v>55</v>
      </c>
      <c r="C54" s="3">
        <v>3.57</v>
      </c>
      <c r="D54" s="4">
        <v>-0.30669999999999997</v>
      </c>
      <c r="F54" s="13">
        <v>53</v>
      </c>
      <c r="G54" s="13" t="s">
        <v>89</v>
      </c>
      <c r="H54" s="14">
        <v>40.9</v>
      </c>
    </row>
    <row r="55" spans="1:8" ht="18" thickBot="1">
      <c r="A55" s="2">
        <v>54</v>
      </c>
      <c r="B55" s="2" t="s">
        <v>56</v>
      </c>
      <c r="C55" s="3">
        <v>3.57</v>
      </c>
      <c r="D55" s="4">
        <v>-0.30690000000000001</v>
      </c>
      <c r="F55" s="11">
        <v>54</v>
      </c>
      <c r="G55" s="11" t="s">
        <v>88</v>
      </c>
      <c r="H55" s="12">
        <v>39.6</v>
      </c>
    </row>
    <row r="56" spans="1:8" ht="18" thickBot="1">
      <c r="A56" s="2">
        <v>55</v>
      </c>
      <c r="B56" s="2" t="s">
        <v>85</v>
      </c>
      <c r="C56" s="3">
        <v>3.56</v>
      </c>
      <c r="D56" s="4">
        <v>-0.30930000000000002</v>
      </c>
      <c r="F56" s="13">
        <v>55</v>
      </c>
      <c r="G56" s="13" t="s">
        <v>6</v>
      </c>
      <c r="H56" s="14">
        <v>38.4</v>
      </c>
    </row>
    <row r="57" spans="1:8" ht="35.4" thickBot="1">
      <c r="A57" s="2">
        <v>56</v>
      </c>
      <c r="B57" s="2" t="s">
        <v>57</v>
      </c>
      <c r="C57" s="3">
        <v>3.5</v>
      </c>
      <c r="D57" s="5">
        <v>-0.32</v>
      </c>
      <c r="F57" s="11">
        <v>56</v>
      </c>
      <c r="G57" s="11" t="s">
        <v>91</v>
      </c>
      <c r="H57" s="12">
        <v>38.200000000000003</v>
      </c>
    </row>
    <row r="58" spans="1:8" ht="18" thickBot="1">
      <c r="A58" s="2">
        <v>57</v>
      </c>
      <c r="B58" s="2" t="s">
        <v>58</v>
      </c>
      <c r="C58" s="3">
        <v>3.5</v>
      </c>
      <c r="D58" s="4">
        <v>-0.32119999999999999</v>
      </c>
      <c r="F58" s="13">
        <v>57</v>
      </c>
      <c r="G58" s="13" t="s">
        <v>90</v>
      </c>
      <c r="H58" s="14">
        <v>38.1</v>
      </c>
    </row>
    <row r="59" spans="1:8" ht="18" thickBot="1">
      <c r="A59" s="2">
        <v>58</v>
      </c>
      <c r="B59" s="2" t="s">
        <v>59</v>
      </c>
      <c r="C59" s="3">
        <v>3.48</v>
      </c>
      <c r="D59" s="4">
        <v>-0.3241</v>
      </c>
      <c r="F59" s="11">
        <v>58</v>
      </c>
      <c r="G59" s="11" t="s">
        <v>94</v>
      </c>
      <c r="H59" s="12">
        <v>38.1</v>
      </c>
    </row>
    <row r="60" spans="1:8" ht="18" thickBot="1">
      <c r="A60" s="2">
        <v>59</v>
      </c>
      <c r="B60" s="2" t="s">
        <v>60</v>
      </c>
      <c r="C60" s="3">
        <v>3.43</v>
      </c>
      <c r="D60" s="4">
        <v>-0.33410000000000001</v>
      </c>
      <c r="F60" s="13">
        <v>59</v>
      </c>
      <c r="G60" s="13" t="s">
        <v>62</v>
      </c>
      <c r="H60" s="14">
        <v>38</v>
      </c>
    </row>
    <row r="61" spans="1:8" ht="18" thickBot="1">
      <c r="A61" s="2">
        <v>60</v>
      </c>
      <c r="B61" s="2" t="s">
        <v>61</v>
      </c>
      <c r="C61" s="3">
        <v>3.36</v>
      </c>
      <c r="D61" s="4">
        <v>-0.34670000000000001</v>
      </c>
      <c r="F61" s="11">
        <v>60</v>
      </c>
      <c r="G61" s="11" t="s">
        <v>52</v>
      </c>
      <c r="H61" s="12">
        <v>37.299999999999997</v>
      </c>
    </row>
    <row r="62" spans="1:8" ht="18" thickBot="1">
      <c r="A62" s="2">
        <v>61</v>
      </c>
      <c r="B62" s="2" t="s">
        <v>62</v>
      </c>
      <c r="C62" s="3">
        <v>3.24</v>
      </c>
      <c r="D62" s="4">
        <v>-0.37109999999999999</v>
      </c>
      <c r="F62" s="13">
        <v>61</v>
      </c>
      <c r="G62" s="13" t="s">
        <v>96</v>
      </c>
      <c r="H62" s="14">
        <v>37</v>
      </c>
    </row>
    <row r="63" spans="1:8" ht="18" thickBot="1">
      <c r="A63" s="2">
        <v>62</v>
      </c>
      <c r="B63" s="2" t="s">
        <v>63</v>
      </c>
      <c r="C63" s="3">
        <v>3.16</v>
      </c>
      <c r="D63" s="4">
        <v>-0.3871</v>
      </c>
      <c r="F63" s="11">
        <v>62</v>
      </c>
      <c r="G63" s="11" t="s">
        <v>38</v>
      </c>
      <c r="H63" s="12">
        <v>36.799999999999997</v>
      </c>
    </row>
    <row r="64" spans="1:8" ht="18" thickBot="1">
      <c r="A64" s="2">
        <v>63</v>
      </c>
      <c r="B64" s="2" t="s">
        <v>64</v>
      </c>
      <c r="C64" s="3">
        <v>3.11</v>
      </c>
      <c r="D64" s="4">
        <v>-0.39629999999999999</v>
      </c>
      <c r="F64" s="13">
        <v>63</v>
      </c>
      <c r="G64" s="13" t="s">
        <v>93</v>
      </c>
      <c r="H64" s="14">
        <v>36.4</v>
      </c>
    </row>
    <row r="65" spans="1:8" ht="18" thickBot="1">
      <c r="A65" s="2">
        <v>64</v>
      </c>
      <c r="B65" s="2" t="s">
        <v>65</v>
      </c>
      <c r="C65" s="3">
        <v>2.95</v>
      </c>
      <c r="D65" s="4">
        <v>-0.4279</v>
      </c>
      <c r="F65" s="11">
        <v>64</v>
      </c>
      <c r="G65" s="11" t="s">
        <v>97</v>
      </c>
      <c r="H65" s="12">
        <v>36.4</v>
      </c>
    </row>
    <row r="66" spans="1:8" ht="18" thickBot="1">
      <c r="A66" s="2">
        <v>65</v>
      </c>
      <c r="B66" s="2" t="s">
        <v>66</v>
      </c>
      <c r="C66" s="3">
        <v>2.83</v>
      </c>
      <c r="D66" s="4">
        <v>-0.45069999999999999</v>
      </c>
      <c r="F66" s="13">
        <v>65</v>
      </c>
      <c r="G66" s="13" t="s">
        <v>92</v>
      </c>
      <c r="H66" s="14">
        <v>33.6</v>
      </c>
    </row>
    <row r="67" spans="1:8" ht="18" thickBot="1">
      <c r="A67" s="2">
        <v>66</v>
      </c>
      <c r="B67" s="2" t="s">
        <v>67</v>
      </c>
      <c r="C67" s="3">
        <v>2.77</v>
      </c>
      <c r="D67" s="4">
        <v>-0.46260000000000001</v>
      </c>
      <c r="F67" s="11">
        <v>66</v>
      </c>
      <c r="G67" s="11" t="s">
        <v>58</v>
      </c>
      <c r="H67" s="12">
        <v>33.200000000000003</v>
      </c>
    </row>
    <row r="68" spans="1:8" ht="18" thickBot="1">
      <c r="A68" s="2">
        <v>67</v>
      </c>
      <c r="B68" s="2" t="s">
        <v>68</v>
      </c>
      <c r="C68" s="3">
        <v>2.75</v>
      </c>
      <c r="D68" s="4">
        <v>-0.46510000000000001</v>
      </c>
      <c r="F68" s="13">
        <v>67</v>
      </c>
      <c r="G68" s="13" t="s">
        <v>95</v>
      </c>
      <c r="H68" s="14">
        <v>32.799999999999997</v>
      </c>
    </row>
    <row r="69" spans="1:8" ht="18" thickBot="1">
      <c r="A69" s="2">
        <v>68</v>
      </c>
      <c r="B69" s="2" t="s">
        <v>69</v>
      </c>
      <c r="C69" s="3">
        <v>2.68</v>
      </c>
      <c r="D69" s="4">
        <v>-0.48060000000000003</v>
      </c>
      <c r="F69" s="11">
        <v>68</v>
      </c>
      <c r="G69" s="11" t="s">
        <v>67</v>
      </c>
      <c r="H69" s="12">
        <v>32</v>
      </c>
    </row>
    <row r="70" spans="1:8" ht="18" thickBot="1">
      <c r="A70" s="2">
        <v>69</v>
      </c>
      <c r="B70" s="2" t="s">
        <v>70</v>
      </c>
      <c r="C70" s="3">
        <v>2.68</v>
      </c>
      <c r="D70" s="4">
        <v>-0.48039999999999999</v>
      </c>
      <c r="F70" s="13">
        <v>69</v>
      </c>
      <c r="G70" s="13" t="s">
        <v>65</v>
      </c>
      <c r="H70" s="14">
        <v>31.5</v>
      </c>
    </row>
    <row r="71" spans="1:8" ht="18" thickBot="1">
      <c r="A71" s="2">
        <v>70</v>
      </c>
      <c r="B71" s="2" t="s">
        <v>71</v>
      </c>
      <c r="C71" s="3">
        <v>2.65</v>
      </c>
      <c r="D71" s="4">
        <v>-0.4859</v>
      </c>
      <c r="F71" s="11">
        <v>70</v>
      </c>
      <c r="G71" s="11" t="s">
        <v>55</v>
      </c>
      <c r="H71" s="12">
        <v>31.3</v>
      </c>
    </row>
    <row r="72" spans="1:8" ht="18" thickBot="1">
      <c r="A72" s="2">
        <v>71</v>
      </c>
      <c r="B72" s="2" t="s">
        <v>72</v>
      </c>
      <c r="C72" s="3">
        <v>2.5099999999999998</v>
      </c>
      <c r="D72" s="4">
        <v>-0.5131</v>
      </c>
      <c r="F72" s="13">
        <v>71</v>
      </c>
      <c r="G72" s="13" t="s">
        <v>59</v>
      </c>
      <c r="H72" s="14">
        <v>31.1</v>
      </c>
    </row>
    <row r="73" spans="1:8" ht="18" thickBot="1">
      <c r="A73" s="2">
        <v>72</v>
      </c>
      <c r="B73" s="2" t="s">
        <v>73</v>
      </c>
      <c r="C73" s="3">
        <v>2.4500000000000002</v>
      </c>
      <c r="D73" s="4">
        <v>-0.52439999999999998</v>
      </c>
      <c r="F73" s="11">
        <v>72</v>
      </c>
      <c r="G73" s="11" t="s">
        <v>70</v>
      </c>
      <c r="H73" s="12">
        <v>31</v>
      </c>
    </row>
    <row r="74" spans="1:8" ht="18" thickBot="1">
      <c r="A74" s="2">
        <v>73</v>
      </c>
      <c r="B74" s="2" t="s">
        <v>74</v>
      </c>
      <c r="C74" s="3">
        <v>2.4300000000000002</v>
      </c>
      <c r="D74" s="4">
        <v>-0.52849999999999997</v>
      </c>
      <c r="F74" s="13">
        <v>73</v>
      </c>
      <c r="G74" s="13" t="s">
        <v>42</v>
      </c>
      <c r="H74" s="14">
        <v>28.7</v>
      </c>
    </row>
    <row r="75" spans="1:8" ht="18" thickBot="1">
      <c r="A75" s="2">
        <v>74</v>
      </c>
      <c r="B75" s="2" t="s">
        <v>75</v>
      </c>
      <c r="C75" s="3">
        <v>2.39</v>
      </c>
      <c r="D75" s="4">
        <v>-0.53610000000000002</v>
      </c>
      <c r="F75" s="11">
        <v>74</v>
      </c>
      <c r="G75" s="11" t="s">
        <v>76</v>
      </c>
      <c r="H75" s="12">
        <v>27.5</v>
      </c>
    </row>
    <row r="76" spans="1:8" ht="18" thickBot="1">
      <c r="A76" s="2">
        <v>75</v>
      </c>
      <c r="B76" s="2" t="s">
        <v>76</v>
      </c>
      <c r="C76" s="3">
        <v>2.34</v>
      </c>
      <c r="D76" s="4">
        <v>-0.54620000000000002</v>
      </c>
      <c r="F76" s="13">
        <v>75</v>
      </c>
      <c r="G76" s="13" t="s">
        <v>99</v>
      </c>
      <c r="H76" s="14">
        <v>26.9</v>
      </c>
    </row>
    <row r="77" spans="1:8" ht="18" thickBot="1">
      <c r="A77" s="2">
        <v>76</v>
      </c>
      <c r="B77" s="2" t="s">
        <v>77</v>
      </c>
      <c r="C77" s="3">
        <v>2.34</v>
      </c>
      <c r="D77" s="4">
        <v>-0.54520000000000002</v>
      </c>
      <c r="F77" s="11">
        <v>76</v>
      </c>
      <c r="G77" s="11" t="s">
        <v>98</v>
      </c>
      <c r="H77" s="12">
        <v>25.9</v>
      </c>
    </row>
    <row r="78" spans="1:8" ht="18" thickBot="1">
      <c r="A78" s="2">
        <v>77</v>
      </c>
      <c r="B78" s="2" t="s">
        <v>78</v>
      </c>
      <c r="C78" s="3">
        <v>2.2799999999999998</v>
      </c>
      <c r="D78" s="4">
        <v>-0.55700000000000005</v>
      </c>
      <c r="F78" s="13">
        <v>77</v>
      </c>
      <c r="G78" s="13" t="s">
        <v>63</v>
      </c>
      <c r="H78" s="14">
        <v>24.4</v>
      </c>
    </row>
    <row r="79" spans="1:8" ht="18" thickBot="1">
      <c r="A79" s="2">
        <v>78</v>
      </c>
      <c r="B79" s="2" t="s">
        <v>79</v>
      </c>
      <c r="C79" s="3">
        <v>1.76</v>
      </c>
      <c r="D79" s="4">
        <v>-0.65769999999999995</v>
      </c>
      <c r="F79" s="11">
        <v>78</v>
      </c>
      <c r="G79" s="11" t="s">
        <v>9</v>
      </c>
      <c r="H79" s="12">
        <v>22.7</v>
      </c>
    </row>
    <row r="80" spans="1:8" ht="18" thickBot="1">
      <c r="F80" s="13">
        <v>79</v>
      </c>
      <c r="G80" s="13" t="s">
        <v>68</v>
      </c>
      <c r="H80" s="14">
        <v>22.4</v>
      </c>
    </row>
    <row r="81" spans="6:8" ht="18" thickBot="1">
      <c r="F81" s="11">
        <v>80</v>
      </c>
      <c r="G81" s="11" t="s">
        <v>74</v>
      </c>
      <c r="H81" s="12">
        <v>21.9</v>
      </c>
    </row>
    <row r="82" spans="6:8" ht="18" thickBot="1">
      <c r="F82" s="13">
        <v>81</v>
      </c>
      <c r="G82" s="13" t="s">
        <v>100</v>
      </c>
      <c r="H82" s="14">
        <v>21.1</v>
      </c>
    </row>
    <row r="83" spans="6:8" ht="18" thickBot="1">
      <c r="F83" s="11">
        <v>82</v>
      </c>
      <c r="G83" s="11" t="s">
        <v>49</v>
      </c>
      <c r="H83" s="12">
        <v>16</v>
      </c>
    </row>
    <row r="84" spans="6:8" ht="18" thickBot="1">
      <c r="F84" s="13">
        <v>83</v>
      </c>
      <c r="G84" s="13" t="s">
        <v>79</v>
      </c>
      <c r="H84" s="14">
        <v>12.4</v>
      </c>
    </row>
    <row r="85" spans="6:8" ht="17.399999999999999">
      <c r="F85" s="11">
        <v>84</v>
      </c>
      <c r="G85" s="11" t="s">
        <v>101</v>
      </c>
      <c r="H85" s="12">
        <v>8.4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K85"/>
  <sheetViews>
    <sheetView workbookViewId="0">
      <selection activeCell="H2" sqref="H2"/>
    </sheetView>
  </sheetViews>
  <sheetFormatPr defaultRowHeight="14.4"/>
  <cols>
    <col min="2" max="2" width="22.5546875" bestFit="1" customWidth="1"/>
    <col min="3" max="3" width="12" bestFit="1" customWidth="1"/>
    <col min="4" max="4" width="12.21875" bestFit="1" customWidth="1"/>
    <col min="5" max="5" width="11.109375" style="15" bestFit="1" customWidth="1"/>
    <col min="6" max="7" width="11.88671875" style="15" customWidth="1"/>
    <col min="8" max="8" width="12.109375" customWidth="1"/>
    <col min="9" max="9" width="15.21875" customWidth="1"/>
    <col min="10" max="10" width="13" customWidth="1"/>
    <col min="11" max="11" width="14.88671875" customWidth="1"/>
  </cols>
  <sheetData>
    <row r="1" spans="1:11" ht="26.4">
      <c r="A1" s="23" t="s">
        <v>0</v>
      </c>
      <c r="B1" s="23" t="s">
        <v>1</v>
      </c>
      <c r="C1" s="23" t="s">
        <v>2</v>
      </c>
      <c r="D1" s="23" t="s">
        <v>3</v>
      </c>
      <c r="E1" s="20" t="s">
        <v>81</v>
      </c>
      <c r="F1" s="20" t="s">
        <v>81</v>
      </c>
      <c r="G1" s="20" t="s">
        <v>132</v>
      </c>
      <c r="I1" s="26" t="s">
        <v>80</v>
      </c>
      <c r="J1" s="26" t="s">
        <v>1</v>
      </c>
      <c r="K1" s="26" t="s">
        <v>81</v>
      </c>
    </row>
    <row r="2" spans="1:11">
      <c r="A2" s="16">
        <v>1</v>
      </c>
      <c r="B2" s="16" t="s">
        <v>4</v>
      </c>
      <c r="C2" s="17">
        <v>6.71</v>
      </c>
      <c r="D2" s="18">
        <v>0.30330000000000001</v>
      </c>
      <c r="E2" s="16">
        <f>VLOOKUP(B2,$J$2:$K$88, 2, 0)</f>
        <v>118.7</v>
      </c>
      <c r="F2" s="16">
        <f>IFERROR(E2, "-")</f>
        <v>118.7</v>
      </c>
      <c r="G2" s="16" t="b">
        <f>ISERROR(E2)</f>
        <v>0</v>
      </c>
      <c r="I2" s="21">
        <v>1</v>
      </c>
      <c r="J2" s="21" t="s">
        <v>25</v>
      </c>
      <c r="K2" s="22">
        <v>127.1</v>
      </c>
    </row>
    <row r="3" spans="1:11">
      <c r="A3" s="16">
        <v>2</v>
      </c>
      <c r="B3" s="16" t="s">
        <v>5</v>
      </c>
      <c r="C3" s="17">
        <v>6.26</v>
      </c>
      <c r="D3" s="18">
        <v>0.21629999999999999</v>
      </c>
      <c r="E3" s="16">
        <f t="shared" ref="E3:E66" si="0">VLOOKUP(B3,$J$2:$K$88, 2, 0)</f>
        <v>95</v>
      </c>
      <c r="F3" s="16">
        <f t="shared" ref="F3:F66" si="1">IFERROR(E3, "-")</f>
        <v>95</v>
      </c>
      <c r="G3" s="16" t="b">
        <f t="shared" ref="G3:G66" si="2">ISERROR(E3)</f>
        <v>0</v>
      </c>
      <c r="I3" s="21">
        <v>2</v>
      </c>
      <c r="J3" s="21" t="s">
        <v>56</v>
      </c>
      <c r="K3" s="22">
        <v>123.6</v>
      </c>
    </row>
    <row r="4" spans="1:11" ht="27">
      <c r="A4" s="16">
        <v>3</v>
      </c>
      <c r="B4" s="16" t="s">
        <v>6</v>
      </c>
      <c r="C4" s="17">
        <v>6.08</v>
      </c>
      <c r="D4" s="18">
        <v>0.18149999999999999</v>
      </c>
      <c r="E4" s="16">
        <f t="shared" si="0"/>
        <v>38.4</v>
      </c>
      <c r="F4" s="16">
        <f t="shared" si="1"/>
        <v>38.4</v>
      </c>
      <c r="G4" s="16" t="b">
        <f t="shared" si="2"/>
        <v>0</v>
      </c>
      <c r="I4" s="21">
        <v>3</v>
      </c>
      <c r="J4" s="21" t="s">
        <v>11</v>
      </c>
      <c r="K4" s="22">
        <v>123.4</v>
      </c>
    </row>
    <row r="5" spans="1:11">
      <c r="A5" s="16">
        <v>4</v>
      </c>
      <c r="B5" s="16" t="s">
        <v>7</v>
      </c>
      <c r="C5" s="17">
        <v>5.59</v>
      </c>
      <c r="D5" s="18">
        <v>8.5300000000000001E-2</v>
      </c>
      <c r="E5" s="16">
        <f t="shared" si="0"/>
        <v>101.2</v>
      </c>
      <c r="F5" s="16">
        <f t="shared" si="1"/>
        <v>101.2</v>
      </c>
      <c r="G5" s="16" t="b">
        <f t="shared" si="2"/>
        <v>0</v>
      </c>
      <c r="I5" s="21">
        <v>4</v>
      </c>
      <c r="J5" s="21" t="s">
        <v>4</v>
      </c>
      <c r="K5" s="22">
        <v>118.7</v>
      </c>
    </row>
    <row r="6" spans="1:11">
      <c r="A6" s="16">
        <v>5</v>
      </c>
      <c r="B6" s="16" t="s">
        <v>8</v>
      </c>
      <c r="C6" s="17">
        <v>5.25</v>
      </c>
      <c r="D6" s="18">
        <v>1.9699999999999999E-2</v>
      </c>
      <c r="E6" s="16">
        <f t="shared" si="0"/>
        <v>102.1</v>
      </c>
      <c r="F6" s="16">
        <f t="shared" si="1"/>
        <v>102.1</v>
      </c>
      <c r="G6" s="16" t="b">
        <f t="shared" si="2"/>
        <v>0</v>
      </c>
      <c r="I6" s="21">
        <v>5</v>
      </c>
      <c r="J6" s="21" t="s">
        <v>82</v>
      </c>
      <c r="K6" s="22">
        <v>115.7</v>
      </c>
    </row>
    <row r="7" spans="1:11">
      <c r="A7" s="16">
        <v>6</v>
      </c>
      <c r="B7" s="16" t="s">
        <v>82</v>
      </c>
      <c r="C7" s="17">
        <v>5.15</v>
      </c>
      <c r="D7" s="19">
        <v>0</v>
      </c>
      <c r="E7" s="16">
        <f t="shared" si="0"/>
        <v>115.7</v>
      </c>
      <c r="F7" s="16">
        <f t="shared" si="1"/>
        <v>115.7</v>
      </c>
      <c r="G7" s="16" t="b">
        <f t="shared" si="2"/>
        <v>0</v>
      </c>
      <c r="I7" s="21">
        <v>6</v>
      </c>
      <c r="J7" s="21" t="s">
        <v>37</v>
      </c>
      <c r="K7" s="22">
        <v>110.9</v>
      </c>
    </row>
    <row r="8" spans="1:11">
      <c r="A8" s="16">
        <v>7</v>
      </c>
      <c r="B8" s="16" t="s">
        <v>9</v>
      </c>
      <c r="C8" s="17">
        <v>5.08</v>
      </c>
      <c r="D8" s="18">
        <v>-1.4E-2</v>
      </c>
      <c r="E8" s="16">
        <f t="shared" si="0"/>
        <v>22.7</v>
      </c>
      <c r="F8" s="16">
        <f t="shared" si="1"/>
        <v>22.7</v>
      </c>
      <c r="G8" s="16" t="b">
        <f t="shared" si="2"/>
        <v>0</v>
      </c>
      <c r="I8" s="21">
        <v>7</v>
      </c>
      <c r="J8" s="21" t="s">
        <v>50</v>
      </c>
      <c r="K8" s="22">
        <v>108.2</v>
      </c>
    </row>
    <row r="9" spans="1:11">
      <c r="A9" s="16">
        <v>8</v>
      </c>
      <c r="B9" s="16" t="s">
        <v>10</v>
      </c>
      <c r="C9" s="17">
        <v>4.95</v>
      </c>
      <c r="D9" s="18">
        <v>-3.9699999999999999E-2</v>
      </c>
      <c r="E9" s="16">
        <f t="shared" si="0"/>
        <v>80.5</v>
      </c>
      <c r="F9" s="16">
        <f t="shared" si="1"/>
        <v>80.5</v>
      </c>
      <c r="G9" s="16" t="b">
        <f t="shared" si="2"/>
        <v>0</v>
      </c>
      <c r="I9" s="21">
        <v>8</v>
      </c>
      <c r="J9" s="21" t="s">
        <v>28</v>
      </c>
      <c r="K9" s="22">
        <v>107.8</v>
      </c>
    </row>
    <row r="10" spans="1:11">
      <c r="A10" s="16">
        <v>9</v>
      </c>
      <c r="B10" s="16" t="s">
        <v>11</v>
      </c>
      <c r="C10" s="17">
        <v>4.9000000000000004</v>
      </c>
      <c r="D10" s="18">
        <v>-4.8399999999999999E-2</v>
      </c>
      <c r="E10" s="16">
        <f t="shared" si="0"/>
        <v>123.4</v>
      </c>
      <c r="F10" s="16">
        <f t="shared" si="1"/>
        <v>123.4</v>
      </c>
      <c r="G10" s="16" t="b">
        <f t="shared" si="2"/>
        <v>0</v>
      </c>
      <c r="I10" s="21">
        <v>9</v>
      </c>
      <c r="J10" s="21" t="s">
        <v>19</v>
      </c>
      <c r="K10" s="22">
        <v>107.6</v>
      </c>
    </row>
    <row r="11" spans="1:11">
      <c r="A11" s="16">
        <v>10</v>
      </c>
      <c r="B11" s="16" t="s">
        <v>12</v>
      </c>
      <c r="C11" s="17">
        <v>4.7699999999999996</v>
      </c>
      <c r="D11" s="18">
        <v>-7.4700000000000003E-2</v>
      </c>
      <c r="E11" s="16" t="e">
        <f t="shared" si="0"/>
        <v>#N/A</v>
      </c>
      <c r="F11" s="16" t="str">
        <f t="shared" si="1"/>
        <v>-</v>
      </c>
      <c r="G11" s="16" t="b">
        <f t="shared" si="2"/>
        <v>1</v>
      </c>
      <c r="I11" s="21">
        <v>10</v>
      </c>
      <c r="J11" s="21" t="s">
        <v>83</v>
      </c>
      <c r="K11" s="22">
        <v>105</v>
      </c>
    </row>
    <row r="12" spans="1:11">
      <c r="A12" s="16">
        <v>11</v>
      </c>
      <c r="B12" s="16" t="s">
        <v>13</v>
      </c>
      <c r="C12" s="17">
        <v>4.7699999999999996</v>
      </c>
      <c r="D12" s="18">
        <v>-7.4700000000000003E-2</v>
      </c>
      <c r="E12" s="16">
        <f t="shared" si="0"/>
        <v>91.2</v>
      </c>
      <c r="F12" s="16">
        <f t="shared" si="1"/>
        <v>91.2</v>
      </c>
      <c r="G12" s="16" t="b">
        <f t="shared" si="2"/>
        <v>0</v>
      </c>
      <c r="I12" s="21">
        <v>11</v>
      </c>
      <c r="J12" s="21" t="s">
        <v>8</v>
      </c>
      <c r="K12" s="22">
        <v>102.1</v>
      </c>
    </row>
    <row r="13" spans="1:11">
      <c r="A13" s="16">
        <v>12</v>
      </c>
      <c r="B13" s="16" t="s">
        <v>14</v>
      </c>
      <c r="C13" s="17">
        <v>4.7699999999999996</v>
      </c>
      <c r="D13" s="18">
        <v>-7.4700000000000003E-2</v>
      </c>
      <c r="E13" s="16">
        <f t="shared" si="0"/>
        <v>94.5</v>
      </c>
      <c r="F13" s="16">
        <f t="shared" si="1"/>
        <v>94.5</v>
      </c>
      <c r="G13" s="16" t="b">
        <f t="shared" si="2"/>
        <v>0</v>
      </c>
      <c r="I13" s="21">
        <v>12</v>
      </c>
      <c r="J13" s="21" t="s">
        <v>39</v>
      </c>
      <c r="K13" s="22">
        <v>101.9</v>
      </c>
    </row>
    <row r="14" spans="1:11">
      <c r="A14" s="16">
        <v>13</v>
      </c>
      <c r="B14" s="16" t="s">
        <v>15</v>
      </c>
      <c r="C14" s="17">
        <v>4.7699999999999996</v>
      </c>
      <c r="D14" s="18">
        <v>-7.4700000000000003E-2</v>
      </c>
      <c r="E14" s="16">
        <f t="shared" si="0"/>
        <v>54.8</v>
      </c>
      <c r="F14" s="16">
        <f t="shared" si="1"/>
        <v>54.8</v>
      </c>
      <c r="G14" s="16" t="b">
        <f t="shared" si="2"/>
        <v>0</v>
      </c>
      <c r="I14" s="21">
        <v>13</v>
      </c>
      <c r="J14" s="21" t="s">
        <v>7</v>
      </c>
      <c r="K14" s="22">
        <v>101.2</v>
      </c>
    </row>
    <row r="15" spans="1:11">
      <c r="A15" s="16">
        <v>14</v>
      </c>
      <c r="B15" s="16" t="s">
        <v>16</v>
      </c>
      <c r="C15" s="17">
        <v>4.7699999999999996</v>
      </c>
      <c r="D15" s="18">
        <v>-7.4700000000000003E-2</v>
      </c>
      <c r="E15" s="16">
        <f t="shared" si="0"/>
        <v>61.4</v>
      </c>
      <c r="F15" s="16">
        <f t="shared" si="1"/>
        <v>61.4</v>
      </c>
      <c r="G15" s="16" t="b">
        <f t="shared" si="2"/>
        <v>0</v>
      </c>
      <c r="I15" s="21">
        <v>14</v>
      </c>
      <c r="J15" s="21" t="s">
        <v>66</v>
      </c>
      <c r="K15" s="22">
        <v>100.4</v>
      </c>
    </row>
    <row r="16" spans="1:11" ht="27">
      <c r="A16" s="16">
        <v>15</v>
      </c>
      <c r="B16" s="16" t="s">
        <v>17</v>
      </c>
      <c r="C16" s="17">
        <v>4.7699999999999996</v>
      </c>
      <c r="D16" s="18">
        <v>-7.4700000000000003E-2</v>
      </c>
      <c r="E16" s="16">
        <f t="shared" si="0"/>
        <v>98.8</v>
      </c>
      <c r="F16" s="16">
        <f t="shared" si="1"/>
        <v>98.8</v>
      </c>
      <c r="G16" s="16" t="b">
        <f t="shared" si="2"/>
        <v>0</v>
      </c>
      <c r="I16" s="21">
        <v>15</v>
      </c>
      <c r="J16" s="21" t="s">
        <v>40</v>
      </c>
      <c r="K16" s="22">
        <v>98.9</v>
      </c>
    </row>
    <row r="17" spans="1:11">
      <c r="A17" s="16">
        <v>16</v>
      </c>
      <c r="B17" s="16" t="s">
        <v>18</v>
      </c>
      <c r="C17" s="17">
        <v>4.7699999999999996</v>
      </c>
      <c r="D17" s="18">
        <v>-7.4700000000000003E-2</v>
      </c>
      <c r="E17" s="16">
        <f t="shared" si="0"/>
        <v>86.2</v>
      </c>
      <c r="F17" s="16">
        <f t="shared" si="1"/>
        <v>86.2</v>
      </c>
      <c r="G17" s="16" t="b">
        <f t="shared" si="2"/>
        <v>0</v>
      </c>
      <c r="I17" s="21">
        <v>16</v>
      </c>
      <c r="J17" s="21" t="s">
        <v>17</v>
      </c>
      <c r="K17" s="22">
        <v>98.8</v>
      </c>
    </row>
    <row r="18" spans="1:11">
      <c r="A18" s="16">
        <v>17</v>
      </c>
      <c r="B18" s="16" t="s">
        <v>19</v>
      </c>
      <c r="C18" s="17">
        <v>4.7699999999999996</v>
      </c>
      <c r="D18" s="18">
        <v>-7.4700000000000003E-2</v>
      </c>
      <c r="E18" s="16">
        <f t="shared" si="0"/>
        <v>107.6</v>
      </c>
      <c r="F18" s="16">
        <f t="shared" si="1"/>
        <v>107.6</v>
      </c>
      <c r="G18" s="16" t="b">
        <f t="shared" si="2"/>
        <v>0</v>
      </c>
      <c r="I18" s="21">
        <v>17</v>
      </c>
      <c r="J18" s="21" t="s">
        <v>45</v>
      </c>
      <c r="K18" s="22">
        <v>96.7</v>
      </c>
    </row>
    <row r="19" spans="1:11">
      <c r="A19" s="16">
        <v>18</v>
      </c>
      <c r="B19" s="16" t="s">
        <v>20</v>
      </c>
      <c r="C19" s="17">
        <v>4.7699999999999996</v>
      </c>
      <c r="D19" s="18">
        <v>-7.4700000000000003E-2</v>
      </c>
      <c r="E19" s="16">
        <f t="shared" si="0"/>
        <v>41.9</v>
      </c>
      <c r="F19" s="16">
        <f t="shared" si="1"/>
        <v>41.9</v>
      </c>
      <c r="G19" s="16" t="b">
        <f t="shared" si="2"/>
        <v>0</v>
      </c>
      <c r="I19" s="21">
        <v>18</v>
      </c>
      <c r="J19" s="21" t="s">
        <v>44</v>
      </c>
      <c r="K19" s="22">
        <v>95.6</v>
      </c>
    </row>
    <row r="20" spans="1:11">
      <c r="A20" s="16">
        <v>19</v>
      </c>
      <c r="B20" s="16" t="s">
        <v>21</v>
      </c>
      <c r="C20" s="17">
        <v>4.7699999999999996</v>
      </c>
      <c r="D20" s="18">
        <v>-7.4700000000000003E-2</v>
      </c>
      <c r="E20" s="16">
        <f t="shared" si="0"/>
        <v>82.6</v>
      </c>
      <c r="F20" s="16">
        <f t="shared" si="1"/>
        <v>82.6</v>
      </c>
      <c r="G20" s="16" t="b">
        <f t="shared" si="2"/>
        <v>0</v>
      </c>
      <c r="I20" s="21">
        <v>19</v>
      </c>
      <c r="J20" s="21" t="s">
        <v>5</v>
      </c>
      <c r="K20" s="22">
        <v>95</v>
      </c>
    </row>
    <row r="21" spans="1:11">
      <c r="A21" s="16">
        <v>20</v>
      </c>
      <c r="B21" s="16" t="s">
        <v>22</v>
      </c>
      <c r="C21" s="17">
        <v>4.7699999999999996</v>
      </c>
      <c r="D21" s="18">
        <v>-7.4700000000000003E-2</v>
      </c>
      <c r="E21" s="16">
        <f t="shared" si="0"/>
        <v>66.5</v>
      </c>
      <c r="F21" s="16">
        <f t="shared" si="1"/>
        <v>66.5</v>
      </c>
      <c r="G21" s="16" t="b">
        <f t="shared" si="2"/>
        <v>0</v>
      </c>
      <c r="I21" s="21">
        <v>20</v>
      </c>
      <c r="J21" s="21" t="s">
        <v>14</v>
      </c>
      <c r="K21" s="22">
        <v>94.5</v>
      </c>
    </row>
    <row r="22" spans="1:11">
      <c r="A22" s="16">
        <v>21</v>
      </c>
      <c r="B22" s="16" t="s">
        <v>23</v>
      </c>
      <c r="C22" s="17">
        <v>4.7699999999999996</v>
      </c>
      <c r="D22" s="18">
        <v>-7.4700000000000003E-2</v>
      </c>
      <c r="E22" s="16">
        <f t="shared" si="0"/>
        <v>52.9</v>
      </c>
      <c r="F22" s="16">
        <f t="shared" si="1"/>
        <v>52.9</v>
      </c>
      <c r="G22" s="16" t="b">
        <f t="shared" si="2"/>
        <v>0</v>
      </c>
      <c r="I22" s="21">
        <v>21</v>
      </c>
      <c r="J22" s="21" t="s">
        <v>41</v>
      </c>
      <c r="K22" s="22">
        <v>93</v>
      </c>
    </row>
    <row r="23" spans="1:11">
      <c r="A23" s="16">
        <v>22</v>
      </c>
      <c r="B23" s="16" t="s">
        <v>24</v>
      </c>
      <c r="C23" s="17">
        <v>4.7699999999999996</v>
      </c>
      <c r="D23" s="18">
        <v>-7.4700000000000003E-2</v>
      </c>
      <c r="E23" s="16">
        <f t="shared" si="0"/>
        <v>56.7</v>
      </c>
      <c r="F23" s="16">
        <f t="shared" si="1"/>
        <v>56.7</v>
      </c>
      <c r="G23" s="16" t="b">
        <f t="shared" si="2"/>
        <v>0</v>
      </c>
      <c r="I23" s="21">
        <v>22</v>
      </c>
      <c r="J23" s="21" t="s">
        <v>13</v>
      </c>
      <c r="K23" s="22">
        <v>91.2</v>
      </c>
    </row>
    <row r="24" spans="1:11">
      <c r="A24" s="16">
        <v>23</v>
      </c>
      <c r="B24" s="16" t="s">
        <v>25</v>
      </c>
      <c r="C24" s="17">
        <v>4.7699999999999996</v>
      </c>
      <c r="D24" s="18">
        <v>-7.4700000000000003E-2</v>
      </c>
      <c r="E24" s="16">
        <f t="shared" si="0"/>
        <v>127.1</v>
      </c>
      <c r="F24" s="16">
        <f t="shared" si="1"/>
        <v>127.1</v>
      </c>
      <c r="G24" s="16" t="b">
        <f t="shared" si="2"/>
        <v>0</v>
      </c>
      <c r="I24" s="21">
        <v>23</v>
      </c>
      <c r="J24" s="21" t="s">
        <v>84</v>
      </c>
      <c r="K24" s="22">
        <v>90.1</v>
      </c>
    </row>
    <row r="25" spans="1:11">
      <c r="A25" s="16">
        <v>24</v>
      </c>
      <c r="B25" s="16" t="s">
        <v>26</v>
      </c>
      <c r="C25" s="17">
        <v>4.7699999999999996</v>
      </c>
      <c r="D25" s="18">
        <v>-7.4700000000000003E-2</v>
      </c>
      <c r="E25" s="16">
        <f t="shared" si="0"/>
        <v>50.6</v>
      </c>
      <c r="F25" s="16">
        <f t="shared" si="1"/>
        <v>50.6</v>
      </c>
      <c r="G25" s="16" t="b">
        <f t="shared" si="2"/>
        <v>0</v>
      </c>
      <c r="I25" s="21">
        <v>24</v>
      </c>
      <c r="J25" s="21" t="s">
        <v>18</v>
      </c>
      <c r="K25" s="22">
        <v>86.2</v>
      </c>
    </row>
    <row r="26" spans="1:11">
      <c r="A26" s="16">
        <v>25</v>
      </c>
      <c r="B26" s="16" t="s">
        <v>27</v>
      </c>
      <c r="C26" s="17">
        <v>4.7699999999999996</v>
      </c>
      <c r="D26" s="18">
        <v>-7.4700000000000003E-2</v>
      </c>
      <c r="E26" s="16" t="e">
        <f t="shared" si="0"/>
        <v>#N/A</v>
      </c>
      <c r="F26" s="16" t="str">
        <f t="shared" si="1"/>
        <v>-</v>
      </c>
      <c r="G26" s="16" t="b">
        <f t="shared" si="2"/>
        <v>1</v>
      </c>
      <c r="I26" s="21">
        <v>25</v>
      </c>
      <c r="J26" s="21" t="s">
        <v>57</v>
      </c>
      <c r="K26" s="22">
        <v>85.5</v>
      </c>
    </row>
    <row r="27" spans="1:11">
      <c r="A27" s="16">
        <v>26</v>
      </c>
      <c r="B27" s="16" t="s">
        <v>28</v>
      </c>
      <c r="C27" s="17">
        <v>4.7699999999999996</v>
      </c>
      <c r="D27" s="18">
        <v>-7.4700000000000003E-2</v>
      </c>
      <c r="E27" s="16">
        <f t="shared" si="0"/>
        <v>107.8</v>
      </c>
      <c r="F27" s="16">
        <f t="shared" si="1"/>
        <v>107.8</v>
      </c>
      <c r="G27" s="16" t="b">
        <f t="shared" si="2"/>
        <v>0</v>
      </c>
      <c r="I27" s="21">
        <v>26</v>
      </c>
      <c r="J27" s="21" t="s">
        <v>77</v>
      </c>
      <c r="K27" s="22">
        <v>83.9</v>
      </c>
    </row>
    <row r="28" spans="1:11">
      <c r="A28" s="16">
        <v>27</v>
      </c>
      <c r="B28" s="16" t="s">
        <v>29</v>
      </c>
      <c r="C28" s="17">
        <v>4.7699999999999996</v>
      </c>
      <c r="D28" s="18">
        <v>-7.4700000000000003E-2</v>
      </c>
      <c r="E28" s="16">
        <f t="shared" si="0"/>
        <v>51.7</v>
      </c>
      <c r="F28" s="16">
        <f t="shared" si="1"/>
        <v>51.7</v>
      </c>
      <c r="G28" s="16" t="b">
        <f t="shared" si="2"/>
        <v>0</v>
      </c>
      <c r="I28" s="21">
        <v>27</v>
      </c>
      <c r="J28" s="21" t="s">
        <v>21</v>
      </c>
      <c r="K28" s="22">
        <v>82.6</v>
      </c>
    </row>
    <row r="29" spans="1:11">
      <c r="A29" s="16">
        <v>28</v>
      </c>
      <c r="B29" s="16" t="s">
        <v>30</v>
      </c>
      <c r="C29" s="17">
        <v>4.7699999999999996</v>
      </c>
      <c r="D29" s="18">
        <v>-7.4700000000000003E-2</v>
      </c>
      <c r="E29" s="16" t="e">
        <f t="shared" si="0"/>
        <v>#N/A</v>
      </c>
      <c r="F29" s="16" t="str">
        <f t="shared" si="1"/>
        <v>-</v>
      </c>
      <c r="G29" s="16" t="b">
        <f t="shared" si="2"/>
        <v>1</v>
      </c>
      <c r="I29" s="21">
        <v>28</v>
      </c>
      <c r="J29" s="21" t="s">
        <v>35</v>
      </c>
      <c r="K29" s="22">
        <v>82.5</v>
      </c>
    </row>
    <row r="30" spans="1:11">
      <c r="A30" s="16">
        <v>29</v>
      </c>
      <c r="B30" s="16" t="s">
        <v>31</v>
      </c>
      <c r="C30" s="17">
        <v>4.7699999999999996</v>
      </c>
      <c r="D30" s="18">
        <v>-7.4700000000000003E-2</v>
      </c>
      <c r="E30" s="16" t="e">
        <f t="shared" si="0"/>
        <v>#N/A</v>
      </c>
      <c r="F30" s="16" t="str">
        <f t="shared" si="1"/>
        <v>-</v>
      </c>
      <c r="G30" s="16" t="b">
        <f t="shared" si="2"/>
        <v>1</v>
      </c>
      <c r="I30" s="21">
        <v>29</v>
      </c>
      <c r="J30" s="21" t="s">
        <v>10</v>
      </c>
      <c r="K30" s="22">
        <v>80.5</v>
      </c>
    </row>
    <row r="31" spans="1:11" ht="27">
      <c r="A31" s="16">
        <v>30</v>
      </c>
      <c r="B31" s="16" t="s">
        <v>32</v>
      </c>
      <c r="C31" s="17">
        <v>4.7699999999999996</v>
      </c>
      <c r="D31" s="18">
        <v>-7.4700000000000003E-2</v>
      </c>
      <c r="E31" s="16" t="e">
        <f t="shared" si="0"/>
        <v>#N/A</v>
      </c>
      <c r="F31" s="16" t="str">
        <f t="shared" si="1"/>
        <v>-</v>
      </c>
      <c r="G31" s="16" t="b">
        <f t="shared" si="2"/>
        <v>1</v>
      </c>
      <c r="I31" s="21">
        <v>30</v>
      </c>
      <c r="J31" s="21" t="s">
        <v>46</v>
      </c>
      <c r="K31" s="22">
        <v>71.8</v>
      </c>
    </row>
    <row r="32" spans="1:11" ht="27">
      <c r="A32" s="16">
        <v>31</v>
      </c>
      <c r="B32" s="16" t="s">
        <v>33</v>
      </c>
      <c r="C32" s="17">
        <v>4.7699999999999996</v>
      </c>
      <c r="D32" s="18">
        <v>-7.4700000000000003E-2</v>
      </c>
      <c r="E32" s="16">
        <f t="shared" si="0"/>
        <v>56.3</v>
      </c>
      <c r="F32" s="16">
        <f t="shared" si="1"/>
        <v>56.3</v>
      </c>
      <c r="G32" s="16" t="b">
        <f t="shared" si="2"/>
        <v>0</v>
      </c>
      <c r="I32" s="21">
        <v>31</v>
      </c>
      <c r="J32" s="21" t="s">
        <v>102</v>
      </c>
      <c r="K32" s="22">
        <v>71.3</v>
      </c>
    </row>
    <row r="33" spans="1:11" ht="27">
      <c r="A33" s="16">
        <v>32</v>
      </c>
      <c r="B33" s="16" t="s">
        <v>34</v>
      </c>
      <c r="C33" s="17">
        <v>4.7699999999999996</v>
      </c>
      <c r="D33" s="18">
        <v>-7.4700000000000003E-2</v>
      </c>
      <c r="E33" s="16">
        <f t="shared" si="0"/>
        <v>61.7</v>
      </c>
      <c r="F33" s="16">
        <f t="shared" si="1"/>
        <v>61.7</v>
      </c>
      <c r="G33" s="16" t="b">
        <f t="shared" si="2"/>
        <v>0</v>
      </c>
      <c r="I33" s="21">
        <v>32</v>
      </c>
      <c r="J33" s="21" t="s">
        <v>103</v>
      </c>
      <c r="K33" s="22">
        <v>67.7</v>
      </c>
    </row>
    <row r="34" spans="1:11">
      <c r="A34" s="16">
        <v>33</v>
      </c>
      <c r="B34" s="16" t="s">
        <v>35</v>
      </c>
      <c r="C34" s="17">
        <v>4.7699999999999996</v>
      </c>
      <c r="D34" s="18">
        <v>-7.4700000000000003E-2</v>
      </c>
      <c r="E34" s="16">
        <f t="shared" si="0"/>
        <v>82.5</v>
      </c>
      <c r="F34" s="16">
        <f t="shared" si="1"/>
        <v>82.5</v>
      </c>
      <c r="G34" s="16" t="b">
        <f t="shared" si="2"/>
        <v>0</v>
      </c>
      <c r="I34" s="21">
        <v>33</v>
      </c>
      <c r="J34" s="21" t="s">
        <v>22</v>
      </c>
      <c r="K34" s="22">
        <v>66.5</v>
      </c>
    </row>
    <row r="35" spans="1:11">
      <c r="A35" s="16">
        <v>34</v>
      </c>
      <c r="B35" s="16" t="s">
        <v>36</v>
      </c>
      <c r="C35" s="17">
        <v>4.7699999999999996</v>
      </c>
      <c r="D35" s="18">
        <v>-7.4700000000000003E-2</v>
      </c>
      <c r="E35" s="16" t="e">
        <f t="shared" si="0"/>
        <v>#N/A</v>
      </c>
      <c r="F35" s="16" t="str">
        <f t="shared" si="1"/>
        <v>-</v>
      </c>
      <c r="G35" s="16" t="b">
        <f t="shared" si="2"/>
        <v>1</v>
      </c>
      <c r="I35" s="21">
        <v>34</v>
      </c>
      <c r="J35" s="21" t="s">
        <v>73</v>
      </c>
      <c r="K35" s="22">
        <v>65.7</v>
      </c>
    </row>
    <row r="36" spans="1:11">
      <c r="A36" s="16">
        <v>35</v>
      </c>
      <c r="B36" s="16" t="s">
        <v>37</v>
      </c>
      <c r="C36" s="17">
        <v>4.63</v>
      </c>
      <c r="D36" s="18">
        <v>-0.1018</v>
      </c>
      <c r="E36" s="16">
        <f t="shared" si="0"/>
        <v>110.9</v>
      </c>
      <c r="F36" s="16">
        <f t="shared" si="1"/>
        <v>110.9</v>
      </c>
      <c r="G36" s="16" t="b">
        <f t="shared" si="2"/>
        <v>0</v>
      </c>
      <c r="I36" s="21">
        <v>35</v>
      </c>
      <c r="J36" s="21" t="s">
        <v>75</v>
      </c>
      <c r="K36" s="22">
        <v>64.599999999999994</v>
      </c>
    </row>
    <row r="37" spans="1:11">
      <c r="A37" s="16">
        <v>36</v>
      </c>
      <c r="B37" s="16" t="s">
        <v>38</v>
      </c>
      <c r="C37" s="17">
        <v>4.57</v>
      </c>
      <c r="D37" s="18">
        <v>-0.11269999999999999</v>
      </c>
      <c r="E37" s="16">
        <f t="shared" si="0"/>
        <v>36.799999999999997</v>
      </c>
      <c r="F37" s="16">
        <f t="shared" si="1"/>
        <v>36.799999999999997</v>
      </c>
      <c r="G37" s="16" t="b">
        <f t="shared" si="2"/>
        <v>0</v>
      </c>
      <c r="I37" s="21">
        <v>36</v>
      </c>
      <c r="J37" s="21" t="s">
        <v>54</v>
      </c>
      <c r="K37" s="22">
        <v>64</v>
      </c>
    </row>
    <row r="38" spans="1:11">
      <c r="A38" s="16">
        <v>37</v>
      </c>
      <c r="B38" s="16" t="s">
        <v>39</v>
      </c>
      <c r="C38" s="17">
        <v>4.53</v>
      </c>
      <c r="D38" s="18">
        <v>-0.12089999999999999</v>
      </c>
      <c r="E38" s="16">
        <f t="shared" si="0"/>
        <v>101.9</v>
      </c>
      <c r="F38" s="16">
        <f t="shared" si="1"/>
        <v>101.9</v>
      </c>
      <c r="G38" s="16" t="b">
        <f t="shared" si="2"/>
        <v>0</v>
      </c>
      <c r="I38" s="21">
        <v>37</v>
      </c>
      <c r="J38" s="21" t="s">
        <v>85</v>
      </c>
      <c r="K38" s="22">
        <v>62.3</v>
      </c>
    </row>
    <row r="39" spans="1:11">
      <c r="A39" s="16">
        <v>38</v>
      </c>
      <c r="B39" s="16" t="s">
        <v>40</v>
      </c>
      <c r="C39" s="17">
        <v>4.4400000000000004</v>
      </c>
      <c r="D39" s="18">
        <v>-0.13789999999999999</v>
      </c>
      <c r="E39" s="16">
        <f t="shared" si="0"/>
        <v>98.9</v>
      </c>
      <c r="F39" s="16">
        <f t="shared" si="1"/>
        <v>98.9</v>
      </c>
      <c r="G39" s="16" t="b">
        <f t="shared" si="2"/>
        <v>0</v>
      </c>
      <c r="I39" s="21">
        <v>38</v>
      </c>
      <c r="J39" s="21" t="s">
        <v>34</v>
      </c>
      <c r="K39" s="22">
        <v>61.7</v>
      </c>
    </row>
    <row r="40" spans="1:11">
      <c r="A40" s="16">
        <v>39</v>
      </c>
      <c r="B40" s="16" t="s">
        <v>41</v>
      </c>
      <c r="C40" s="17">
        <v>4.43</v>
      </c>
      <c r="D40" s="18">
        <v>-0.1404</v>
      </c>
      <c r="E40" s="16">
        <f t="shared" si="0"/>
        <v>93</v>
      </c>
      <c r="F40" s="16">
        <f t="shared" si="1"/>
        <v>93</v>
      </c>
      <c r="G40" s="16" t="b">
        <f t="shared" si="2"/>
        <v>0</v>
      </c>
      <c r="I40" s="21">
        <v>39</v>
      </c>
      <c r="J40" s="21" t="s">
        <v>16</v>
      </c>
      <c r="K40" s="22">
        <v>61.4</v>
      </c>
    </row>
    <row r="41" spans="1:11">
      <c r="A41" s="16">
        <v>40</v>
      </c>
      <c r="B41" s="16" t="s">
        <v>42</v>
      </c>
      <c r="C41" s="17">
        <v>4.25</v>
      </c>
      <c r="D41" s="18">
        <v>-0.17530000000000001</v>
      </c>
      <c r="E41" s="16">
        <f t="shared" si="0"/>
        <v>28.7</v>
      </c>
      <c r="F41" s="16">
        <f t="shared" si="1"/>
        <v>28.7</v>
      </c>
      <c r="G41" s="16" t="b">
        <f t="shared" si="2"/>
        <v>0</v>
      </c>
      <c r="I41" s="21">
        <v>40</v>
      </c>
      <c r="J41" s="21" t="s">
        <v>24</v>
      </c>
      <c r="K41" s="22">
        <v>56.7</v>
      </c>
    </row>
    <row r="42" spans="1:11">
      <c r="A42" s="16">
        <v>41</v>
      </c>
      <c r="B42" s="16" t="s">
        <v>43</v>
      </c>
      <c r="C42" s="17">
        <v>4.24</v>
      </c>
      <c r="D42" s="18">
        <v>-0.1759</v>
      </c>
      <c r="E42" s="16" t="e">
        <f t="shared" si="0"/>
        <v>#N/A</v>
      </c>
      <c r="F42" s="16" t="str">
        <f t="shared" si="1"/>
        <v>-</v>
      </c>
      <c r="G42" s="16" t="b">
        <f t="shared" si="2"/>
        <v>1</v>
      </c>
      <c r="I42" s="21">
        <v>41</v>
      </c>
      <c r="J42" s="21" t="s">
        <v>33</v>
      </c>
      <c r="K42" s="22">
        <v>56.3</v>
      </c>
    </row>
    <row r="43" spans="1:11">
      <c r="A43" s="16">
        <v>42</v>
      </c>
      <c r="B43" s="16" t="s">
        <v>44</v>
      </c>
      <c r="C43" s="17">
        <v>4.24</v>
      </c>
      <c r="D43" s="18">
        <v>-0.17660000000000001</v>
      </c>
      <c r="E43" s="16">
        <f t="shared" si="0"/>
        <v>95.6</v>
      </c>
      <c r="F43" s="16">
        <f t="shared" si="1"/>
        <v>95.6</v>
      </c>
      <c r="G43" s="16" t="b">
        <f t="shared" si="2"/>
        <v>0</v>
      </c>
      <c r="I43" s="21">
        <v>42</v>
      </c>
      <c r="J43" s="21" t="s">
        <v>51</v>
      </c>
      <c r="K43" s="22">
        <v>56.2</v>
      </c>
    </row>
    <row r="44" spans="1:11">
      <c r="A44" s="16">
        <v>43</v>
      </c>
      <c r="B44" s="16" t="s">
        <v>45</v>
      </c>
      <c r="C44" s="17">
        <v>4.2300000000000004</v>
      </c>
      <c r="D44" s="18">
        <v>-0.17879999999999999</v>
      </c>
      <c r="E44" s="16">
        <f t="shared" si="0"/>
        <v>96.7</v>
      </c>
      <c r="F44" s="16">
        <f t="shared" si="1"/>
        <v>96.7</v>
      </c>
      <c r="G44" s="16" t="b">
        <f t="shared" si="2"/>
        <v>0</v>
      </c>
      <c r="I44" s="21">
        <v>43</v>
      </c>
      <c r="J44" s="21" t="s">
        <v>15</v>
      </c>
      <c r="K44" s="22">
        <v>54.8</v>
      </c>
    </row>
    <row r="45" spans="1:11">
      <c r="A45" s="16">
        <v>44</v>
      </c>
      <c r="B45" s="16" t="s">
        <v>46</v>
      </c>
      <c r="C45" s="17">
        <v>3.97</v>
      </c>
      <c r="D45" s="18">
        <v>-0.2288</v>
      </c>
      <c r="E45" s="16">
        <f t="shared" si="0"/>
        <v>71.8</v>
      </c>
      <c r="F45" s="16">
        <f t="shared" si="1"/>
        <v>71.8</v>
      </c>
      <c r="G45" s="16" t="b">
        <f t="shared" si="2"/>
        <v>0</v>
      </c>
      <c r="I45" s="21">
        <v>44</v>
      </c>
      <c r="J45" s="21" t="s">
        <v>71</v>
      </c>
      <c r="K45" s="22">
        <v>53.1</v>
      </c>
    </row>
    <row r="46" spans="1:11">
      <c r="A46" s="16">
        <v>45</v>
      </c>
      <c r="B46" s="16" t="s">
        <v>47</v>
      </c>
      <c r="C46" s="17">
        <v>3.91</v>
      </c>
      <c r="D46" s="18">
        <v>-0.2412</v>
      </c>
      <c r="E46" s="16" t="e">
        <f t="shared" si="0"/>
        <v>#N/A</v>
      </c>
      <c r="F46" s="16" t="str">
        <f t="shared" si="1"/>
        <v>-</v>
      </c>
      <c r="G46" s="16" t="b">
        <f t="shared" si="2"/>
        <v>1</v>
      </c>
      <c r="I46" s="21">
        <v>45</v>
      </c>
      <c r="J46" s="21" t="s">
        <v>23</v>
      </c>
      <c r="K46" s="22">
        <v>52.9</v>
      </c>
    </row>
    <row r="47" spans="1:11">
      <c r="A47" s="16">
        <v>46</v>
      </c>
      <c r="B47" s="16" t="s">
        <v>48</v>
      </c>
      <c r="C47" s="17">
        <v>3.87</v>
      </c>
      <c r="D47" s="18">
        <v>-0.248</v>
      </c>
      <c r="E47" s="16" t="e">
        <f t="shared" si="0"/>
        <v>#N/A</v>
      </c>
      <c r="F47" s="16" t="str">
        <f t="shared" si="1"/>
        <v>-</v>
      </c>
      <c r="G47" s="16" t="b">
        <f t="shared" si="2"/>
        <v>1</v>
      </c>
      <c r="I47" s="21">
        <v>46</v>
      </c>
      <c r="J47" s="21" t="s">
        <v>78</v>
      </c>
      <c r="K47" s="22">
        <v>52.5</v>
      </c>
    </row>
    <row r="48" spans="1:11">
      <c r="A48" s="16">
        <v>47</v>
      </c>
      <c r="B48" s="16" t="s">
        <v>49</v>
      </c>
      <c r="C48" s="17">
        <v>3.72</v>
      </c>
      <c r="D48" s="18">
        <v>-0.2772</v>
      </c>
      <c r="E48" s="16">
        <f t="shared" si="0"/>
        <v>16</v>
      </c>
      <c r="F48" s="16">
        <f t="shared" si="1"/>
        <v>16</v>
      </c>
      <c r="G48" s="16" t="b">
        <f t="shared" si="2"/>
        <v>0</v>
      </c>
      <c r="I48" s="21">
        <v>47</v>
      </c>
      <c r="J48" s="21" t="s">
        <v>29</v>
      </c>
      <c r="K48" s="22">
        <v>51.7</v>
      </c>
    </row>
    <row r="49" spans="1:11">
      <c r="A49" s="16">
        <v>48</v>
      </c>
      <c r="B49" s="16" t="s">
        <v>50</v>
      </c>
      <c r="C49" s="17">
        <v>3.69</v>
      </c>
      <c r="D49" s="18">
        <v>-0.2838</v>
      </c>
      <c r="E49" s="16">
        <f t="shared" si="0"/>
        <v>108.2</v>
      </c>
      <c r="F49" s="16">
        <f t="shared" si="1"/>
        <v>108.2</v>
      </c>
      <c r="G49" s="16" t="b">
        <f t="shared" si="2"/>
        <v>0</v>
      </c>
      <c r="I49" s="21">
        <v>48</v>
      </c>
      <c r="J49" s="21" t="s">
        <v>86</v>
      </c>
      <c r="K49" s="22">
        <v>51.2</v>
      </c>
    </row>
    <row r="50" spans="1:11">
      <c r="A50" s="16">
        <v>49</v>
      </c>
      <c r="B50" s="16" t="s">
        <v>51</v>
      </c>
      <c r="C50" s="17">
        <v>3.68</v>
      </c>
      <c r="D50" s="18">
        <v>-0.28460000000000002</v>
      </c>
      <c r="E50" s="16">
        <f t="shared" si="0"/>
        <v>56.2</v>
      </c>
      <c r="F50" s="16">
        <f t="shared" si="1"/>
        <v>56.2</v>
      </c>
      <c r="G50" s="16" t="b">
        <f t="shared" si="2"/>
        <v>0</v>
      </c>
      <c r="I50" s="21">
        <v>49</v>
      </c>
      <c r="J50" s="21" t="s">
        <v>26</v>
      </c>
      <c r="K50" s="22">
        <v>50.6</v>
      </c>
    </row>
    <row r="51" spans="1:11" ht="27">
      <c r="A51" s="16">
        <v>50</v>
      </c>
      <c r="B51" s="16" t="s">
        <v>52</v>
      </c>
      <c r="C51" s="17">
        <v>3.66</v>
      </c>
      <c r="D51" s="18">
        <v>-0.28889999999999999</v>
      </c>
      <c r="E51" s="16">
        <f t="shared" si="0"/>
        <v>37.299999999999997</v>
      </c>
      <c r="F51" s="16">
        <f t="shared" si="1"/>
        <v>37.299999999999997</v>
      </c>
      <c r="G51" s="16" t="b">
        <f t="shared" si="2"/>
        <v>0</v>
      </c>
      <c r="I51" s="21">
        <v>50</v>
      </c>
      <c r="J51" s="21" t="s">
        <v>87</v>
      </c>
      <c r="K51" s="22">
        <v>48.6</v>
      </c>
    </row>
    <row r="52" spans="1:11">
      <c r="A52" s="16">
        <v>51</v>
      </c>
      <c r="B52" s="16" t="s">
        <v>53</v>
      </c>
      <c r="C52" s="17">
        <v>3.62</v>
      </c>
      <c r="D52" s="18">
        <v>-0.2979</v>
      </c>
      <c r="E52" s="16" t="e">
        <f t="shared" si="0"/>
        <v>#N/A</v>
      </c>
      <c r="F52" s="16" t="str">
        <f t="shared" si="1"/>
        <v>-</v>
      </c>
      <c r="G52" s="16" t="b">
        <f t="shared" si="2"/>
        <v>1</v>
      </c>
      <c r="I52" s="21">
        <v>51</v>
      </c>
      <c r="J52" s="21" t="s">
        <v>60</v>
      </c>
      <c r="K52" s="22">
        <v>43.5</v>
      </c>
    </row>
    <row r="53" spans="1:11">
      <c r="A53" s="16">
        <v>52</v>
      </c>
      <c r="B53" s="16" t="s">
        <v>54</v>
      </c>
      <c r="C53" s="17">
        <v>3.59</v>
      </c>
      <c r="D53" s="18">
        <v>-0.30320000000000003</v>
      </c>
      <c r="E53" s="16">
        <f t="shared" si="0"/>
        <v>64</v>
      </c>
      <c r="F53" s="16">
        <f t="shared" si="1"/>
        <v>64</v>
      </c>
      <c r="G53" s="16" t="b">
        <f t="shared" si="2"/>
        <v>0</v>
      </c>
      <c r="I53" s="21">
        <v>52</v>
      </c>
      <c r="J53" s="21" t="s">
        <v>20</v>
      </c>
      <c r="K53" s="22">
        <v>41.9</v>
      </c>
    </row>
    <row r="54" spans="1:11">
      <c r="A54" s="16">
        <v>53</v>
      </c>
      <c r="B54" s="16" t="s">
        <v>55</v>
      </c>
      <c r="C54" s="17">
        <v>3.57</v>
      </c>
      <c r="D54" s="18">
        <v>-0.30669999999999997</v>
      </c>
      <c r="E54" s="16">
        <f t="shared" si="0"/>
        <v>31.3</v>
      </c>
      <c r="F54" s="16">
        <f t="shared" si="1"/>
        <v>31.3</v>
      </c>
      <c r="G54" s="16" t="b">
        <f t="shared" si="2"/>
        <v>0</v>
      </c>
      <c r="I54" s="21">
        <v>53</v>
      </c>
      <c r="J54" s="21" t="s">
        <v>89</v>
      </c>
      <c r="K54" s="22">
        <v>40.9</v>
      </c>
    </row>
    <row r="55" spans="1:11">
      <c r="A55" s="16">
        <v>54</v>
      </c>
      <c r="B55" s="16" t="s">
        <v>56</v>
      </c>
      <c r="C55" s="17">
        <v>3.57</v>
      </c>
      <c r="D55" s="18">
        <v>-0.30690000000000001</v>
      </c>
      <c r="E55" s="16">
        <f t="shared" si="0"/>
        <v>123.6</v>
      </c>
      <c r="F55" s="16">
        <f t="shared" si="1"/>
        <v>123.6</v>
      </c>
      <c r="G55" s="16" t="b">
        <f t="shared" si="2"/>
        <v>0</v>
      </c>
      <c r="I55" s="21">
        <v>54</v>
      </c>
      <c r="J55" s="21" t="s">
        <v>88</v>
      </c>
      <c r="K55" s="22">
        <v>39.6</v>
      </c>
    </row>
    <row r="56" spans="1:11">
      <c r="A56" s="16">
        <v>55</v>
      </c>
      <c r="B56" s="16" t="s">
        <v>85</v>
      </c>
      <c r="C56" s="17">
        <v>3.56</v>
      </c>
      <c r="D56" s="18">
        <v>-0.30930000000000002</v>
      </c>
      <c r="E56" s="16">
        <f t="shared" si="0"/>
        <v>62.3</v>
      </c>
      <c r="F56" s="16">
        <f t="shared" si="1"/>
        <v>62.3</v>
      </c>
      <c r="G56" s="16" t="b">
        <f t="shared" si="2"/>
        <v>0</v>
      </c>
      <c r="I56" s="21">
        <v>55</v>
      </c>
      <c r="J56" s="21" t="s">
        <v>6</v>
      </c>
      <c r="K56" s="22">
        <v>38.4</v>
      </c>
    </row>
    <row r="57" spans="1:11" ht="27">
      <c r="A57" s="16">
        <v>56</v>
      </c>
      <c r="B57" s="16" t="s">
        <v>57</v>
      </c>
      <c r="C57" s="17">
        <v>3.5</v>
      </c>
      <c r="D57" s="19">
        <v>-0.32</v>
      </c>
      <c r="E57" s="16">
        <f t="shared" si="0"/>
        <v>85.5</v>
      </c>
      <c r="F57" s="16">
        <f t="shared" si="1"/>
        <v>85.5</v>
      </c>
      <c r="G57" s="16" t="b">
        <f t="shared" si="2"/>
        <v>0</v>
      </c>
      <c r="I57" s="21">
        <v>56</v>
      </c>
      <c r="J57" s="21" t="s">
        <v>91</v>
      </c>
      <c r="K57" s="22">
        <v>38.200000000000003</v>
      </c>
    </row>
    <row r="58" spans="1:11">
      <c r="A58" s="16">
        <v>57</v>
      </c>
      <c r="B58" s="16" t="s">
        <v>58</v>
      </c>
      <c r="C58" s="17">
        <v>3.5</v>
      </c>
      <c r="D58" s="18">
        <v>-0.32119999999999999</v>
      </c>
      <c r="E58" s="16">
        <f t="shared" si="0"/>
        <v>33.200000000000003</v>
      </c>
      <c r="F58" s="16">
        <f t="shared" si="1"/>
        <v>33.200000000000003</v>
      </c>
      <c r="G58" s="16" t="b">
        <f t="shared" si="2"/>
        <v>0</v>
      </c>
      <c r="I58" s="21">
        <v>57</v>
      </c>
      <c r="J58" s="21" t="s">
        <v>90</v>
      </c>
      <c r="K58" s="22">
        <v>38.1</v>
      </c>
    </row>
    <row r="59" spans="1:11">
      <c r="A59" s="16">
        <v>58</v>
      </c>
      <c r="B59" s="16" t="s">
        <v>59</v>
      </c>
      <c r="C59" s="17">
        <v>3.48</v>
      </c>
      <c r="D59" s="18">
        <v>-0.3241</v>
      </c>
      <c r="E59" s="16">
        <f t="shared" si="0"/>
        <v>31.1</v>
      </c>
      <c r="F59" s="16">
        <f t="shared" si="1"/>
        <v>31.1</v>
      </c>
      <c r="G59" s="16" t="b">
        <f t="shared" si="2"/>
        <v>0</v>
      </c>
      <c r="I59" s="21">
        <v>58</v>
      </c>
      <c r="J59" s="21" t="s">
        <v>94</v>
      </c>
      <c r="K59" s="22">
        <v>38.1</v>
      </c>
    </row>
    <row r="60" spans="1:11">
      <c r="A60" s="16">
        <v>59</v>
      </c>
      <c r="B60" s="16" t="s">
        <v>60</v>
      </c>
      <c r="C60" s="17">
        <v>3.43</v>
      </c>
      <c r="D60" s="18">
        <v>-0.33410000000000001</v>
      </c>
      <c r="E60" s="16">
        <f t="shared" si="0"/>
        <v>43.5</v>
      </c>
      <c r="F60" s="16">
        <f t="shared" si="1"/>
        <v>43.5</v>
      </c>
      <c r="G60" s="16" t="b">
        <f t="shared" si="2"/>
        <v>0</v>
      </c>
      <c r="I60" s="21">
        <v>59</v>
      </c>
      <c r="J60" s="21" t="s">
        <v>62</v>
      </c>
      <c r="K60" s="22">
        <v>38</v>
      </c>
    </row>
    <row r="61" spans="1:11">
      <c r="A61" s="16">
        <v>60</v>
      </c>
      <c r="B61" s="16" t="s">
        <v>61</v>
      </c>
      <c r="C61" s="17">
        <v>3.36</v>
      </c>
      <c r="D61" s="18">
        <v>-0.34670000000000001</v>
      </c>
      <c r="E61" s="16" t="e">
        <f t="shared" si="0"/>
        <v>#N/A</v>
      </c>
      <c r="F61" s="16" t="str">
        <f t="shared" si="1"/>
        <v>-</v>
      </c>
      <c r="G61" s="16" t="b">
        <f t="shared" si="2"/>
        <v>1</v>
      </c>
      <c r="I61" s="21">
        <v>60</v>
      </c>
      <c r="J61" s="21" t="s">
        <v>52</v>
      </c>
      <c r="K61" s="22">
        <v>37.299999999999997</v>
      </c>
    </row>
    <row r="62" spans="1:11">
      <c r="A62" s="16">
        <v>61</v>
      </c>
      <c r="B62" s="16" t="s">
        <v>62</v>
      </c>
      <c r="C62" s="17">
        <v>3.24</v>
      </c>
      <c r="D62" s="18">
        <v>-0.37109999999999999</v>
      </c>
      <c r="E62" s="16">
        <f t="shared" si="0"/>
        <v>38</v>
      </c>
      <c r="F62" s="16">
        <f t="shared" si="1"/>
        <v>38</v>
      </c>
      <c r="G62" s="16" t="b">
        <f t="shared" si="2"/>
        <v>0</v>
      </c>
      <c r="I62" s="21">
        <v>61</v>
      </c>
      <c r="J62" s="21" t="s">
        <v>96</v>
      </c>
      <c r="K62" s="22">
        <v>37</v>
      </c>
    </row>
    <row r="63" spans="1:11">
      <c r="A63" s="16">
        <v>62</v>
      </c>
      <c r="B63" s="16" t="s">
        <v>63</v>
      </c>
      <c r="C63" s="17">
        <v>3.16</v>
      </c>
      <c r="D63" s="18">
        <v>-0.3871</v>
      </c>
      <c r="E63" s="16">
        <f t="shared" si="0"/>
        <v>24.4</v>
      </c>
      <c r="F63" s="16">
        <f t="shared" si="1"/>
        <v>24.4</v>
      </c>
      <c r="G63" s="16" t="b">
        <f t="shared" si="2"/>
        <v>0</v>
      </c>
      <c r="I63" s="21">
        <v>62</v>
      </c>
      <c r="J63" s="21" t="s">
        <v>38</v>
      </c>
      <c r="K63" s="22">
        <v>36.799999999999997</v>
      </c>
    </row>
    <row r="64" spans="1:11">
      <c r="A64" s="16">
        <v>63</v>
      </c>
      <c r="B64" s="16" t="s">
        <v>64</v>
      </c>
      <c r="C64" s="17">
        <v>3.11</v>
      </c>
      <c r="D64" s="18">
        <v>-0.39629999999999999</v>
      </c>
      <c r="E64" s="16" t="e">
        <f t="shared" si="0"/>
        <v>#N/A</v>
      </c>
      <c r="F64" s="16" t="str">
        <f t="shared" si="1"/>
        <v>-</v>
      </c>
      <c r="G64" s="16" t="b">
        <f t="shared" si="2"/>
        <v>1</v>
      </c>
      <c r="I64" s="21">
        <v>63</v>
      </c>
      <c r="J64" s="21" t="s">
        <v>93</v>
      </c>
      <c r="K64" s="22">
        <v>36.4</v>
      </c>
    </row>
    <row r="65" spans="1:11">
      <c r="A65" s="16">
        <v>64</v>
      </c>
      <c r="B65" s="16" t="s">
        <v>65</v>
      </c>
      <c r="C65" s="17">
        <v>2.95</v>
      </c>
      <c r="D65" s="18">
        <v>-0.4279</v>
      </c>
      <c r="E65" s="16">
        <f t="shared" si="0"/>
        <v>31.5</v>
      </c>
      <c r="F65" s="16">
        <f t="shared" si="1"/>
        <v>31.5</v>
      </c>
      <c r="G65" s="16" t="b">
        <f t="shared" si="2"/>
        <v>0</v>
      </c>
      <c r="I65" s="21">
        <v>64</v>
      </c>
      <c r="J65" s="21" t="s">
        <v>97</v>
      </c>
      <c r="K65" s="22">
        <v>36.4</v>
      </c>
    </row>
    <row r="66" spans="1:11">
      <c r="A66" s="16">
        <v>65</v>
      </c>
      <c r="B66" s="16" t="s">
        <v>66</v>
      </c>
      <c r="C66" s="17">
        <v>2.83</v>
      </c>
      <c r="D66" s="18">
        <v>-0.45069999999999999</v>
      </c>
      <c r="E66" s="16">
        <f t="shared" si="0"/>
        <v>100.4</v>
      </c>
      <c r="F66" s="16">
        <f t="shared" si="1"/>
        <v>100.4</v>
      </c>
      <c r="G66" s="16" t="b">
        <f t="shared" si="2"/>
        <v>0</v>
      </c>
      <c r="I66" s="21">
        <v>65</v>
      </c>
      <c r="J66" s="21" t="s">
        <v>92</v>
      </c>
      <c r="K66" s="22">
        <v>33.6</v>
      </c>
    </row>
    <row r="67" spans="1:11">
      <c r="A67" s="16">
        <v>66</v>
      </c>
      <c r="B67" s="16" t="s">
        <v>67</v>
      </c>
      <c r="C67" s="17">
        <v>2.77</v>
      </c>
      <c r="D67" s="18">
        <v>-0.46260000000000001</v>
      </c>
      <c r="E67" s="16">
        <f t="shared" ref="E67:E79" si="3">VLOOKUP(B67,$J$2:$K$88, 2, 0)</f>
        <v>32</v>
      </c>
      <c r="F67" s="16">
        <f t="shared" ref="F67:F79" si="4">IFERROR(E67, "-")</f>
        <v>32</v>
      </c>
      <c r="G67" s="16" t="b">
        <f t="shared" ref="G67:G79" si="5">ISERROR(E67)</f>
        <v>0</v>
      </c>
      <c r="I67" s="21">
        <v>66</v>
      </c>
      <c r="J67" s="21" t="s">
        <v>58</v>
      </c>
      <c r="K67" s="22">
        <v>33.200000000000003</v>
      </c>
    </row>
    <row r="68" spans="1:11">
      <c r="A68" s="16">
        <v>67</v>
      </c>
      <c r="B68" s="16" t="s">
        <v>68</v>
      </c>
      <c r="C68" s="17">
        <v>2.75</v>
      </c>
      <c r="D68" s="18">
        <v>-0.46510000000000001</v>
      </c>
      <c r="E68" s="16">
        <f t="shared" si="3"/>
        <v>22.4</v>
      </c>
      <c r="F68" s="16">
        <f t="shared" si="4"/>
        <v>22.4</v>
      </c>
      <c r="G68" s="16" t="b">
        <f t="shared" si="5"/>
        <v>0</v>
      </c>
      <c r="I68" s="21">
        <v>67</v>
      </c>
      <c r="J68" s="21" t="s">
        <v>95</v>
      </c>
      <c r="K68" s="22">
        <v>32.799999999999997</v>
      </c>
    </row>
    <row r="69" spans="1:11">
      <c r="A69" s="16">
        <v>68</v>
      </c>
      <c r="B69" s="16" t="s">
        <v>69</v>
      </c>
      <c r="C69" s="17">
        <v>2.68</v>
      </c>
      <c r="D69" s="18">
        <v>-0.48060000000000003</v>
      </c>
      <c r="E69" s="16" t="e">
        <f t="shared" si="3"/>
        <v>#N/A</v>
      </c>
      <c r="F69" s="16" t="str">
        <f t="shared" si="4"/>
        <v>-</v>
      </c>
      <c r="G69" s="16" t="b">
        <f t="shared" si="5"/>
        <v>1</v>
      </c>
      <c r="I69" s="21">
        <v>68</v>
      </c>
      <c r="J69" s="21" t="s">
        <v>67</v>
      </c>
      <c r="K69" s="22">
        <v>32</v>
      </c>
    </row>
    <row r="70" spans="1:11">
      <c r="A70" s="16">
        <v>69</v>
      </c>
      <c r="B70" s="16" t="s">
        <v>70</v>
      </c>
      <c r="C70" s="17">
        <v>2.68</v>
      </c>
      <c r="D70" s="18">
        <v>-0.48039999999999999</v>
      </c>
      <c r="E70" s="16">
        <f t="shared" si="3"/>
        <v>31</v>
      </c>
      <c r="F70" s="16">
        <f t="shared" si="4"/>
        <v>31</v>
      </c>
      <c r="G70" s="16" t="b">
        <f t="shared" si="5"/>
        <v>0</v>
      </c>
      <c r="I70" s="21">
        <v>69</v>
      </c>
      <c r="J70" s="21" t="s">
        <v>65</v>
      </c>
      <c r="K70" s="22">
        <v>31.5</v>
      </c>
    </row>
    <row r="71" spans="1:11">
      <c r="A71" s="16">
        <v>70</v>
      </c>
      <c r="B71" s="16" t="s">
        <v>71</v>
      </c>
      <c r="C71" s="17">
        <v>2.65</v>
      </c>
      <c r="D71" s="18">
        <v>-0.4859</v>
      </c>
      <c r="E71" s="16">
        <f t="shared" si="3"/>
        <v>53.1</v>
      </c>
      <c r="F71" s="16">
        <f t="shared" si="4"/>
        <v>53.1</v>
      </c>
      <c r="G71" s="16" t="b">
        <f t="shared" si="5"/>
        <v>0</v>
      </c>
      <c r="I71" s="21">
        <v>70</v>
      </c>
      <c r="J71" s="21" t="s">
        <v>55</v>
      </c>
      <c r="K71" s="22">
        <v>31.3</v>
      </c>
    </row>
    <row r="72" spans="1:11">
      <c r="A72" s="16">
        <v>71</v>
      </c>
      <c r="B72" s="16" t="s">
        <v>72</v>
      </c>
      <c r="C72" s="17">
        <v>2.5099999999999998</v>
      </c>
      <c r="D72" s="18">
        <v>-0.5131</v>
      </c>
      <c r="E72" s="16" t="e">
        <f t="shared" si="3"/>
        <v>#N/A</v>
      </c>
      <c r="F72" s="16" t="str">
        <f t="shared" si="4"/>
        <v>-</v>
      </c>
      <c r="G72" s="16" t="b">
        <f t="shared" si="5"/>
        <v>1</v>
      </c>
      <c r="I72" s="21">
        <v>71</v>
      </c>
      <c r="J72" s="21" t="s">
        <v>59</v>
      </c>
      <c r="K72" s="22">
        <v>31.1</v>
      </c>
    </row>
    <row r="73" spans="1:11">
      <c r="A73" s="16">
        <v>72</v>
      </c>
      <c r="B73" s="16" t="s">
        <v>73</v>
      </c>
      <c r="C73" s="17">
        <v>2.4500000000000002</v>
      </c>
      <c r="D73" s="18">
        <v>-0.52439999999999998</v>
      </c>
      <c r="E73" s="16">
        <f t="shared" si="3"/>
        <v>65.7</v>
      </c>
      <c r="F73" s="16">
        <f t="shared" si="4"/>
        <v>65.7</v>
      </c>
      <c r="G73" s="16" t="b">
        <f t="shared" si="5"/>
        <v>0</v>
      </c>
      <c r="I73" s="21">
        <v>72</v>
      </c>
      <c r="J73" s="21" t="s">
        <v>70</v>
      </c>
      <c r="K73" s="22">
        <v>31</v>
      </c>
    </row>
    <row r="74" spans="1:11">
      <c r="A74" s="16">
        <v>73</v>
      </c>
      <c r="B74" s="16" t="s">
        <v>74</v>
      </c>
      <c r="C74" s="17">
        <v>2.4300000000000002</v>
      </c>
      <c r="D74" s="18">
        <v>-0.52849999999999997</v>
      </c>
      <c r="E74" s="16">
        <f t="shared" si="3"/>
        <v>21.9</v>
      </c>
      <c r="F74" s="16">
        <f t="shared" si="4"/>
        <v>21.9</v>
      </c>
      <c r="G74" s="16" t="b">
        <f t="shared" si="5"/>
        <v>0</v>
      </c>
      <c r="I74" s="21">
        <v>73</v>
      </c>
      <c r="J74" s="21" t="s">
        <v>42</v>
      </c>
      <c r="K74" s="22">
        <v>28.7</v>
      </c>
    </row>
    <row r="75" spans="1:11">
      <c r="A75" s="16">
        <v>74</v>
      </c>
      <c r="B75" s="16" t="s">
        <v>75</v>
      </c>
      <c r="C75" s="17">
        <v>2.39</v>
      </c>
      <c r="D75" s="18">
        <v>-0.53610000000000002</v>
      </c>
      <c r="E75" s="16">
        <f t="shared" si="3"/>
        <v>64.599999999999994</v>
      </c>
      <c r="F75" s="16">
        <f t="shared" si="4"/>
        <v>64.599999999999994</v>
      </c>
      <c r="G75" s="16" t="b">
        <f t="shared" si="5"/>
        <v>0</v>
      </c>
      <c r="I75" s="21">
        <v>74</v>
      </c>
      <c r="J75" s="21" t="s">
        <v>76</v>
      </c>
      <c r="K75" s="22">
        <v>27.5</v>
      </c>
    </row>
    <row r="76" spans="1:11">
      <c r="A76" s="16">
        <v>75</v>
      </c>
      <c r="B76" s="16" t="s">
        <v>76</v>
      </c>
      <c r="C76" s="17">
        <v>2.34</v>
      </c>
      <c r="D76" s="18">
        <v>-0.54620000000000002</v>
      </c>
      <c r="E76" s="16">
        <f t="shared" si="3"/>
        <v>27.5</v>
      </c>
      <c r="F76" s="16">
        <f t="shared" si="4"/>
        <v>27.5</v>
      </c>
      <c r="G76" s="16" t="b">
        <f t="shared" si="5"/>
        <v>0</v>
      </c>
      <c r="I76" s="21">
        <v>75</v>
      </c>
      <c r="J76" s="21" t="s">
        <v>99</v>
      </c>
      <c r="K76" s="22">
        <v>26.9</v>
      </c>
    </row>
    <row r="77" spans="1:11">
      <c r="A77" s="16">
        <v>76</v>
      </c>
      <c r="B77" s="16" t="s">
        <v>77</v>
      </c>
      <c r="C77" s="17">
        <v>2.34</v>
      </c>
      <c r="D77" s="18">
        <v>-0.54520000000000002</v>
      </c>
      <c r="E77" s="16">
        <f t="shared" si="3"/>
        <v>83.9</v>
      </c>
      <c r="F77" s="16">
        <f t="shared" si="4"/>
        <v>83.9</v>
      </c>
      <c r="G77" s="16" t="b">
        <f t="shared" si="5"/>
        <v>0</v>
      </c>
      <c r="I77" s="21">
        <v>76</v>
      </c>
      <c r="J77" s="21" t="s">
        <v>98</v>
      </c>
      <c r="K77" s="22">
        <v>25.9</v>
      </c>
    </row>
    <row r="78" spans="1:11">
      <c r="A78" s="16">
        <v>77</v>
      </c>
      <c r="B78" s="16" t="s">
        <v>78</v>
      </c>
      <c r="C78" s="17">
        <v>2.2799999999999998</v>
      </c>
      <c r="D78" s="18">
        <v>-0.55700000000000005</v>
      </c>
      <c r="E78" s="16">
        <f t="shared" si="3"/>
        <v>52.5</v>
      </c>
      <c r="F78" s="16">
        <f t="shared" si="4"/>
        <v>52.5</v>
      </c>
      <c r="G78" s="16" t="b">
        <f t="shared" si="5"/>
        <v>0</v>
      </c>
      <c r="I78" s="21">
        <v>77</v>
      </c>
      <c r="J78" s="21" t="s">
        <v>63</v>
      </c>
      <c r="K78" s="22">
        <v>24.4</v>
      </c>
    </row>
    <row r="79" spans="1:11">
      <c r="A79" s="16">
        <v>78</v>
      </c>
      <c r="B79" s="16" t="s">
        <v>79</v>
      </c>
      <c r="C79" s="17">
        <v>1.76</v>
      </c>
      <c r="D79" s="18">
        <v>-0.65769999999999995</v>
      </c>
      <c r="E79" s="16">
        <f t="shared" si="3"/>
        <v>12.4</v>
      </c>
      <c r="F79" s="16">
        <f t="shared" si="4"/>
        <v>12.4</v>
      </c>
      <c r="G79" s="16" t="b">
        <f t="shared" si="5"/>
        <v>0</v>
      </c>
      <c r="I79" s="21">
        <v>78</v>
      </c>
      <c r="J79" s="21" t="s">
        <v>9</v>
      </c>
      <c r="K79" s="22">
        <v>22.7</v>
      </c>
    </row>
    <row r="80" spans="1:11">
      <c r="I80" s="21">
        <v>79</v>
      </c>
      <c r="J80" s="21" t="s">
        <v>68</v>
      </c>
      <c r="K80" s="22">
        <v>22.4</v>
      </c>
    </row>
    <row r="81" spans="9:11">
      <c r="I81" s="21">
        <v>80</v>
      </c>
      <c r="J81" s="21" t="s">
        <v>74</v>
      </c>
      <c r="K81" s="22">
        <v>21.9</v>
      </c>
    </row>
    <row r="82" spans="9:11">
      <c r="I82" s="21">
        <v>81</v>
      </c>
      <c r="J82" s="21" t="s">
        <v>100</v>
      </c>
      <c r="K82" s="22">
        <v>21.1</v>
      </c>
    </row>
    <row r="83" spans="9:11">
      <c r="I83" s="21">
        <v>82</v>
      </c>
      <c r="J83" s="21" t="s">
        <v>49</v>
      </c>
      <c r="K83" s="22">
        <v>16</v>
      </c>
    </row>
    <row r="84" spans="9:11">
      <c r="I84" s="21">
        <v>83</v>
      </c>
      <c r="J84" s="21" t="s">
        <v>79</v>
      </c>
      <c r="K84" s="22">
        <v>12.4</v>
      </c>
    </row>
    <row r="85" spans="9:11">
      <c r="I85" s="21">
        <v>84</v>
      </c>
      <c r="J85" s="21" t="s">
        <v>101</v>
      </c>
      <c r="K85" s="22">
        <v>8.4</v>
      </c>
    </row>
  </sheetData>
  <conditionalFormatting sqref="A2:G79">
    <cfRule type="expression" dxfId="25" priority="1">
      <formula>$G2=TRUE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4"/>
  <dimension ref="A1:I65"/>
  <sheetViews>
    <sheetView workbookViewId="0">
      <pane ySplit="1" topLeftCell="A2" activePane="bottomLeft" state="frozen"/>
      <selection pane="bottomLeft" activeCell="H8" sqref="H8"/>
    </sheetView>
  </sheetViews>
  <sheetFormatPr defaultRowHeight="14.4"/>
  <cols>
    <col min="1" max="1" width="3" bestFit="1" customWidth="1"/>
    <col min="2" max="2" width="22.109375" bestFit="1" customWidth="1"/>
    <col min="3" max="3" width="11.88671875" bestFit="1" customWidth="1"/>
    <col min="4" max="4" width="12.33203125" bestFit="1" customWidth="1"/>
    <col min="5" max="6" width="20.44140625" bestFit="1" customWidth="1"/>
    <col min="7" max="7" width="20.88671875" bestFit="1" customWidth="1"/>
    <col min="8" max="8" width="10.33203125" bestFit="1" customWidth="1"/>
  </cols>
  <sheetData>
    <row r="1" spans="1:9">
      <c r="A1" s="25" t="s">
        <v>0</v>
      </c>
      <c r="B1" s="25" t="s">
        <v>1</v>
      </c>
      <c r="C1" s="25" t="s">
        <v>2</v>
      </c>
      <c r="D1" s="25" t="s">
        <v>3</v>
      </c>
      <c r="E1" s="25" t="s">
        <v>104</v>
      </c>
      <c r="G1" s="127" t="s">
        <v>138</v>
      </c>
      <c r="H1" s="127"/>
      <c r="I1" s="62"/>
    </row>
    <row r="2" spans="1:9">
      <c r="A2" s="24">
        <v>1</v>
      </c>
      <c r="B2" s="24" t="s">
        <v>4</v>
      </c>
      <c r="C2" s="27">
        <v>6.71</v>
      </c>
      <c r="D2" s="28">
        <v>0.30330000000000001</v>
      </c>
      <c r="E2" s="30">
        <v>118.7</v>
      </c>
      <c r="G2" s="24" t="s">
        <v>1</v>
      </c>
      <c r="H2" s="63" t="s">
        <v>14</v>
      </c>
    </row>
    <row r="3" spans="1:9">
      <c r="A3" s="24">
        <v>2</v>
      </c>
      <c r="B3" s="24" t="s">
        <v>5</v>
      </c>
      <c r="C3" s="27">
        <v>6.26</v>
      </c>
      <c r="D3" s="28">
        <v>0.21629999999999999</v>
      </c>
      <c r="E3" s="30">
        <v>95</v>
      </c>
      <c r="G3" s="24" t="s">
        <v>2</v>
      </c>
      <c r="H3" s="52">
        <f>INDEX($A$1:$E$65, MATCH($H$2,$B$1:$B$65,0), MATCH($G3,$A$1:$E$1,0))</f>
        <v>4.7699999999999996</v>
      </c>
    </row>
    <row r="4" spans="1:9">
      <c r="A4" s="24">
        <v>3</v>
      </c>
      <c r="B4" s="24" t="s">
        <v>6</v>
      </c>
      <c r="C4" s="27">
        <v>6.08</v>
      </c>
      <c r="D4" s="28">
        <v>0.18149999999999999</v>
      </c>
      <c r="E4" s="30">
        <v>38.4</v>
      </c>
      <c r="G4" s="24" t="s">
        <v>3</v>
      </c>
      <c r="H4" s="53">
        <f t="shared" ref="H4:H5" si="0">INDEX($A$1:$E$65, MATCH($H$2,$B$1:$B$65,0), MATCH($G4,$A$1:$E$1,0))</f>
        <v>-7.4700000000000003E-2</v>
      </c>
    </row>
    <row r="5" spans="1:9">
      <c r="A5" s="24">
        <v>4</v>
      </c>
      <c r="B5" s="24" t="s">
        <v>7</v>
      </c>
      <c r="C5" s="27">
        <v>5.59</v>
      </c>
      <c r="D5" s="28">
        <v>8.5300000000000001E-2</v>
      </c>
      <c r="E5" s="30">
        <v>101.2</v>
      </c>
      <c r="G5" s="24" t="s">
        <v>104</v>
      </c>
      <c r="H5" s="49">
        <f t="shared" si="0"/>
        <v>94.5</v>
      </c>
    </row>
    <row r="6" spans="1:9">
      <c r="A6" s="24">
        <v>5</v>
      </c>
      <c r="B6" s="24" t="s">
        <v>8</v>
      </c>
      <c r="C6" s="27">
        <v>5.25</v>
      </c>
      <c r="D6" s="28">
        <v>1.9699999999999999E-2</v>
      </c>
      <c r="E6" s="30">
        <v>102.1</v>
      </c>
    </row>
    <row r="7" spans="1:9">
      <c r="A7" s="24">
        <v>6</v>
      </c>
      <c r="B7" s="24" t="s">
        <v>82</v>
      </c>
      <c r="C7" s="27">
        <v>5.15</v>
      </c>
      <c r="D7" s="29">
        <v>0</v>
      </c>
      <c r="E7" s="30">
        <v>115.7</v>
      </c>
    </row>
    <row r="8" spans="1:9">
      <c r="A8" s="24">
        <v>7</v>
      </c>
      <c r="B8" s="24" t="s">
        <v>9</v>
      </c>
      <c r="C8" s="27">
        <v>5.08</v>
      </c>
      <c r="D8" s="28">
        <v>-1.4E-2</v>
      </c>
      <c r="E8" s="30">
        <v>22.7</v>
      </c>
    </row>
    <row r="9" spans="1:9">
      <c r="A9" s="24">
        <v>8</v>
      </c>
      <c r="B9" s="24" t="s">
        <v>10</v>
      </c>
      <c r="C9" s="27">
        <v>4.95</v>
      </c>
      <c r="D9" s="28">
        <v>-3.9699999999999999E-2</v>
      </c>
      <c r="E9" s="30">
        <v>80.5</v>
      </c>
    </row>
    <row r="10" spans="1:9">
      <c r="A10" s="24">
        <v>9</v>
      </c>
      <c r="B10" s="24" t="s">
        <v>11</v>
      </c>
      <c r="C10" s="27">
        <v>4.9000000000000004</v>
      </c>
      <c r="D10" s="28">
        <v>-4.8399999999999999E-2</v>
      </c>
      <c r="E10" s="30">
        <v>123.4</v>
      </c>
    </row>
    <row r="11" spans="1:9">
      <c r="A11" s="24">
        <v>10</v>
      </c>
      <c r="B11" s="24" t="s">
        <v>13</v>
      </c>
      <c r="C11" s="27">
        <v>4.7699999999999996</v>
      </c>
      <c r="D11" s="28">
        <v>-7.4700000000000003E-2</v>
      </c>
      <c r="E11" s="30">
        <v>91.2</v>
      </c>
    </row>
    <row r="12" spans="1:9">
      <c r="A12" s="24">
        <v>11</v>
      </c>
      <c r="B12" s="24" t="s">
        <v>14</v>
      </c>
      <c r="C12" s="27">
        <v>4.7699999999999996</v>
      </c>
      <c r="D12" s="28">
        <v>-7.4700000000000003E-2</v>
      </c>
      <c r="E12" s="30">
        <v>94.5</v>
      </c>
    </row>
    <row r="13" spans="1:9">
      <c r="A13" s="24">
        <v>12</v>
      </c>
      <c r="B13" s="24" t="s">
        <v>15</v>
      </c>
      <c r="C13" s="27">
        <v>4.7699999999999996</v>
      </c>
      <c r="D13" s="28">
        <v>-7.4700000000000003E-2</v>
      </c>
      <c r="E13" s="30">
        <v>54.8</v>
      </c>
    </row>
    <row r="14" spans="1:9">
      <c r="A14" s="24">
        <v>13</v>
      </c>
      <c r="B14" s="24" t="s">
        <v>16</v>
      </c>
      <c r="C14" s="27">
        <v>4.7699999999999996</v>
      </c>
      <c r="D14" s="28">
        <v>-7.4700000000000003E-2</v>
      </c>
      <c r="E14" s="30">
        <v>61.4</v>
      </c>
    </row>
    <row r="15" spans="1:9">
      <c r="A15" s="24">
        <v>14</v>
      </c>
      <c r="B15" s="24" t="s">
        <v>17</v>
      </c>
      <c r="C15" s="27">
        <v>4.7699999999999996</v>
      </c>
      <c r="D15" s="28">
        <v>-7.4700000000000003E-2</v>
      </c>
      <c r="E15" s="30">
        <v>98.8</v>
      </c>
    </row>
    <row r="16" spans="1:9">
      <c r="A16" s="24">
        <v>15</v>
      </c>
      <c r="B16" s="24" t="s">
        <v>18</v>
      </c>
      <c r="C16" s="27">
        <v>4.7699999999999996</v>
      </c>
      <c r="D16" s="28">
        <v>-7.4700000000000003E-2</v>
      </c>
      <c r="E16" s="30">
        <v>86.2</v>
      </c>
    </row>
    <row r="17" spans="1:5">
      <c r="A17" s="24">
        <v>16</v>
      </c>
      <c r="B17" s="24" t="s">
        <v>19</v>
      </c>
      <c r="C17" s="27">
        <v>4.7699999999999996</v>
      </c>
      <c r="D17" s="28">
        <v>-7.4700000000000003E-2</v>
      </c>
      <c r="E17" s="30">
        <v>107.6</v>
      </c>
    </row>
    <row r="18" spans="1:5">
      <c r="A18" s="24">
        <v>17</v>
      </c>
      <c r="B18" s="24" t="s">
        <v>20</v>
      </c>
      <c r="C18" s="27">
        <v>4.7699999999999996</v>
      </c>
      <c r="D18" s="28">
        <v>-7.4700000000000003E-2</v>
      </c>
      <c r="E18" s="30">
        <v>41.9</v>
      </c>
    </row>
    <row r="19" spans="1:5">
      <c r="A19" s="24">
        <v>18</v>
      </c>
      <c r="B19" s="24" t="s">
        <v>21</v>
      </c>
      <c r="C19" s="27">
        <v>4.7699999999999996</v>
      </c>
      <c r="D19" s="28">
        <v>-7.4700000000000003E-2</v>
      </c>
      <c r="E19" s="30">
        <v>82.6</v>
      </c>
    </row>
    <row r="20" spans="1:5">
      <c r="A20" s="24">
        <v>19</v>
      </c>
      <c r="B20" s="24" t="s">
        <v>22</v>
      </c>
      <c r="C20" s="27">
        <v>4.7699999999999996</v>
      </c>
      <c r="D20" s="28">
        <v>-7.4700000000000003E-2</v>
      </c>
      <c r="E20" s="30">
        <v>66.5</v>
      </c>
    </row>
    <row r="21" spans="1:5">
      <c r="A21" s="24">
        <v>20</v>
      </c>
      <c r="B21" s="24" t="s">
        <v>23</v>
      </c>
      <c r="C21" s="27">
        <v>4.7699999999999996</v>
      </c>
      <c r="D21" s="28">
        <v>-7.4700000000000003E-2</v>
      </c>
      <c r="E21" s="30">
        <v>52.9</v>
      </c>
    </row>
    <row r="22" spans="1:5">
      <c r="A22" s="24">
        <v>21</v>
      </c>
      <c r="B22" s="24" t="s">
        <v>24</v>
      </c>
      <c r="C22" s="27">
        <v>4.7699999999999996</v>
      </c>
      <c r="D22" s="28">
        <v>-7.4700000000000003E-2</v>
      </c>
      <c r="E22" s="30">
        <v>56.7</v>
      </c>
    </row>
    <row r="23" spans="1:5">
      <c r="A23" s="24">
        <v>22</v>
      </c>
      <c r="B23" s="24" t="s">
        <v>25</v>
      </c>
      <c r="C23" s="27">
        <v>4.7699999999999996</v>
      </c>
      <c r="D23" s="28">
        <v>-7.4700000000000003E-2</v>
      </c>
      <c r="E23" s="30">
        <v>127.1</v>
      </c>
    </row>
    <row r="24" spans="1:5">
      <c r="A24" s="24">
        <v>23</v>
      </c>
      <c r="B24" s="24" t="s">
        <v>26</v>
      </c>
      <c r="C24" s="27">
        <v>4.7699999999999996</v>
      </c>
      <c r="D24" s="28">
        <v>-7.4700000000000003E-2</v>
      </c>
      <c r="E24" s="30">
        <v>50.6</v>
      </c>
    </row>
    <row r="25" spans="1:5">
      <c r="A25" s="24">
        <v>24</v>
      </c>
      <c r="B25" s="24" t="s">
        <v>28</v>
      </c>
      <c r="C25" s="27">
        <v>4.7699999999999996</v>
      </c>
      <c r="D25" s="28">
        <v>-7.4700000000000003E-2</v>
      </c>
      <c r="E25" s="30">
        <v>107.8</v>
      </c>
    </row>
    <row r="26" spans="1:5">
      <c r="A26" s="24">
        <v>25</v>
      </c>
      <c r="B26" s="24" t="s">
        <v>29</v>
      </c>
      <c r="C26" s="27">
        <v>4.7699999999999996</v>
      </c>
      <c r="D26" s="28">
        <v>-7.4700000000000003E-2</v>
      </c>
      <c r="E26" s="30">
        <v>51.7</v>
      </c>
    </row>
    <row r="27" spans="1:5">
      <c r="A27" s="24">
        <v>26</v>
      </c>
      <c r="B27" s="24" t="s">
        <v>33</v>
      </c>
      <c r="C27" s="27">
        <v>4.7699999999999996</v>
      </c>
      <c r="D27" s="28">
        <v>-7.4700000000000003E-2</v>
      </c>
      <c r="E27" s="30">
        <v>56.3</v>
      </c>
    </row>
    <row r="28" spans="1:5">
      <c r="A28" s="24">
        <v>27</v>
      </c>
      <c r="B28" s="24" t="s">
        <v>34</v>
      </c>
      <c r="C28" s="27">
        <v>4.7699999999999996</v>
      </c>
      <c r="D28" s="28">
        <v>-7.4700000000000003E-2</v>
      </c>
      <c r="E28" s="30">
        <v>61.7</v>
      </c>
    </row>
    <row r="29" spans="1:5">
      <c r="A29" s="24">
        <v>28</v>
      </c>
      <c r="B29" s="24" t="s">
        <v>35</v>
      </c>
      <c r="C29" s="27">
        <v>4.7699999999999996</v>
      </c>
      <c r="D29" s="28">
        <v>-7.4700000000000003E-2</v>
      </c>
      <c r="E29" s="30">
        <v>82.5</v>
      </c>
    </row>
    <row r="30" spans="1:5">
      <c r="A30" s="24">
        <v>29</v>
      </c>
      <c r="B30" s="24" t="s">
        <v>37</v>
      </c>
      <c r="C30" s="27">
        <v>4.63</v>
      </c>
      <c r="D30" s="28">
        <v>-0.1018</v>
      </c>
      <c r="E30" s="30">
        <v>110.9</v>
      </c>
    </row>
    <row r="31" spans="1:5">
      <c r="A31" s="24">
        <v>30</v>
      </c>
      <c r="B31" s="24" t="s">
        <v>38</v>
      </c>
      <c r="C31" s="27">
        <v>4.57</v>
      </c>
      <c r="D31" s="28">
        <v>-0.11269999999999999</v>
      </c>
      <c r="E31" s="30">
        <v>36.799999999999997</v>
      </c>
    </row>
    <row r="32" spans="1:5">
      <c r="A32" s="24">
        <v>31</v>
      </c>
      <c r="B32" s="24" t="s">
        <v>39</v>
      </c>
      <c r="C32" s="27">
        <v>4.53</v>
      </c>
      <c r="D32" s="28">
        <v>-0.12089999999999999</v>
      </c>
      <c r="E32" s="30">
        <v>101.9</v>
      </c>
    </row>
    <row r="33" spans="1:5">
      <c r="A33" s="24">
        <v>32</v>
      </c>
      <c r="B33" s="24" t="s">
        <v>40</v>
      </c>
      <c r="C33" s="27">
        <v>4.4400000000000004</v>
      </c>
      <c r="D33" s="28">
        <v>-0.13789999999999999</v>
      </c>
      <c r="E33" s="30">
        <v>98.9</v>
      </c>
    </row>
    <row r="34" spans="1:5">
      <c r="A34" s="24">
        <v>33</v>
      </c>
      <c r="B34" s="24" t="s">
        <v>41</v>
      </c>
      <c r="C34" s="27">
        <v>4.43</v>
      </c>
      <c r="D34" s="28">
        <v>-0.1404</v>
      </c>
      <c r="E34" s="30">
        <v>93</v>
      </c>
    </row>
    <row r="35" spans="1:5">
      <c r="A35" s="24">
        <v>34</v>
      </c>
      <c r="B35" s="24" t="s">
        <v>42</v>
      </c>
      <c r="C35" s="27">
        <v>4.25</v>
      </c>
      <c r="D35" s="28">
        <v>-0.17530000000000001</v>
      </c>
      <c r="E35" s="30">
        <v>28.7</v>
      </c>
    </row>
    <row r="36" spans="1:5">
      <c r="A36" s="24">
        <v>35</v>
      </c>
      <c r="B36" s="24" t="s">
        <v>44</v>
      </c>
      <c r="C36" s="27">
        <v>4.24</v>
      </c>
      <c r="D36" s="28">
        <v>-0.17660000000000001</v>
      </c>
      <c r="E36" s="30">
        <v>95.6</v>
      </c>
    </row>
    <row r="37" spans="1:5">
      <c r="A37" s="24">
        <v>36</v>
      </c>
      <c r="B37" s="24" t="s">
        <v>45</v>
      </c>
      <c r="C37" s="27">
        <v>4.2300000000000004</v>
      </c>
      <c r="D37" s="28">
        <v>-0.17879999999999999</v>
      </c>
      <c r="E37" s="30">
        <v>96.7</v>
      </c>
    </row>
    <row r="38" spans="1:5">
      <c r="A38" s="24">
        <v>37</v>
      </c>
      <c r="B38" s="24" t="s">
        <v>46</v>
      </c>
      <c r="C38" s="27">
        <v>3.97</v>
      </c>
      <c r="D38" s="28">
        <v>-0.2288</v>
      </c>
      <c r="E38" s="30">
        <v>71.8</v>
      </c>
    </row>
    <row r="39" spans="1:5">
      <c r="A39" s="24">
        <v>38</v>
      </c>
      <c r="B39" s="24" t="s">
        <v>49</v>
      </c>
      <c r="C39" s="27">
        <v>3.72</v>
      </c>
      <c r="D39" s="28">
        <v>-0.2772</v>
      </c>
      <c r="E39" s="30">
        <v>16</v>
      </c>
    </row>
    <row r="40" spans="1:5">
      <c r="A40" s="24">
        <v>39</v>
      </c>
      <c r="B40" s="24" t="s">
        <v>50</v>
      </c>
      <c r="C40" s="27">
        <v>3.69</v>
      </c>
      <c r="D40" s="28">
        <v>-0.2838</v>
      </c>
      <c r="E40" s="30">
        <v>108.2</v>
      </c>
    </row>
    <row r="41" spans="1:5">
      <c r="A41" s="24">
        <v>40</v>
      </c>
      <c r="B41" s="24" t="s">
        <v>51</v>
      </c>
      <c r="C41" s="27">
        <v>3.68</v>
      </c>
      <c r="D41" s="28">
        <v>-0.28460000000000002</v>
      </c>
      <c r="E41" s="30">
        <v>56.2</v>
      </c>
    </row>
    <row r="42" spans="1:5">
      <c r="A42" s="24">
        <v>41</v>
      </c>
      <c r="B42" s="24" t="s">
        <v>52</v>
      </c>
      <c r="C42" s="27">
        <v>3.66</v>
      </c>
      <c r="D42" s="28">
        <v>-0.28889999999999999</v>
      </c>
      <c r="E42" s="30">
        <v>37.299999999999997</v>
      </c>
    </row>
    <row r="43" spans="1:5">
      <c r="A43" s="24">
        <v>42</v>
      </c>
      <c r="B43" s="24" t="s">
        <v>54</v>
      </c>
      <c r="C43" s="27">
        <v>3.59</v>
      </c>
      <c r="D43" s="28">
        <v>-0.30320000000000003</v>
      </c>
      <c r="E43" s="30">
        <v>64</v>
      </c>
    </row>
    <row r="44" spans="1:5">
      <c r="A44" s="24">
        <v>43</v>
      </c>
      <c r="B44" s="24" t="s">
        <v>55</v>
      </c>
      <c r="C44" s="27">
        <v>3.57</v>
      </c>
      <c r="D44" s="28">
        <v>-0.30669999999999997</v>
      </c>
      <c r="E44" s="30">
        <v>31.3</v>
      </c>
    </row>
    <row r="45" spans="1:5">
      <c r="A45" s="24">
        <v>44</v>
      </c>
      <c r="B45" s="24" t="s">
        <v>56</v>
      </c>
      <c r="C45" s="27">
        <v>3.57</v>
      </c>
      <c r="D45" s="28">
        <v>-0.30690000000000001</v>
      </c>
      <c r="E45" s="30">
        <v>123.6</v>
      </c>
    </row>
    <row r="46" spans="1:5">
      <c r="A46" s="24">
        <v>45</v>
      </c>
      <c r="B46" s="24" t="s">
        <v>85</v>
      </c>
      <c r="C46" s="27">
        <v>3.56</v>
      </c>
      <c r="D46" s="28">
        <v>-0.30930000000000002</v>
      </c>
      <c r="E46" s="30">
        <v>62.3</v>
      </c>
    </row>
    <row r="47" spans="1:5">
      <c r="A47" s="24">
        <v>46</v>
      </c>
      <c r="B47" s="24" t="s">
        <v>57</v>
      </c>
      <c r="C47" s="27">
        <v>3.5</v>
      </c>
      <c r="D47" s="29">
        <v>-0.32</v>
      </c>
      <c r="E47" s="30">
        <v>85.5</v>
      </c>
    </row>
    <row r="48" spans="1:5">
      <c r="A48" s="24">
        <v>47</v>
      </c>
      <c r="B48" s="24" t="s">
        <v>58</v>
      </c>
      <c r="C48" s="27">
        <v>3.5</v>
      </c>
      <c r="D48" s="28">
        <v>-0.32119999999999999</v>
      </c>
      <c r="E48" s="30">
        <v>33.200000000000003</v>
      </c>
    </row>
    <row r="49" spans="1:5">
      <c r="A49" s="24">
        <v>48</v>
      </c>
      <c r="B49" s="24" t="s">
        <v>59</v>
      </c>
      <c r="C49" s="27">
        <v>3.48</v>
      </c>
      <c r="D49" s="28">
        <v>-0.3241</v>
      </c>
      <c r="E49" s="30">
        <v>31.1</v>
      </c>
    </row>
    <row r="50" spans="1:5">
      <c r="A50" s="24">
        <v>49</v>
      </c>
      <c r="B50" s="24" t="s">
        <v>60</v>
      </c>
      <c r="C50" s="27">
        <v>3.43</v>
      </c>
      <c r="D50" s="28">
        <v>-0.33410000000000001</v>
      </c>
      <c r="E50" s="30">
        <v>43.5</v>
      </c>
    </row>
    <row r="51" spans="1:5">
      <c r="A51" s="24">
        <v>50</v>
      </c>
      <c r="B51" s="24" t="s">
        <v>62</v>
      </c>
      <c r="C51" s="27">
        <v>3.24</v>
      </c>
      <c r="D51" s="28">
        <v>-0.37109999999999999</v>
      </c>
      <c r="E51" s="30">
        <v>38</v>
      </c>
    </row>
    <row r="52" spans="1:5">
      <c r="A52" s="24">
        <v>51</v>
      </c>
      <c r="B52" s="24" t="s">
        <v>63</v>
      </c>
      <c r="C52" s="27">
        <v>3.16</v>
      </c>
      <c r="D52" s="28">
        <v>-0.3871</v>
      </c>
      <c r="E52" s="30">
        <v>24.4</v>
      </c>
    </row>
    <row r="53" spans="1:5">
      <c r="A53" s="24">
        <v>52</v>
      </c>
      <c r="B53" s="24" t="s">
        <v>65</v>
      </c>
      <c r="C53" s="27">
        <v>2.95</v>
      </c>
      <c r="D53" s="28">
        <v>-0.4279</v>
      </c>
      <c r="E53" s="30">
        <v>31.5</v>
      </c>
    </row>
    <row r="54" spans="1:5">
      <c r="A54" s="24">
        <v>53</v>
      </c>
      <c r="B54" s="24" t="s">
        <v>66</v>
      </c>
      <c r="C54" s="27">
        <v>2.83</v>
      </c>
      <c r="D54" s="28">
        <v>-0.45069999999999999</v>
      </c>
      <c r="E54" s="30">
        <v>100.4</v>
      </c>
    </row>
    <row r="55" spans="1:5">
      <c r="A55" s="24">
        <v>54</v>
      </c>
      <c r="B55" s="24" t="s">
        <v>67</v>
      </c>
      <c r="C55" s="27">
        <v>2.77</v>
      </c>
      <c r="D55" s="28">
        <v>-0.46260000000000001</v>
      </c>
      <c r="E55" s="30">
        <v>32</v>
      </c>
    </row>
    <row r="56" spans="1:5">
      <c r="A56" s="24">
        <v>55</v>
      </c>
      <c r="B56" s="24" t="s">
        <v>68</v>
      </c>
      <c r="C56" s="27">
        <v>2.75</v>
      </c>
      <c r="D56" s="28">
        <v>-0.46510000000000001</v>
      </c>
      <c r="E56" s="30">
        <v>22.4</v>
      </c>
    </row>
    <row r="57" spans="1:5">
      <c r="A57" s="24">
        <v>56</v>
      </c>
      <c r="B57" s="24" t="s">
        <v>70</v>
      </c>
      <c r="C57" s="27">
        <v>2.68</v>
      </c>
      <c r="D57" s="28">
        <v>-0.48039999999999999</v>
      </c>
      <c r="E57" s="30">
        <v>31</v>
      </c>
    </row>
    <row r="58" spans="1:5">
      <c r="A58" s="24">
        <v>57</v>
      </c>
      <c r="B58" s="24" t="s">
        <v>71</v>
      </c>
      <c r="C58" s="27">
        <v>2.65</v>
      </c>
      <c r="D58" s="28">
        <v>-0.4859</v>
      </c>
      <c r="E58" s="30">
        <v>53.1</v>
      </c>
    </row>
    <row r="59" spans="1:5">
      <c r="A59" s="24">
        <v>58</v>
      </c>
      <c r="B59" s="24" t="s">
        <v>73</v>
      </c>
      <c r="C59" s="27">
        <v>2.4500000000000002</v>
      </c>
      <c r="D59" s="28">
        <v>-0.52439999999999998</v>
      </c>
      <c r="E59" s="30">
        <v>65.7</v>
      </c>
    </row>
    <row r="60" spans="1:5">
      <c r="A60" s="24">
        <v>59</v>
      </c>
      <c r="B60" s="24" t="s">
        <v>74</v>
      </c>
      <c r="C60" s="27">
        <v>2.4300000000000002</v>
      </c>
      <c r="D60" s="28">
        <v>-0.52849999999999997</v>
      </c>
      <c r="E60" s="30">
        <v>21.9</v>
      </c>
    </row>
    <row r="61" spans="1:5">
      <c r="A61" s="24">
        <v>60</v>
      </c>
      <c r="B61" s="24" t="s">
        <v>75</v>
      </c>
      <c r="C61" s="27">
        <v>2.39</v>
      </c>
      <c r="D61" s="28">
        <v>-0.53610000000000002</v>
      </c>
      <c r="E61" s="30">
        <v>64.599999999999994</v>
      </c>
    </row>
    <row r="62" spans="1:5">
      <c r="A62" s="24">
        <v>61</v>
      </c>
      <c r="B62" s="24" t="s">
        <v>76</v>
      </c>
      <c r="C62" s="27">
        <v>2.34</v>
      </c>
      <c r="D62" s="28">
        <v>-0.54620000000000002</v>
      </c>
      <c r="E62" s="30">
        <v>27.5</v>
      </c>
    </row>
    <row r="63" spans="1:5">
      <c r="A63" s="24">
        <v>62</v>
      </c>
      <c r="B63" s="24" t="s">
        <v>77</v>
      </c>
      <c r="C63" s="27">
        <v>2.34</v>
      </c>
      <c r="D63" s="28">
        <v>-0.54520000000000002</v>
      </c>
      <c r="E63" s="30">
        <v>83.9</v>
      </c>
    </row>
    <row r="64" spans="1:5">
      <c r="A64" s="24">
        <v>63</v>
      </c>
      <c r="B64" s="24" t="s">
        <v>78</v>
      </c>
      <c r="C64" s="27">
        <v>2.2799999999999998</v>
      </c>
      <c r="D64" s="28">
        <v>-0.55700000000000005</v>
      </c>
      <c r="E64" s="30">
        <v>52.5</v>
      </c>
    </row>
    <row r="65" spans="1:5">
      <c r="A65" s="24">
        <v>64</v>
      </c>
      <c r="B65" s="24" t="s">
        <v>79</v>
      </c>
      <c r="C65" s="27">
        <v>1.76</v>
      </c>
      <c r="D65" s="28">
        <v>-0.65769999999999995</v>
      </c>
      <c r="E65" s="30">
        <v>12.4</v>
      </c>
    </row>
  </sheetData>
  <sortState ref="A2:E65">
    <sortCondition descending="1" ref="C2:C65"/>
  </sortState>
  <mergeCells count="1">
    <mergeCell ref="G1:H1"/>
  </mergeCells>
  <dataValidations count="1">
    <dataValidation type="list" allowBlank="1" showInputMessage="1" showErrorMessage="1" sqref="H2">
      <formula1>Country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5"/>
  <dimension ref="A1:J65"/>
  <sheetViews>
    <sheetView workbookViewId="0">
      <selection activeCell="G7" sqref="G7"/>
    </sheetView>
  </sheetViews>
  <sheetFormatPr defaultRowHeight="14.4"/>
  <cols>
    <col min="1" max="1" width="3" bestFit="1" customWidth="1"/>
    <col min="2" max="2" width="18.44140625" bestFit="1" customWidth="1"/>
    <col min="3" max="3" width="12.21875" bestFit="1" customWidth="1"/>
    <col min="4" max="4" width="12.77734375" bestFit="1" customWidth="1"/>
    <col min="5" max="5" width="21.88671875" bestFit="1" customWidth="1"/>
    <col min="7" max="7" width="12.21875" bestFit="1" customWidth="1"/>
    <col min="8" max="8" width="12.77734375" bestFit="1" customWidth="1"/>
    <col min="9" max="10" width="21.88671875" bestFit="1" customWidth="1"/>
  </cols>
  <sheetData>
    <row r="1" spans="1:10">
      <c r="A1" s="25" t="s">
        <v>0</v>
      </c>
      <c r="B1" s="25" t="s">
        <v>1</v>
      </c>
      <c r="C1" s="25" t="s">
        <v>2</v>
      </c>
      <c r="D1" s="25" t="s">
        <v>3</v>
      </c>
      <c r="E1" s="25" t="s">
        <v>104</v>
      </c>
      <c r="G1" s="24"/>
      <c r="H1" s="25" t="s">
        <v>2</v>
      </c>
      <c r="I1" s="25" t="s">
        <v>3</v>
      </c>
      <c r="J1" s="25" t="s">
        <v>104</v>
      </c>
    </row>
    <row r="2" spans="1:10">
      <c r="A2" s="24">
        <v>1</v>
      </c>
      <c r="B2" s="24" t="s">
        <v>4</v>
      </c>
      <c r="C2" s="27">
        <v>6.71</v>
      </c>
      <c r="D2" s="28">
        <v>0.30330000000000001</v>
      </c>
      <c r="E2" s="30">
        <v>118.7</v>
      </c>
      <c r="G2" s="25" t="s">
        <v>105</v>
      </c>
      <c r="H2" s="27">
        <f>MIN(C2:C65)</f>
        <v>1.76</v>
      </c>
      <c r="I2" s="31">
        <f>MIN(D2:D65)</f>
        <v>-0.65769999999999995</v>
      </c>
      <c r="J2" s="30">
        <f>MIN(E2:E65)</f>
        <v>12.4</v>
      </c>
    </row>
    <row r="3" spans="1:10">
      <c r="A3" s="24">
        <v>2</v>
      </c>
      <c r="B3" s="24" t="s">
        <v>5</v>
      </c>
      <c r="C3" s="27">
        <v>6.26</v>
      </c>
      <c r="D3" s="28">
        <v>0.21629999999999999</v>
      </c>
      <c r="E3" s="30">
        <v>95</v>
      </c>
      <c r="G3" s="25" t="s">
        <v>106</v>
      </c>
      <c r="H3" s="27">
        <f>MAX(C2:C65)</f>
        <v>6.71</v>
      </c>
      <c r="I3" s="31">
        <f>MAX(D2:D65)</f>
        <v>0.30330000000000001</v>
      </c>
      <c r="J3" s="30">
        <f>MAX(E2:E65)</f>
        <v>127.1</v>
      </c>
    </row>
    <row r="4" spans="1:10">
      <c r="A4" s="24">
        <v>3</v>
      </c>
      <c r="B4" s="24" t="s">
        <v>6</v>
      </c>
      <c r="C4" s="27">
        <v>6.08</v>
      </c>
      <c r="D4" s="28">
        <v>0.18149999999999999</v>
      </c>
      <c r="E4" s="30">
        <v>38.4</v>
      </c>
      <c r="G4" s="25" t="s">
        <v>107</v>
      </c>
      <c r="H4" s="32">
        <f>AVERAGE(C:C)</f>
        <v>4.0915624999999984</v>
      </c>
      <c r="I4" s="31">
        <f>AVERAGE(D:D)</f>
        <v>-0.20584999999999998</v>
      </c>
      <c r="J4" s="30">
        <f>AVERAGE(E:E)</f>
        <v>67.473437499999989</v>
      </c>
    </row>
    <row r="5" spans="1:10">
      <c r="A5" s="24">
        <v>4</v>
      </c>
      <c r="B5" s="24" t="s">
        <v>7</v>
      </c>
      <c r="C5" s="27">
        <v>5.59</v>
      </c>
      <c r="D5" s="28">
        <v>8.5300000000000001E-2</v>
      </c>
      <c r="E5" s="30">
        <v>101.2</v>
      </c>
    </row>
    <row r="6" spans="1:10">
      <c r="A6" s="24">
        <v>5</v>
      </c>
      <c r="B6" s="24" t="s">
        <v>8</v>
      </c>
      <c r="C6" s="27">
        <v>5.25</v>
      </c>
      <c r="D6" s="28">
        <v>1.9699999999999999E-2</v>
      </c>
      <c r="E6" s="30">
        <v>102.1</v>
      </c>
      <c r="G6" s="33" t="s">
        <v>139</v>
      </c>
    </row>
    <row r="7" spans="1:10">
      <c r="A7" s="24">
        <v>6</v>
      </c>
      <c r="B7" s="24" t="s">
        <v>82</v>
      </c>
      <c r="C7" s="27">
        <v>5.15</v>
      </c>
      <c r="D7" s="29">
        <v>0</v>
      </c>
      <c r="E7" s="30">
        <v>115.7</v>
      </c>
      <c r="G7" s="126">
        <f>COUNTA(B2:B65)</f>
        <v>64</v>
      </c>
    </row>
    <row r="8" spans="1:10">
      <c r="A8" s="24">
        <v>7</v>
      </c>
      <c r="B8" s="24" t="s">
        <v>9</v>
      </c>
      <c r="C8" s="27">
        <v>5.08</v>
      </c>
      <c r="D8" s="28">
        <v>-1.4E-2</v>
      </c>
      <c r="E8" s="30">
        <v>22.7</v>
      </c>
    </row>
    <row r="9" spans="1:10">
      <c r="A9" s="24">
        <v>8</v>
      </c>
      <c r="B9" s="24" t="s">
        <v>10</v>
      </c>
      <c r="C9" s="27">
        <v>4.95</v>
      </c>
      <c r="D9" s="28">
        <v>-3.9699999999999999E-2</v>
      </c>
      <c r="E9" s="30">
        <v>80.5</v>
      </c>
    </row>
    <row r="10" spans="1:10">
      <c r="A10" s="24">
        <v>9</v>
      </c>
      <c r="B10" s="24" t="s">
        <v>11</v>
      </c>
      <c r="C10" s="27">
        <v>4.9000000000000004</v>
      </c>
      <c r="D10" s="28">
        <v>-4.8399999999999999E-2</v>
      </c>
      <c r="E10" s="30">
        <v>123.4</v>
      </c>
    </row>
    <row r="11" spans="1:10">
      <c r="A11" s="24">
        <v>10</v>
      </c>
      <c r="B11" s="24" t="s">
        <v>13</v>
      </c>
      <c r="C11" s="27">
        <v>4.7699999999999996</v>
      </c>
      <c r="D11" s="28">
        <v>-7.4700000000000003E-2</v>
      </c>
      <c r="E11" s="30">
        <v>91.2</v>
      </c>
    </row>
    <row r="12" spans="1:10">
      <c r="A12" s="24">
        <v>11</v>
      </c>
      <c r="B12" s="24" t="s">
        <v>14</v>
      </c>
      <c r="C12" s="27">
        <v>4.7699999999999996</v>
      </c>
      <c r="D12" s="28">
        <v>-7.4700000000000003E-2</v>
      </c>
      <c r="E12" s="30">
        <v>94.5</v>
      </c>
    </row>
    <row r="13" spans="1:10">
      <c r="A13" s="24">
        <v>12</v>
      </c>
      <c r="B13" s="24" t="s">
        <v>15</v>
      </c>
      <c r="C13" s="27">
        <v>4.7699999999999996</v>
      </c>
      <c r="D13" s="28">
        <v>-7.4700000000000003E-2</v>
      </c>
      <c r="E13" s="30">
        <v>54.8</v>
      </c>
    </row>
    <row r="14" spans="1:10">
      <c r="A14" s="24">
        <v>13</v>
      </c>
      <c r="B14" s="24" t="s">
        <v>16</v>
      </c>
      <c r="C14" s="27">
        <v>4.7699999999999996</v>
      </c>
      <c r="D14" s="28">
        <v>-7.4700000000000003E-2</v>
      </c>
      <c r="E14" s="30">
        <v>61.4</v>
      </c>
    </row>
    <row r="15" spans="1:10">
      <c r="A15" s="24">
        <v>14</v>
      </c>
      <c r="B15" s="24" t="s">
        <v>17</v>
      </c>
      <c r="C15" s="27">
        <v>4.7699999999999996</v>
      </c>
      <c r="D15" s="28">
        <v>-7.4700000000000003E-2</v>
      </c>
      <c r="E15" s="30">
        <v>98.8</v>
      </c>
    </row>
    <row r="16" spans="1:10">
      <c r="A16" s="24">
        <v>15</v>
      </c>
      <c r="B16" s="24" t="s">
        <v>18</v>
      </c>
      <c r="C16" s="27">
        <v>4.7699999999999996</v>
      </c>
      <c r="D16" s="28">
        <v>-7.4700000000000003E-2</v>
      </c>
      <c r="E16" s="30">
        <v>86.2</v>
      </c>
    </row>
    <row r="17" spans="1:5">
      <c r="A17" s="24">
        <v>16</v>
      </c>
      <c r="B17" s="24" t="s">
        <v>19</v>
      </c>
      <c r="C17" s="27">
        <v>4.7699999999999996</v>
      </c>
      <c r="D17" s="28">
        <v>-7.4700000000000003E-2</v>
      </c>
      <c r="E17" s="30">
        <v>107.6</v>
      </c>
    </row>
    <row r="18" spans="1:5">
      <c r="A18" s="24">
        <v>17</v>
      </c>
      <c r="B18" s="24" t="s">
        <v>20</v>
      </c>
      <c r="C18" s="27">
        <v>4.7699999999999996</v>
      </c>
      <c r="D18" s="28">
        <v>-7.4700000000000003E-2</v>
      </c>
      <c r="E18" s="30">
        <v>41.9</v>
      </c>
    </row>
    <row r="19" spans="1:5">
      <c r="A19" s="24">
        <v>18</v>
      </c>
      <c r="B19" s="24" t="s">
        <v>21</v>
      </c>
      <c r="C19" s="27">
        <v>4.7699999999999996</v>
      </c>
      <c r="D19" s="28">
        <v>-7.4700000000000003E-2</v>
      </c>
      <c r="E19" s="30">
        <v>82.6</v>
      </c>
    </row>
    <row r="20" spans="1:5">
      <c r="A20" s="24">
        <v>19</v>
      </c>
      <c r="B20" s="24" t="s">
        <v>22</v>
      </c>
      <c r="C20" s="27">
        <v>4.7699999999999996</v>
      </c>
      <c r="D20" s="28">
        <v>-7.4700000000000003E-2</v>
      </c>
      <c r="E20" s="30">
        <v>66.5</v>
      </c>
    </row>
    <row r="21" spans="1:5">
      <c r="A21" s="24">
        <v>20</v>
      </c>
      <c r="B21" s="24" t="s">
        <v>23</v>
      </c>
      <c r="C21" s="27">
        <v>4.7699999999999996</v>
      </c>
      <c r="D21" s="28">
        <v>-7.4700000000000003E-2</v>
      </c>
      <c r="E21" s="30">
        <v>52.9</v>
      </c>
    </row>
    <row r="22" spans="1:5">
      <c r="A22" s="24">
        <v>21</v>
      </c>
      <c r="B22" s="24" t="s">
        <v>24</v>
      </c>
      <c r="C22" s="27">
        <v>4.7699999999999996</v>
      </c>
      <c r="D22" s="28">
        <v>-7.4700000000000003E-2</v>
      </c>
      <c r="E22" s="30">
        <v>56.7</v>
      </c>
    </row>
    <row r="23" spans="1:5">
      <c r="A23" s="24">
        <v>22</v>
      </c>
      <c r="B23" s="24" t="s">
        <v>25</v>
      </c>
      <c r="C23" s="27">
        <v>4.7699999999999996</v>
      </c>
      <c r="D23" s="28">
        <v>-7.4700000000000003E-2</v>
      </c>
      <c r="E23" s="30">
        <v>127.1</v>
      </c>
    </row>
    <row r="24" spans="1:5">
      <c r="A24" s="24">
        <v>23</v>
      </c>
      <c r="B24" s="24" t="s">
        <v>26</v>
      </c>
      <c r="C24" s="27">
        <v>4.7699999999999996</v>
      </c>
      <c r="D24" s="28">
        <v>-7.4700000000000003E-2</v>
      </c>
      <c r="E24" s="30">
        <v>50.6</v>
      </c>
    </row>
    <row r="25" spans="1:5">
      <c r="A25" s="24">
        <v>24</v>
      </c>
      <c r="B25" s="24" t="s">
        <v>28</v>
      </c>
      <c r="C25" s="27">
        <v>4.7699999999999996</v>
      </c>
      <c r="D25" s="28">
        <v>-7.4700000000000003E-2</v>
      </c>
      <c r="E25" s="30">
        <v>107.8</v>
      </c>
    </row>
    <row r="26" spans="1:5">
      <c r="A26" s="24">
        <v>25</v>
      </c>
      <c r="B26" s="24" t="s">
        <v>29</v>
      </c>
      <c r="C26" s="27">
        <v>4.7699999999999996</v>
      </c>
      <c r="D26" s="28">
        <v>-7.4700000000000003E-2</v>
      </c>
      <c r="E26" s="30">
        <v>51.7</v>
      </c>
    </row>
    <row r="27" spans="1:5">
      <c r="A27" s="24">
        <v>26</v>
      </c>
      <c r="B27" s="24" t="s">
        <v>33</v>
      </c>
      <c r="C27" s="27">
        <v>4.7699999999999996</v>
      </c>
      <c r="D27" s="28">
        <v>-7.4700000000000003E-2</v>
      </c>
      <c r="E27" s="30">
        <v>56.3</v>
      </c>
    </row>
    <row r="28" spans="1:5">
      <c r="A28" s="24">
        <v>27</v>
      </c>
      <c r="B28" s="24" t="s">
        <v>34</v>
      </c>
      <c r="C28" s="27">
        <v>4.7699999999999996</v>
      </c>
      <c r="D28" s="28">
        <v>-7.4700000000000003E-2</v>
      </c>
      <c r="E28" s="30">
        <v>61.7</v>
      </c>
    </row>
    <row r="29" spans="1:5">
      <c r="A29" s="24">
        <v>28</v>
      </c>
      <c r="B29" s="24" t="s">
        <v>35</v>
      </c>
      <c r="C29" s="27">
        <v>4.7699999999999996</v>
      </c>
      <c r="D29" s="28">
        <v>-7.4700000000000003E-2</v>
      </c>
      <c r="E29" s="30">
        <v>82.5</v>
      </c>
    </row>
    <row r="30" spans="1:5">
      <c r="A30" s="24">
        <v>29</v>
      </c>
      <c r="B30" s="24" t="s">
        <v>37</v>
      </c>
      <c r="C30" s="27">
        <v>4.63</v>
      </c>
      <c r="D30" s="28">
        <v>-0.1018</v>
      </c>
      <c r="E30" s="30">
        <v>110.9</v>
      </c>
    </row>
    <row r="31" spans="1:5">
      <c r="A31" s="24">
        <v>30</v>
      </c>
      <c r="B31" s="24" t="s">
        <v>38</v>
      </c>
      <c r="C31" s="27">
        <v>4.57</v>
      </c>
      <c r="D31" s="28">
        <v>-0.11269999999999999</v>
      </c>
      <c r="E31" s="30">
        <v>36.799999999999997</v>
      </c>
    </row>
    <row r="32" spans="1:5">
      <c r="A32" s="24">
        <v>31</v>
      </c>
      <c r="B32" s="24" t="s">
        <v>39</v>
      </c>
      <c r="C32" s="27">
        <v>4.53</v>
      </c>
      <c r="D32" s="28">
        <v>-0.12089999999999999</v>
      </c>
      <c r="E32" s="30">
        <v>101.9</v>
      </c>
    </row>
    <row r="33" spans="1:5">
      <c r="A33" s="24">
        <v>32</v>
      </c>
      <c r="B33" s="24" t="s">
        <v>40</v>
      </c>
      <c r="C33" s="27">
        <v>4.4400000000000004</v>
      </c>
      <c r="D33" s="28">
        <v>-0.13789999999999999</v>
      </c>
      <c r="E33" s="30">
        <v>98.9</v>
      </c>
    </row>
    <row r="34" spans="1:5">
      <c r="A34" s="24">
        <v>33</v>
      </c>
      <c r="B34" s="24" t="s">
        <v>41</v>
      </c>
      <c r="C34" s="27">
        <v>4.43</v>
      </c>
      <c r="D34" s="28">
        <v>-0.1404</v>
      </c>
      <c r="E34" s="30">
        <v>93</v>
      </c>
    </row>
    <row r="35" spans="1:5">
      <c r="A35" s="24">
        <v>34</v>
      </c>
      <c r="B35" s="24" t="s">
        <v>42</v>
      </c>
      <c r="C35" s="27">
        <v>4.25</v>
      </c>
      <c r="D35" s="28">
        <v>-0.17530000000000001</v>
      </c>
      <c r="E35" s="30">
        <v>28.7</v>
      </c>
    </row>
    <row r="36" spans="1:5">
      <c r="A36" s="24">
        <v>35</v>
      </c>
      <c r="B36" s="24" t="s">
        <v>44</v>
      </c>
      <c r="C36" s="27">
        <v>4.24</v>
      </c>
      <c r="D36" s="28">
        <v>-0.17660000000000001</v>
      </c>
      <c r="E36" s="30">
        <v>95.6</v>
      </c>
    </row>
    <row r="37" spans="1:5">
      <c r="A37" s="24">
        <v>36</v>
      </c>
      <c r="B37" s="24" t="s">
        <v>45</v>
      </c>
      <c r="C37" s="27">
        <v>4.2300000000000004</v>
      </c>
      <c r="D37" s="28">
        <v>-0.17879999999999999</v>
      </c>
      <c r="E37" s="30">
        <v>96.7</v>
      </c>
    </row>
    <row r="38" spans="1:5">
      <c r="A38" s="24">
        <v>37</v>
      </c>
      <c r="B38" s="24" t="s">
        <v>46</v>
      </c>
      <c r="C38" s="27">
        <v>3.97</v>
      </c>
      <c r="D38" s="28">
        <v>-0.2288</v>
      </c>
      <c r="E38" s="30">
        <v>71.8</v>
      </c>
    </row>
    <row r="39" spans="1:5">
      <c r="A39" s="24">
        <v>38</v>
      </c>
      <c r="B39" s="24" t="s">
        <v>49</v>
      </c>
      <c r="C39" s="27">
        <v>3.72</v>
      </c>
      <c r="D39" s="28">
        <v>-0.2772</v>
      </c>
      <c r="E39" s="30">
        <v>16</v>
      </c>
    </row>
    <row r="40" spans="1:5">
      <c r="A40" s="24">
        <v>39</v>
      </c>
      <c r="B40" s="24" t="s">
        <v>50</v>
      </c>
      <c r="C40" s="27">
        <v>3.69</v>
      </c>
      <c r="D40" s="28">
        <v>-0.2838</v>
      </c>
      <c r="E40" s="30">
        <v>108.2</v>
      </c>
    </row>
    <row r="41" spans="1:5">
      <c r="A41" s="24">
        <v>40</v>
      </c>
      <c r="B41" s="24" t="s">
        <v>51</v>
      </c>
      <c r="C41" s="27">
        <v>3.68</v>
      </c>
      <c r="D41" s="28">
        <v>-0.28460000000000002</v>
      </c>
      <c r="E41" s="30">
        <v>56.2</v>
      </c>
    </row>
    <row r="42" spans="1:5">
      <c r="A42" s="24">
        <v>41</v>
      </c>
      <c r="B42" s="24" t="s">
        <v>52</v>
      </c>
      <c r="C42" s="27">
        <v>3.66</v>
      </c>
      <c r="D42" s="28">
        <v>-0.28889999999999999</v>
      </c>
      <c r="E42" s="30">
        <v>37.299999999999997</v>
      </c>
    </row>
    <row r="43" spans="1:5">
      <c r="A43" s="24">
        <v>42</v>
      </c>
      <c r="B43" s="24" t="s">
        <v>54</v>
      </c>
      <c r="C43" s="27">
        <v>3.59</v>
      </c>
      <c r="D43" s="28">
        <v>-0.30320000000000003</v>
      </c>
      <c r="E43" s="30">
        <v>64</v>
      </c>
    </row>
    <row r="44" spans="1:5">
      <c r="A44" s="24">
        <v>43</v>
      </c>
      <c r="B44" s="24" t="s">
        <v>55</v>
      </c>
      <c r="C44" s="27">
        <v>3.57</v>
      </c>
      <c r="D44" s="28">
        <v>-0.30669999999999997</v>
      </c>
      <c r="E44" s="30">
        <v>31.3</v>
      </c>
    </row>
    <row r="45" spans="1:5">
      <c r="A45" s="24">
        <v>44</v>
      </c>
      <c r="B45" s="24" t="s">
        <v>56</v>
      </c>
      <c r="C45" s="27">
        <v>3.57</v>
      </c>
      <c r="D45" s="28">
        <v>-0.30690000000000001</v>
      </c>
      <c r="E45" s="30">
        <v>123.6</v>
      </c>
    </row>
    <row r="46" spans="1:5">
      <c r="A46" s="24">
        <v>45</v>
      </c>
      <c r="B46" s="24" t="s">
        <v>85</v>
      </c>
      <c r="C46" s="27">
        <v>3.56</v>
      </c>
      <c r="D46" s="28">
        <v>-0.30930000000000002</v>
      </c>
      <c r="E46" s="30">
        <v>62.3</v>
      </c>
    </row>
    <row r="47" spans="1:5">
      <c r="A47" s="24">
        <v>46</v>
      </c>
      <c r="B47" s="24" t="s">
        <v>57</v>
      </c>
      <c r="C47" s="27">
        <v>3.5</v>
      </c>
      <c r="D47" s="29">
        <v>-0.32</v>
      </c>
      <c r="E47" s="30">
        <v>85.5</v>
      </c>
    </row>
    <row r="48" spans="1:5">
      <c r="A48" s="24">
        <v>47</v>
      </c>
      <c r="B48" s="24" t="s">
        <v>58</v>
      </c>
      <c r="C48" s="27">
        <v>3.5</v>
      </c>
      <c r="D48" s="28">
        <v>-0.32119999999999999</v>
      </c>
      <c r="E48" s="30">
        <v>33.200000000000003</v>
      </c>
    </row>
    <row r="49" spans="1:5">
      <c r="A49" s="24">
        <v>48</v>
      </c>
      <c r="B49" s="24" t="s">
        <v>59</v>
      </c>
      <c r="C49" s="27">
        <v>3.48</v>
      </c>
      <c r="D49" s="28">
        <v>-0.3241</v>
      </c>
      <c r="E49" s="30">
        <v>31.1</v>
      </c>
    </row>
    <row r="50" spans="1:5">
      <c r="A50" s="24">
        <v>49</v>
      </c>
      <c r="B50" s="24" t="s">
        <v>60</v>
      </c>
      <c r="C50" s="27">
        <v>3.43</v>
      </c>
      <c r="D50" s="28">
        <v>-0.33410000000000001</v>
      </c>
      <c r="E50" s="30">
        <v>43.5</v>
      </c>
    </row>
    <row r="51" spans="1:5">
      <c r="A51" s="24">
        <v>50</v>
      </c>
      <c r="B51" s="24" t="s">
        <v>62</v>
      </c>
      <c r="C51" s="27">
        <v>3.24</v>
      </c>
      <c r="D51" s="28">
        <v>-0.37109999999999999</v>
      </c>
      <c r="E51" s="30">
        <v>38</v>
      </c>
    </row>
    <row r="52" spans="1:5">
      <c r="A52" s="24">
        <v>51</v>
      </c>
      <c r="B52" s="24" t="s">
        <v>63</v>
      </c>
      <c r="C52" s="27">
        <v>3.16</v>
      </c>
      <c r="D52" s="28">
        <v>-0.3871</v>
      </c>
      <c r="E52" s="30">
        <v>24.4</v>
      </c>
    </row>
    <row r="53" spans="1:5">
      <c r="A53" s="24">
        <v>52</v>
      </c>
      <c r="B53" s="24" t="s">
        <v>65</v>
      </c>
      <c r="C53" s="27">
        <v>2.95</v>
      </c>
      <c r="D53" s="28">
        <v>-0.4279</v>
      </c>
      <c r="E53" s="30">
        <v>31.5</v>
      </c>
    </row>
    <row r="54" spans="1:5">
      <c r="A54" s="24">
        <v>53</v>
      </c>
      <c r="B54" s="24" t="s">
        <v>66</v>
      </c>
      <c r="C54" s="27">
        <v>2.83</v>
      </c>
      <c r="D54" s="28">
        <v>-0.45069999999999999</v>
      </c>
      <c r="E54" s="30">
        <v>100.4</v>
      </c>
    </row>
    <row r="55" spans="1:5">
      <c r="A55" s="24">
        <v>54</v>
      </c>
      <c r="B55" s="24" t="s">
        <v>67</v>
      </c>
      <c r="C55" s="27">
        <v>2.77</v>
      </c>
      <c r="D55" s="28">
        <v>-0.46260000000000001</v>
      </c>
      <c r="E55" s="30">
        <v>32</v>
      </c>
    </row>
    <row r="56" spans="1:5">
      <c r="A56" s="24">
        <v>55</v>
      </c>
      <c r="B56" s="24" t="s">
        <v>68</v>
      </c>
      <c r="C56" s="27">
        <v>2.75</v>
      </c>
      <c r="D56" s="28">
        <v>-0.46510000000000001</v>
      </c>
      <c r="E56" s="30">
        <v>22.4</v>
      </c>
    </row>
    <row r="57" spans="1:5">
      <c r="A57" s="24">
        <v>56</v>
      </c>
      <c r="B57" s="24" t="s">
        <v>70</v>
      </c>
      <c r="C57" s="27">
        <v>2.68</v>
      </c>
      <c r="D57" s="28">
        <v>-0.48039999999999999</v>
      </c>
      <c r="E57" s="30">
        <v>31</v>
      </c>
    </row>
    <row r="58" spans="1:5">
      <c r="A58" s="24">
        <v>57</v>
      </c>
      <c r="B58" s="24" t="s">
        <v>71</v>
      </c>
      <c r="C58" s="27">
        <v>2.65</v>
      </c>
      <c r="D58" s="28">
        <v>-0.4859</v>
      </c>
      <c r="E58" s="30">
        <v>53.1</v>
      </c>
    </row>
    <row r="59" spans="1:5">
      <c r="A59" s="24">
        <v>58</v>
      </c>
      <c r="B59" s="24" t="s">
        <v>73</v>
      </c>
      <c r="C59" s="27">
        <v>2.4500000000000002</v>
      </c>
      <c r="D59" s="28">
        <v>-0.52439999999999998</v>
      </c>
      <c r="E59" s="30">
        <v>65.7</v>
      </c>
    </row>
    <row r="60" spans="1:5">
      <c r="A60" s="24">
        <v>59</v>
      </c>
      <c r="B60" s="24" t="s">
        <v>74</v>
      </c>
      <c r="C60" s="27">
        <v>2.4300000000000002</v>
      </c>
      <c r="D60" s="28">
        <v>-0.52849999999999997</v>
      </c>
      <c r="E60" s="30">
        <v>21.9</v>
      </c>
    </row>
    <row r="61" spans="1:5">
      <c r="A61" s="24">
        <v>60</v>
      </c>
      <c r="B61" s="24" t="s">
        <v>75</v>
      </c>
      <c r="C61" s="27">
        <v>2.39</v>
      </c>
      <c r="D61" s="28">
        <v>-0.53610000000000002</v>
      </c>
      <c r="E61" s="30">
        <v>64.599999999999994</v>
      </c>
    </row>
    <row r="62" spans="1:5">
      <c r="A62" s="24">
        <v>61</v>
      </c>
      <c r="B62" s="24" t="s">
        <v>76</v>
      </c>
      <c r="C62" s="27">
        <v>2.34</v>
      </c>
      <c r="D62" s="28">
        <v>-0.54620000000000002</v>
      </c>
      <c r="E62" s="30">
        <v>27.5</v>
      </c>
    </row>
    <row r="63" spans="1:5">
      <c r="A63" s="24">
        <v>62</v>
      </c>
      <c r="B63" s="24" t="s">
        <v>77</v>
      </c>
      <c r="C63" s="27">
        <v>2.34</v>
      </c>
      <c r="D63" s="28">
        <v>-0.54520000000000002</v>
      </c>
      <c r="E63" s="30">
        <v>83.9</v>
      </c>
    </row>
    <row r="64" spans="1:5">
      <c r="A64" s="24">
        <v>63</v>
      </c>
      <c r="B64" s="24" t="s">
        <v>78</v>
      </c>
      <c r="C64" s="27">
        <v>2.2799999999999998</v>
      </c>
      <c r="D64" s="28">
        <v>-0.55700000000000005</v>
      </c>
      <c r="E64" s="30">
        <v>52.5</v>
      </c>
    </row>
    <row r="65" spans="1:5">
      <c r="A65" s="24">
        <v>64</v>
      </c>
      <c r="B65" s="24" t="s">
        <v>79</v>
      </c>
      <c r="C65" s="27">
        <v>1.76</v>
      </c>
      <c r="D65" s="28">
        <v>-0.65769999999999995</v>
      </c>
      <c r="E65" s="30">
        <v>12.4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6"/>
  <dimension ref="A1:E65"/>
  <sheetViews>
    <sheetView topLeftCell="B25" workbookViewId="0">
      <selection activeCell="R24" sqref="R24"/>
    </sheetView>
  </sheetViews>
  <sheetFormatPr defaultRowHeight="14.4"/>
  <cols>
    <col min="2" max="2" width="18.44140625" bestFit="1" customWidth="1"/>
    <col min="3" max="3" width="12.21875" bestFit="1" customWidth="1"/>
    <col min="4" max="4" width="12.77734375" bestFit="1" customWidth="1"/>
    <col min="5" max="5" width="21.88671875" bestFit="1" customWidth="1"/>
  </cols>
  <sheetData>
    <row r="1" spans="1:5">
      <c r="A1" s="25" t="s">
        <v>0</v>
      </c>
      <c r="B1" s="25" t="s">
        <v>1</v>
      </c>
      <c r="C1" s="25" t="s">
        <v>2</v>
      </c>
      <c r="D1" s="25" t="s">
        <v>3</v>
      </c>
      <c r="E1" s="25" t="s">
        <v>104</v>
      </c>
    </row>
    <row r="2" spans="1:5">
      <c r="A2" s="24">
        <v>1</v>
      </c>
      <c r="B2" s="24" t="s">
        <v>4</v>
      </c>
      <c r="C2" s="27">
        <v>6.71</v>
      </c>
      <c r="D2" s="28">
        <v>0.30330000000000001</v>
      </c>
      <c r="E2" s="30">
        <v>118.7</v>
      </c>
    </row>
    <row r="3" spans="1:5">
      <c r="A3" s="24">
        <v>2</v>
      </c>
      <c r="B3" s="24" t="s">
        <v>5</v>
      </c>
      <c r="C3" s="27">
        <v>6.26</v>
      </c>
      <c r="D3" s="28">
        <v>0.21629999999999999</v>
      </c>
      <c r="E3" s="30">
        <v>95</v>
      </c>
    </row>
    <row r="4" spans="1:5">
      <c r="A4" s="24">
        <v>3</v>
      </c>
      <c r="B4" s="24" t="s">
        <v>6</v>
      </c>
      <c r="C4" s="27">
        <v>6.08</v>
      </c>
      <c r="D4" s="28">
        <v>0.18149999999999999</v>
      </c>
      <c r="E4" s="30">
        <v>38.4</v>
      </c>
    </row>
    <row r="5" spans="1:5">
      <c r="A5" s="24">
        <v>4</v>
      </c>
      <c r="B5" s="24" t="s">
        <v>7</v>
      </c>
      <c r="C5" s="27">
        <v>5.59</v>
      </c>
      <c r="D5" s="28">
        <v>8.5300000000000001E-2</v>
      </c>
      <c r="E5" s="30">
        <v>101.2</v>
      </c>
    </row>
    <row r="6" spans="1:5">
      <c r="A6" s="24">
        <v>5</v>
      </c>
      <c r="B6" s="24" t="s">
        <v>8</v>
      </c>
      <c r="C6" s="27">
        <v>5.25</v>
      </c>
      <c r="D6" s="28">
        <v>1.9699999999999999E-2</v>
      </c>
      <c r="E6" s="30">
        <v>102.1</v>
      </c>
    </row>
    <row r="7" spans="1:5">
      <c r="A7" s="24">
        <v>6</v>
      </c>
      <c r="B7" s="24" t="s">
        <v>82</v>
      </c>
      <c r="C7" s="27">
        <v>5.15</v>
      </c>
      <c r="D7" s="29">
        <v>0</v>
      </c>
      <c r="E7" s="30">
        <v>115.7</v>
      </c>
    </row>
    <row r="8" spans="1:5">
      <c r="A8" s="24">
        <v>7</v>
      </c>
      <c r="B8" s="24" t="s">
        <v>9</v>
      </c>
      <c r="C8" s="27">
        <v>5.08</v>
      </c>
      <c r="D8" s="28">
        <v>-1.4E-2</v>
      </c>
      <c r="E8" s="30">
        <v>22.7</v>
      </c>
    </row>
    <row r="9" spans="1:5">
      <c r="A9" s="24">
        <v>8</v>
      </c>
      <c r="B9" s="24" t="s">
        <v>10</v>
      </c>
      <c r="C9" s="27">
        <v>4.95</v>
      </c>
      <c r="D9" s="28">
        <v>-3.9699999999999999E-2</v>
      </c>
      <c r="E9" s="30">
        <v>80.5</v>
      </c>
    </row>
    <row r="10" spans="1:5">
      <c r="A10" s="24">
        <v>9</v>
      </c>
      <c r="B10" s="24" t="s">
        <v>11</v>
      </c>
      <c r="C10" s="27">
        <v>4.9000000000000004</v>
      </c>
      <c r="D10" s="28">
        <v>-4.8399999999999999E-2</v>
      </c>
      <c r="E10" s="30">
        <v>123.4</v>
      </c>
    </row>
    <row r="11" spans="1:5">
      <c r="A11" s="24">
        <v>10</v>
      </c>
      <c r="B11" s="24" t="s">
        <v>13</v>
      </c>
      <c r="C11" s="27">
        <v>4.7699999999999996</v>
      </c>
      <c r="D11" s="28">
        <v>-7.4700000000000003E-2</v>
      </c>
      <c r="E11" s="30">
        <v>91.2</v>
      </c>
    </row>
    <row r="12" spans="1:5">
      <c r="A12" s="24">
        <v>11</v>
      </c>
      <c r="B12" s="24" t="s">
        <v>14</v>
      </c>
      <c r="C12" s="27">
        <v>4.7699999999999996</v>
      </c>
      <c r="D12" s="28">
        <v>-7.4700000000000003E-2</v>
      </c>
      <c r="E12" s="30">
        <v>94.5</v>
      </c>
    </row>
    <row r="13" spans="1:5">
      <c r="A13" s="24">
        <v>12</v>
      </c>
      <c r="B13" s="24" t="s">
        <v>15</v>
      </c>
      <c r="C13" s="27">
        <v>4.7699999999999996</v>
      </c>
      <c r="D13" s="28">
        <v>-7.4700000000000003E-2</v>
      </c>
      <c r="E13" s="30">
        <v>54.8</v>
      </c>
    </row>
    <row r="14" spans="1:5">
      <c r="A14" s="24">
        <v>13</v>
      </c>
      <c r="B14" s="24" t="s">
        <v>16</v>
      </c>
      <c r="C14" s="27">
        <v>4.7699999999999996</v>
      </c>
      <c r="D14" s="28">
        <v>-7.4700000000000003E-2</v>
      </c>
      <c r="E14" s="30">
        <v>61.4</v>
      </c>
    </row>
    <row r="15" spans="1:5">
      <c r="A15" s="24">
        <v>14</v>
      </c>
      <c r="B15" s="24" t="s">
        <v>17</v>
      </c>
      <c r="C15" s="27">
        <v>4.7699999999999996</v>
      </c>
      <c r="D15" s="28">
        <v>-7.4700000000000003E-2</v>
      </c>
      <c r="E15" s="30">
        <v>98.8</v>
      </c>
    </row>
    <row r="16" spans="1:5">
      <c r="A16" s="24">
        <v>15</v>
      </c>
      <c r="B16" s="24" t="s">
        <v>18</v>
      </c>
      <c r="C16" s="27">
        <v>4.7699999999999996</v>
      </c>
      <c r="D16" s="28">
        <v>-7.4700000000000003E-2</v>
      </c>
      <c r="E16" s="30">
        <v>86.2</v>
      </c>
    </row>
    <row r="17" spans="1:5">
      <c r="A17" s="24">
        <v>16</v>
      </c>
      <c r="B17" s="24" t="s">
        <v>19</v>
      </c>
      <c r="C17" s="27">
        <v>4.7699999999999996</v>
      </c>
      <c r="D17" s="28">
        <v>-7.4700000000000003E-2</v>
      </c>
      <c r="E17" s="30">
        <v>107.6</v>
      </c>
    </row>
    <row r="18" spans="1:5">
      <c r="A18" s="24">
        <v>17</v>
      </c>
      <c r="B18" s="24" t="s">
        <v>20</v>
      </c>
      <c r="C18" s="27">
        <v>4.7699999999999996</v>
      </c>
      <c r="D18" s="28">
        <v>-7.4700000000000003E-2</v>
      </c>
      <c r="E18" s="30">
        <v>41.9</v>
      </c>
    </row>
    <row r="19" spans="1:5">
      <c r="A19" s="24">
        <v>18</v>
      </c>
      <c r="B19" s="24" t="s">
        <v>21</v>
      </c>
      <c r="C19" s="27">
        <v>4.7699999999999996</v>
      </c>
      <c r="D19" s="28">
        <v>-7.4700000000000003E-2</v>
      </c>
      <c r="E19" s="30">
        <v>82.6</v>
      </c>
    </row>
    <row r="20" spans="1:5">
      <c r="A20" s="24">
        <v>19</v>
      </c>
      <c r="B20" s="24" t="s">
        <v>22</v>
      </c>
      <c r="C20" s="27">
        <v>4.7699999999999996</v>
      </c>
      <c r="D20" s="28">
        <v>-7.4700000000000003E-2</v>
      </c>
      <c r="E20" s="30">
        <v>66.5</v>
      </c>
    </row>
    <row r="21" spans="1:5">
      <c r="A21" s="24">
        <v>20</v>
      </c>
      <c r="B21" s="24" t="s">
        <v>23</v>
      </c>
      <c r="C21" s="27">
        <v>4.7699999999999996</v>
      </c>
      <c r="D21" s="28">
        <v>-7.4700000000000003E-2</v>
      </c>
      <c r="E21" s="30">
        <v>52.9</v>
      </c>
    </row>
    <row r="22" spans="1:5">
      <c r="A22" s="24">
        <v>21</v>
      </c>
      <c r="B22" s="24" t="s">
        <v>24</v>
      </c>
      <c r="C22" s="27">
        <v>4.7699999999999996</v>
      </c>
      <c r="D22" s="28">
        <v>-7.4700000000000003E-2</v>
      </c>
      <c r="E22" s="30">
        <v>56.7</v>
      </c>
    </row>
    <row r="23" spans="1:5">
      <c r="A23" s="24">
        <v>22</v>
      </c>
      <c r="B23" s="24" t="s">
        <v>25</v>
      </c>
      <c r="C23" s="27">
        <v>4.7699999999999996</v>
      </c>
      <c r="D23" s="28">
        <v>-7.4700000000000003E-2</v>
      </c>
      <c r="E23" s="30">
        <v>127.1</v>
      </c>
    </row>
    <row r="24" spans="1:5">
      <c r="A24" s="24">
        <v>23</v>
      </c>
      <c r="B24" s="24" t="s">
        <v>26</v>
      </c>
      <c r="C24" s="27">
        <v>4.7699999999999996</v>
      </c>
      <c r="D24" s="28">
        <v>-7.4700000000000003E-2</v>
      </c>
      <c r="E24" s="30">
        <v>50.6</v>
      </c>
    </row>
    <row r="25" spans="1:5">
      <c r="A25" s="24">
        <v>24</v>
      </c>
      <c r="B25" s="24" t="s">
        <v>28</v>
      </c>
      <c r="C25" s="27">
        <v>4.7699999999999996</v>
      </c>
      <c r="D25" s="28">
        <v>-7.4700000000000003E-2</v>
      </c>
      <c r="E25" s="30">
        <v>107.8</v>
      </c>
    </row>
    <row r="26" spans="1:5">
      <c r="A26" s="24">
        <v>25</v>
      </c>
      <c r="B26" s="24" t="s">
        <v>29</v>
      </c>
      <c r="C26" s="27">
        <v>4.7699999999999996</v>
      </c>
      <c r="D26" s="28">
        <v>-7.4700000000000003E-2</v>
      </c>
      <c r="E26" s="30">
        <v>51.7</v>
      </c>
    </row>
    <row r="27" spans="1:5">
      <c r="A27" s="24">
        <v>26</v>
      </c>
      <c r="B27" s="24" t="s">
        <v>33</v>
      </c>
      <c r="C27" s="27">
        <v>4.7699999999999996</v>
      </c>
      <c r="D27" s="28">
        <v>-7.4700000000000003E-2</v>
      </c>
      <c r="E27" s="30">
        <v>56.3</v>
      </c>
    </row>
    <row r="28" spans="1:5">
      <c r="A28" s="24">
        <v>27</v>
      </c>
      <c r="B28" s="24" t="s">
        <v>34</v>
      </c>
      <c r="C28" s="27">
        <v>4.7699999999999996</v>
      </c>
      <c r="D28" s="28">
        <v>-7.4700000000000003E-2</v>
      </c>
      <c r="E28" s="30">
        <v>61.7</v>
      </c>
    </row>
    <row r="29" spans="1:5">
      <c r="A29" s="24">
        <v>28</v>
      </c>
      <c r="B29" s="24" t="s">
        <v>35</v>
      </c>
      <c r="C29" s="27">
        <v>4.7699999999999996</v>
      </c>
      <c r="D29" s="28">
        <v>-7.4700000000000003E-2</v>
      </c>
      <c r="E29" s="30">
        <v>82.5</v>
      </c>
    </row>
    <row r="30" spans="1:5">
      <c r="A30" s="24">
        <v>29</v>
      </c>
      <c r="B30" s="24" t="s">
        <v>37</v>
      </c>
      <c r="C30" s="27">
        <v>4.63</v>
      </c>
      <c r="D30" s="28">
        <v>-0.1018</v>
      </c>
      <c r="E30" s="30">
        <v>110.9</v>
      </c>
    </row>
    <row r="31" spans="1:5">
      <c r="A31" s="24">
        <v>30</v>
      </c>
      <c r="B31" s="24" t="s">
        <v>38</v>
      </c>
      <c r="C31" s="27">
        <v>4.57</v>
      </c>
      <c r="D31" s="28">
        <v>-0.11269999999999999</v>
      </c>
      <c r="E31" s="30">
        <v>36.799999999999997</v>
      </c>
    </row>
    <row r="32" spans="1:5">
      <c r="A32" s="24">
        <v>31</v>
      </c>
      <c r="B32" s="24" t="s">
        <v>39</v>
      </c>
      <c r="C32" s="27">
        <v>4.53</v>
      </c>
      <c r="D32" s="28">
        <v>-0.12089999999999999</v>
      </c>
      <c r="E32" s="30">
        <v>101.9</v>
      </c>
    </row>
    <row r="33" spans="1:5">
      <c r="A33" s="24">
        <v>32</v>
      </c>
      <c r="B33" s="24" t="s">
        <v>40</v>
      </c>
      <c r="C33" s="27">
        <v>4.4400000000000004</v>
      </c>
      <c r="D33" s="28">
        <v>-0.13789999999999999</v>
      </c>
      <c r="E33" s="30">
        <v>98.9</v>
      </c>
    </row>
    <row r="34" spans="1:5">
      <c r="A34" s="24">
        <v>33</v>
      </c>
      <c r="B34" s="24" t="s">
        <v>41</v>
      </c>
      <c r="C34" s="27">
        <v>4.43</v>
      </c>
      <c r="D34" s="28">
        <v>-0.1404</v>
      </c>
      <c r="E34" s="30">
        <v>93</v>
      </c>
    </row>
    <row r="35" spans="1:5">
      <c r="A35" s="24">
        <v>34</v>
      </c>
      <c r="B35" s="24" t="s">
        <v>42</v>
      </c>
      <c r="C35" s="27">
        <v>4.25</v>
      </c>
      <c r="D35" s="28">
        <v>-0.17530000000000001</v>
      </c>
      <c r="E35" s="30">
        <v>28.7</v>
      </c>
    </row>
    <row r="36" spans="1:5">
      <c r="A36" s="24">
        <v>35</v>
      </c>
      <c r="B36" s="24" t="s">
        <v>44</v>
      </c>
      <c r="C36" s="27">
        <v>4.24</v>
      </c>
      <c r="D36" s="28">
        <v>-0.17660000000000001</v>
      </c>
      <c r="E36" s="30">
        <v>95.6</v>
      </c>
    </row>
    <row r="37" spans="1:5">
      <c r="A37" s="24">
        <v>36</v>
      </c>
      <c r="B37" s="24" t="s">
        <v>45</v>
      </c>
      <c r="C37" s="27">
        <v>4.2300000000000004</v>
      </c>
      <c r="D37" s="28">
        <v>-0.17879999999999999</v>
      </c>
      <c r="E37" s="30">
        <v>96.7</v>
      </c>
    </row>
    <row r="38" spans="1:5">
      <c r="A38" s="24">
        <v>37</v>
      </c>
      <c r="B38" s="24" t="s">
        <v>46</v>
      </c>
      <c r="C38" s="27">
        <v>3.97</v>
      </c>
      <c r="D38" s="28">
        <v>-0.2288</v>
      </c>
      <c r="E38" s="30">
        <v>71.8</v>
      </c>
    </row>
    <row r="39" spans="1:5">
      <c r="A39" s="24">
        <v>38</v>
      </c>
      <c r="B39" s="24" t="s">
        <v>49</v>
      </c>
      <c r="C39" s="27">
        <v>3.72</v>
      </c>
      <c r="D39" s="28">
        <v>-0.2772</v>
      </c>
      <c r="E39" s="30">
        <v>16</v>
      </c>
    </row>
    <row r="40" spans="1:5">
      <c r="A40" s="24">
        <v>39</v>
      </c>
      <c r="B40" s="24" t="s">
        <v>50</v>
      </c>
      <c r="C40" s="27">
        <v>3.69</v>
      </c>
      <c r="D40" s="28">
        <v>-0.2838</v>
      </c>
      <c r="E40" s="30">
        <v>108.2</v>
      </c>
    </row>
    <row r="41" spans="1:5">
      <c r="A41" s="24">
        <v>40</v>
      </c>
      <c r="B41" s="24" t="s">
        <v>51</v>
      </c>
      <c r="C41" s="27">
        <v>3.68</v>
      </c>
      <c r="D41" s="28">
        <v>-0.28460000000000002</v>
      </c>
      <c r="E41" s="30">
        <v>56.2</v>
      </c>
    </row>
    <row r="42" spans="1:5">
      <c r="A42" s="24">
        <v>41</v>
      </c>
      <c r="B42" s="24" t="s">
        <v>52</v>
      </c>
      <c r="C42" s="27">
        <v>3.66</v>
      </c>
      <c r="D42" s="28">
        <v>-0.28889999999999999</v>
      </c>
      <c r="E42" s="30">
        <v>37.299999999999997</v>
      </c>
    </row>
    <row r="43" spans="1:5">
      <c r="A43" s="24">
        <v>42</v>
      </c>
      <c r="B43" s="24" t="s">
        <v>54</v>
      </c>
      <c r="C43" s="27">
        <v>3.59</v>
      </c>
      <c r="D43" s="28">
        <v>-0.30320000000000003</v>
      </c>
      <c r="E43" s="30">
        <v>64</v>
      </c>
    </row>
    <row r="44" spans="1:5">
      <c r="A44" s="24">
        <v>43</v>
      </c>
      <c r="B44" s="24" t="s">
        <v>55</v>
      </c>
      <c r="C44" s="27">
        <v>3.57</v>
      </c>
      <c r="D44" s="28">
        <v>-0.30669999999999997</v>
      </c>
      <c r="E44" s="30">
        <v>31.3</v>
      </c>
    </row>
    <row r="45" spans="1:5">
      <c r="A45" s="24">
        <v>44</v>
      </c>
      <c r="B45" s="24" t="s">
        <v>56</v>
      </c>
      <c r="C45" s="27">
        <v>3.57</v>
      </c>
      <c r="D45" s="28">
        <v>-0.30690000000000001</v>
      </c>
      <c r="E45" s="30">
        <v>123.6</v>
      </c>
    </row>
    <row r="46" spans="1:5">
      <c r="A46" s="24">
        <v>45</v>
      </c>
      <c r="B46" s="24" t="s">
        <v>85</v>
      </c>
      <c r="C46" s="27">
        <v>3.56</v>
      </c>
      <c r="D46" s="28">
        <v>-0.30930000000000002</v>
      </c>
      <c r="E46" s="30">
        <v>62.3</v>
      </c>
    </row>
    <row r="47" spans="1:5">
      <c r="A47" s="24">
        <v>46</v>
      </c>
      <c r="B47" s="24" t="s">
        <v>57</v>
      </c>
      <c r="C47" s="27">
        <v>3.5</v>
      </c>
      <c r="D47" s="29">
        <v>-0.32</v>
      </c>
      <c r="E47" s="30">
        <v>85.5</v>
      </c>
    </row>
    <row r="48" spans="1:5">
      <c r="A48" s="24">
        <v>47</v>
      </c>
      <c r="B48" s="24" t="s">
        <v>58</v>
      </c>
      <c r="C48" s="27">
        <v>3.5</v>
      </c>
      <c r="D48" s="28">
        <v>-0.32119999999999999</v>
      </c>
      <c r="E48" s="30">
        <v>33.200000000000003</v>
      </c>
    </row>
    <row r="49" spans="1:5">
      <c r="A49" s="24">
        <v>48</v>
      </c>
      <c r="B49" s="24" t="s">
        <v>59</v>
      </c>
      <c r="C49" s="27">
        <v>3.48</v>
      </c>
      <c r="D49" s="28">
        <v>-0.3241</v>
      </c>
      <c r="E49" s="30">
        <v>31.1</v>
      </c>
    </row>
    <row r="50" spans="1:5">
      <c r="A50" s="24">
        <v>49</v>
      </c>
      <c r="B50" s="24" t="s">
        <v>60</v>
      </c>
      <c r="C50" s="27">
        <v>3.43</v>
      </c>
      <c r="D50" s="28">
        <v>-0.33410000000000001</v>
      </c>
      <c r="E50" s="30">
        <v>43.5</v>
      </c>
    </row>
    <row r="51" spans="1:5">
      <c r="A51" s="24">
        <v>50</v>
      </c>
      <c r="B51" s="24" t="s">
        <v>62</v>
      </c>
      <c r="C51" s="27">
        <v>3.24</v>
      </c>
      <c r="D51" s="28">
        <v>-0.37109999999999999</v>
      </c>
      <c r="E51" s="30">
        <v>38</v>
      </c>
    </row>
    <row r="52" spans="1:5">
      <c r="A52" s="24">
        <v>51</v>
      </c>
      <c r="B52" s="24" t="s">
        <v>63</v>
      </c>
      <c r="C52" s="27">
        <v>3.16</v>
      </c>
      <c r="D52" s="28">
        <v>-0.3871</v>
      </c>
      <c r="E52" s="30">
        <v>24.4</v>
      </c>
    </row>
    <row r="53" spans="1:5">
      <c r="A53" s="24">
        <v>52</v>
      </c>
      <c r="B53" s="24" t="s">
        <v>65</v>
      </c>
      <c r="C53" s="27">
        <v>2.95</v>
      </c>
      <c r="D53" s="28">
        <v>-0.4279</v>
      </c>
      <c r="E53" s="30">
        <v>31.5</v>
      </c>
    </row>
    <row r="54" spans="1:5">
      <c r="A54" s="24">
        <v>53</v>
      </c>
      <c r="B54" s="24" t="s">
        <v>66</v>
      </c>
      <c r="C54" s="27">
        <v>2.83</v>
      </c>
      <c r="D54" s="28">
        <v>-0.45069999999999999</v>
      </c>
      <c r="E54" s="30">
        <v>100.4</v>
      </c>
    </row>
    <row r="55" spans="1:5">
      <c r="A55" s="24">
        <v>54</v>
      </c>
      <c r="B55" s="24" t="s">
        <v>67</v>
      </c>
      <c r="C55" s="27">
        <v>2.77</v>
      </c>
      <c r="D55" s="28">
        <v>-0.46260000000000001</v>
      </c>
      <c r="E55" s="30">
        <v>32</v>
      </c>
    </row>
    <row r="56" spans="1:5">
      <c r="A56" s="24">
        <v>55</v>
      </c>
      <c r="B56" s="24" t="s">
        <v>68</v>
      </c>
      <c r="C56" s="27">
        <v>2.75</v>
      </c>
      <c r="D56" s="28">
        <v>-0.46510000000000001</v>
      </c>
      <c r="E56" s="30">
        <v>22.4</v>
      </c>
    </row>
    <row r="57" spans="1:5">
      <c r="A57" s="24">
        <v>56</v>
      </c>
      <c r="B57" s="24" t="s">
        <v>70</v>
      </c>
      <c r="C57" s="27">
        <v>2.68</v>
      </c>
      <c r="D57" s="28">
        <v>-0.48039999999999999</v>
      </c>
      <c r="E57" s="30">
        <v>31</v>
      </c>
    </row>
    <row r="58" spans="1:5">
      <c r="A58" s="24">
        <v>57</v>
      </c>
      <c r="B58" s="24" t="s">
        <v>71</v>
      </c>
      <c r="C58" s="27">
        <v>2.65</v>
      </c>
      <c r="D58" s="28">
        <v>-0.4859</v>
      </c>
      <c r="E58" s="30">
        <v>53.1</v>
      </c>
    </row>
    <row r="59" spans="1:5">
      <c r="A59" s="24">
        <v>58</v>
      </c>
      <c r="B59" s="24" t="s">
        <v>73</v>
      </c>
      <c r="C59" s="27">
        <v>2.4500000000000002</v>
      </c>
      <c r="D59" s="28">
        <v>-0.52439999999999998</v>
      </c>
      <c r="E59" s="30">
        <v>65.7</v>
      </c>
    </row>
    <row r="60" spans="1:5">
      <c r="A60" s="24">
        <v>59</v>
      </c>
      <c r="B60" s="24" t="s">
        <v>74</v>
      </c>
      <c r="C60" s="27">
        <v>2.4300000000000002</v>
      </c>
      <c r="D60" s="28">
        <v>-0.52849999999999997</v>
      </c>
      <c r="E60" s="30">
        <v>21.9</v>
      </c>
    </row>
    <row r="61" spans="1:5">
      <c r="A61" s="24">
        <v>60</v>
      </c>
      <c r="B61" s="24" t="s">
        <v>75</v>
      </c>
      <c r="C61" s="27">
        <v>2.39</v>
      </c>
      <c r="D61" s="28">
        <v>-0.53610000000000002</v>
      </c>
      <c r="E61" s="30">
        <v>64.599999999999994</v>
      </c>
    </row>
    <row r="62" spans="1:5">
      <c r="A62" s="24">
        <v>61</v>
      </c>
      <c r="B62" s="24" t="s">
        <v>76</v>
      </c>
      <c r="C62" s="27">
        <v>2.34</v>
      </c>
      <c r="D62" s="28">
        <v>-0.54620000000000002</v>
      </c>
      <c r="E62" s="30">
        <v>27.5</v>
      </c>
    </row>
    <row r="63" spans="1:5">
      <c r="A63" s="24">
        <v>62</v>
      </c>
      <c r="B63" s="24" t="s">
        <v>77</v>
      </c>
      <c r="C63" s="27">
        <v>2.34</v>
      </c>
      <c r="D63" s="28">
        <v>-0.54520000000000002</v>
      </c>
      <c r="E63" s="30">
        <v>83.9</v>
      </c>
    </row>
    <row r="64" spans="1:5">
      <c r="A64" s="24">
        <v>63</v>
      </c>
      <c r="B64" s="24" t="s">
        <v>78</v>
      </c>
      <c r="C64" s="27">
        <v>2.2799999999999998</v>
      </c>
      <c r="D64" s="28">
        <v>-0.55700000000000005</v>
      </c>
      <c r="E64" s="30">
        <v>52.5</v>
      </c>
    </row>
    <row r="65" spans="1:5">
      <c r="A65" s="24">
        <v>64</v>
      </c>
      <c r="B65" s="24" t="s">
        <v>79</v>
      </c>
      <c r="C65" s="27">
        <v>1.76</v>
      </c>
      <c r="D65" s="28">
        <v>-0.65769999999999995</v>
      </c>
      <c r="E65" s="30">
        <v>12.4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7"/>
  <dimension ref="A1:J65"/>
  <sheetViews>
    <sheetView workbookViewId="0">
      <selection activeCell="A2" sqref="A2:E65"/>
    </sheetView>
  </sheetViews>
  <sheetFormatPr defaultRowHeight="14.4"/>
  <cols>
    <col min="1" max="1" width="3" bestFit="1" customWidth="1"/>
    <col min="2" max="2" width="18.44140625" bestFit="1" customWidth="1"/>
    <col min="3" max="3" width="12.21875" bestFit="1" customWidth="1"/>
    <col min="4" max="4" width="12.77734375" bestFit="1" customWidth="1"/>
    <col min="5" max="5" width="21.88671875" bestFit="1" customWidth="1"/>
    <col min="9" max="9" width="12.77734375" bestFit="1" customWidth="1"/>
    <col min="10" max="10" width="21.88671875" bestFit="1" customWidth="1"/>
  </cols>
  <sheetData>
    <row r="1" spans="1:10">
      <c r="A1" s="25" t="s">
        <v>0</v>
      </c>
      <c r="B1" s="25" t="s">
        <v>1</v>
      </c>
      <c r="C1" s="25" t="s">
        <v>2</v>
      </c>
      <c r="D1" s="25" t="s">
        <v>3</v>
      </c>
      <c r="E1" s="25" t="s">
        <v>104</v>
      </c>
      <c r="G1" s="24"/>
      <c r="H1" s="25" t="s">
        <v>2</v>
      </c>
      <c r="I1" s="25" t="s">
        <v>3</v>
      </c>
      <c r="J1" s="25" t="s">
        <v>104</v>
      </c>
    </row>
    <row r="2" spans="1:10">
      <c r="A2" s="24">
        <v>1</v>
      </c>
      <c r="B2" s="24" t="s">
        <v>4</v>
      </c>
      <c r="C2" s="27">
        <v>6.71</v>
      </c>
      <c r="D2" s="28">
        <v>0.30330000000000001</v>
      </c>
      <c r="E2" s="30">
        <v>118.7</v>
      </c>
      <c r="G2" s="25" t="s">
        <v>107</v>
      </c>
      <c r="H2" s="32">
        <f>AVERAGE(C:C)</f>
        <v>4.0915624999999984</v>
      </c>
      <c r="I2" s="31">
        <f>AVERAGE(D:D)</f>
        <v>-0.20584999999999998</v>
      </c>
      <c r="J2" s="30">
        <f>AVERAGE(E:E)</f>
        <v>67.473437499999989</v>
      </c>
    </row>
    <row r="3" spans="1:10">
      <c r="A3" s="24">
        <v>2</v>
      </c>
      <c r="B3" s="24" t="s">
        <v>5</v>
      </c>
      <c r="C3" s="27">
        <v>6.26</v>
      </c>
      <c r="D3" s="28">
        <v>0.21629999999999999</v>
      </c>
      <c r="E3" s="30">
        <v>95</v>
      </c>
    </row>
    <row r="4" spans="1:10">
      <c r="A4" s="24">
        <v>3</v>
      </c>
      <c r="B4" s="24" t="s">
        <v>6</v>
      </c>
      <c r="C4" s="27">
        <v>6.08</v>
      </c>
      <c r="D4" s="28">
        <v>0.18149999999999999</v>
      </c>
      <c r="E4" s="30">
        <v>38.4</v>
      </c>
      <c r="G4" s="35"/>
      <c r="H4" t="s">
        <v>108</v>
      </c>
    </row>
    <row r="5" spans="1:10">
      <c r="A5" s="24">
        <v>4</v>
      </c>
      <c r="B5" s="24" t="s">
        <v>7</v>
      </c>
      <c r="C5" s="27">
        <v>5.59</v>
      </c>
      <c r="D5" s="28">
        <v>8.5300000000000001E-2</v>
      </c>
      <c r="E5" s="30">
        <v>101.2</v>
      </c>
      <c r="G5" s="36"/>
      <c r="H5" t="s">
        <v>109</v>
      </c>
    </row>
    <row r="6" spans="1:10">
      <c r="A6" s="24">
        <v>5</v>
      </c>
      <c r="B6" s="24" t="s">
        <v>8</v>
      </c>
      <c r="C6" s="27">
        <v>5.25</v>
      </c>
      <c r="D6" s="28">
        <v>1.9699999999999999E-2</v>
      </c>
      <c r="E6" s="30">
        <v>102.1</v>
      </c>
      <c r="G6" s="37"/>
      <c r="H6" t="s">
        <v>110</v>
      </c>
    </row>
    <row r="7" spans="1:10">
      <c r="A7" s="24">
        <v>6</v>
      </c>
      <c r="B7" s="24" t="s">
        <v>82</v>
      </c>
      <c r="C7" s="27">
        <v>5.15</v>
      </c>
      <c r="D7" s="29">
        <v>0</v>
      </c>
      <c r="E7" s="30">
        <v>115.7</v>
      </c>
    </row>
    <row r="8" spans="1:10">
      <c r="A8" s="24">
        <v>7</v>
      </c>
      <c r="B8" s="24" t="s">
        <v>9</v>
      </c>
      <c r="C8" s="27">
        <v>5.08</v>
      </c>
      <c r="D8" s="28">
        <v>-1.4E-2</v>
      </c>
      <c r="E8" s="30">
        <v>22.7</v>
      </c>
    </row>
    <row r="9" spans="1:10">
      <c r="A9" s="24">
        <v>8</v>
      </c>
      <c r="B9" s="24" t="s">
        <v>10</v>
      </c>
      <c r="C9" s="27">
        <v>4.95</v>
      </c>
      <c r="D9" s="28">
        <v>-3.9699999999999999E-2</v>
      </c>
      <c r="E9" s="30">
        <v>80.5</v>
      </c>
    </row>
    <row r="10" spans="1:10">
      <c r="A10" s="24">
        <v>9</v>
      </c>
      <c r="B10" s="24" t="s">
        <v>11</v>
      </c>
      <c r="C10" s="27">
        <v>4.9000000000000004</v>
      </c>
      <c r="D10" s="28">
        <v>-4.8399999999999999E-2</v>
      </c>
      <c r="E10" s="30">
        <v>123.4</v>
      </c>
    </row>
    <row r="11" spans="1:10">
      <c r="A11" s="24">
        <v>10</v>
      </c>
      <c r="B11" s="24" t="s">
        <v>13</v>
      </c>
      <c r="C11" s="27">
        <v>4.7699999999999996</v>
      </c>
      <c r="D11" s="28">
        <v>-7.4700000000000003E-2</v>
      </c>
      <c r="E11" s="30">
        <v>91.2</v>
      </c>
    </row>
    <row r="12" spans="1:10">
      <c r="A12" s="24">
        <v>11</v>
      </c>
      <c r="B12" s="24" t="s">
        <v>14</v>
      </c>
      <c r="C12" s="27">
        <v>4.7699999999999996</v>
      </c>
      <c r="D12" s="28">
        <v>-7.4700000000000003E-2</v>
      </c>
      <c r="E12" s="30">
        <v>94.5</v>
      </c>
    </row>
    <row r="13" spans="1:10">
      <c r="A13" s="24">
        <v>12</v>
      </c>
      <c r="B13" s="24" t="s">
        <v>15</v>
      </c>
      <c r="C13" s="27">
        <v>4.7699999999999996</v>
      </c>
      <c r="D13" s="28">
        <v>-7.4700000000000003E-2</v>
      </c>
      <c r="E13" s="30">
        <v>54.8</v>
      </c>
    </row>
    <row r="14" spans="1:10">
      <c r="A14" s="24">
        <v>13</v>
      </c>
      <c r="B14" s="24" t="s">
        <v>16</v>
      </c>
      <c r="C14" s="27">
        <v>4.7699999999999996</v>
      </c>
      <c r="D14" s="28">
        <v>-7.4700000000000003E-2</v>
      </c>
      <c r="E14" s="30">
        <v>61.4</v>
      </c>
    </row>
    <row r="15" spans="1:10">
      <c r="A15" s="24">
        <v>14</v>
      </c>
      <c r="B15" s="24" t="s">
        <v>17</v>
      </c>
      <c r="C15" s="27">
        <v>4.7699999999999996</v>
      </c>
      <c r="D15" s="28">
        <v>-7.4700000000000003E-2</v>
      </c>
      <c r="E15" s="30">
        <v>98.8</v>
      </c>
    </row>
    <row r="16" spans="1:10">
      <c r="A16" s="24">
        <v>15</v>
      </c>
      <c r="B16" s="24" t="s">
        <v>18</v>
      </c>
      <c r="C16" s="27">
        <v>4.7699999999999996</v>
      </c>
      <c r="D16" s="28">
        <v>-7.4700000000000003E-2</v>
      </c>
      <c r="E16" s="30">
        <v>86.2</v>
      </c>
    </row>
    <row r="17" spans="1:5">
      <c r="A17" s="24">
        <v>16</v>
      </c>
      <c r="B17" s="24" t="s">
        <v>19</v>
      </c>
      <c r="C17" s="27">
        <v>4.7699999999999996</v>
      </c>
      <c r="D17" s="28">
        <v>-7.4700000000000003E-2</v>
      </c>
      <c r="E17" s="30">
        <v>107.6</v>
      </c>
    </row>
    <row r="18" spans="1:5">
      <c r="A18" s="24">
        <v>17</v>
      </c>
      <c r="B18" s="24" t="s">
        <v>20</v>
      </c>
      <c r="C18" s="27">
        <v>4.7699999999999996</v>
      </c>
      <c r="D18" s="28">
        <v>-7.4700000000000003E-2</v>
      </c>
      <c r="E18" s="30">
        <v>41.9</v>
      </c>
    </row>
    <row r="19" spans="1:5">
      <c r="A19" s="24">
        <v>18</v>
      </c>
      <c r="B19" s="24" t="s">
        <v>21</v>
      </c>
      <c r="C19" s="27">
        <v>4.7699999999999996</v>
      </c>
      <c r="D19" s="28">
        <v>-7.4700000000000003E-2</v>
      </c>
      <c r="E19" s="30">
        <v>82.6</v>
      </c>
    </row>
    <row r="20" spans="1:5">
      <c r="A20" s="24">
        <v>19</v>
      </c>
      <c r="B20" s="24" t="s">
        <v>22</v>
      </c>
      <c r="C20" s="27">
        <v>4.7699999999999996</v>
      </c>
      <c r="D20" s="28">
        <v>-7.4700000000000003E-2</v>
      </c>
      <c r="E20" s="30">
        <v>66.5</v>
      </c>
    </row>
    <row r="21" spans="1:5">
      <c r="A21" s="24">
        <v>20</v>
      </c>
      <c r="B21" s="24" t="s">
        <v>23</v>
      </c>
      <c r="C21" s="27">
        <v>4.7699999999999996</v>
      </c>
      <c r="D21" s="28">
        <v>-7.4700000000000003E-2</v>
      </c>
      <c r="E21" s="30">
        <v>52.9</v>
      </c>
    </row>
    <row r="22" spans="1:5">
      <c r="A22" s="24">
        <v>21</v>
      </c>
      <c r="B22" s="24" t="s">
        <v>24</v>
      </c>
      <c r="C22" s="27">
        <v>4.7699999999999996</v>
      </c>
      <c r="D22" s="28">
        <v>-7.4700000000000003E-2</v>
      </c>
      <c r="E22" s="30">
        <v>56.7</v>
      </c>
    </row>
    <row r="23" spans="1:5">
      <c r="A23" s="24">
        <v>22</v>
      </c>
      <c r="B23" s="24" t="s">
        <v>25</v>
      </c>
      <c r="C23" s="27">
        <v>4.7699999999999996</v>
      </c>
      <c r="D23" s="28">
        <v>-7.4700000000000003E-2</v>
      </c>
      <c r="E23" s="30">
        <v>127.1</v>
      </c>
    </row>
    <row r="24" spans="1:5">
      <c r="A24" s="24">
        <v>23</v>
      </c>
      <c r="B24" s="24" t="s">
        <v>26</v>
      </c>
      <c r="C24" s="27">
        <v>4.7699999999999996</v>
      </c>
      <c r="D24" s="28">
        <v>-7.4700000000000003E-2</v>
      </c>
      <c r="E24" s="30">
        <v>50.6</v>
      </c>
    </row>
    <row r="25" spans="1:5">
      <c r="A25" s="24">
        <v>24</v>
      </c>
      <c r="B25" s="24" t="s">
        <v>28</v>
      </c>
      <c r="C25" s="27">
        <v>4.7699999999999996</v>
      </c>
      <c r="D25" s="28">
        <v>-7.4700000000000003E-2</v>
      </c>
      <c r="E25" s="30">
        <v>107.8</v>
      </c>
    </row>
    <row r="26" spans="1:5">
      <c r="A26" s="24">
        <v>25</v>
      </c>
      <c r="B26" s="24" t="s">
        <v>29</v>
      </c>
      <c r="C26" s="27">
        <v>4.7699999999999996</v>
      </c>
      <c r="D26" s="28">
        <v>-7.4700000000000003E-2</v>
      </c>
      <c r="E26" s="30">
        <v>51.7</v>
      </c>
    </row>
    <row r="27" spans="1:5">
      <c r="A27" s="24">
        <v>26</v>
      </c>
      <c r="B27" s="24" t="s">
        <v>33</v>
      </c>
      <c r="C27" s="27">
        <v>4.7699999999999996</v>
      </c>
      <c r="D27" s="28">
        <v>-7.4700000000000003E-2</v>
      </c>
      <c r="E27" s="30">
        <v>56.3</v>
      </c>
    </row>
    <row r="28" spans="1:5">
      <c r="A28" s="24">
        <v>27</v>
      </c>
      <c r="B28" s="24" t="s">
        <v>34</v>
      </c>
      <c r="C28" s="27">
        <v>4.7699999999999996</v>
      </c>
      <c r="D28" s="28">
        <v>-7.4700000000000003E-2</v>
      </c>
      <c r="E28" s="30">
        <v>61.7</v>
      </c>
    </row>
    <row r="29" spans="1:5">
      <c r="A29" s="24">
        <v>28</v>
      </c>
      <c r="B29" s="24" t="s">
        <v>35</v>
      </c>
      <c r="C29" s="27">
        <v>4.7699999999999996</v>
      </c>
      <c r="D29" s="28">
        <v>-7.4700000000000003E-2</v>
      </c>
      <c r="E29" s="30">
        <v>82.5</v>
      </c>
    </row>
    <row r="30" spans="1:5">
      <c r="A30" s="24">
        <v>29</v>
      </c>
      <c r="B30" s="24" t="s">
        <v>37</v>
      </c>
      <c r="C30" s="27">
        <v>4.63</v>
      </c>
      <c r="D30" s="28">
        <v>-0.1018</v>
      </c>
      <c r="E30" s="30">
        <v>110.9</v>
      </c>
    </row>
    <row r="31" spans="1:5">
      <c r="A31" s="24">
        <v>30</v>
      </c>
      <c r="B31" s="24" t="s">
        <v>38</v>
      </c>
      <c r="C31" s="27">
        <v>4.57</v>
      </c>
      <c r="D31" s="28">
        <v>-0.11269999999999999</v>
      </c>
      <c r="E31" s="30">
        <v>36.799999999999997</v>
      </c>
    </row>
    <row r="32" spans="1:5">
      <c r="A32" s="24">
        <v>31</v>
      </c>
      <c r="B32" s="24" t="s">
        <v>39</v>
      </c>
      <c r="C32" s="27">
        <v>4.53</v>
      </c>
      <c r="D32" s="28">
        <v>-0.12089999999999999</v>
      </c>
      <c r="E32" s="30">
        <v>101.9</v>
      </c>
    </row>
    <row r="33" spans="1:5">
      <c r="A33" s="24">
        <v>32</v>
      </c>
      <c r="B33" s="24" t="s">
        <v>40</v>
      </c>
      <c r="C33" s="27">
        <v>4.4400000000000004</v>
      </c>
      <c r="D33" s="28">
        <v>-0.13789999999999999</v>
      </c>
      <c r="E33" s="30">
        <v>98.9</v>
      </c>
    </row>
    <row r="34" spans="1:5">
      <c r="A34" s="24">
        <v>33</v>
      </c>
      <c r="B34" s="24" t="s">
        <v>41</v>
      </c>
      <c r="C34" s="27">
        <v>4.43</v>
      </c>
      <c r="D34" s="28">
        <v>-0.1404</v>
      </c>
      <c r="E34" s="30">
        <v>93</v>
      </c>
    </row>
    <row r="35" spans="1:5">
      <c r="A35" s="24">
        <v>34</v>
      </c>
      <c r="B35" s="24" t="s">
        <v>42</v>
      </c>
      <c r="C35" s="27">
        <v>4.25</v>
      </c>
      <c r="D35" s="28">
        <v>-0.17530000000000001</v>
      </c>
      <c r="E35" s="30">
        <v>28.7</v>
      </c>
    </row>
    <row r="36" spans="1:5">
      <c r="A36" s="24">
        <v>35</v>
      </c>
      <c r="B36" s="24" t="s">
        <v>44</v>
      </c>
      <c r="C36" s="27">
        <v>4.24</v>
      </c>
      <c r="D36" s="28">
        <v>-0.17660000000000001</v>
      </c>
      <c r="E36" s="30">
        <v>95.6</v>
      </c>
    </row>
    <row r="37" spans="1:5">
      <c r="A37" s="24">
        <v>36</v>
      </c>
      <c r="B37" s="24" t="s">
        <v>45</v>
      </c>
      <c r="C37" s="27">
        <v>4.2300000000000004</v>
      </c>
      <c r="D37" s="28">
        <v>-0.17879999999999999</v>
      </c>
      <c r="E37" s="30">
        <v>96.7</v>
      </c>
    </row>
    <row r="38" spans="1:5">
      <c r="A38" s="24">
        <v>37</v>
      </c>
      <c r="B38" s="24" t="s">
        <v>46</v>
      </c>
      <c r="C38" s="27">
        <v>3.97</v>
      </c>
      <c r="D38" s="28">
        <v>-0.2288</v>
      </c>
      <c r="E38" s="30">
        <v>71.8</v>
      </c>
    </row>
    <row r="39" spans="1:5">
      <c r="A39" s="24">
        <v>38</v>
      </c>
      <c r="B39" s="24" t="s">
        <v>49</v>
      </c>
      <c r="C39" s="27">
        <v>3.72</v>
      </c>
      <c r="D39" s="28">
        <v>-0.2772</v>
      </c>
      <c r="E39" s="30">
        <v>16</v>
      </c>
    </row>
    <row r="40" spans="1:5">
      <c r="A40" s="24">
        <v>39</v>
      </c>
      <c r="B40" s="24" t="s">
        <v>50</v>
      </c>
      <c r="C40" s="27">
        <v>3.69</v>
      </c>
      <c r="D40" s="28">
        <v>-0.2838</v>
      </c>
      <c r="E40" s="30">
        <v>108.2</v>
      </c>
    </row>
    <row r="41" spans="1:5">
      <c r="A41" s="24">
        <v>40</v>
      </c>
      <c r="B41" s="24" t="s">
        <v>51</v>
      </c>
      <c r="C41" s="27">
        <v>3.68</v>
      </c>
      <c r="D41" s="28">
        <v>-0.28460000000000002</v>
      </c>
      <c r="E41" s="30">
        <v>56.2</v>
      </c>
    </row>
    <row r="42" spans="1:5">
      <c r="A42" s="24">
        <v>41</v>
      </c>
      <c r="B42" s="24" t="s">
        <v>52</v>
      </c>
      <c r="C42" s="27">
        <v>3.66</v>
      </c>
      <c r="D42" s="28">
        <v>-0.28889999999999999</v>
      </c>
      <c r="E42" s="30">
        <v>37.299999999999997</v>
      </c>
    </row>
    <row r="43" spans="1:5">
      <c r="A43" s="24">
        <v>42</v>
      </c>
      <c r="B43" s="24" t="s">
        <v>54</v>
      </c>
      <c r="C43" s="27">
        <v>3.59</v>
      </c>
      <c r="D43" s="28">
        <v>-0.30320000000000003</v>
      </c>
      <c r="E43" s="30">
        <v>64</v>
      </c>
    </row>
    <row r="44" spans="1:5">
      <c r="A44" s="24">
        <v>43</v>
      </c>
      <c r="B44" s="24" t="s">
        <v>55</v>
      </c>
      <c r="C44" s="27">
        <v>3.57</v>
      </c>
      <c r="D44" s="28">
        <v>-0.30669999999999997</v>
      </c>
      <c r="E44" s="30">
        <v>31.3</v>
      </c>
    </row>
    <row r="45" spans="1:5">
      <c r="A45" s="24">
        <v>44</v>
      </c>
      <c r="B45" s="24" t="s">
        <v>56</v>
      </c>
      <c r="C45" s="27">
        <v>3.57</v>
      </c>
      <c r="D45" s="28">
        <v>-0.30690000000000001</v>
      </c>
      <c r="E45" s="30">
        <v>123.6</v>
      </c>
    </row>
    <row r="46" spans="1:5">
      <c r="A46" s="24">
        <v>45</v>
      </c>
      <c r="B46" s="24" t="s">
        <v>85</v>
      </c>
      <c r="C46" s="27">
        <v>3.56</v>
      </c>
      <c r="D46" s="28">
        <v>-0.30930000000000002</v>
      </c>
      <c r="E46" s="30">
        <v>62.3</v>
      </c>
    </row>
    <row r="47" spans="1:5">
      <c r="A47" s="24">
        <v>46</v>
      </c>
      <c r="B47" s="24" t="s">
        <v>57</v>
      </c>
      <c r="C47" s="27">
        <v>3.5</v>
      </c>
      <c r="D47" s="29">
        <v>-0.32</v>
      </c>
      <c r="E47" s="30">
        <v>85.5</v>
      </c>
    </row>
    <row r="48" spans="1:5">
      <c r="A48" s="24">
        <v>47</v>
      </c>
      <c r="B48" s="24" t="s">
        <v>58</v>
      </c>
      <c r="C48" s="27">
        <v>3.5</v>
      </c>
      <c r="D48" s="28">
        <v>-0.32119999999999999</v>
      </c>
      <c r="E48" s="30">
        <v>33.200000000000003</v>
      </c>
    </row>
    <row r="49" spans="1:5">
      <c r="A49" s="24">
        <v>48</v>
      </c>
      <c r="B49" s="24" t="s">
        <v>59</v>
      </c>
      <c r="C49" s="27">
        <v>3.48</v>
      </c>
      <c r="D49" s="28">
        <v>-0.3241</v>
      </c>
      <c r="E49" s="30">
        <v>31.1</v>
      </c>
    </row>
    <row r="50" spans="1:5">
      <c r="A50" s="24">
        <v>49</v>
      </c>
      <c r="B50" s="24" t="s">
        <v>60</v>
      </c>
      <c r="C50" s="27">
        <v>3.43</v>
      </c>
      <c r="D50" s="28">
        <v>-0.33410000000000001</v>
      </c>
      <c r="E50" s="30">
        <v>43.5</v>
      </c>
    </row>
    <row r="51" spans="1:5">
      <c r="A51" s="24">
        <v>50</v>
      </c>
      <c r="B51" s="24" t="s">
        <v>62</v>
      </c>
      <c r="C51" s="27">
        <v>3.24</v>
      </c>
      <c r="D51" s="28">
        <v>-0.37109999999999999</v>
      </c>
      <c r="E51" s="30">
        <v>38</v>
      </c>
    </row>
    <row r="52" spans="1:5">
      <c r="A52" s="24">
        <v>51</v>
      </c>
      <c r="B52" s="24" t="s">
        <v>63</v>
      </c>
      <c r="C52" s="27">
        <v>3.16</v>
      </c>
      <c r="D52" s="28">
        <v>-0.3871</v>
      </c>
      <c r="E52" s="30">
        <v>24.4</v>
      </c>
    </row>
    <row r="53" spans="1:5">
      <c r="A53" s="24">
        <v>52</v>
      </c>
      <c r="B53" s="24" t="s">
        <v>65</v>
      </c>
      <c r="C53" s="27">
        <v>2.95</v>
      </c>
      <c r="D53" s="28">
        <v>-0.4279</v>
      </c>
      <c r="E53" s="30">
        <v>31.5</v>
      </c>
    </row>
    <row r="54" spans="1:5">
      <c r="A54" s="24">
        <v>53</v>
      </c>
      <c r="B54" s="24" t="s">
        <v>66</v>
      </c>
      <c r="C54" s="27">
        <v>2.83</v>
      </c>
      <c r="D54" s="28">
        <v>-0.45069999999999999</v>
      </c>
      <c r="E54" s="30">
        <v>100.4</v>
      </c>
    </row>
    <row r="55" spans="1:5">
      <c r="A55" s="24">
        <v>54</v>
      </c>
      <c r="B55" s="24" t="s">
        <v>67</v>
      </c>
      <c r="C55" s="27">
        <v>2.77</v>
      </c>
      <c r="D55" s="28">
        <v>-0.46260000000000001</v>
      </c>
      <c r="E55" s="30">
        <v>32</v>
      </c>
    </row>
    <row r="56" spans="1:5">
      <c r="A56" s="24">
        <v>55</v>
      </c>
      <c r="B56" s="24" t="s">
        <v>68</v>
      </c>
      <c r="C56" s="27">
        <v>2.75</v>
      </c>
      <c r="D56" s="28">
        <v>-0.46510000000000001</v>
      </c>
      <c r="E56" s="30">
        <v>22.4</v>
      </c>
    </row>
    <row r="57" spans="1:5">
      <c r="A57" s="24">
        <v>56</v>
      </c>
      <c r="B57" s="24" t="s">
        <v>70</v>
      </c>
      <c r="C57" s="27">
        <v>2.68</v>
      </c>
      <c r="D57" s="28">
        <v>-0.48039999999999999</v>
      </c>
      <c r="E57" s="30">
        <v>31</v>
      </c>
    </row>
    <row r="58" spans="1:5">
      <c r="A58" s="24">
        <v>57</v>
      </c>
      <c r="B58" s="24" t="s">
        <v>71</v>
      </c>
      <c r="C58" s="27">
        <v>2.65</v>
      </c>
      <c r="D58" s="28">
        <v>-0.4859</v>
      </c>
      <c r="E58" s="30">
        <v>53.1</v>
      </c>
    </row>
    <row r="59" spans="1:5">
      <c r="A59" s="24">
        <v>58</v>
      </c>
      <c r="B59" s="24" t="s">
        <v>73</v>
      </c>
      <c r="C59" s="27">
        <v>2.4500000000000002</v>
      </c>
      <c r="D59" s="28">
        <v>-0.52439999999999998</v>
      </c>
      <c r="E59" s="30">
        <v>65.7</v>
      </c>
    </row>
    <row r="60" spans="1:5">
      <c r="A60" s="24">
        <v>59</v>
      </c>
      <c r="B60" s="24" t="s">
        <v>74</v>
      </c>
      <c r="C60" s="27">
        <v>2.4300000000000002</v>
      </c>
      <c r="D60" s="28">
        <v>-0.52849999999999997</v>
      </c>
      <c r="E60" s="30">
        <v>21.9</v>
      </c>
    </row>
    <row r="61" spans="1:5">
      <c r="A61" s="24">
        <v>60</v>
      </c>
      <c r="B61" s="24" t="s">
        <v>75</v>
      </c>
      <c r="C61" s="27">
        <v>2.39</v>
      </c>
      <c r="D61" s="28">
        <v>-0.53610000000000002</v>
      </c>
      <c r="E61" s="30">
        <v>64.599999999999994</v>
      </c>
    </row>
    <row r="62" spans="1:5">
      <c r="A62" s="24">
        <v>61</v>
      </c>
      <c r="B62" s="24" t="s">
        <v>76</v>
      </c>
      <c r="C62" s="27">
        <v>2.34</v>
      </c>
      <c r="D62" s="28">
        <v>-0.54620000000000002</v>
      </c>
      <c r="E62" s="30">
        <v>27.5</v>
      </c>
    </row>
    <row r="63" spans="1:5">
      <c r="A63" s="24">
        <v>62</v>
      </c>
      <c r="B63" s="24" t="s">
        <v>77</v>
      </c>
      <c r="C63" s="27">
        <v>2.34</v>
      </c>
      <c r="D63" s="28">
        <v>-0.54520000000000002</v>
      </c>
      <c r="E63" s="30">
        <v>83.9</v>
      </c>
    </row>
    <row r="64" spans="1:5">
      <c r="A64" s="24">
        <v>63</v>
      </c>
      <c r="B64" s="24" t="s">
        <v>78</v>
      </c>
      <c r="C64" s="27">
        <v>2.2799999999999998</v>
      </c>
      <c r="D64" s="28">
        <v>-0.55700000000000005</v>
      </c>
      <c r="E64" s="30">
        <v>52.5</v>
      </c>
    </row>
    <row r="65" spans="1:5">
      <c r="A65" s="24">
        <v>64</v>
      </c>
      <c r="B65" s="24" t="s">
        <v>79</v>
      </c>
      <c r="C65" s="27">
        <v>1.76</v>
      </c>
      <c r="D65" s="28">
        <v>-0.65769999999999995</v>
      </c>
      <c r="E65" s="30">
        <v>12.4</v>
      </c>
    </row>
  </sheetData>
  <conditionalFormatting sqref="A2:E65">
    <cfRule type="expression" dxfId="24" priority="3">
      <formula>AND($C2&gt;$H$2, $D2&gt;$I$2, $E2&gt;$J$2)</formula>
    </cfRule>
    <cfRule type="expression" dxfId="23" priority="2">
      <formula>AND($C2&gt;$H$2, $D2&gt;$I$2, $E2&lt;$J$2)</formula>
    </cfRule>
    <cfRule type="expression" dxfId="22" priority="1">
      <formula>AND($C2&lt;$H$2, $D2&lt;$I$2, $E2&gt;$J$2)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8"/>
  <dimension ref="A1:O65"/>
  <sheetViews>
    <sheetView workbookViewId="0">
      <selection activeCell="H8" sqref="H8"/>
    </sheetView>
  </sheetViews>
  <sheetFormatPr defaultRowHeight="14.4"/>
  <cols>
    <col min="1" max="1" width="3" bestFit="1" customWidth="1"/>
    <col min="2" max="2" width="18.44140625" bestFit="1" customWidth="1"/>
    <col min="3" max="3" width="12.21875" bestFit="1" customWidth="1"/>
    <col min="4" max="4" width="12.77734375" bestFit="1" customWidth="1"/>
    <col min="5" max="5" width="21.88671875" bestFit="1" customWidth="1"/>
    <col min="6" max="6" width="13.6640625" style="34" bestFit="1" customWidth="1"/>
    <col min="8" max="8" width="29.6640625" bestFit="1" customWidth="1"/>
    <col min="12" max="12" width="12.21875" bestFit="1" customWidth="1"/>
    <col min="13" max="13" width="12.77734375" bestFit="1" customWidth="1"/>
    <col min="14" max="14" width="20.88671875" bestFit="1" customWidth="1"/>
    <col min="15" max="15" width="21.88671875" bestFit="1" customWidth="1"/>
  </cols>
  <sheetData>
    <row r="1" spans="1:15">
      <c r="A1" s="25" t="s">
        <v>0</v>
      </c>
      <c r="B1" s="25" t="s">
        <v>1</v>
      </c>
      <c r="C1" s="25" t="s">
        <v>2</v>
      </c>
      <c r="D1" s="25" t="s">
        <v>3</v>
      </c>
      <c r="E1" s="40" t="s">
        <v>104</v>
      </c>
      <c r="F1" s="42" t="s">
        <v>115</v>
      </c>
      <c r="H1" s="128" t="s">
        <v>115</v>
      </c>
      <c r="I1" s="128"/>
      <c r="J1" s="42" t="s">
        <v>120</v>
      </c>
      <c r="L1" s="24"/>
      <c r="M1" s="25" t="s">
        <v>2</v>
      </c>
      <c r="N1" s="25" t="s">
        <v>3</v>
      </c>
      <c r="O1" s="25" t="s">
        <v>104</v>
      </c>
    </row>
    <row r="2" spans="1:15">
      <c r="A2" s="24">
        <v>1</v>
      </c>
      <c r="B2" s="24" t="s">
        <v>4</v>
      </c>
      <c r="C2" s="27">
        <v>6.71</v>
      </c>
      <c r="D2" s="28">
        <v>0.30330000000000001</v>
      </c>
      <c r="E2" s="41">
        <v>118.7</v>
      </c>
      <c r="F2" s="24" t="str">
        <f t="shared" ref="F2:F33" si="0">IF(AND(C2&gt;$M$2,D2&gt;$N$2, E2&gt;$O$2),$I$2, IF(AND(C2&gt;$M$2,D2&gt;$N$2, E2&lt;$O$2),$I$3, IF(AND(C2&lt;$M$2,D2&lt;$N$2, E2&gt;$O$2),$I$4, IF(AND(C2&lt;$M$2,D2&lt;$N$2, E2&lt;$O$2),$I$5, 0))))</f>
        <v>A</v>
      </c>
      <c r="H2" s="24" t="s">
        <v>111</v>
      </c>
      <c r="I2" s="24" t="s">
        <v>116</v>
      </c>
      <c r="J2" s="24">
        <f>COUNTIF($F$2:$F$65, I2)</f>
        <v>22</v>
      </c>
      <c r="L2" s="25" t="s">
        <v>107</v>
      </c>
      <c r="M2" s="32">
        <v>4.0915624999999984</v>
      </c>
      <c r="N2" s="28">
        <v>-0.20584999999999998</v>
      </c>
      <c r="O2" s="30">
        <v>67.473437499999989</v>
      </c>
    </row>
    <row r="3" spans="1:15">
      <c r="A3" s="24">
        <v>2</v>
      </c>
      <c r="B3" s="24" t="s">
        <v>5</v>
      </c>
      <c r="C3" s="27">
        <v>6.26</v>
      </c>
      <c r="D3" s="28">
        <v>0.21629999999999999</v>
      </c>
      <c r="E3" s="41">
        <v>95</v>
      </c>
      <c r="F3" s="24" t="str">
        <f t="shared" si="0"/>
        <v>A</v>
      </c>
      <c r="H3" s="24" t="s">
        <v>112</v>
      </c>
      <c r="I3" s="24" t="s">
        <v>117</v>
      </c>
      <c r="J3" s="24">
        <f>COUNTIF($F$2:$F$65, I3)</f>
        <v>14</v>
      </c>
    </row>
    <row r="4" spans="1:15">
      <c r="A4" s="24">
        <v>3</v>
      </c>
      <c r="B4" s="24" t="s">
        <v>6</v>
      </c>
      <c r="C4" s="27">
        <v>6.08</v>
      </c>
      <c r="D4" s="28">
        <v>0.18149999999999999</v>
      </c>
      <c r="E4" s="41">
        <v>38.4</v>
      </c>
      <c r="F4" s="24" t="str">
        <f t="shared" si="0"/>
        <v>B</v>
      </c>
      <c r="H4" s="24" t="s">
        <v>113</v>
      </c>
      <c r="I4" s="24" t="s">
        <v>118</v>
      </c>
      <c r="J4" s="24">
        <f>COUNTIF($F$2:$F$65, I4)</f>
        <v>6</v>
      </c>
    </row>
    <row r="5" spans="1:15">
      <c r="A5" s="24">
        <v>4</v>
      </c>
      <c r="B5" s="24" t="s">
        <v>7</v>
      </c>
      <c r="C5" s="27">
        <v>5.59</v>
      </c>
      <c r="D5" s="28">
        <v>8.5300000000000001E-2</v>
      </c>
      <c r="E5" s="41">
        <v>101.2</v>
      </c>
      <c r="F5" s="24" t="str">
        <f t="shared" si="0"/>
        <v>A</v>
      </c>
      <c r="H5" s="24" t="s">
        <v>114</v>
      </c>
      <c r="I5" s="24" t="s">
        <v>119</v>
      </c>
      <c r="J5" s="24">
        <f>COUNTIF($F$2:$F$65, I5)</f>
        <v>22</v>
      </c>
    </row>
    <row r="6" spans="1:15">
      <c r="A6" s="24">
        <v>5</v>
      </c>
      <c r="B6" s="24" t="s">
        <v>8</v>
      </c>
      <c r="C6" s="27">
        <v>5.25</v>
      </c>
      <c r="D6" s="28">
        <v>1.9699999999999999E-2</v>
      </c>
      <c r="E6" s="41">
        <v>102.1</v>
      </c>
      <c r="F6" s="24" t="str">
        <f t="shared" si="0"/>
        <v>A</v>
      </c>
    </row>
    <row r="7" spans="1:15">
      <c r="A7" s="24">
        <v>6</v>
      </c>
      <c r="B7" s="24" t="s">
        <v>82</v>
      </c>
      <c r="C7" s="27">
        <v>5.15</v>
      </c>
      <c r="D7" s="29">
        <v>0</v>
      </c>
      <c r="E7" s="41">
        <v>115.7</v>
      </c>
      <c r="F7" s="24" t="str">
        <f t="shared" si="0"/>
        <v>A</v>
      </c>
    </row>
    <row r="8" spans="1:15">
      <c r="A8" s="24">
        <v>7</v>
      </c>
      <c r="B8" s="24" t="s">
        <v>9</v>
      </c>
      <c r="C8" s="27">
        <v>5.08</v>
      </c>
      <c r="D8" s="28">
        <v>-1.4E-2</v>
      </c>
      <c r="E8" s="41">
        <v>22.7</v>
      </c>
      <c r="F8" s="24" t="str">
        <f t="shared" si="0"/>
        <v>B</v>
      </c>
    </row>
    <row r="9" spans="1:15">
      <c r="A9" s="24">
        <v>8</v>
      </c>
      <c r="B9" s="24" t="s">
        <v>10</v>
      </c>
      <c r="C9" s="27">
        <v>4.95</v>
      </c>
      <c r="D9" s="28">
        <v>-3.9699999999999999E-2</v>
      </c>
      <c r="E9" s="41">
        <v>80.5</v>
      </c>
      <c r="F9" s="24" t="str">
        <f t="shared" si="0"/>
        <v>A</v>
      </c>
    </row>
    <row r="10" spans="1:15">
      <c r="A10" s="24">
        <v>9</v>
      </c>
      <c r="B10" s="24" t="s">
        <v>11</v>
      </c>
      <c r="C10" s="27">
        <v>4.9000000000000004</v>
      </c>
      <c r="D10" s="28">
        <v>-4.8399999999999999E-2</v>
      </c>
      <c r="E10" s="41">
        <v>123.4</v>
      </c>
      <c r="F10" s="24" t="str">
        <f t="shared" si="0"/>
        <v>A</v>
      </c>
    </row>
    <row r="11" spans="1:15">
      <c r="A11" s="24">
        <v>10</v>
      </c>
      <c r="B11" s="24" t="s">
        <v>13</v>
      </c>
      <c r="C11" s="27">
        <v>4.7699999999999996</v>
      </c>
      <c r="D11" s="28">
        <v>-7.4700000000000003E-2</v>
      </c>
      <c r="E11" s="41">
        <v>91.2</v>
      </c>
      <c r="F11" s="24" t="str">
        <f t="shared" si="0"/>
        <v>A</v>
      </c>
    </row>
    <row r="12" spans="1:15">
      <c r="A12" s="24">
        <v>11</v>
      </c>
      <c r="B12" s="24" t="s">
        <v>14</v>
      </c>
      <c r="C12" s="27">
        <v>4.7699999999999996</v>
      </c>
      <c r="D12" s="28">
        <v>-7.4700000000000003E-2</v>
      </c>
      <c r="E12" s="41">
        <v>94.5</v>
      </c>
      <c r="F12" s="24" t="str">
        <f t="shared" si="0"/>
        <v>A</v>
      </c>
    </row>
    <row r="13" spans="1:15">
      <c r="A13" s="24">
        <v>12</v>
      </c>
      <c r="B13" s="24" t="s">
        <v>15</v>
      </c>
      <c r="C13" s="27">
        <v>4.7699999999999996</v>
      </c>
      <c r="D13" s="28">
        <v>-7.4700000000000003E-2</v>
      </c>
      <c r="E13" s="41">
        <v>54.8</v>
      </c>
      <c r="F13" s="24" t="str">
        <f t="shared" si="0"/>
        <v>B</v>
      </c>
    </row>
    <row r="14" spans="1:15">
      <c r="A14" s="24">
        <v>13</v>
      </c>
      <c r="B14" s="24" t="s">
        <v>16</v>
      </c>
      <c r="C14" s="27">
        <v>4.7699999999999996</v>
      </c>
      <c r="D14" s="28">
        <v>-7.4700000000000003E-2</v>
      </c>
      <c r="E14" s="41">
        <v>61.4</v>
      </c>
      <c r="F14" s="24" t="str">
        <f t="shared" si="0"/>
        <v>B</v>
      </c>
    </row>
    <row r="15" spans="1:15">
      <c r="A15" s="24">
        <v>14</v>
      </c>
      <c r="B15" s="24" t="s">
        <v>17</v>
      </c>
      <c r="C15" s="27">
        <v>4.7699999999999996</v>
      </c>
      <c r="D15" s="28">
        <v>-7.4700000000000003E-2</v>
      </c>
      <c r="E15" s="41">
        <v>98.8</v>
      </c>
      <c r="F15" s="24" t="str">
        <f t="shared" si="0"/>
        <v>A</v>
      </c>
    </row>
    <row r="16" spans="1:15">
      <c r="A16" s="24">
        <v>15</v>
      </c>
      <c r="B16" s="24" t="s">
        <v>18</v>
      </c>
      <c r="C16" s="27">
        <v>4.7699999999999996</v>
      </c>
      <c r="D16" s="28">
        <v>-7.4700000000000003E-2</v>
      </c>
      <c r="E16" s="41">
        <v>86.2</v>
      </c>
      <c r="F16" s="24" t="str">
        <f t="shared" si="0"/>
        <v>A</v>
      </c>
    </row>
    <row r="17" spans="1:6">
      <c r="A17" s="24">
        <v>16</v>
      </c>
      <c r="B17" s="24" t="s">
        <v>19</v>
      </c>
      <c r="C17" s="27">
        <v>4.7699999999999996</v>
      </c>
      <c r="D17" s="28">
        <v>-7.4700000000000003E-2</v>
      </c>
      <c r="E17" s="41">
        <v>107.6</v>
      </c>
      <c r="F17" s="24" t="str">
        <f t="shared" si="0"/>
        <v>A</v>
      </c>
    </row>
    <row r="18" spans="1:6">
      <c r="A18" s="24">
        <v>17</v>
      </c>
      <c r="B18" s="24" t="s">
        <v>20</v>
      </c>
      <c r="C18" s="27">
        <v>4.7699999999999996</v>
      </c>
      <c r="D18" s="28">
        <v>-7.4700000000000003E-2</v>
      </c>
      <c r="E18" s="41">
        <v>41.9</v>
      </c>
      <c r="F18" s="24" t="str">
        <f t="shared" si="0"/>
        <v>B</v>
      </c>
    </row>
    <row r="19" spans="1:6">
      <c r="A19" s="24">
        <v>18</v>
      </c>
      <c r="B19" s="24" t="s">
        <v>21</v>
      </c>
      <c r="C19" s="27">
        <v>4.7699999999999996</v>
      </c>
      <c r="D19" s="28">
        <v>-7.4700000000000003E-2</v>
      </c>
      <c r="E19" s="41">
        <v>82.6</v>
      </c>
      <c r="F19" s="24" t="str">
        <f t="shared" si="0"/>
        <v>A</v>
      </c>
    </row>
    <row r="20" spans="1:6">
      <c r="A20" s="24">
        <v>19</v>
      </c>
      <c r="B20" s="24" t="s">
        <v>22</v>
      </c>
      <c r="C20" s="27">
        <v>4.7699999999999996</v>
      </c>
      <c r="D20" s="28">
        <v>-7.4700000000000003E-2</v>
      </c>
      <c r="E20" s="41">
        <v>66.5</v>
      </c>
      <c r="F20" s="24" t="str">
        <f t="shared" si="0"/>
        <v>B</v>
      </c>
    </row>
    <row r="21" spans="1:6">
      <c r="A21" s="24">
        <v>20</v>
      </c>
      <c r="B21" s="24" t="s">
        <v>23</v>
      </c>
      <c r="C21" s="27">
        <v>4.7699999999999996</v>
      </c>
      <c r="D21" s="28">
        <v>-7.4700000000000003E-2</v>
      </c>
      <c r="E21" s="41">
        <v>52.9</v>
      </c>
      <c r="F21" s="24" t="str">
        <f t="shared" si="0"/>
        <v>B</v>
      </c>
    </row>
    <row r="22" spans="1:6">
      <c r="A22" s="24">
        <v>21</v>
      </c>
      <c r="B22" s="24" t="s">
        <v>24</v>
      </c>
      <c r="C22" s="27">
        <v>4.7699999999999996</v>
      </c>
      <c r="D22" s="28">
        <v>-7.4700000000000003E-2</v>
      </c>
      <c r="E22" s="41">
        <v>56.7</v>
      </c>
      <c r="F22" s="24" t="str">
        <f t="shared" si="0"/>
        <v>B</v>
      </c>
    </row>
    <row r="23" spans="1:6">
      <c r="A23" s="24">
        <v>22</v>
      </c>
      <c r="B23" s="24" t="s">
        <v>25</v>
      </c>
      <c r="C23" s="27">
        <v>4.7699999999999996</v>
      </c>
      <c r="D23" s="28">
        <v>-7.4700000000000003E-2</v>
      </c>
      <c r="E23" s="41">
        <v>127.1</v>
      </c>
      <c r="F23" s="24" t="str">
        <f t="shared" si="0"/>
        <v>A</v>
      </c>
    </row>
    <row r="24" spans="1:6">
      <c r="A24" s="24">
        <v>23</v>
      </c>
      <c r="B24" s="24" t="s">
        <v>26</v>
      </c>
      <c r="C24" s="27">
        <v>4.7699999999999996</v>
      </c>
      <c r="D24" s="28">
        <v>-7.4700000000000003E-2</v>
      </c>
      <c r="E24" s="41">
        <v>50.6</v>
      </c>
      <c r="F24" s="24" t="str">
        <f t="shared" si="0"/>
        <v>B</v>
      </c>
    </row>
    <row r="25" spans="1:6">
      <c r="A25" s="24">
        <v>24</v>
      </c>
      <c r="B25" s="24" t="s">
        <v>28</v>
      </c>
      <c r="C25" s="27">
        <v>4.7699999999999996</v>
      </c>
      <c r="D25" s="28">
        <v>-7.4700000000000003E-2</v>
      </c>
      <c r="E25" s="41">
        <v>107.8</v>
      </c>
      <c r="F25" s="24" t="str">
        <f t="shared" si="0"/>
        <v>A</v>
      </c>
    </row>
    <row r="26" spans="1:6">
      <c r="A26" s="24">
        <v>25</v>
      </c>
      <c r="B26" s="24" t="s">
        <v>29</v>
      </c>
      <c r="C26" s="27">
        <v>4.7699999999999996</v>
      </c>
      <c r="D26" s="28">
        <v>-7.4700000000000003E-2</v>
      </c>
      <c r="E26" s="41">
        <v>51.7</v>
      </c>
      <c r="F26" s="24" t="str">
        <f t="shared" si="0"/>
        <v>B</v>
      </c>
    </row>
    <row r="27" spans="1:6">
      <c r="A27" s="24">
        <v>26</v>
      </c>
      <c r="B27" s="24" t="s">
        <v>33</v>
      </c>
      <c r="C27" s="27">
        <v>4.7699999999999996</v>
      </c>
      <c r="D27" s="28">
        <v>-7.4700000000000003E-2</v>
      </c>
      <c r="E27" s="41">
        <v>56.3</v>
      </c>
      <c r="F27" s="24" t="str">
        <f t="shared" si="0"/>
        <v>B</v>
      </c>
    </row>
    <row r="28" spans="1:6">
      <c r="A28" s="24">
        <v>27</v>
      </c>
      <c r="B28" s="24" t="s">
        <v>34</v>
      </c>
      <c r="C28" s="27">
        <v>4.7699999999999996</v>
      </c>
      <c r="D28" s="28">
        <v>-7.4700000000000003E-2</v>
      </c>
      <c r="E28" s="41">
        <v>61.7</v>
      </c>
      <c r="F28" s="24" t="str">
        <f t="shared" si="0"/>
        <v>B</v>
      </c>
    </row>
    <row r="29" spans="1:6">
      <c r="A29" s="24">
        <v>28</v>
      </c>
      <c r="B29" s="24" t="s">
        <v>35</v>
      </c>
      <c r="C29" s="27">
        <v>4.7699999999999996</v>
      </c>
      <c r="D29" s="28">
        <v>-7.4700000000000003E-2</v>
      </c>
      <c r="E29" s="41">
        <v>82.5</v>
      </c>
      <c r="F29" s="24" t="str">
        <f t="shared" si="0"/>
        <v>A</v>
      </c>
    </row>
    <row r="30" spans="1:6">
      <c r="A30" s="24">
        <v>29</v>
      </c>
      <c r="B30" s="24" t="s">
        <v>37</v>
      </c>
      <c r="C30" s="27">
        <v>4.63</v>
      </c>
      <c r="D30" s="28">
        <v>-0.1018</v>
      </c>
      <c r="E30" s="41">
        <v>110.9</v>
      </c>
      <c r="F30" s="24" t="str">
        <f t="shared" si="0"/>
        <v>A</v>
      </c>
    </row>
    <row r="31" spans="1:6">
      <c r="A31" s="24">
        <v>30</v>
      </c>
      <c r="B31" s="24" t="s">
        <v>38</v>
      </c>
      <c r="C31" s="27">
        <v>4.57</v>
      </c>
      <c r="D31" s="28">
        <v>-0.11269999999999999</v>
      </c>
      <c r="E31" s="41">
        <v>36.799999999999997</v>
      </c>
      <c r="F31" s="24" t="str">
        <f t="shared" si="0"/>
        <v>B</v>
      </c>
    </row>
    <row r="32" spans="1:6">
      <c r="A32" s="24">
        <v>31</v>
      </c>
      <c r="B32" s="24" t="s">
        <v>39</v>
      </c>
      <c r="C32" s="27">
        <v>4.53</v>
      </c>
      <c r="D32" s="28">
        <v>-0.12089999999999999</v>
      </c>
      <c r="E32" s="41">
        <v>101.9</v>
      </c>
      <c r="F32" s="24" t="str">
        <f t="shared" si="0"/>
        <v>A</v>
      </c>
    </row>
    <row r="33" spans="1:6">
      <c r="A33" s="24">
        <v>32</v>
      </c>
      <c r="B33" s="24" t="s">
        <v>40</v>
      </c>
      <c r="C33" s="27">
        <v>4.4400000000000004</v>
      </c>
      <c r="D33" s="28">
        <v>-0.13789999999999999</v>
      </c>
      <c r="E33" s="41">
        <v>98.9</v>
      </c>
      <c r="F33" s="24" t="str">
        <f t="shared" si="0"/>
        <v>A</v>
      </c>
    </row>
    <row r="34" spans="1:6">
      <c r="A34" s="24">
        <v>33</v>
      </c>
      <c r="B34" s="24" t="s">
        <v>41</v>
      </c>
      <c r="C34" s="27">
        <v>4.43</v>
      </c>
      <c r="D34" s="28">
        <v>-0.1404</v>
      </c>
      <c r="E34" s="41">
        <v>93</v>
      </c>
      <c r="F34" s="24" t="str">
        <f t="shared" ref="F34:F65" si="1">IF(AND(C34&gt;$M$2,D34&gt;$N$2, E34&gt;$O$2),$I$2, IF(AND(C34&gt;$M$2,D34&gt;$N$2, E34&lt;$O$2),$I$3, IF(AND(C34&lt;$M$2,D34&lt;$N$2, E34&gt;$O$2),$I$4, IF(AND(C34&lt;$M$2,D34&lt;$N$2, E34&lt;$O$2),$I$5, 0))))</f>
        <v>A</v>
      </c>
    </row>
    <row r="35" spans="1:6">
      <c r="A35" s="24">
        <v>34</v>
      </c>
      <c r="B35" s="24" t="s">
        <v>42</v>
      </c>
      <c r="C35" s="27">
        <v>4.25</v>
      </c>
      <c r="D35" s="28">
        <v>-0.17530000000000001</v>
      </c>
      <c r="E35" s="41">
        <v>28.7</v>
      </c>
      <c r="F35" s="24" t="str">
        <f t="shared" si="1"/>
        <v>B</v>
      </c>
    </row>
    <row r="36" spans="1:6">
      <c r="A36" s="24">
        <v>35</v>
      </c>
      <c r="B36" s="24" t="s">
        <v>44</v>
      </c>
      <c r="C36" s="27">
        <v>4.24</v>
      </c>
      <c r="D36" s="28">
        <v>-0.17660000000000001</v>
      </c>
      <c r="E36" s="41">
        <v>95.6</v>
      </c>
      <c r="F36" s="24" t="str">
        <f t="shared" si="1"/>
        <v>A</v>
      </c>
    </row>
    <row r="37" spans="1:6">
      <c r="A37" s="24">
        <v>36</v>
      </c>
      <c r="B37" s="24" t="s">
        <v>45</v>
      </c>
      <c r="C37" s="27">
        <v>4.2300000000000004</v>
      </c>
      <c r="D37" s="28">
        <v>-0.17879999999999999</v>
      </c>
      <c r="E37" s="41">
        <v>96.7</v>
      </c>
      <c r="F37" s="24" t="str">
        <f t="shared" si="1"/>
        <v>A</v>
      </c>
    </row>
    <row r="38" spans="1:6">
      <c r="A38" s="24">
        <v>37</v>
      </c>
      <c r="B38" s="24" t="s">
        <v>46</v>
      </c>
      <c r="C38" s="27">
        <v>3.97</v>
      </c>
      <c r="D38" s="28">
        <v>-0.2288</v>
      </c>
      <c r="E38" s="41">
        <v>71.8</v>
      </c>
      <c r="F38" s="24" t="str">
        <f t="shared" si="1"/>
        <v>C</v>
      </c>
    </row>
    <row r="39" spans="1:6">
      <c r="A39" s="24">
        <v>38</v>
      </c>
      <c r="B39" s="24" t="s">
        <v>49</v>
      </c>
      <c r="C39" s="27">
        <v>3.72</v>
      </c>
      <c r="D39" s="28">
        <v>-0.2772</v>
      </c>
      <c r="E39" s="41">
        <v>16</v>
      </c>
      <c r="F39" s="24" t="str">
        <f t="shared" si="1"/>
        <v>D</v>
      </c>
    </row>
    <row r="40" spans="1:6">
      <c r="A40" s="24">
        <v>39</v>
      </c>
      <c r="B40" s="24" t="s">
        <v>50</v>
      </c>
      <c r="C40" s="27">
        <v>3.69</v>
      </c>
      <c r="D40" s="28">
        <v>-0.2838</v>
      </c>
      <c r="E40" s="41">
        <v>108.2</v>
      </c>
      <c r="F40" s="24" t="str">
        <f t="shared" si="1"/>
        <v>C</v>
      </c>
    </row>
    <row r="41" spans="1:6">
      <c r="A41" s="24">
        <v>40</v>
      </c>
      <c r="B41" s="24" t="s">
        <v>51</v>
      </c>
      <c r="C41" s="27">
        <v>3.68</v>
      </c>
      <c r="D41" s="28">
        <v>-0.28460000000000002</v>
      </c>
      <c r="E41" s="41">
        <v>56.2</v>
      </c>
      <c r="F41" s="24" t="str">
        <f t="shared" si="1"/>
        <v>D</v>
      </c>
    </row>
    <row r="42" spans="1:6">
      <c r="A42" s="24">
        <v>41</v>
      </c>
      <c r="B42" s="24" t="s">
        <v>52</v>
      </c>
      <c r="C42" s="27">
        <v>3.66</v>
      </c>
      <c r="D42" s="28">
        <v>-0.28889999999999999</v>
      </c>
      <c r="E42" s="41">
        <v>37.299999999999997</v>
      </c>
      <c r="F42" s="24" t="str">
        <f t="shared" si="1"/>
        <v>D</v>
      </c>
    </row>
    <row r="43" spans="1:6">
      <c r="A43" s="24">
        <v>42</v>
      </c>
      <c r="B43" s="24" t="s">
        <v>54</v>
      </c>
      <c r="C43" s="27">
        <v>3.59</v>
      </c>
      <c r="D43" s="28">
        <v>-0.30320000000000003</v>
      </c>
      <c r="E43" s="41">
        <v>64</v>
      </c>
      <c r="F43" s="24" t="str">
        <f t="shared" si="1"/>
        <v>D</v>
      </c>
    </row>
    <row r="44" spans="1:6">
      <c r="A44" s="24">
        <v>43</v>
      </c>
      <c r="B44" s="24" t="s">
        <v>55</v>
      </c>
      <c r="C44" s="27">
        <v>3.57</v>
      </c>
      <c r="D44" s="28">
        <v>-0.30669999999999997</v>
      </c>
      <c r="E44" s="41">
        <v>31.3</v>
      </c>
      <c r="F44" s="24" t="str">
        <f t="shared" si="1"/>
        <v>D</v>
      </c>
    </row>
    <row r="45" spans="1:6">
      <c r="A45" s="24">
        <v>44</v>
      </c>
      <c r="B45" s="24" t="s">
        <v>56</v>
      </c>
      <c r="C45" s="27">
        <v>3.57</v>
      </c>
      <c r="D45" s="28">
        <v>-0.30690000000000001</v>
      </c>
      <c r="E45" s="41">
        <v>123.6</v>
      </c>
      <c r="F45" s="24" t="str">
        <f t="shared" si="1"/>
        <v>C</v>
      </c>
    </row>
    <row r="46" spans="1:6">
      <c r="A46" s="24">
        <v>45</v>
      </c>
      <c r="B46" s="24" t="s">
        <v>85</v>
      </c>
      <c r="C46" s="27">
        <v>3.56</v>
      </c>
      <c r="D46" s="28">
        <v>-0.30930000000000002</v>
      </c>
      <c r="E46" s="41">
        <v>62.3</v>
      </c>
      <c r="F46" s="24" t="str">
        <f t="shared" si="1"/>
        <v>D</v>
      </c>
    </row>
    <row r="47" spans="1:6">
      <c r="A47" s="24">
        <v>46</v>
      </c>
      <c r="B47" s="24" t="s">
        <v>57</v>
      </c>
      <c r="C47" s="27">
        <v>3.5</v>
      </c>
      <c r="D47" s="29">
        <v>-0.32</v>
      </c>
      <c r="E47" s="41">
        <v>85.5</v>
      </c>
      <c r="F47" s="24" t="str">
        <f t="shared" si="1"/>
        <v>C</v>
      </c>
    </row>
    <row r="48" spans="1:6">
      <c r="A48" s="24">
        <v>47</v>
      </c>
      <c r="B48" s="24" t="s">
        <v>58</v>
      </c>
      <c r="C48" s="27">
        <v>3.5</v>
      </c>
      <c r="D48" s="28">
        <v>-0.32119999999999999</v>
      </c>
      <c r="E48" s="41">
        <v>33.200000000000003</v>
      </c>
      <c r="F48" s="24" t="str">
        <f t="shared" si="1"/>
        <v>D</v>
      </c>
    </row>
    <row r="49" spans="1:6">
      <c r="A49" s="24">
        <v>48</v>
      </c>
      <c r="B49" s="24" t="s">
        <v>59</v>
      </c>
      <c r="C49" s="27">
        <v>3.48</v>
      </c>
      <c r="D49" s="28">
        <v>-0.3241</v>
      </c>
      <c r="E49" s="41">
        <v>31.1</v>
      </c>
      <c r="F49" s="24" t="str">
        <f t="shared" si="1"/>
        <v>D</v>
      </c>
    </row>
    <row r="50" spans="1:6">
      <c r="A50" s="24">
        <v>49</v>
      </c>
      <c r="B50" s="24" t="s">
        <v>60</v>
      </c>
      <c r="C50" s="27">
        <v>3.43</v>
      </c>
      <c r="D50" s="28">
        <v>-0.33410000000000001</v>
      </c>
      <c r="E50" s="41">
        <v>43.5</v>
      </c>
      <c r="F50" s="24" t="str">
        <f t="shared" si="1"/>
        <v>D</v>
      </c>
    </row>
    <row r="51" spans="1:6">
      <c r="A51" s="24">
        <v>50</v>
      </c>
      <c r="B51" s="24" t="s">
        <v>62</v>
      </c>
      <c r="C51" s="27">
        <v>3.24</v>
      </c>
      <c r="D51" s="28">
        <v>-0.37109999999999999</v>
      </c>
      <c r="E51" s="41">
        <v>38</v>
      </c>
      <c r="F51" s="24" t="str">
        <f t="shared" si="1"/>
        <v>D</v>
      </c>
    </row>
    <row r="52" spans="1:6">
      <c r="A52" s="24">
        <v>51</v>
      </c>
      <c r="B52" s="24" t="s">
        <v>63</v>
      </c>
      <c r="C52" s="27">
        <v>3.16</v>
      </c>
      <c r="D52" s="28">
        <v>-0.3871</v>
      </c>
      <c r="E52" s="41">
        <v>24.4</v>
      </c>
      <c r="F52" s="24" t="str">
        <f t="shared" si="1"/>
        <v>D</v>
      </c>
    </row>
    <row r="53" spans="1:6">
      <c r="A53" s="24">
        <v>52</v>
      </c>
      <c r="B53" s="24" t="s">
        <v>65</v>
      </c>
      <c r="C53" s="27">
        <v>2.95</v>
      </c>
      <c r="D53" s="28">
        <v>-0.4279</v>
      </c>
      <c r="E53" s="41">
        <v>31.5</v>
      </c>
      <c r="F53" s="24" t="str">
        <f t="shared" si="1"/>
        <v>D</v>
      </c>
    </row>
    <row r="54" spans="1:6">
      <c r="A54" s="24">
        <v>53</v>
      </c>
      <c r="B54" s="24" t="s">
        <v>66</v>
      </c>
      <c r="C54" s="27">
        <v>2.83</v>
      </c>
      <c r="D54" s="28">
        <v>-0.45069999999999999</v>
      </c>
      <c r="E54" s="41">
        <v>100.4</v>
      </c>
      <c r="F54" s="24" t="str">
        <f t="shared" si="1"/>
        <v>C</v>
      </c>
    </row>
    <row r="55" spans="1:6">
      <c r="A55" s="24">
        <v>54</v>
      </c>
      <c r="B55" s="24" t="s">
        <v>67</v>
      </c>
      <c r="C55" s="27">
        <v>2.77</v>
      </c>
      <c r="D55" s="28">
        <v>-0.46260000000000001</v>
      </c>
      <c r="E55" s="41">
        <v>32</v>
      </c>
      <c r="F55" s="24" t="str">
        <f t="shared" si="1"/>
        <v>D</v>
      </c>
    </row>
    <row r="56" spans="1:6">
      <c r="A56" s="24">
        <v>55</v>
      </c>
      <c r="B56" s="24" t="s">
        <v>68</v>
      </c>
      <c r="C56" s="27">
        <v>2.75</v>
      </c>
      <c r="D56" s="28">
        <v>-0.46510000000000001</v>
      </c>
      <c r="E56" s="41">
        <v>22.4</v>
      </c>
      <c r="F56" s="24" t="str">
        <f t="shared" si="1"/>
        <v>D</v>
      </c>
    </row>
    <row r="57" spans="1:6">
      <c r="A57" s="24">
        <v>56</v>
      </c>
      <c r="B57" s="24" t="s">
        <v>70</v>
      </c>
      <c r="C57" s="27">
        <v>2.68</v>
      </c>
      <c r="D57" s="28">
        <v>-0.48039999999999999</v>
      </c>
      <c r="E57" s="41">
        <v>31</v>
      </c>
      <c r="F57" s="24" t="str">
        <f t="shared" si="1"/>
        <v>D</v>
      </c>
    </row>
    <row r="58" spans="1:6">
      <c r="A58" s="24">
        <v>57</v>
      </c>
      <c r="B58" s="24" t="s">
        <v>71</v>
      </c>
      <c r="C58" s="27">
        <v>2.65</v>
      </c>
      <c r="D58" s="28">
        <v>-0.4859</v>
      </c>
      <c r="E58" s="41">
        <v>53.1</v>
      </c>
      <c r="F58" s="24" t="str">
        <f t="shared" si="1"/>
        <v>D</v>
      </c>
    </row>
    <row r="59" spans="1:6">
      <c r="A59" s="24">
        <v>58</v>
      </c>
      <c r="B59" s="24" t="s">
        <v>73</v>
      </c>
      <c r="C59" s="27">
        <v>2.4500000000000002</v>
      </c>
      <c r="D59" s="28">
        <v>-0.52439999999999998</v>
      </c>
      <c r="E59" s="41">
        <v>65.7</v>
      </c>
      <c r="F59" s="24" t="str">
        <f t="shared" si="1"/>
        <v>D</v>
      </c>
    </row>
    <row r="60" spans="1:6">
      <c r="A60" s="24">
        <v>59</v>
      </c>
      <c r="B60" s="24" t="s">
        <v>74</v>
      </c>
      <c r="C60" s="27">
        <v>2.4300000000000002</v>
      </c>
      <c r="D60" s="28">
        <v>-0.52849999999999997</v>
      </c>
      <c r="E60" s="41">
        <v>21.9</v>
      </c>
      <c r="F60" s="24" t="str">
        <f t="shared" si="1"/>
        <v>D</v>
      </c>
    </row>
    <row r="61" spans="1:6">
      <c r="A61" s="24">
        <v>60</v>
      </c>
      <c r="B61" s="24" t="s">
        <v>75</v>
      </c>
      <c r="C61" s="27">
        <v>2.39</v>
      </c>
      <c r="D61" s="28">
        <v>-0.53610000000000002</v>
      </c>
      <c r="E61" s="41">
        <v>64.599999999999994</v>
      </c>
      <c r="F61" s="24" t="str">
        <f t="shared" si="1"/>
        <v>D</v>
      </c>
    </row>
    <row r="62" spans="1:6">
      <c r="A62" s="24">
        <v>61</v>
      </c>
      <c r="B62" s="24" t="s">
        <v>76</v>
      </c>
      <c r="C62" s="27">
        <v>2.34</v>
      </c>
      <c r="D62" s="28">
        <v>-0.54620000000000002</v>
      </c>
      <c r="E62" s="41">
        <v>27.5</v>
      </c>
      <c r="F62" s="24" t="str">
        <f t="shared" si="1"/>
        <v>D</v>
      </c>
    </row>
    <row r="63" spans="1:6">
      <c r="A63" s="24">
        <v>62</v>
      </c>
      <c r="B63" s="24" t="s">
        <v>77</v>
      </c>
      <c r="C63" s="27">
        <v>2.34</v>
      </c>
      <c r="D63" s="28">
        <v>-0.54520000000000002</v>
      </c>
      <c r="E63" s="41">
        <v>83.9</v>
      </c>
      <c r="F63" s="24" t="str">
        <f t="shared" si="1"/>
        <v>C</v>
      </c>
    </row>
    <row r="64" spans="1:6">
      <c r="A64" s="24">
        <v>63</v>
      </c>
      <c r="B64" s="24" t="s">
        <v>78</v>
      </c>
      <c r="C64" s="27">
        <v>2.2799999999999998</v>
      </c>
      <c r="D64" s="28">
        <v>-0.55700000000000005</v>
      </c>
      <c r="E64" s="41">
        <v>52.5</v>
      </c>
      <c r="F64" s="24" t="str">
        <f t="shared" si="1"/>
        <v>D</v>
      </c>
    </row>
    <row r="65" spans="1:6">
      <c r="A65" s="24">
        <v>64</v>
      </c>
      <c r="B65" s="24" t="s">
        <v>79</v>
      </c>
      <c r="C65" s="27">
        <v>1.76</v>
      </c>
      <c r="D65" s="28">
        <v>-0.65769999999999995</v>
      </c>
      <c r="E65" s="41">
        <v>12.4</v>
      </c>
      <c r="F65" s="24" t="str">
        <f t="shared" si="1"/>
        <v>D</v>
      </c>
    </row>
  </sheetData>
  <mergeCells count="1"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9"/>
  <dimension ref="A1:C37"/>
  <sheetViews>
    <sheetView topLeftCell="A7" workbookViewId="0">
      <selection activeCell="C30" sqref="C30"/>
    </sheetView>
  </sheetViews>
  <sheetFormatPr defaultRowHeight="14.4"/>
  <cols>
    <col min="1" max="1" width="13.21875" customWidth="1"/>
    <col min="2" max="2" width="36.5546875" bestFit="1" customWidth="1"/>
    <col min="3" max="3" width="27.5546875" customWidth="1"/>
    <col min="4" max="4" width="12.21875" customWidth="1"/>
    <col min="6" max="6" width="11.88671875" bestFit="1" customWidth="1"/>
    <col min="7" max="7" width="27" bestFit="1" customWidth="1"/>
    <col min="8" max="8" width="27.5546875" bestFit="1" customWidth="1"/>
    <col min="9" max="9" width="36.5546875" bestFit="1" customWidth="1"/>
  </cols>
  <sheetData>
    <row r="1" spans="1:3">
      <c r="A1" s="43" t="s">
        <v>115</v>
      </c>
      <c r="B1" t="s">
        <v>125</v>
      </c>
    </row>
    <row r="3" spans="1:3">
      <c r="B3" s="43" t="s">
        <v>126</v>
      </c>
    </row>
    <row r="4" spans="1:3">
      <c r="A4" s="43" t="s">
        <v>1</v>
      </c>
      <c r="B4" t="s">
        <v>122</v>
      </c>
      <c r="C4" t="s">
        <v>124</v>
      </c>
    </row>
    <row r="5" spans="1:3">
      <c r="A5" s="44" t="s">
        <v>4</v>
      </c>
      <c r="B5" s="46">
        <v>6.71</v>
      </c>
      <c r="C5" s="38">
        <v>0.30330000000000001</v>
      </c>
    </row>
    <row r="6" spans="1:3">
      <c r="A6" s="44" t="s">
        <v>5</v>
      </c>
      <c r="B6" s="46">
        <v>6.26</v>
      </c>
      <c r="C6" s="38">
        <v>0.21629999999999999</v>
      </c>
    </row>
    <row r="7" spans="1:3">
      <c r="A7" s="44" t="s">
        <v>6</v>
      </c>
      <c r="B7" s="46">
        <v>6.08</v>
      </c>
      <c r="C7" s="38">
        <v>0.18149999999999999</v>
      </c>
    </row>
    <row r="8" spans="1:3">
      <c r="A8" s="44" t="s">
        <v>7</v>
      </c>
      <c r="B8" s="46">
        <v>5.59</v>
      </c>
      <c r="C8" s="38">
        <v>8.5300000000000001E-2</v>
      </c>
    </row>
    <row r="9" spans="1:3">
      <c r="A9" s="44" t="s">
        <v>8</v>
      </c>
      <c r="B9" s="46">
        <v>5.25</v>
      </c>
      <c r="C9" s="38">
        <v>1.9699999999999999E-2</v>
      </c>
    </row>
    <row r="10" spans="1:3">
      <c r="A10" s="44" t="s">
        <v>82</v>
      </c>
      <c r="B10" s="46">
        <v>5.15</v>
      </c>
      <c r="C10" s="38">
        <v>0</v>
      </c>
    </row>
    <row r="11" spans="1:3">
      <c r="A11" s="44" t="s">
        <v>9</v>
      </c>
      <c r="B11" s="46">
        <v>5.08</v>
      </c>
      <c r="C11" s="38">
        <v>-1.4E-2</v>
      </c>
    </row>
    <row r="12" spans="1:3">
      <c r="A12" s="44" t="s">
        <v>10</v>
      </c>
      <c r="B12" s="46">
        <v>4.95</v>
      </c>
      <c r="C12" s="38">
        <v>-3.9699999999999999E-2</v>
      </c>
    </row>
    <row r="14" spans="1:3">
      <c r="A14" s="43" t="s">
        <v>115</v>
      </c>
      <c r="B14" t="s">
        <v>125</v>
      </c>
    </row>
    <row r="16" spans="1:3">
      <c r="B16" s="43" t="s">
        <v>126</v>
      </c>
    </row>
    <row r="17" spans="1:3">
      <c r="A17" s="43" t="s">
        <v>1</v>
      </c>
      <c r="B17" t="s">
        <v>122</v>
      </c>
      <c r="C17" t="s">
        <v>124</v>
      </c>
    </row>
    <row r="18" spans="1:3">
      <c r="A18" s="44" t="s">
        <v>4</v>
      </c>
      <c r="B18" s="46">
        <v>6.71</v>
      </c>
      <c r="C18" s="38">
        <v>0.30330000000000001</v>
      </c>
    </row>
    <row r="19" spans="1:3">
      <c r="A19" s="44" t="s">
        <v>5</v>
      </c>
      <c r="B19" s="46">
        <v>6.26</v>
      </c>
      <c r="C19" s="38">
        <v>0.21629999999999999</v>
      </c>
    </row>
    <row r="20" spans="1:3">
      <c r="A20" s="44" t="s">
        <v>6</v>
      </c>
      <c r="B20" s="46">
        <v>6.08</v>
      </c>
      <c r="C20" s="38">
        <v>0.18149999999999999</v>
      </c>
    </row>
    <row r="21" spans="1:3">
      <c r="A21" s="44" t="s">
        <v>7</v>
      </c>
      <c r="B21" s="46">
        <v>5.59</v>
      </c>
      <c r="C21" s="38">
        <v>8.5300000000000001E-2</v>
      </c>
    </row>
    <row r="22" spans="1:3">
      <c r="A22" s="44" t="s">
        <v>8</v>
      </c>
      <c r="B22" s="46">
        <v>5.25</v>
      </c>
      <c r="C22" s="38">
        <v>1.9699999999999999E-2</v>
      </c>
    </row>
    <row r="23" spans="1:3">
      <c r="A23" s="44" t="s">
        <v>82</v>
      </c>
      <c r="B23" s="46">
        <v>5.15</v>
      </c>
      <c r="C23" s="38">
        <v>0</v>
      </c>
    </row>
    <row r="24" spans="1:3">
      <c r="A24" s="44" t="s">
        <v>9</v>
      </c>
      <c r="B24" s="46">
        <v>5.08</v>
      </c>
      <c r="C24" s="38">
        <v>-1.4E-2</v>
      </c>
    </row>
    <row r="25" spans="1:3">
      <c r="A25" s="44" t="s">
        <v>10</v>
      </c>
      <c r="B25" s="46">
        <v>4.95</v>
      </c>
      <c r="C25" s="38">
        <v>-3.9699999999999999E-2</v>
      </c>
    </row>
    <row r="27" spans="1:3">
      <c r="A27" s="43" t="s">
        <v>115</v>
      </c>
      <c r="B27" t="s">
        <v>125</v>
      </c>
    </row>
    <row r="29" spans="1:3">
      <c r="A29" s="43" t="s">
        <v>1</v>
      </c>
      <c r="B29" t="s">
        <v>123</v>
      </c>
    </row>
    <row r="30" spans="1:3">
      <c r="A30" s="44" t="s">
        <v>25</v>
      </c>
      <c r="B30" s="45">
        <v>127.1</v>
      </c>
    </row>
    <row r="31" spans="1:3">
      <c r="A31" s="44" t="s">
        <v>56</v>
      </c>
      <c r="B31" s="45">
        <v>123.6</v>
      </c>
    </row>
    <row r="32" spans="1:3">
      <c r="A32" s="44" t="s">
        <v>11</v>
      </c>
      <c r="B32" s="45">
        <v>123.4</v>
      </c>
    </row>
    <row r="33" spans="1:2">
      <c r="A33" s="44" t="s">
        <v>4</v>
      </c>
      <c r="B33" s="45">
        <v>118.7</v>
      </c>
    </row>
    <row r="34" spans="1:2">
      <c r="A34" s="44" t="s">
        <v>82</v>
      </c>
      <c r="B34" s="45">
        <v>115.7</v>
      </c>
    </row>
    <row r="35" spans="1:2">
      <c r="A35" s="44" t="s">
        <v>37</v>
      </c>
      <c r="B35" s="45">
        <v>110.9</v>
      </c>
    </row>
    <row r="36" spans="1:2">
      <c r="A36" s="44" t="s">
        <v>50</v>
      </c>
      <c r="B36" s="45">
        <v>108.2</v>
      </c>
    </row>
    <row r="37" spans="1:2">
      <c r="A37" s="44" t="s">
        <v>28</v>
      </c>
      <c r="B37" s="45">
        <v>107.8</v>
      </c>
    </row>
  </sheetData>
  <conditionalFormatting pivot="1" sqref="B5:B12">
    <cfRule type="dataBar" priority="13">
      <dataBar>
        <cfvo type="min" val="0"/>
        <cfvo type="max" val="0"/>
        <color rgb="FF008AEF"/>
      </dataBar>
    </cfRule>
  </conditionalFormatting>
  <conditionalFormatting pivot="1" sqref="C5:C12">
    <cfRule type="dataBar" priority="12">
      <dataBar>
        <cfvo type="min" val="0"/>
        <cfvo type="max" val="0"/>
        <color rgb="FFFF555A"/>
      </dataBar>
    </cfRule>
  </conditionalFormatting>
  <conditionalFormatting pivot="1" sqref="B18:B25">
    <cfRule type="dataBar" priority="11">
      <dataBar>
        <cfvo type="min" val="0"/>
        <cfvo type="max" val="0"/>
        <color rgb="FF008AEF"/>
      </dataBar>
    </cfRule>
  </conditionalFormatting>
  <conditionalFormatting pivot="1" sqref="C18:C25">
    <cfRule type="dataBar" priority="10">
      <dataBar>
        <cfvo type="min" val="0"/>
        <cfvo type="max" val="0"/>
        <color rgb="FFFF555A"/>
      </dataBar>
    </cfRule>
  </conditionalFormatting>
  <conditionalFormatting pivot="1" sqref="B30:B37">
    <cfRule type="dataBar" priority="9">
      <dataBar>
        <cfvo type="min" val="0"/>
        <cfvo type="max" val="0"/>
        <color rgb="FF63C384"/>
      </dataBar>
    </cfRule>
  </conditionalFormatting>
  <conditionalFormatting pivot="1" sqref="B30:B37">
    <cfRule type="dataBar" priority="8">
      <dataBar>
        <cfvo type="min" val="0"/>
        <cfvo type="max" val="0"/>
        <color rgb="FF9EF8BA"/>
      </dataBar>
    </cfRule>
  </conditionalFormatting>
  <conditionalFormatting pivot="1" sqref="B5:B12">
    <cfRule type="dataBar" priority="7">
      <dataBar>
        <cfvo type="min" val="0"/>
        <cfvo type="max" val="0"/>
        <color rgb="FF5D5DF5"/>
      </dataBar>
    </cfRule>
  </conditionalFormatting>
  <conditionalFormatting pivot="1" sqref="B18:B25">
    <cfRule type="dataBar" priority="6">
      <dataBar>
        <cfvo type="min" val="0"/>
        <cfvo type="max" val="0"/>
        <color rgb="FF5D5DF5"/>
      </dataBar>
    </cfRule>
  </conditionalFormatting>
  <conditionalFormatting pivot="1" sqref="C5:C12">
    <cfRule type="dataBar" priority="5">
      <dataBar>
        <cfvo type="min" val="0"/>
        <cfvo type="max" val="0"/>
        <color rgb="FFFF0066"/>
      </dataBar>
    </cfRule>
  </conditionalFormatting>
  <conditionalFormatting pivot="1" sqref="C18:C25">
    <cfRule type="dataBar" priority="4">
      <dataBar>
        <cfvo type="min" val="0"/>
        <cfvo type="max" val="0"/>
        <color rgb="FFFF0066"/>
      </dataBar>
    </cfRule>
  </conditionalFormatting>
  <conditionalFormatting pivot="1" sqref="B5:C12">
    <cfRule type="iconSet" priority="3">
      <iconSet iconSet="4Rating">
        <cfvo type="percent" val="0"/>
        <cfvo type="percent" val="25"/>
        <cfvo type="percent" val="50"/>
        <cfvo type="percent" val="75"/>
      </iconSet>
    </cfRule>
  </conditionalFormatting>
  <conditionalFormatting pivot="1" sqref="B18:C25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pivot="1" sqref="B30:B37">
    <cfRule type="iconSet" priority="1">
      <iconSet iconSet="4Arrow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10"/>
  <dimension ref="A3:B8"/>
  <sheetViews>
    <sheetView workbookViewId="0">
      <selection activeCell="B4" sqref="B4:B8"/>
    </sheetView>
  </sheetViews>
  <sheetFormatPr defaultRowHeight="14.4"/>
  <cols>
    <col min="1" max="1" width="17" bestFit="1" customWidth="1"/>
    <col min="2" max="2" width="26.6640625" bestFit="1" customWidth="1"/>
  </cols>
  <sheetData>
    <row r="3" spans="1:2">
      <c r="A3" s="43" t="s">
        <v>115</v>
      </c>
      <c r="B3" t="s">
        <v>127</v>
      </c>
    </row>
    <row r="4" spans="1:2">
      <c r="A4" s="44" t="s">
        <v>116</v>
      </c>
      <c r="B4" s="64">
        <v>22</v>
      </c>
    </row>
    <row r="5" spans="1:2">
      <c r="A5" s="44" t="s">
        <v>117</v>
      </c>
      <c r="B5" s="64">
        <v>14</v>
      </c>
    </row>
    <row r="6" spans="1:2">
      <c r="A6" s="44" t="s">
        <v>118</v>
      </c>
      <c r="B6" s="64">
        <v>6</v>
      </c>
    </row>
    <row r="7" spans="1:2">
      <c r="A7" s="44" t="s">
        <v>119</v>
      </c>
      <c r="B7" s="64">
        <v>22</v>
      </c>
    </row>
    <row r="8" spans="1:2">
      <c r="A8" s="44" t="s">
        <v>121</v>
      </c>
      <c r="B8" s="64">
        <v>64</v>
      </c>
    </row>
  </sheetData>
  <pageMargins left="0.7" right="0.7" top="0.75" bottom="0.75" header="0.3" footer="0.3"/>
  <pageSetup paperSize="9"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1"/>
  <dimension ref="A2:D23"/>
  <sheetViews>
    <sheetView zoomScaleNormal="100" workbookViewId="0">
      <selection activeCell="B3" sqref="B3"/>
    </sheetView>
  </sheetViews>
  <sheetFormatPr defaultRowHeight="14.4"/>
  <cols>
    <col min="1" max="1" width="15.88671875" customWidth="1"/>
    <col min="2" max="2" width="28.44140625" customWidth="1"/>
    <col min="3" max="3" width="38.109375" customWidth="1"/>
    <col min="4" max="4" width="29" customWidth="1"/>
    <col min="5" max="5" width="8.21875" customWidth="1"/>
    <col min="6" max="6" width="11.33203125" customWidth="1"/>
    <col min="7" max="44" width="6.21875" customWidth="1"/>
    <col min="45" max="45" width="11.33203125" bestFit="1" customWidth="1"/>
  </cols>
  <sheetData>
    <row r="2" spans="1:4">
      <c r="B2" s="43" t="s">
        <v>126</v>
      </c>
    </row>
    <row r="3" spans="1:4">
      <c r="A3" s="43" t="s">
        <v>115</v>
      </c>
      <c r="B3" t="s">
        <v>128</v>
      </c>
      <c r="C3" t="s">
        <v>130</v>
      </c>
      <c r="D3" t="s">
        <v>129</v>
      </c>
    </row>
    <row r="4" spans="1:4">
      <c r="A4" s="44" t="s">
        <v>116</v>
      </c>
      <c r="B4" s="39">
        <v>4.9199999999999982</v>
      </c>
      <c r="C4" s="39">
        <v>100.54090909090907</v>
      </c>
      <c r="D4" s="38">
        <v>-4.509999999999998E-2</v>
      </c>
    </row>
    <row r="5" spans="1:4">
      <c r="A5" s="44" t="s">
        <v>117</v>
      </c>
      <c r="B5" s="39">
        <v>4.8342857142857127</v>
      </c>
      <c r="C5" s="39">
        <v>48.65</v>
      </c>
      <c r="D5" s="38">
        <v>-6.1964285714285715E-2</v>
      </c>
    </row>
    <row r="6" spans="1:4">
      <c r="A6" s="44" t="s">
        <v>118</v>
      </c>
      <c r="B6" s="39">
        <v>3.3166666666666669</v>
      </c>
      <c r="C6" s="39">
        <v>95.566666666666663</v>
      </c>
      <c r="D6" s="38">
        <v>-0.35589999999999994</v>
      </c>
    </row>
    <row r="7" spans="1:4">
      <c r="A7" s="44" t="s">
        <v>119</v>
      </c>
      <c r="B7" s="39">
        <v>3.0018181818181828</v>
      </c>
      <c r="C7" s="39">
        <v>38.722727272727276</v>
      </c>
      <c r="D7" s="38">
        <v>-0.41724090909090916</v>
      </c>
    </row>
    <row r="8" spans="1:4">
      <c r="A8" s="44" t="s">
        <v>121</v>
      </c>
      <c r="B8" s="39">
        <v>4.0915624999999993</v>
      </c>
      <c r="C8" s="39">
        <v>67.473437499999989</v>
      </c>
      <c r="D8" s="38">
        <v>-0.20585000000000001</v>
      </c>
    </row>
    <row r="11" spans="1:4">
      <c r="A11" s="44"/>
      <c r="B11" s="39"/>
    </row>
    <row r="12" spans="1:4">
      <c r="A12" s="44"/>
      <c r="B12" s="39"/>
    </row>
    <row r="13" spans="1:4">
      <c r="A13" s="44"/>
      <c r="B13" s="39"/>
    </row>
    <row r="14" spans="1:4">
      <c r="A14" s="44"/>
      <c r="B14" s="39"/>
    </row>
    <row r="15" spans="1:4">
      <c r="A15" s="44"/>
      <c r="B15" s="39"/>
    </row>
    <row r="19" spans="1:4">
      <c r="A19" s="44"/>
      <c r="B19" s="46"/>
      <c r="C19" s="38"/>
      <c r="D19" s="39"/>
    </row>
    <row r="20" spans="1:4">
      <c r="A20" s="44"/>
      <c r="B20" s="46"/>
      <c r="C20" s="38"/>
      <c r="D20" s="39"/>
    </row>
    <row r="21" spans="1:4">
      <c r="A21" s="44"/>
      <c r="B21" s="46"/>
      <c r="C21" s="38"/>
      <c r="D21" s="39"/>
    </row>
    <row r="22" spans="1:4">
      <c r="A22" s="44"/>
      <c r="B22" s="46"/>
      <c r="C22" s="38"/>
      <c r="D22" s="39"/>
    </row>
    <row r="23" spans="1:4">
      <c r="A23" s="44"/>
      <c r="B23" s="46"/>
      <c r="C23" s="38"/>
      <c r="D23" s="39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12"/>
  <dimension ref="A1:D15"/>
  <sheetViews>
    <sheetView zoomScale="85" zoomScaleNormal="85" workbookViewId="0">
      <selection activeCell="E1" sqref="E1"/>
    </sheetView>
  </sheetViews>
  <sheetFormatPr defaultRowHeight="14.4"/>
  <cols>
    <col min="1" max="1" width="13.21875" bestFit="1" customWidth="1"/>
    <col min="2" max="2" width="27.6640625" bestFit="1" customWidth="1"/>
    <col min="3" max="3" width="28.109375" bestFit="1" customWidth="1"/>
    <col min="4" max="4" width="36.6640625" bestFit="1" customWidth="1"/>
  </cols>
  <sheetData>
    <row r="1" spans="1:4">
      <c r="A1" s="25" t="s">
        <v>115</v>
      </c>
      <c r="B1" s="25" t="s">
        <v>133</v>
      </c>
      <c r="C1" s="25" t="s">
        <v>134</v>
      </c>
      <c r="D1" s="25" t="s">
        <v>135</v>
      </c>
    </row>
    <row r="2" spans="1:4">
      <c r="A2" s="48" t="s">
        <v>116</v>
      </c>
      <c r="B2" s="54">
        <v>4.9199999999999982</v>
      </c>
      <c r="C2" s="55">
        <v>-4.509999999999998E-2</v>
      </c>
      <c r="D2" s="56">
        <v>100.54090909090907</v>
      </c>
    </row>
    <row r="3" spans="1:4">
      <c r="A3" s="48" t="s">
        <v>117</v>
      </c>
      <c r="B3" s="54">
        <v>4.8342857142857127</v>
      </c>
      <c r="C3" s="55">
        <v>-6.1964285714285715E-2</v>
      </c>
      <c r="D3" s="56">
        <v>48.65</v>
      </c>
    </row>
    <row r="4" spans="1:4">
      <c r="A4" s="48" t="s">
        <v>131</v>
      </c>
      <c r="B4" s="54">
        <v>3.3166666666666669</v>
      </c>
      <c r="C4" s="55">
        <v>-0.35589999999999994</v>
      </c>
      <c r="D4" s="56">
        <v>95.566666666666663</v>
      </c>
    </row>
    <row r="5" spans="1:4">
      <c r="A5" s="48" t="s">
        <v>119</v>
      </c>
      <c r="B5" s="54">
        <v>3.0018181818181828</v>
      </c>
      <c r="C5" s="55">
        <v>-0.41724090909090916</v>
      </c>
      <c r="D5" s="56">
        <v>38.722727272727276</v>
      </c>
    </row>
    <row r="6" spans="1:4">
      <c r="A6" s="50" t="s">
        <v>136</v>
      </c>
      <c r="B6" s="57">
        <v>4.0915624999999993</v>
      </c>
      <c r="C6" s="58">
        <v>-0.20585000000000001</v>
      </c>
      <c r="D6" s="59">
        <v>67.473437499999989</v>
      </c>
    </row>
    <row r="8" spans="1:4">
      <c r="A8" s="47" t="s">
        <v>117</v>
      </c>
      <c r="B8" s="60">
        <v>48.65</v>
      </c>
    </row>
    <row r="10" spans="1:4">
      <c r="A10" s="25" t="s">
        <v>137</v>
      </c>
      <c r="B10" s="61" t="s">
        <v>135</v>
      </c>
    </row>
    <row r="11" spans="1:4">
      <c r="A11" s="51" t="s">
        <v>116</v>
      </c>
      <c r="B11" s="56">
        <f>INDEX($A$1:$D$6,MATCH($A11,$A$1:$A$6,0),MATCH($B$10,$A$1:$D$1,0))</f>
        <v>100.54090909090907</v>
      </c>
    </row>
    <row r="12" spans="1:4">
      <c r="A12" s="51" t="s">
        <v>117</v>
      </c>
      <c r="B12" s="56">
        <f>INDEX($A$1:$D$6,MATCH($A12,$A$1:$A$6,0),MATCH($B$10,$A$1:$D$1,0))</f>
        <v>48.65</v>
      </c>
    </row>
    <row r="13" spans="1:4">
      <c r="A13" s="51" t="s">
        <v>131</v>
      </c>
      <c r="B13" s="56">
        <f>INDEX($A$1:$D$6,MATCH($A13,$A$1:$A$6,0),MATCH($B$10,$A$1:$D$1,0))</f>
        <v>95.566666666666663</v>
      </c>
    </row>
    <row r="14" spans="1:4">
      <c r="A14" s="51" t="s">
        <v>119</v>
      </c>
      <c r="B14" s="56">
        <f>INDEX($A$1:$D$6,MATCH($A14,$A$1:$A$6,0),MATCH($B$10,$A$1:$D$1,0))</f>
        <v>38.722727272727276</v>
      </c>
    </row>
    <row r="15" spans="1:4">
      <c r="A15" s="42" t="s">
        <v>136</v>
      </c>
      <c r="B15" s="56">
        <f>INDEX($A$1:$D$6,MATCH($A15,$A$1:$A$6,0),MATCH($B$10,$A$1:$D$1,0))</f>
        <v>67.473437499999989</v>
      </c>
    </row>
  </sheetData>
  <dataValidations count="3">
    <dataValidation type="list" allowBlank="1" showInputMessage="1" showErrorMessage="1" sqref="B10">
      <formula1>Average_</formula1>
    </dataValidation>
    <dataValidation type="list" allowBlank="1" showInputMessage="1" showErrorMessage="1" sqref="A8">
      <formula1>Indicator</formula1>
    </dataValidation>
    <dataValidation type="list" allowBlank="1" showInputMessage="1" showErrorMessage="1" sqref="B8">
      <formula1>INDIRECT($A$8)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Лист1"/>
  <dimension ref="A1:A199"/>
  <sheetViews>
    <sheetView topLeftCell="C22" workbookViewId="0">
      <selection activeCell="P37" sqref="P37"/>
    </sheetView>
  </sheetViews>
  <sheetFormatPr defaultRowHeight="14.4"/>
  <cols>
    <col min="1" max="16384" width="8.88671875" style="65"/>
  </cols>
  <sheetData>
    <row r="1" spans="1:1">
      <c r="A1" s="65" t="s">
        <v>140</v>
      </c>
    </row>
    <row r="2" spans="1:1">
      <c r="A2" s="65" t="s">
        <v>141</v>
      </c>
    </row>
    <row r="3" spans="1:1">
      <c r="A3" s="65" t="s">
        <v>142</v>
      </c>
    </row>
    <row r="4" spans="1:1">
      <c r="A4" s="65" t="s">
        <v>143</v>
      </c>
    </row>
    <row r="5" spans="1:1">
      <c r="A5" s="65" t="s">
        <v>144</v>
      </c>
    </row>
    <row r="6" spans="1:1">
      <c r="A6" s="65" t="s">
        <v>145</v>
      </c>
    </row>
    <row r="7" spans="1:1">
      <c r="A7" s="65" t="s">
        <v>146</v>
      </c>
    </row>
    <row r="8" spans="1:1">
      <c r="A8" s="65" t="s">
        <v>147</v>
      </c>
    </row>
    <row r="9" spans="1:1">
      <c r="A9" s="65" t="s">
        <v>148</v>
      </c>
    </row>
    <row r="10" spans="1:1">
      <c r="A10" s="65" t="s">
        <v>149</v>
      </c>
    </row>
    <row r="11" spans="1:1">
      <c r="A11" s="65" t="s">
        <v>150</v>
      </c>
    </row>
    <row r="12" spans="1:1">
      <c r="A12" s="65" t="s">
        <v>151</v>
      </c>
    </row>
    <row r="13" spans="1:1">
      <c r="A13" s="65" t="s">
        <v>152</v>
      </c>
    </row>
    <row r="14" spans="1:1">
      <c r="A14" s="65" t="s">
        <v>153</v>
      </c>
    </row>
    <row r="15" spans="1:1">
      <c r="A15" s="65" t="s">
        <v>154</v>
      </c>
    </row>
    <row r="16" spans="1:1">
      <c r="A16" s="65" t="s">
        <v>155</v>
      </c>
    </row>
    <row r="17" spans="1:1">
      <c r="A17" s="65" t="s">
        <v>156</v>
      </c>
    </row>
    <row r="18" spans="1:1">
      <c r="A18" s="65" t="s">
        <v>157</v>
      </c>
    </row>
    <row r="19" spans="1:1">
      <c r="A19" s="65" t="s">
        <v>158</v>
      </c>
    </row>
    <row r="20" spans="1:1">
      <c r="A20" s="65" t="s">
        <v>159</v>
      </c>
    </row>
    <row r="21" spans="1:1">
      <c r="A21" s="65" t="s">
        <v>160</v>
      </c>
    </row>
    <row r="22" spans="1:1">
      <c r="A22" s="65" t="s">
        <v>161</v>
      </c>
    </row>
    <row r="23" spans="1:1">
      <c r="A23" s="65" t="s">
        <v>162</v>
      </c>
    </row>
    <row r="24" spans="1:1">
      <c r="A24" s="65" t="s">
        <v>163</v>
      </c>
    </row>
    <row r="25" spans="1:1">
      <c r="A25" s="65" t="s">
        <v>164</v>
      </c>
    </row>
    <row r="26" spans="1:1">
      <c r="A26" s="65" t="s">
        <v>165</v>
      </c>
    </row>
    <row r="27" spans="1:1">
      <c r="A27" s="65" t="s">
        <v>166</v>
      </c>
    </row>
    <row r="28" spans="1:1">
      <c r="A28" s="65" t="s">
        <v>167</v>
      </c>
    </row>
    <row r="29" spans="1:1">
      <c r="A29" s="65" t="s">
        <v>168</v>
      </c>
    </row>
    <row r="30" spans="1:1">
      <c r="A30" s="65" t="s">
        <v>169</v>
      </c>
    </row>
    <row r="31" spans="1:1">
      <c r="A31" s="65" t="s">
        <v>170</v>
      </c>
    </row>
    <row r="32" spans="1:1">
      <c r="A32" s="65" t="s">
        <v>171</v>
      </c>
    </row>
    <row r="33" spans="1:1">
      <c r="A33" s="65" t="s">
        <v>172</v>
      </c>
    </row>
    <row r="34" spans="1:1">
      <c r="A34" s="65" t="s">
        <v>173</v>
      </c>
    </row>
    <row r="35" spans="1:1">
      <c r="A35" s="65" t="s">
        <v>174</v>
      </c>
    </row>
    <row r="36" spans="1:1">
      <c r="A36" s="65" t="s">
        <v>175</v>
      </c>
    </row>
    <row r="37" spans="1:1">
      <c r="A37" s="65" t="s">
        <v>176</v>
      </c>
    </row>
    <row r="38" spans="1:1">
      <c r="A38" s="65" t="s">
        <v>177</v>
      </c>
    </row>
    <row r="39" spans="1:1">
      <c r="A39" s="65" t="s">
        <v>178</v>
      </c>
    </row>
    <row r="40" spans="1:1">
      <c r="A40" s="65" t="s">
        <v>179</v>
      </c>
    </row>
    <row r="41" spans="1:1">
      <c r="A41" s="65" t="s">
        <v>180</v>
      </c>
    </row>
    <row r="42" spans="1:1">
      <c r="A42" s="65" t="s">
        <v>181</v>
      </c>
    </row>
    <row r="43" spans="1:1">
      <c r="A43" s="65" t="s">
        <v>182</v>
      </c>
    </row>
    <row r="44" spans="1:1">
      <c r="A44" s="65" t="s">
        <v>183</v>
      </c>
    </row>
    <row r="45" spans="1:1">
      <c r="A45" s="65" t="s">
        <v>184</v>
      </c>
    </row>
    <row r="46" spans="1:1">
      <c r="A46" s="65" t="s">
        <v>185</v>
      </c>
    </row>
    <row r="47" spans="1:1">
      <c r="A47" s="65" t="s">
        <v>186</v>
      </c>
    </row>
    <row r="48" spans="1:1">
      <c r="A48" s="65" t="s">
        <v>187</v>
      </c>
    </row>
    <row r="49" spans="1:1">
      <c r="A49" s="65" t="s">
        <v>188</v>
      </c>
    </row>
    <row r="50" spans="1:1">
      <c r="A50" s="65" t="s">
        <v>189</v>
      </c>
    </row>
    <row r="51" spans="1:1">
      <c r="A51" s="65" t="s">
        <v>190</v>
      </c>
    </row>
    <row r="52" spans="1:1">
      <c r="A52" s="65" t="s">
        <v>191</v>
      </c>
    </row>
    <row r="53" spans="1:1">
      <c r="A53" s="65" t="s">
        <v>192</v>
      </c>
    </row>
    <row r="54" spans="1:1">
      <c r="A54" s="65" t="s">
        <v>193</v>
      </c>
    </row>
    <row r="55" spans="1:1">
      <c r="A55" s="65" t="s">
        <v>194</v>
      </c>
    </row>
    <row r="56" spans="1:1">
      <c r="A56" s="65" t="s">
        <v>195</v>
      </c>
    </row>
    <row r="57" spans="1:1">
      <c r="A57" s="65" t="s">
        <v>196</v>
      </c>
    </row>
    <row r="58" spans="1:1">
      <c r="A58" s="65" t="s">
        <v>197</v>
      </c>
    </row>
    <row r="59" spans="1:1">
      <c r="A59" s="65" t="s">
        <v>198</v>
      </c>
    </row>
    <row r="60" spans="1:1">
      <c r="A60" s="65" t="s">
        <v>199</v>
      </c>
    </row>
    <row r="61" spans="1:1">
      <c r="A61" s="65" t="s">
        <v>200</v>
      </c>
    </row>
    <row r="62" spans="1:1">
      <c r="A62" s="65" t="s">
        <v>201</v>
      </c>
    </row>
    <row r="63" spans="1:1">
      <c r="A63" s="65" t="s">
        <v>202</v>
      </c>
    </row>
    <row r="64" spans="1:1">
      <c r="A64" s="65" t="s">
        <v>203</v>
      </c>
    </row>
    <row r="65" spans="1:1">
      <c r="A65" s="65" t="s">
        <v>204</v>
      </c>
    </row>
    <row r="66" spans="1:1">
      <c r="A66" s="65" t="s">
        <v>205</v>
      </c>
    </row>
    <row r="67" spans="1:1">
      <c r="A67" s="65" t="s">
        <v>206</v>
      </c>
    </row>
    <row r="68" spans="1:1">
      <c r="A68" s="65" t="s">
        <v>207</v>
      </c>
    </row>
    <row r="69" spans="1:1">
      <c r="A69" s="65" t="s">
        <v>208</v>
      </c>
    </row>
    <row r="70" spans="1:1">
      <c r="A70" s="65" t="s">
        <v>209</v>
      </c>
    </row>
    <row r="71" spans="1:1">
      <c r="A71" s="65" t="s">
        <v>210</v>
      </c>
    </row>
    <row r="72" spans="1:1">
      <c r="A72" s="65" t="s">
        <v>211</v>
      </c>
    </row>
    <row r="73" spans="1:1">
      <c r="A73" s="65" t="s">
        <v>212</v>
      </c>
    </row>
    <row r="74" spans="1:1">
      <c r="A74" s="65" t="s">
        <v>213</v>
      </c>
    </row>
    <row r="75" spans="1:1">
      <c r="A75" s="65" t="s">
        <v>214</v>
      </c>
    </row>
    <row r="76" spans="1:1">
      <c r="A76" s="65" t="s">
        <v>215</v>
      </c>
    </row>
    <row r="77" spans="1:1">
      <c r="A77" s="65" t="s">
        <v>216</v>
      </c>
    </row>
    <row r="78" spans="1:1">
      <c r="A78" s="65" t="s">
        <v>217</v>
      </c>
    </row>
    <row r="79" spans="1:1">
      <c r="A79" s="65" t="s">
        <v>218</v>
      </c>
    </row>
    <row r="80" spans="1:1">
      <c r="A80" s="65" t="s">
        <v>219</v>
      </c>
    </row>
    <row r="81" spans="1:1">
      <c r="A81" s="65" t="s">
        <v>220</v>
      </c>
    </row>
    <row r="82" spans="1:1">
      <c r="A82" s="65" t="s">
        <v>221</v>
      </c>
    </row>
    <row r="83" spans="1:1">
      <c r="A83" s="65" t="s">
        <v>222</v>
      </c>
    </row>
    <row r="84" spans="1:1">
      <c r="A84" s="65" t="s">
        <v>223</v>
      </c>
    </row>
    <row r="85" spans="1:1">
      <c r="A85" s="65" t="s">
        <v>224</v>
      </c>
    </row>
    <row r="86" spans="1:1">
      <c r="A86" s="65" t="s">
        <v>225</v>
      </c>
    </row>
    <row r="87" spans="1:1">
      <c r="A87" s="65" t="s">
        <v>226</v>
      </c>
    </row>
    <row r="88" spans="1:1">
      <c r="A88" s="65" t="s">
        <v>227</v>
      </c>
    </row>
    <row r="89" spans="1:1">
      <c r="A89" s="65" t="s">
        <v>228</v>
      </c>
    </row>
    <row r="90" spans="1:1">
      <c r="A90" s="65" t="s">
        <v>229</v>
      </c>
    </row>
    <row r="91" spans="1:1">
      <c r="A91" s="65" t="s">
        <v>230</v>
      </c>
    </row>
    <row r="92" spans="1:1">
      <c r="A92" s="65" t="s">
        <v>231</v>
      </c>
    </row>
    <row r="93" spans="1:1">
      <c r="A93" s="65" t="s">
        <v>232</v>
      </c>
    </row>
    <row r="94" spans="1:1">
      <c r="A94" s="65" t="s">
        <v>233</v>
      </c>
    </row>
    <row r="95" spans="1:1">
      <c r="A95" s="65" t="s">
        <v>234</v>
      </c>
    </row>
    <row r="96" spans="1:1">
      <c r="A96" s="65" t="s">
        <v>235</v>
      </c>
    </row>
    <row r="97" spans="1:1">
      <c r="A97" s="65" t="s">
        <v>236</v>
      </c>
    </row>
    <row r="98" spans="1:1">
      <c r="A98" s="65" t="s">
        <v>237</v>
      </c>
    </row>
    <row r="99" spans="1:1">
      <c r="A99" s="65" t="s">
        <v>238</v>
      </c>
    </row>
    <row r="100" spans="1:1">
      <c r="A100" s="65" t="s">
        <v>239</v>
      </c>
    </row>
    <row r="101" spans="1:1">
      <c r="A101" s="65" t="s">
        <v>240</v>
      </c>
    </row>
    <row r="102" spans="1:1">
      <c r="A102" s="65" t="s">
        <v>241</v>
      </c>
    </row>
    <row r="103" spans="1:1">
      <c r="A103" s="65" t="s">
        <v>242</v>
      </c>
    </row>
    <row r="104" spans="1:1">
      <c r="A104" s="65" t="s">
        <v>243</v>
      </c>
    </row>
    <row r="105" spans="1:1">
      <c r="A105" s="65" t="s">
        <v>244</v>
      </c>
    </row>
    <row r="106" spans="1:1">
      <c r="A106" s="65" t="s">
        <v>245</v>
      </c>
    </row>
    <row r="107" spans="1:1">
      <c r="A107" s="65" t="s">
        <v>246</v>
      </c>
    </row>
    <row r="108" spans="1:1">
      <c r="A108" s="65" t="s">
        <v>247</v>
      </c>
    </row>
    <row r="109" spans="1:1">
      <c r="A109" s="65" t="s">
        <v>248</v>
      </c>
    </row>
    <row r="110" spans="1:1">
      <c r="A110" s="65" t="s">
        <v>249</v>
      </c>
    </row>
    <row r="111" spans="1:1">
      <c r="A111" s="65" t="s">
        <v>250</v>
      </c>
    </row>
    <row r="112" spans="1:1">
      <c r="A112" s="65" t="s">
        <v>251</v>
      </c>
    </row>
    <row r="113" spans="1:1">
      <c r="A113" s="65" t="s">
        <v>252</v>
      </c>
    </row>
    <row r="114" spans="1:1">
      <c r="A114" s="65" t="s">
        <v>253</v>
      </c>
    </row>
    <row r="115" spans="1:1">
      <c r="A115" s="65" t="s">
        <v>254</v>
      </c>
    </row>
    <row r="116" spans="1:1">
      <c r="A116" s="65" t="s">
        <v>255</v>
      </c>
    </row>
    <row r="117" spans="1:1">
      <c r="A117" s="65" t="s">
        <v>256</v>
      </c>
    </row>
    <row r="118" spans="1:1">
      <c r="A118" s="65" t="s">
        <v>257</v>
      </c>
    </row>
    <row r="119" spans="1:1">
      <c r="A119" s="65" t="s">
        <v>258</v>
      </c>
    </row>
    <row r="120" spans="1:1">
      <c r="A120" s="65" t="s">
        <v>259</v>
      </c>
    </row>
    <row r="121" spans="1:1">
      <c r="A121" s="65" t="s">
        <v>260</v>
      </c>
    </row>
    <row r="122" spans="1:1">
      <c r="A122" s="65" t="s">
        <v>261</v>
      </c>
    </row>
    <row r="123" spans="1:1">
      <c r="A123" s="65" t="s">
        <v>262</v>
      </c>
    </row>
    <row r="124" spans="1:1">
      <c r="A124" s="65" t="s">
        <v>263</v>
      </c>
    </row>
    <row r="125" spans="1:1">
      <c r="A125" s="65" t="s">
        <v>264</v>
      </c>
    </row>
    <row r="126" spans="1:1">
      <c r="A126" s="65" t="s">
        <v>265</v>
      </c>
    </row>
    <row r="127" spans="1:1">
      <c r="A127" s="65" t="s">
        <v>266</v>
      </c>
    </row>
    <row r="128" spans="1:1">
      <c r="A128" s="65" t="s">
        <v>267</v>
      </c>
    </row>
    <row r="129" spans="1:1">
      <c r="A129" s="65" t="s">
        <v>268</v>
      </c>
    </row>
    <row r="130" spans="1:1">
      <c r="A130" s="65" t="s">
        <v>269</v>
      </c>
    </row>
    <row r="131" spans="1:1">
      <c r="A131" s="65" t="s">
        <v>270</v>
      </c>
    </row>
    <row r="132" spans="1:1">
      <c r="A132" s="65" t="s">
        <v>271</v>
      </c>
    </row>
    <row r="133" spans="1:1">
      <c r="A133" s="65" t="s">
        <v>272</v>
      </c>
    </row>
    <row r="134" spans="1:1">
      <c r="A134" s="65" t="s">
        <v>273</v>
      </c>
    </row>
    <row r="135" spans="1:1">
      <c r="A135" s="65" t="s">
        <v>274</v>
      </c>
    </row>
    <row r="136" spans="1:1">
      <c r="A136" s="65" t="s">
        <v>275</v>
      </c>
    </row>
    <row r="137" spans="1:1">
      <c r="A137" s="65" t="s">
        <v>276</v>
      </c>
    </row>
    <row r="138" spans="1:1">
      <c r="A138" s="65" t="s">
        <v>277</v>
      </c>
    </row>
    <row r="139" spans="1:1">
      <c r="A139" s="65" t="s">
        <v>278</v>
      </c>
    </row>
    <row r="140" spans="1:1">
      <c r="A140" s="65" t="s">
        <v>279</v>
      </c>
    </row>
    <row r="141" spans="1:1">
      <c r="A141" s="65" t="s">
        <v>280</v>
      </c>
    </row>
    <row r="142" spans="1:1">
      <c r="A142" s="65" t="s">
        <v>281</v>
      </c>
    </row>
    <row r="143" spans="1:1">
      <c r="A143" s="65" t="s">
        <v>282</v>
      </c>
    </row>
    <row r="144" spans="1:1">
      <c r="A144" s="65" t="s">
        <v>283</v>
      </c>
    </row>
    <row r="145" spans="1:1">
      <c r="A145" s="65" t="s">
        <v>284</v>
      </c>
    </row>
    <row r="146" spans="1:1">
      <c r="A146" s="65" t="s">
        <v>285</v>
      </c>
    </row>
    <row r="147" spans="1:1">
      <c r="A147" s="65" t="s">
        <v>286</v>
      </c>
    </row>
    <row r="148" spans="1:1">
      <c r="A148" s="65" t="s">
        <v>287</v>
      </c>
    </row>
    <row r="149" spans="1:1">
      <c r="A149" s="65" t="s">
        <v>288</v>
      </c>
    </row>
    <row r="150" spans="1:1">
      <c r="A150" s="65" t="s">
        <v>289</v>
      </c>
    </row>
    <row r="151" spans="1:1">
      <c r="A151" s="65" t="s">
        <v>290</v>
      </c>
    </row>
    <row r="152" spans="1:1">
      <c r="A152" s="65" t="s">
        <v>291</v>
      </c>
    </row>
    <row r="153" spans="1:1">
      <c r="A153" s="65" t="s">
        <v>292</v>
      </c>
    </row>
    <row r="154" spans="1:1">
      <c r="A154" s="65" t="s">
        <v>293</v>
      </c>
    </row>
    <row r="155" spans="1:1">
      <c r="A155" s="65" t="s">
        <v>294</v>
      </c>
    </row>
    <row r="156" spans="1:1">
      <c r="A156" s="65" t="s">
        <v>295</v>
      </c>
    </row>
    <row r="157" spans="1:1">
      <c r="A157" s="65" t="s">
        <v>296</v>
      </c>
    </row>
    <row r="158" spans="1:1">
      <c r="A158" s="65" t="s">
        <v>297</v>
      </c>
    </row>
    <row r="159" spans="1:1">
      <c r="A159" s="65" t="s">
        <v>298</v>
      </c>
    </row>
    <row r="160" spans="1:1">
      <c r="A160" s="65" t="s">
        <v>299</v>
      </c>
    </row>
    <row r="161" spans="1:1">
      <c r="A161" s="65" t="s">
        <v>300</v>
      </c>
    </row>
    <row r="162" spans="1:1">
      <c r="A162" s="65" t="s">
        <v>301</v>
      </c>
    </row>
    <row r="163" spans="1:1">
      <c r="A163" s="65" t="s">
        <v>302</v>
      </c>
    </row>
    <row r="164" spans="1:1">
      <c r="A164" s="65" t="s">
        <v>303</v>
      </c>
    </row>
    <row r="165" spans="1:1">
      <c r="A165" s="65" t="s">
        <v>304</v>
      </c>
    </row>
    <row r="166" spans="1:1">
      <c r="A166" s="65" t="s">
        <v>305</v>
      </c>
    </row>
    <row r="167" spans="1:1">
      <c r="A167" s="65" t="s">
        <v>306</v>
      </c>
    </row>
    <row r="168" spans="1:1">
      <c r="A168" s="65" t="s">
        <v>307</v>
      </c>
    </row>
    <row r="169" spans="1:1">
      <c r="A169" s="65" t="s">
        <v>308</v>
      </c>
    </row>
    <row r="170" spans="1:1">
      <c r="A170" s="65" t="s">
        <v>309</v>
      </c>
    </row>
    <row r="171" spans="1:1">
      <c r="A171" s="65" t="s">
        <v>310</v>
      </c>
    </row>
    <row r="172" spans="1:1">
      <c r="A172" s="65" t="s">
        <v>311</v>
      </c>
    </row>
    <row r="173" spans="1:1">
      <c r="A173" s="65" t="s">
        <v>312</v>
      </c>
    </row>
    <row r="174" spans="1:1">
      <c r="A174" s="65" t="s">
        <v>313</v>
      </c>
    </row>
    <row r="175" spans="1:1">
      <c r="A175" s="65" t="s">
        <v>314</v>
      </c>
    </row>
    <row r="176" spans="1:1">
      <c r="A176" s="65" t="s">
        <v>315</v>
      </c>
    </row>
    <row r="177" spans="1:1">
      <c r="A177" s="65" t="s">
        <v>316</v>
      </c>
    </row>
    <row r="178" spans="1:1">
      <c r="A178" s="65" t="s">
        <v>317</v>
      </c>
    </row>
    <row r="179" spans="1:1">
      <c r="A179" s="65" t="s">
        <v>318</v>
      </c>
    </row>
    <row r="180" spans="1:1">
      <c r="A180" s="65" t="s">
        <v>319</v>
      </c>
    </row>
    <row r="181" spans="1:1">
      <c r="A181" s="65" t="s">
        <v>320</v>
      </c>
    </row>
    <row r="182" spans="1:1">
      <c r="A182" s="65" t="s">
        <v>321</v>
      </c>
    </row>
    <row r="183" spans="1:1">
      <c r="A183" s="65" t="s">
        <v>322</v>
      </c>
    </row>
    <row r="184" spans="1:1">
      <c r="A184" s="65" t="s">
        <v>323</v>
      </c>
    </row>
    <row r="185" spans="1:1">
      <c r="A185" s="65" t="s">
        <v>324</v>
      </c>
    </row>
    <row r="186" spans="1:1">
      <c r="A186" s="65" t="s">
        <v>325</v>
      </c>
    </row>
    <row r="187" spans="1:1">
      <c r="A187" s="65" t="s">
        <v>326</v>
      </c>
    </row>
    <row r="188" spans="1:1">
      <c r="A188" s="65" t="s">
        <v>327</v>
      </c>
    </row>
    <row r="189" spans="1:1">
      <c r="A189" s="65" t="s">
        <v>328</v>
      </c>
    </row>
    <row r="190" spans="1:1">
      <c r="A190" s="65" t="s">
        <v>329</v>
      </c>
    </row>
    <row r="191" spans="1:1">
      <c r="A191" s="65" t="s">
        <v>330</v>
      </c>
    </row>
    <row r="192" spans="1:1">
      <c r="A192" s="65" t="s">
        <v>331</v>
      </c>
    </row>
    <row r="193" spans="1:1">
      <c r="A193" s="65" t="s">
        <v>332</v>
      </c>
    </row>
    <row r="194" spans="1:1">
      <c r="A194" s="65" t="s">
        <v>333</v>
      </c>
    </row>
    <row r="195" spans="1:1">
      <c r="A195" s="65" t="s">
        <v>334</v>
      </c>
    </row>
    <row r="196" spans="1:1">
      <c r="A196" s="65" t="s">
        <v>335</v>
      </c>
    </row>
    <row r="197" spans="1:1">
      <c r="A197" s="65" t="s">
        <v>336</v>
      </c>
    </row>
    <row r="198" spans="1:1">
      <c r="A198" s="65" t="s">
        <v>337</v>
      </c>
    </row>
    <row r="199" spans="1:1">
      <c r="A199" s="65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Лист13"/>
  <dimension ref="A1:F252"/>
  <sheetViews>
    <sheetView topLeftCell="A70" zoomScale="50" workbookViewId="0">
      <selection activeCell="P37" sqref="P37"/>
    </sheetView>
  </sheetViews>
  <sheetFormatPr defaultRowHeight="14.4"/>
  <cols>
    <col min="1" max="1" width="8.88671875" style="65"/>
    <col min="2" max="2" width="17.88671875" style="65" bestFit="1" customWidth="1"/>
    <col min="3" max="3" width="17.33203125" style="65" bestFit="1" customWidth="1"/>
    <col min="4" max="4" width="14.21875" style="65" bestFit="1" customWidth="1"/>
    <col min="5" max="5" width="12" style="65" customWidth="1"/>
    <col min="6" max="6" width="13.88671875" style="65" bestFit="1" customWidth="1"/>
    <col min="7" max="16384" width="8.88671875" style="65"/>
  </cols>
  <sheetData>
    <row r="1" spans="1:6" ht="23.4">
      <c r="A1" s="65" t="s">
        <v>339</v>
      </c>
      <c r="B1" s="66"/>
      <c r="C1" s="66"/>
      <c r="D1" s="66"/>
      <c r="E1" s="66"/>
      <c r="F1" s="66"/>
    </row>
    <row r="2" spans="1:6" ht="17.399999999999999">
      <c r="A2" s="65" t="s">
        <v>340</v>
      </c>
      <c r="B2" s="67"/>
      <c r="C2" s="67"/>
      <c r="D2" s="67"/>
      <c r="E2" s="67"/>
      <c r="F2" s="67"/>
    </row>
    <row r="3" spans="1:6" ht="17.399999999999999">
      <c r="A3" s="65" t="s">
        <v>341</v>
      </c>
      <c r="B3" s="68"/>
      <c r="C3" s="68"/>
      <c r="D3" s="68"/>
      <c r="E3" s="69"/>
      <c r="F3" s="68"/>
    </row>
    <row r="4" spans="1:6" ht="17.399999999999999">
      <c r="A4" s="65" t="s">
        <v>342</v>
      </c>
      <c r="B4" s="68"/>
      <c r="C4" s="68"/>
      <c r="D4" s="68"/>
      <c r="E4" s="69"/>
      <c r="F4" s="68"/>
    </row>
    <row r="5" spans="1:6" ht="17.399999999999999">
      <c r="A5" s="65" t="s">
        <v>343</v>
      </c>
      <c r="B5" s="68"/>
      <c r="C5" s="68"/>
      <c r="D5" s="68"/>
      <c r="E5" s="69"/>
      <c r="F5" s="68"/>
    </row>
    <row r="6" spans="1:6" ht="17.399999999999999">
      <c r="A6" s="65" t="s">
        <v>344</v>
      </c>
      <c r="B6" s="68"/>
      <c r="C6" s="68"/>
      <c r="D6" s="68"/>
      <c r="E6" s="70"/>
      <c r="F6" s="68"/>
    </row>
    <row r="7" spans="1:6" ht="17.399999999999999">
      <c r="A7" s="65" t="s">
        <v>345</v>
      </c>
      <c r="B7" s="68"/>
      <c r="C7" s="68"/>
      <c r="D7" s="68"/>
      <c r="E7" s="70"/>
      <c r="F7" s="68"/>
    </row>
    <row r="8" spans="1:6" ht="17.399999999999999">
      <c r="A8" s="65" t="s">
        <v>346</v>
      </c>
      <c r="B8" s="68"/>
      <c r="C8" s="68"/>
      <c r="D8" s="68"/>
      <c r="E8" s="69"/>
      <c r="F8" s="68"/>
    </row>
    <row r="9" spans="1:6" ht="17.399999999999999">
      <c r="A9" s="65" t="s">
        <v>347</v>
      </c>
      <c r="B9" s="68"/>
      <c r="C9" s="68"/>
      <c r="D9" s="68"/>
      <c r="E9" s="69"/>
      <c r="F9" s="68"/>
    </row>
    <row r="10" spans="1:6" ht="17.399999999999999">
      <c r="A10" s="65" t="s">
        <v>348</v>
      </c>
      <c r="B10" s="68"/>
      <c r="C10" s="68"/>
      <c r="D10" s="68"/>
      <c r="E10" s="70"/>
      <c r="F10" s="68"/>
    </row>
    <row r="11" spans="1:6" ht="17.399999999999999">
      <c r="A11" s="65" t="s">
        <v>349</v>
      </c>
      <c r="B11" s="68"/>
      <c r="C11" s="68"/>
      <c r="D11" s="68"/>
      <c r="E11" s="69"/>
      <c r="F11" s="68"/>
    </row>
    <row r="12" spans="1:6" ht="17.399999999999999">
      <c r="A12" s="65" t="s">
        <v>350</v>
      </c>
      <c r="B12" s="68"/>
      <c r="C12" s="68"/>
      <c r="D12" s="68"/>
      <c r="E12" s="69"/>
      <c r="F12" s="68"/>
    </row>
    <row r="13" spans="1:6" ht="17.399999999999999">
      <c r="A13" s="65" t="s">
        <v>351</v>
      </c>
      <c r="B13" s="68"/>
      <c r="C13" s="68"/>
      <c r="D13" s="68"/>
      <c r="E13" s="70"/>
      <c r="F13" s="68"/>
    </row>
    <row r="14" spans="1:6" ht="17.399999999999999">
      <c r="A14" s="65" t="s">
        <v>352</v>
      </c>
      <c r="B14" s="68"/>
      <c r="C14" s="68"/>
      <c r="D14" s="68"/>
      <c r="E14" s="70"/>
      <c r="F14" s="68"/>
    </row>
    <row r="15" spans="1:6" ht="17.399999999999999">
      <c r="A15" s="65" t="s">
        <v>353</v>
      </c>
      <c r="B15" s="68"/>
      <c r="C15" s="68"/>
      <c r="D15" s="68"/>
      <c r="E15" s="70"/>
      <c r="F15" s="68"/>
    </row>
    <row r="16" spans="1:6" ht="17.399999999999999">
      <c r="A16" s="65" t="s">
        <v>354</v>
      </c>
      <c r="B16" s="68"/>
      <c r="C16" s="68"/>
      <c r="D16" s="68"/>
      <c r="E16" s="70"/>
      <c r="F16" s="68"/>
    </row>
    <row r="17" spans="1:6" ht="17.399999999999999">
      <c r="A17" s="65" t="s">
        <v>355</v>
      </c>
      <c r="B17" s="68"/>
      <c r="C17" s="68"/>
      <c r="D17" s="68"/>
      <c r="E17" s="70"/>
      <c r="F17" s="68"/>
    </row>
    <row r="18" spans="1:6" ht="17.399999999999999">
      <c r="A18" s="65" t="s">
        <v>356</v>
      </c>
      <c r="B18" s="68"/>
      <c r="C18" s="68"/>
      <c r="D18" s="68"/>
      <c r="E18" s="69"/>
      <c r="F18" s="68"/>
    </row>
    <row r="19" spans="1:6" ht="17.399999999999999">
      <c r="A19" s="65" t="s">
        <v>357</v>
      </c>
      <c r="B19" s="68"/>
      <c r="C19" s="68"/>
      <c r="D19" s="68"/>
      <c r="E19" s="69"/>
      <c r="F19" s="68"/>
    </row>
    <row r="20" spans="1:6" ht="17.399999999999999">
      <c r="A20" s="65" t="s">
        <v>358</v>
      </c>
      <c r="B20" s="68"/>
      <c r="C20" s="68"/>
      <c r="D20" s="68"/>
      <c r="E20" s="70"/>
      <c r="F20" s="68"/>
    </row>
    <row r="21" spans="1:6" ht="17.399999999999999">
      <c r="A21" s="65" t="s">
        <v>359</v>
      </c>
      <c r="B21" s="68"/>
      <c r="C21" s="68"/>
      <c r="D21" s="68"/>
      <c r="E21" s="70"/>
      <c r="F21" s="68"/>
    </row>
    <row r="22" spans="1:6" ht="17.399999999999999">
      <c r="A22" s="65" t="s">
        <v>360</v>
      </c>
      <c r="B22" s="68"/>
      <c r="C22" s="68"/>
      <c r="D22" s="68"/>
      <c r="E22" s="69"/>
      <c r="F22" s="68"/>
    </row>
    <row r="23" spans="1:6" ht="17.399999999999999">
      <c r="A23" s="65" t="s">
        <v>361</v>
      </c>
      <c r="B23" s="68"/>
      <c r="C23" s="68"/>
      <c r="D23" s="68"/>
      <c r="E23" s="69"/>
      <c r="F23" s="68"/>
    </row>
    <row r="24" spans="1:6" ht="17.399999999999999">
      <c r="A24" s="65" t="s">
        <v>362</v>
      </c>
      <c r="B24" s="68"/>
      <c r="C24" s="68"/>
      <c r="D24" s="68"/>
      <c r="E24" s="69"/>
      <c r="F24" s="68"/>
    </row>
    <row r="25" spans="1:6" ht="17.399999999999999">
      <c r="A25" s="65" t="s">
        <v>363</v>
      </c>
      <c r="B25" s="68"/>
      <c r="C25" s="68"/>
      <c r="D25" s="68"/>
      <c r="E25" s="70"/>
      <c r="F25" s="68"/>
    </row>
    <row r="26" spans="1:6" ht="17.399999999999999">
      <c r="A26" s="65" t="s">
        <v>364</v>
      </c>
      <c r="B26" s="68"/>
      <c r="C26" s="68"/>
      <c r="D26" s="68"/>
      <c r="E26" s="70"/>
      <c r="F26" s="68"/>
    </row>
    <row r="27" spans="1:6" ht="17.399999999999999">
      <c r="A27" s="65" t="s">
        <v>365</v>
      </c>
      <c r="B27" s="68"/>
      <c r="C27" s="68"/>
      <c r="D27" s="68"/>
      <c r="E27" s="69"/>
      <c r="F27" s="68"/>
    </row>
    <row r="28" spans="1:6" ht="17.399999999999999">
      <c r="A28" s="65" t="s">
        <v>366</v>
      </c>
      <c r="B28" s="68"/>
      <c r="C28" s="68"/>
      <c r="D28" s="68"/>
      <c r="E28" s="69"/>
      <c r="F28" s="68"/>
    </row>
    <row r="29" spans="1:6" ht="17.399999999999999">
      <c r="A29" s="65" t="s">
        <v>367</v>
      </c>
      <c r="B29" s="68"/>
      <c r="C29" s="68"/>
      <c r="D29" s="68"/>
      <c r="E29" s="70"/>
      <c r="F29" s="68"/>
    </row>
    <row r="30" spans="1:6" ht="17.399999999999999">
      <c r="A30" s="65" t="s">
        <v>368</v>
      </c>
      <c r="B30" s="68"/>
      <c r="C30" s="68"/>
      <c r="D30" s="68"/>
      <c r="E30" s="70"/>
      <c r="F30" s="68"/>
    </row>
    <row r="31" spans="1:6" ht="17.399999999999999">
      <c r="A31" s="65" t="s">
        <v>369</v>
      </c>
      <c r="B31" s="68"/>
      <c r="C31" s="68"/>
      <c r="D31" s="68"/>
      <c r="E31" s="70"/>
      <c r="F31" s="68"/>
    </row>
    <row r="32" spans="1:6" ht="17.399999999999999">
      <c r="A32" s="65" t="s">
        <v>370</v>
      </c>
      <c r="B32" s="68"/>
      <c r="C32" s="68"/>
      <c r="D32" s="68"/>
      <c r="E32" s="70"/>
      <c r="F32" s="68"/>
    </row>
    <row r="33" spans="1:6" ht="17.399999999999999">
      <c r="A33" s="65" t="s">
        <v>371</v>
      </c>
      <c r="B33" s="68"/>
      <c r="C33" s="68"/>
      <c r="D33" s="68"/>
      <c r="E33" s="69"/>
      <c r="F33" s="68"/>
    </row>
    <row r="34" spans="1:6" ht="17.399999999999999">
      <c r="A34" s="65" t="s">
        <v>372</v>
      </c>
      <c r="B34" s="68"/>
      <c r="C34" s="68"/>
      <c r="D34" s="68"/>
      <c r="E34" s="70"/>
      <c r="F34" s="68"/>
    </row>
    <row r="35" spans="1:6" ht="17.399999999999999">
      <c r="A35" s="65" t="s">
        <v>373</v>
      </c>
      <c r="B35" s="68"/>
      <c r="C35" s="68"/>
      <c r="D35" s="68"/>
      <c r="E35" s="69"/>
      <c r="F35" s="68"/>
    </row>
    <row r="36" spans="1:6" ht="17.399999999999999">
      <c r="A36" s="65" t="s">
        <v>374</v>
      </c>
      <c r="B36" s="68"/>
      <c r="C36" s="68"/>
      <c r="D36" s="68"/>
      <c r="E36" s="69"/>
      <c r="F36" s="68"/>
    </row>
    <row r="37" spans="1:6" ht="17.399999999999999">
      <c r="A37" s="65" t="s">
        <v>375</v>
      </c>
      <c r="B37" s="68"/>
      <c r="C37" s="68"/>
      <c r="D37" s="68"/>
      <c r="E37" s="69"/>
      <c r="F37" s="68"/>
    </row>
    <row r="38" spans="1:6" ht="17.399999999999999">
      <c r="A38" s="65" t="s">
        <v>376</v>
      </c>
      <c r="B38" s="68"/>
      <c r="C38" s="68"/>
      <c r="D38" s="68"/>
      <c r="E38" s="70"/>
      <c r="F38" s="68"/>
    </row>
    <row r="39" spans="1:6" ht="17.399999999999999">
      <c r="A39" s="65" t="s">
        <v>377</v>
      </c>
      <c r="B39" s="68"/>
      <c r="C39" s="68"/>
      <c r="D39" s="68"/>
      <c r="E39" s="70"/>
      <c r="F39" s="68"/>
    </row>
    <row r="40" spans="1:6" ht="17.399999999999999">
      <c r="A40" s="65" t="s">
        <v>378</v>
      </c>
      <c r="B40" s="68"/>
      <c r="C40" s="68"/>
      <c r="D40" s="68"/>
      <c r="E40" s="70"/>
      <c r="F40" s="68"/>
    </row>
    <row r="41" spans="1:6" ht="17.399999999999999">
      <c r="A41" s="65" t="s">
        <v>379</v>
      </c>
      <c r="B41" s="68"/>
      <c r="C41" s="68"/>
      <c r="D41" s="68"/>
      <c r="E41" s="70"/>
      <c r="F41" s="68"/>
    </row>
    <row r="42" spans="1:6" ht="17.399999999999999">
      <c r="A42" s="65" t="s">
        <v>380</v>
      </c>
      <c r="B42" s="68"/>
      <c r="C42" s="68"/>
      <c r="D42" s="68"/>
      <c r="E42" s="70"/>
      <c r="F42" s="68"/>
    </row>
    <row r="43" spans="1:6" ht="17.399999999999999">
      <c r="A43" s="65" t="s">
        <v>381</v>
      </c>
      <c r="B43" s="68"/>
      <c r="C43" s="68"/>
      <c r="D43" s="68"/>
      <c r="E43" s="69"/>
      <c r="F43" s="68"/>
    </row>
    <row r="44" spans="1:6" ht="17.399999999999999">
      <c r="A44" s="65" t="s">
        <v>382</v>
      </c>
      <c r="B44" s="68"/>
      <c r="C44" s="68"/>
      <c r="D44" s="68"/>
      <c r="E44" s="70"/>
      <c r="F44" s="68"/>
    </row>
    <row r="45" spans="1:6" ht="17.399999999999999">
      <c r="A45" s="65" t="s">
        <v>383</v>
      </c>
      <c r="B45" s="68"/>
      <c r="C45" s="68"/>
      <c r="D45" s="68"/>
      <c r="E45" s="69"/>
      <c r="F45" s="68"/>
    </row>
    <row r="46" spans="1:6" ht="17.399999999999999">
      <c r="A46" s="65" t="s">
        <v>384</v>
      </c>
      <c r="B46" s="68"/>
      <c r="C46" s="68"/>
      <c r="D46" s="68"/>
      <c r="E46" s="70"/>
      <c r="F46" s="68"/>
    </row>
    <row r="47" spans="1:6" ht="17.399999999999999">
      <c r="A47" s="65" t="s">
        <v>385</v>
      </c>
      <c r="B47" s="68"/>
      <c r="C47" s="68"/>
      <c r="D47" s="68"/>
      <c r="E47" s="70"/>
      <c r="F47" s="68"/>
    </row>
    <row r="48" spans="1:6" ht="17.399999999999999">
      <c r="A48" s="65" t="s">
        <v>386</v>
      </c>
      <c r="B48" s="68"/>
      <c r="C48" s="68"/>
      <c r="D48" s="68"/>
      <c r="E48" s="70"/>
      <c r="F48" s="68"/>
    </row>
    <row r="49" spans="1:6" ht="17.399999999999999">
      <c r="A49" s="65" t="s">
        <v>387</v>
      </c>
      <c r="B49" s="68"/>
      <c r="C49" s="68"/>
      <c r="D49" s="68"/>
      <c r="E49" s="70"/>
      <c r="F49" s="68"/>
    </row>
    <row r="50" spans="1:6" ht="17.399999999999999">
      <c r="A50" s="65" t="s">
        <v>388</v>
      </c>
      <c r="B50" s="68"/>
      <c r="C50" s="68"/>
      <c r="D50" s="68"/>
      <c r="E50" s="69"/>
      <c r="F50" s="68"/>
    </row>
    <row r="51" spans="1:6" ht="17.399999999999999">
      <c r="A51" s="65" t="s">
        <v>389</v>
      </c>
      <c r="B51" s="68"/>
      <c r="C51" s="68"/>
      <c r="D51" s="68"/>
      <c r="E51" s="69"/>
      <c r="F51" s="68"/>
    </row>
    <row r="52" spans="1:6" ht="17.399999999999999">
      <c r="A52" s="65" t="s">
        <v>390</v>
      </c>
      <c r="B52" s="68"/>
      <c r="C52" s="68"/>
      <c r="D52" s="68"/>
      <c r="E52" s="69"/>
      <c r="F52" s="68"/>
    </row>
    <row r="53" spans="1:6" ht="17.399999999999999">
      <c r="A53" s="65" t="s">
        <v>391</v>
      </c>
      <c r="B53" s="68"/>
      <c r="C53" s="68"/>
      <c r="D53" s="68"/>
      <c r="E53" s="70"/>
      <c r="F53" s="68"/>
    </row>
    <row r="54" spans="1:6" ht="17.399999999999999">
      <c r="A54" s="65" t="s">
        <v>392</v>
      </c>
      <c r="B54" s="68"/>
      <c r="C54" s="68"/>
      <c r="D54" s="68"/>
      <c r="E54" s="69"/>
      <c r="F54" s="68"/>
    </row>
    <row r="55" spans="1:6" ht="17.399999999999999">
      <c r="A55" s="65" t="s">
        <v>393</v>
      </c>
      <c r="B55" s="68"/>
      <c r="C55" s="68"/>
      <c r="D55" s="68"/>
      <c r="E55" s="69"/>
      <c r="F55" s="68"/>
    </row>
    <row r="56" spans="1:6" ht="17.399999999999999">
      <c r="A56" s="65" t="s">
        <v>394</v>
      </c>
      <c r="B56" s="68"/>
      <c r="C56" s="68"/>
      <c r="D56" s="68"/>
      <c r="E56" s="69"/>
      <c r="F56" s="68"/>
    </row>
    <row r="57" spans="1:6" ht="17.399999999999999">
      <c r="A57" s="65" t="s">
        <v>395</v>
      </c>
      <c r="B57" s="68"/>
      <c r="C57" s="68"/>
      <c r="D57" s="68"/>
      <c r="E57" s="70"/>
      <c r="F57" s="68"/>
    </row>
    <row r="58" spans="1:6" ht="17.399999999999999">
      <c r="A58" s="65" t="s">
        <v>396</v>
      </c>
      <c r="B58" s="68"/>
      <c r="C58" s="68"/>
      <c r="D58" s="68"/>
      <c r="E58" s="69"/>
      <c r="F58" s="68"/>
    </row>
    <row r="59" spans="1:6" ht="17.399999999999999">
      <c r="A59" s="65" t="s">
        <v>397</v>
      </c>
      <c r="B59" s="68"/>
      <c r="C59" s="68"/>
      <c r="D59" s="68"/>
      <c r="E59" s="69"/>
      <c r="F59" s="68"/>
    </row>
    <row r="60" spans="1:6" ht="17.399999999999999">
      <c r="A60" s="65" t="s">
        <v>398</v>
      </c>
      <c r="B60" s="68"/>
      <c r="C60" s="68"/>
      <c r="D60" s="68"/>
      <c r="E60" s="70"/>
      <c r="F60" s="68"/>
    </row>
    <row r="61" spans="1:6" ht="17.399999999999999">
      <c r="A61" s="65" t="s">
        <v>399</v>
      </c>
      <c r="B61" s="68"/>
      <c r="C61" s="68"/>
      <c r="D61" s="68"/>
      <c r="E61" s="69"/>
      <c r="F61" s="68"/>
    </row>
    <row r="62" spans="1:6" ht="17.399999999999999">
      <c r="A62" s="65" t="s">
        <v>400</v>
      </c>
      <c r="B62" s="68"/>
      <c r="C62" s="68"/>
      <c r="D62" s="68"/>
      <c r="E62" s="69"/>
      <c r="F62" s="68"/>
    </row>
    <row r="63" spans="1:6" ht="17.399999999999999">
      <c r="A63" s="65" t="s">
        <v>401</v>
      </c>
      <c r="B63" s="68"/>
      <c r="C63" s="68"/>
      <c r="D63" s="68"/>
      <c r="E63" s="70"/>
      <c r="F63" s="68"/>
    </row>
    <row r="64" spans="1:6" ht="17.399999999999999">
      <c r="A64" s="65" t="s">
        <v>402</v>
      </c>
      <c r="B64" s="68"/>
      <c r="C64" s="68"/>
      <c r="D64" s="68"/>
      <c r="E64" s="70"/>
      <c r="F64" s="68"/>
    </row>
    <row r="65" spans="1:6" ht="17.399999999999999">
      <c r="A65" s="65" t="s">
        <v>403</v>
      </c>
      <c r="B65" s="68"/>
      <c r="C65" s="68"/>
      <c r="D65" s="68"/>
      <c r="E65" s="70"/>
      <c r="F65" s="68"/>
    </row>
    <row r="66" spans="1:6" ht="17.399999999999999">
      <c r="A66" s="65" t="s">
        <v>404</v>
      </c>
      <c r="B66" s="68"/>
      <c r="C66" s="68"/>
      <c r="D66" s="68"/>
      <c r="E66" s="69"/>
      <c r="F66" s="68"/>
    </row>
    <row r="67" spans="1:6" ht="17.399999999999999">
      <c r="A67" s="65" t="s">
        <v>405</v>
      </c>
      <c r="B67" s="68"/>
      <c r="C67" s="68"/>
      <c r="D67" s="68"/>
      <c r="E67" s="70"/>
      <c r="F67" s="68"/>
    </row>
    <row r="68" spans="1:6" ht="17.399999999999999">
      <c r="A68" s="65" t="s">
        <v>406</v>
      </c>
      <c r="B68" s="68"/>
      <c r="C68" s="68"/>
      <c r="D68" s="68"/>
      <c r="E68" s="70"/>
      <c r="F68" s="68"/>
    </row>
    <row r="69" spans="1:6" ht="17.399999999999999">
      <c r="A69" s="65" t="s">
        <v>407</v>
      </c>
      <c r="B69" s="68"/>
      <c r="C69" s="68"/>
      <c r="D69" s="68"/>
      <c r="E69" s="70"/>
      <c r="F69" s="68"/>
    </row>
    <row r="70" spans="1:6" ht="17.399999999999999">
      <c r="A70" s="65" t="s">
        <v>408</v>
      </c>
      <c r="B70" s="68"/>
      <c r="C70" s="68"/>
      <c r="D70" s="68"/>
      <c r="E70" s="70"/>
      <c r="F70" s="68"/>
    </row>
    <row r="71" spans="1:6" ht="17.399999999999999">
      <c r="A71" s="65" t="s">
        <v>409</v>
      </c>
      <c r="B71" s="68"/>
      <c r="C71" s="68"/>
      <c r="D71" s="68"/>
      <c r="E71" s="69"/>
      <c r="F71" s="68"/>
    </row>
    <row r="72" spans="1:6" ht="17.399999999999999">
      <c r="A72" s="65" t="s">
        <v>410</v>
      </c>
      <c r="B72" s="68"/>
      <c r="C72" s="68"/>
      <c r="D72" s="68"/>
      <c r="E72" s="69"/>
      <c r="F72" s="68"/>
    </row>
    <row r="73" spans="1:6" ht="17.399999999999999">
      <c r="A73" s="65" t="s">
        <v>411</v>
      </c>
      <c r="B73" s="68"/>
      <c r="C73" s="68"/>
      <c r="D73" s="68"/>
      <c r="E73" s="70"/>
      <c r="F73" s="68"/>
    </row>
    <row r="74" spans="1:6" ht="17.399999999999999">
      <c r="A74" s="65" t="s">
        <v>412</v>
      </c>
      <c r="B74" s="68"/>
      <c r="C74" s="68"/>
      <c r="D74" s="68"/>
      <c r="E74" s="70"/>
      <c r="F74" s="68"/>
    </row>
    <row r="75" spans="1:6" ht="17.399999999999999">
      <c r="A75" s="65" t="s">
        <v>413</v>
      </c>
      <c r="B75" s="68"/>
      <c r="C75" s="68"/>
      <c r="D75" s="68"/>
      <c r="E75" s="69"/>
      <c r="F75" s="68"/>
    </row>
    <row r="76" spans="1:6" ht="17.399999999999999">
      <c r="A76" s="65" t="s">
        <v>414</v>
      </c>
      <c r="B76" s="68"/>
      <c r="C76" s="68"/>
      <c r="D76" s="68"/>
      <c r="E76" s="69"/>
      <c r="F76" s="68"/>
    </row>
    <row r="77" spans="1:6" ht="17.399999999999999">
      <c r="A77" s="65" t="s">
        <v>415</v>
      </c>
      <c r="B77" s="68"/>
      <c r="C77" s="68"/>
      <c r="D77" s="68"/>
      <c r="E77" s="70"/>
      <c r="F77" s="68"/>
    </row>
    <row r="78" spans="1:6" ht="17.399999999999999">
      <c r="A78" s="65" t="s">
        <v>416</v>
      </c>
      <c r="B78" s="68"/>
      <c r="C78" s="68"/>
      <c r="D78" s="68"/>
      <c r="E78" s="70"/>
      <c r="F78" s="68"/>
    </row>
    <row r="79" spans="1:6" ht="17.399999999999999">
      <c r="A79" s="65" t="s">
        <v>417</v>
      </c>
      <c r="B79" s="68"/>
      <c r="C79" s="68"/>
      <c r="D79" s="68"/>
      <c r="E79" s="69"/>
      <c r="F79" s="68"/>
    </row>
    <row r="80" spans="1:6" ht="17.399999999999999">
      <c r="A80" s="65" t="s">
        <v>418</v>
      </c>
      <c r="B80" s="68"/>
      <c r="C80" s="68"/>
      <c r="D80" s="68"/>
      <c r="E80" s="69"/>
      <c r="F80" s="68"/>
    </row>
    <row r="81" spans="1:6" ht="17.399999999999999">
      <c r="A81" s="65" t="s">
        <v>419</v>
      </c>
      <c r="B81" s="68"/>
      <c r="C81" s="68"/>
      <c r="D81" s="68"/>
      <c r="E81" s="69"/>
      <c r="F81" s="68"/>
    </row>
    <row r="82" spans="1:6" ht="17.399999999999999">
      <c r="A82" s="65" t="s">
        <v>420</v>
      </c>
      <c r="B82" s="68"/>
      <c r="C82" s="68"/>
      <c r="D82" s="68"/>
      <c r="E82" s="69"/>
      <c r="F82" s="68"/>
    </row>
    <row r="83" spans="1:6" ht="17.399999999999999">
      <c r="A83" s="65" t="s">
        <v>421</v>
      </c>
      <c r="B83" s="68"/>
      <c r="C83" s="68"/>
      <c r="D83" s="68"/>
      <c r="E83" s="69"/>
      <c r="F83" s="68"/>
    </row>
    <row r="84" spans="1:6" ht="17.399999999999999">
      <c r="A84" s="65" t="s">
        <v>422</v>
      </c>
      <c r="B84" s="68"/>
      <c r="C84" s="68"/>
      <c r="D84" s="68"/>
      <c r="E84" s="70"/>
      <c r="F84" s="68"/>
    </row>
    <row r="85" spans="1:6" ht="17.399999999999999">
      <c r="A85" s="65" t="s">
        <v>423</v>
      </c>
      <c r="B85" s="68"/>
      <c r="C85" s="68"/>
      <c r="D85" s="68"/>
      <c r="E85" s="70"/>
      <c r="F85" s="68"/>
    </row>
    <row r="86" spans="1:6" ht="17.399999999999999">
      <c r="A86" s="65" t="s">
        <v>424</v>
      </c>
      <c r="B86" s="68"/>
      <c r="C86" s="68"/>
      <c r="D86" s="68"/>
      <c r="E86" s="70"/>
      <c r="F86" s="68"/>
    </row>
    <row r="87" spans="1:6" ht="17.399999999999999">
      <c r="A87" s="65" t="s">
        <v>425</v>
      </c>
      <c r="B87" s="68"/>
      <c r="C87" s="68"/>
      <c r="D87" s="68"/>
      <c r="E87" s="70"/>
      <c r="F87" s="68"/>
    </row>
    <row r="88" spans="1:6" ht="17.399999999999999">
      <c r="A88" s="65" t="s">
        <v>426</v>
      </c>
      <c r="B88" s="68"/>
      <c r="C88" s="68"/>
      <c r="D88" s="68"/>
      <c r="E88" s="69"/>
      <c r="F88" s="68"/>
    </row>
    <row r="89" spans="1:6" ht="17.399999999999999">
      <c r="A89" s="65" t="s">
        <v>427</v>
      </c>
      <c r="B89" s="68"/>
      <c r="C89" s="68"/>
      <c r="D89" s="68"/>
      <c r="E89" s="70"/>
      <c r="F89" s="68"/>
    </row>
    <row r="90" spans="1:6" ht="17.399999999999999">
      <c r="A90" s="65" t="s">
        <v>428</v>
      </c>
      <c r="B90" s="68"/>
      <c r="C90" s="68"/>
      <c r="D90" s="68"/>
      <c r="E90" s="69"/>
      <c r="F90" s="68"/>
    </row>
    <row r="91" spans="1:6" ht="17.399999999999999">
      <c r="A91" s="65" t="s">
        <v>429</v>
      </c>
      <c r="B91" s="68"/>
      <c r="C91" s="68"/>
      <c r="D91" s="68"/>
      <c r="E91" s="69"/>
      <c r="F91" s="68"/>
    </row>
    <row r="92" spans="1:6" ht="17.399999999999999">
      <c r="A92" s="65" t="s">
        <v>430</v>
      </c>
      <c r="B92" s="68"/>
      <c r="C92" s="68"/>
      <c r="D92" s="68"/>
      <c r="E92" s="69"/>
      <c r="F92" s="68"/>
    </row>
    <row r="93" spans="1:6" ht="17.399999999999999">
      <c r="A93" s="65" t="s">
        <v>431</v>
      </c>
      <c r="B93" s="68"/>
      <c r="C93" s="68"/>
      <c r="D93" s="68"/>
      <c r="E93" s="70"/>
      <c r="F93" s="68"/>
    </row>
    <row r="94" spans="1:6" ht="17.399999999999999">
      <c r="A94" s="65" t="s">
        <v>432</v>
      </c>
      <c r="B94" s="68"/>
      <c r="C94" s="68"/>
      <c r="D94" s="68"/>
      <c r="E94" s="69"/>
      <c r="F94" s="68"/>
    </row>
    <row r="95" spans="1:6" ht="17.399999999999999">
      <c r="A95" s="65" t="s">
        <v>433</v>
      </c>
      <c r="B95" s="68"/>
      <c r="C95" s="68"/>
      <c r="D95" s="68"/>
      <c r="E95" s="70"/>
      <c r="F95" s="68"/>
    </row>
    <row r="96" spans="1:6" ht="17.399999999999999">
      <c r="A96" s="65" t="s">
        <v>434</v>
      </c>
      <c r="B96" s="68"/>
      <c r="C96" s="68"/>
      <c r="D96" s="68"/>
      <c r="E96" s="70"/>
      <c r="F96" s="68"/>
    </row>
    <row r="97" spans="1:6" ht="17.399999999999999">
      <c r="A97" s="65" t="s">
        <v>435</v>
      </c>
      <c r="B97" s="68"/>
      <c r="C97" s="68"/>
      <c r="D97" s="68"/>
      <c r="E97" s="70"/>
      <c r="F97" s="68"/>
    </row>
    <row r="98" spans="1:6" ht="17.399999999999999">
      <c r="A98" s="65" t="s">
        <v>436</v>
      </c>
      <c r="B98" s="68"/>
      <c r="C98" s="68"/>
      <c r="D98" s="68"/>
      <c r="E98" s="69"/>
      <c r="F98" s="68"/>
    </row>
    <row r="99" spans="1:6" ht="17.399999999999999">
      <c r="A99" s="65" t="s">
        <v>437</v>
      </c>
      <c r="B99" s="68"/>
      <c r="C99" s="68"/>
      <c r="D99" s="68"/>
      <c r="E99" s="69"/>
      <c r="F99" s="68"/>
    </row>
    <row r="100" spans="1:6" ht="17.399999999999999">
      <c r="A100" s="65" t="s">
        <v>438</v>
      </c>
      <c r="B100" s="68"/>
      <c r="C100" s="68"/>
      <c r="D100" s="68"/>
      <c r="E100" s="70"/>
      <c r="F100" s="68"/>
    </row>
    <row r="101" spans="1:6" ht="17.399999999999999">
      <c r="A101" s="65" t="s">
        <v>439</v>
      </c>
      <c r="B101" s="68"/>
      <c r="C101" s="68"/>
      <c r="D101" s="68"/>
      <c r="E101" s="70"/>
      <c r="F101" s="68"/>
    </row>
    <row r="102" spans="1:6" ht="17.399999999999999">
      <c r="A102" s="65" t="s">
        <v>440</v>
      </c>
      <c r="B102" s="68"/>
      <c r="C102" s="68"/>
      <c r="D102" s="68"/>
      <c r="E102" s="70"/>
      <c r="F102" s="68"/>
    </row>
    <row r="103" spans="1:6" ht="17.399999999999999">
      <c r="A103" s="65" t="s">
        <v>441</v>
      </c>
      <c r="B103" s="68"/>
      <c r="C103" s="68"/>
      <c r="D103" s="68"/>
      <c r="E103" s="70"/>
      <c r="F103" s="68"/>
    </row>
    <row r="104" spans="1:6" ht="17.399999999999999">
      <c r="A104" s="65" t="s">
        <v>442</v>
      </c>
      <c r="B104" s="68"/>
      <c r="C104" s="68"/>
      <c r="D104" s="68"/>
      <c r="E104" s="70"/>
      <c r="F104" s="68"/>
    </row>
    <row r="105" spans="1:6" ht="17.399999999999999">
      <c r="A105" s="65" t="s">
        <v>443</v>
      </c>
      <c r="B105" s="68"/>
      <c r="C105" s="68"/>
      <c r="D105" s="68"/>
      <c r="E105" s="70"/>
      <c r="F105" s="68"/>
    </row>
    <row r="106" spans="1:6" ht="17.399999999999999">
      <c r="A106" s="65" t="s">
        <v>444</v>
      </c>
      <c r="B106" s="68"/>
      <c r="C106" s="68"/>
      <c r="D106" s="68"/>
      <c r="E106" s="69"/>
      <c r="F106" s="68"/>
    </row>
    <row r="107" spans="1:6" ht="17.399999999999999">
      <c r="A107" s="65" t="s">
        <v>445</v>
      </c>
      <c r="B107" s="68"/>
      <c r="C107" s="68"/>
      <c r="D107" s="68"/>
      <c r="E107" s="69"/>
      <c r="F107" s="68"/>
    </row>
    <row r="108" spans="1:6" ht="17.399999999999999">
      <c r="A108" s="65" t="s">
        <v>446</v>
      </c>
      <c r="B108" s="68"/>
      <c r="C108" s="68"/>
      <c r="D108" s="68"/>
      <c r="E108" s="70"/>
      <c r="F108" s="68"/>
    </row>
    <row r="109" spans="1:6" ht="17.399999999999999">
      <c r="A109" s="65" t="s">
        <v>447</v>
      </c>
      <c r="B109" s="68"/>
      <c r="C109" s="68"/>
      <c r="D109" s="68"/>
      <c r="E109" s="69"/>
      <c r="F109" s="68"/>
    </row>
    <row r="110" spans="1:6" ht="17.399999999999999">
      <c r="A110" s="65" t="s">
        <v>448</v>
      </c>
      <c r="B110" s="68"/>
      <c r="C110" s="68"/>
      <c r="D110" s="68"/>
      <c r="E110" s="70"/>
      <c r="F110" s="68"/>
    </row>
    <row r="111" spans="1:6" ht="17.399999999999999">
      <c r="A111" s="65" t="s">
        <v>449</v>
      </c>
      <c r="B111" s="68"/>
      <c r="C111" s="68"/>
      <c r="D111" s="68"/>
      <c r="E111" s="69"/>
      <c r="F111" s="68"/>
    </row>
    <row r="112" spans="1:6" ht="17.399999999999999">
      <c r="A112" s="65" t="s">
        <v>450</v>
      </c>
      <c r="B112" s="68"/>
      <c r="C112" s="68"/>
      <c r="D112" s="68"/>
      <c r="E112" s="69"/>
      <c r="F112" s="68"/>
    </row>
    <row r="113" spans="1:6" ht="17.399999999999999">
      <c r="A113" s="65" t="s">
        <v>451</v>
      </c>
      <c r="B113" s="68"/>
      <c r="C113" s="68"/>
      <c r="D113" s="68"/>
      <c r="E113" s="70"/>
      <c r="F113" s="68"/>
    </row>
    <row r="114" spans="1:6" ht="17.399999999999999">
      <c r="A114" s="65" t="s">
        <v>452</v>
      </c>
      <c r="B114" s="68"/>
      <c r="C114" s="68"/>
      <c r="D114" s="68"/>
      <c r="E114" s="69"/>
      <c r="F114" s="68"/>
    </row>
    <row r="115" spans="1:6" ht="17.399999999999999">
      <c r="A115" s="65" t="s">
        <v>453</v>
      </c>
      <c r="B115" s="68"/>
      <c r="C115" s="68"/>
      <c r="D115" s="68"/>
      <c r="E115" s="70"/>
      <c r="F115" s="68"/>
    </row>
    <row r="116" spans="1:6" ht="17.399999999999999">
      <c r="A116" s="65" t="s">
        <v>454</v>
      </c>
      <c r="B116" s="68"/>
      <c r="C116" s="68"/>
      <c r="D116" s="68"/>
      <c r="E116" s="69"/>
      <c r="F116" s="68"/>
    </row>
    <row r="117" spans="1:6" ht="17.399999999999999">
      <c r="A117" s="65" t="s">
        <v>455</v>
      </c>
      <c r="B117" s="68"/>
      <c r="C117" s="68"/>
      <c r="D117" s="68"/>
      <c r="E117" s="70"/>
      <c r="F117" s="68"/>
    </row>
    <row r="118" spans="1:6" ht="17.399999999999999">
      <c r="A118" s="65" t="s">
        <v>456</v>
      </c>
      <c r="B118" s="68"/>
      <c r="C118" s="68"/>
      <c r="D118" s="68"/>
      <c r="E118" s="70"/>
      <c r="F118" s="68"/>
    </row>
    <row r="119" spans="1:6" ht="17.399999999999999">
      <c r="A119" s="65" t="s">
        <v>457</v>
      </c>
      <c r="B119" s="68"/>
      <c r="C119" s="68"/>
      <c r="D119" s="68"/>
      <c r="E119" s="70"/>
      <c r="F119" s="68"/>
    </row>
    <row r="120" spans="1:6" ht="17.399999999999999">
      <c r="A120" s="65" t="s">
        <v>458</v>
      </c>
      <c r="B120" s="68"/>
      <c r="C120" s="68"/>
      <c r="D120" s="68"/>
      <c r="E120" s="70"/>
      <c r="F120" s="68"/>
    </row>
    <row r="121" spans="1:6" ht="17.399999999999999">
      <c r="A121" s="65" t="s">
        <v>459</v>
      </c>
      <c r="B121" s="68"/>
      <c r="C121" s="68"/>
      <c r="D121" s="68"/>
      <c r="E121" s="70"/>
      <c r="F121" s="68"/>
    </row>
    <row r="122" spans="1:6" ht="17.399999999999999">
      <c r="A122" s="65" t="s">
        <v>460</v>
      </c>
      <c r="B122" s="68"/>
      <c r="C122" s="68"/>
      <c r="D122" s="68"/>
      <c r="E122" s="69"/>
      <c r="F122" s="68"/>
    </row>
    <row r="123" spans="1:6" ht="17.399999999999999">
      <c r="A123" s="65" t="s">
        <v>461</v>
      </c>
      <c r="B123" s="68"/>
      <c r="C123" s="68"/>
      <c r="D123" s="68"/>
      <c r="E123" s="69"/>
      <c r="F123" s="68"/>
    </row>
    <row r="124" spans="1:6" ht="17.399999999999999">
      <c r="A124" s="65" t="s">
        <v>462</v>
      </c>
      <c r="B124" s="68"/>
      <c r="C124" s="68"/>
      <c r="D124" s="68"/>
      <c r="E124" s="70"/>
      <c r="F124" s="68"/>
    </row>
    <row r="125" spans="1:6" ht="17.399999999999999">
      <c r="A125" s="65" t="s">
        <v>463</v>
      </c>
      <c r="B125" s="68"/>
      <c r="C125" s="68"/>
      <c r="D125" s="68"/>
      <c r="E125" s="70"/>
      <c r="F125" s="68"/>
    </row>
    <row r="126" spans="1:6" ht="17.399999999999999">
      <c r="A126" s="65" t="s">
        <v>464</v>
      </c>
      <c r="B126" s="68"/>
      <c r="C126" s="68"/>
      <c r="D126" s="68"/>
      <c r="E126" s="69"/>
      <c r="F126" s="68"/>
    </row>
    <row r="127" spans="1:6" ht="17.399999999999999">
      <c r="A127" s="65" t="s">
        <v>465</v>
      </c>
      <c r="B127" s="68"/>
      <c r="C127" s="68"/>
      <c r="D127" s="68"/>
      <c r="E127" s="70"/>
      <c r="F127" s="68"/>
    </row>
    <row r="128" spans="1:6" ht="17.399999999999999">
      <c r="A128" s="65" t="s">
        <v>466</v>
      </c>
      <c r="B128" s="68"/>
      <c r="C128" s="68"/>
      <c r="D128" s="68"/>
      <c r="E128" s="70"/>
      <c r="F128" s="68"/>
    </row>
    <row r="129" spans="1:6" ht="17.399999999999999">
      <c r="A129" s="65" t="s">
        <v>467</v>
      </c>
      <c r="B129" s="68"/>
      <c r="C129" s="68"/>
      <c r="D129" s="68"/>
      <c r="E129" s="70"/>
      <c r="F129" s="68"/>
    </row>
    <row r="130" spans="1:6" ht="17.399999999999999">
      <c r="A130" s="65" t="s">
        <v>468</v>
      </c>
      <c r="B130" s="68"/>
      <c r="C130" s="68"/>
      <c r="D130" s="68"/>
      <c r="E130" s="69"/>
      <c r="F130" s="68"/>
    </row>
    <row r="131" spans="1:6" ht="17.399999999999999">
      <c r="A131" s="65" t="s">
        <v>469</v>
      </c>
      <c r="B131" s="68"/>
      <c r="C131" s="68"/>
      <c r="D131" s="68"/>
      <c r="E131" s="70"/>
      <c r="F131" s="68"/>
    </row>
    <row r="132" spans="1:6" ht="17.399999999999999">
      <c r="A132" s="65" t="s">
        <v>470</v>
      </c>
      <c r="B132" s="68"/>
      <c r="C132" s="68"/>
      <c r="D132" s="68"/>
      <c r="E132" s="69"/>
      <c r="F132" s="68"/>
    </row>
    <row r="133" spans="1:6" ht="17.399999999999999">
      <c r="A133" s="65" t="s">
        <v>471</v>
      </c>
      <c r="B133" s="68"/>
      <c r="C133" s="68"/>
      <c r="D133" s="68"/>
      <c r="E133" s="70"/>
      <c r="F133" s="68"/>
    </row>
    <row r="134" spans="1:6" ht="17.399999999999999">
      <c r="A134" s="65" t="s">
        <v>472</v>
      </c>
      <c r="B134" s="68"/>
      <c r="C134" s="68"/>
      <c r="D134" s="68"/>
      <c r="E134" s="70"/>
      <c r="F134" s="68"/>
    </row>
    <row r="135" spans="1:6" ht="17.399999999999999">
      <c r="A135" s="65" t="s">
        <v>473</v>
      </c>
      <c r="B135" s="68"/>
      <c r="C135" s="68"/>
      <c r="D135" s="68"/>
      <c r="E135" s="70"/>
      <c r="F135" s="68"/>
    </row>
    <row r="136" spans="1:6" ht="17.399999999999999">
      <c r="A136" s="65" t="s">
        <v>474</v>
      </c>
      <c r="B136" s="68"/>
      <c r="C136" s="68"/>
      <c r="D136" s="68"/>
      <c r="E136" s="70"/>
      <c r="F136" s="68"/>
    </row>
    <row r="137" spans="1:6" ht="17.399999999999999">
      <c r="A137" s="65" t="s">
        <v>475</v>
      </c>
      <c r="B137" s="68"/>
      <c r="C137" s="68"/>
      <c r="D137" s="68"/>
      <c r="E137" s="69"/>
      <c r="F137" s="68"/>
    </row>
    <row r="138" spans="1:6" ht="17.399999999999999">
      <c r="A138" s="65" t="s">
        <v>476</v>
      </c>
      <c r="B138" s="68"/>
      <c r="C138" s="68"/>
      <c r="D138" s="68"/>
      <c r="E138" s="69"/>
      <c r="F138" s="68"/>
    </row>
    <row r="139" spans="1:6" ht="17.399999999999999">
      <c r="A139" s="65" t="s">
        <v>477</v>
      </c>
      <c r="B139" s="68"/>
      <c r="C139" s="68"/>
      <c r="D139" s="68"/>
      <c r="E139" s="70"/>
      <c r="F139" s="68"/>
    </row>
    <row r="140" spans="1:6" ht="17.399999999999999">
      <c r="A140" s="65" t="s">
        <v>478</v>
      </c>
      <c r="B140" s="68"/>
      <c r="C140" s="68"/>
      <c r="D140" s="68"/>
      <c r="E140" s="70"/>
      <c r="F140" s="68"/>
    </row>
    <row r="141" spans="1:6" ht="17.399999999999999">
      <c r="A141" s="65" t="s">
        <v>479</v>
      </c>
      <c r="B141" s="68"/>
      <c r="C141" s="68"/>
      <c r="D141" s="68"/>
      <c r="E141" s="70"/>
      <c r="F141" s="68"/>
    </row>
    <row r="142" spans="1:6" ht="17.399999999999999">
      <c r="A142" s="65" t="s">
        <v>480</v>
      </c>
      <c r="B142" s="68"/>
      <c r="C142" s="68"/>
      <c r="D142" s="68"/>
      <c r="E142" s="70"/>
      <c r="F142" s="68"/>
    </row>
    <row r="143" spans="1:6" ht="17.399999999999999">
      <c r="A143" s="65" t="s">
        <v>481</v>
      </c>
      <c r="B143" s="68"/>
      <c r="C143" s="68"/>
      <c r="D143" s="68"/>
      <c r="E143" s="70"/>
      <c r="F143" s="68"/>
    </row>
    <row r="144" spans="1:6" ht="17.399999999999999">
      <c r="A144" s="65" t="s">
        <v>482</v>
      </c>
      <c r="B144" s="68"/>
      <c r="C144" s="68"/>
      <c r="D144" s="68"/>
      <c r="E144" s="70"/>
      <c r="F144" s="68"/>
    </row>
    <row r="145" spans="1:6" ht="17.399999999999999">
      <c r="A145" s="65" t="s">
        <v>483</v>
      </c>
      <c r="B145" s="68"/>
      <c r="C145" s="71"/>
      <c r="D145" s="68"/>
      <c r="E145" s="69"/>
      <c r="F145" s="68"/>
    </row>
    <row r="146" spans="1:6" ht="17.399999999999999">
      <c r="A146" s="65" t="s">
        <v>484</v>
      </c>
      <c r="B146" s="68"/>
      <c r="C146" s="68"/>
      <c r="D146" s="68"/>
      <c r="E146" s="70"/>
      <c r="F146" s="68"/>
    </row>
    <row r="147" spans="1:6" ht="17.399999999999999">
      <c r="A147" s="65" t="s">
        <v>485</v>
      </c>
      <c r="B147" s="68"/>
      <c r="C147" s="68"/>
      <c r="D147" s="68"/>
      <c r="E147" s="70"/>
      <c r="F147" s="68"/>
    </row>
    <row r="148" spans="1:6" ht="17.399999999999999">
      <c r="A148" s="65" t="s">
        <v>486</v>
      </c>
      <c r="B148" s="68"/>
      <c r="C148" s="68"/>
      <c r="D148" s="68"/>
      <c r="E148" s="69"/>
      <c r="F148" s="68"/>
    </row>
    <row r="149" spans="1:6" ht="17.399999999999999">
      <c r="A149" s="65" t="s">
        <v>487</v>
      </c>
      <c r="B149" s="68"/>
      <c r="C149" s="68"/>
      <c r="D149" s="68"/>
      <c r="E149" s="70"/>
      <c r="F149" s="68"/>
    </row>
    <row r="150" spans="1:6" ht="17.399999999999999">
      <c r="A150" s="65" t="s">
        <v>488</v>
      </c>
      <c r="B150" s="68"/>
      <c r="C150" s="68"/>
      <c r="D150" s="68"/>
      <c r="E150" s="70"/>
      <c r="F150" s="68"/>
    </row>
    <row r="151" spans="1:6" ht="17.399999999999999">
      <c r="A151" s="65" t="s">
        <v>489</v>
      </c>
      <c r="B151" s="68"/>
      <c r="C151" s="68"/>
      <c r="D151" s="68"/>
      <c r="E151" s="70"/>
      <c r="F151" s="68"/>
    </row>
    <row r="152" spans="1:6" ht="17.399999999999999">
      <c r="A152" s="65" t="s">
        <v>490</v>
      </c>
      <c r="B152" s="68"/>
      <c r="C152" s="68"/>
      <c r="D152" s="68"/>
      <c r="E152" s="70"/>
      <c r="F152" s="68"/>
    </row>
    <row r="153" spans="1:6" ht="17.399999999999999">
      <c r="A153" s="65" t="s">
        <v>491</v>
      </c>
      <c r="B153" s="68"/>
      <c r="C153" s="68"/>
      <c r="D153" s="68"/>
      <c r="E153" s="70"/>
      <c r="F153" s="68"/>
    </row>
    <row r="154" spans="1:6" ht="17.399999999999999">
      <c r="A154" s="65" t="s">
        <v>492</v>
      </c>
      <c r="B154" s="68"/>
      <c r="C154" s="68"/>
      <c r="D154" s="68"/>
      <c r="E154" s="70"/>
      <c r="F154" s="68"/>
    </row>
    <row r="155" spans="1:6" ht="17.399999999999999">
      <c r="A155" s="65" t="s">
        <v>493</v>
      </c>
      <c r="B155" s="68"/>
      <c r="C155" s="68"/>
      <c r="D155" s="68"/>
      <c r="E155" s="69"/>
      <c r="F155" s="68"/>
    </row>
    <row r="156" spans="1:6" ht="17.399999999999999">
      <c r="A156" s="65" t="s">
        <v>494</v>
      </c>
      <c r="B156" s="68"/>
      <c r="C156" s="68"/>
      <c r="D156" s="68"/>
      <c r="E156" s="69"/>
      <c r="F156" s="68"/>
    </row>
    <row r="157" spans="1:6" ht="17.399999999999999">
      <c r="A157" s="65" t="s">
        <v>495</v>
      </c>
      <c r="B157" s="68"/>
      <c r="C157" s="68"/>
      <c r="D157" s="68"/>
      <c r="E157" s="69"/>
      <c r="F157" s="68"/>
    </row>
    <row r="158" spans="1:6" ht="17.399999999999999">
      <c r="A158" s="65" t="s">
        <v>496</v>
      </c>
      <c r="B158" s="68"/>
      <c r="C158" s="68"/>
      <c r="D158" s="68"/>
      <c r="E158" s="70"/>
      <c r="F158" s="68"/>
    </row>
    <row r="159" spans="1:6" ht="17.399999999999999">
      <c r="A159" s="65" t="s">
        <v>497</v>
      </c>
      <c r="B159" s="68"/>
      <c r="C159" s="68"/>
      <c r="D159" s="68"/>
      <c r="E159" s="70"/>
      <c r="F159" s="68"/>
    </row>
    <row r="160" spans="1:6" ht="17.399999999999999">
      <c r="A160" s="65" t="s">
        <v>498</v>
      </c>
      <c r="B160" s="68"/>
      <c r="C160" s="68"/>
      <c r="D160" s="68"/>
      <c r="E160" s="69"/>
      <c r="F160" s="68"/>
    </row>
    <row r="161" spans="1:6" ht="17.399999999999999">
      <c r="A161" s="65" t="s">
        <v>499</v>
      </c>
      <c r="B161" s="68"/>
      <c r="C161" s="68"/>
      <c r="D161" s="68"/>
      <c r="E161" s="69"/>
      <c r="F161" s="68"/>
    </row>
    <row r="162" spans="1:6" ht="17.399999999999999">
      <c r="A162" s="65" t="s">
        <v>500</v>
      </c>
      <c r="B162" s="68"/>
      <c r="C162" s="68"/>
      <c r="D162" s="68"/>
      <c r="E162" s="69"/>
      <c r="F162" s="68"/>
    </row>
    <row r="163" spans="1:6" ht="17.399999999999999">
      <c r="A163" s="65" t="s">
        <v>501</v>
      </c>
      <c r="B163" s="68"/>
      <c r="C163" s="68"/>
      <c r="D163" s="68"/>
      <c r="E163" s="69"/>
      <c r="F163" s="68"/>
    </row>
    <row r="164" spans="1:6" ht="17.399999999999999">
      <c r="A164" s="65" t="s">
        <v>502</v>
      </c>
      <c r="B164" s="68"/>
      <c r="C164" s="68"/>
      <c r="D164" s="68"/>
      <c r="E164" s="70"/>
      <c r="F164" s="68"/>
    </row>
    <row r="165" spans="1:6" ht="17.399999999999999">
      <c r="A165" s="65" t="s">
        <v>503</v>
      </c>
      <c r="B165" s="68"/>
      <c r="C165" s="68"/>
      <c r="D165" s="68"/>
      <c r="E165" s="69"/>
      <c r="F165" s="68"/>
    </row>
    <row r="166" spans="1:6" ht="17.399999999999999">
      <c r="A166" s="65" t="s">
        <v>504</v>
      </c>
      <c r="B166" s="68"/>
      <c r="C166" s="68"/>
      <c r="D166" s="68"/>
      <c r="E166" s="70"/>
      <c r="F166" s="68"/>
    </row>
    <row r="167" spans="1:6" ht="17.399999999999999">
      <c r="A167" s="65" t="s">
        <v>505</v>
      </c>
      <c r="B167" s="68"/>
      <c r="C167" s="68"/>
      <c r="D167" s="68"/>
      <c r="E167" s="70"/>
      <c r="F167" s="68"/>
    </row>
    <row r="168" spans="1:6" ht="17.399999999999999">
      <c r="A168" s="65" t="s">
        <v>506</v>
      </c>
      <c r="B168" s="68"/>
      <c r="C168" s="68"/>
      <c r="D168" s="68"/>
      <c r="E168" s="70"/>
      <c r="F168" s="68"/>
    </row>
    <row r="169" spans="1:6" ht="17.399999999999999">
      <c r="B169" s="68"/>
      <c r="C169" s="68"/>
      <c r="D169" s="68"/>
      <c r="E169" s="70"/>
      <c r="F169" s="68"/>
    </row>
    <row r="170" spans="1:6" ht="17.399999999999999">
      <c r="B170" s="68"/>
      <c r="C170" s="68"/>
      <c r="D170" s="68"/>
      <c r="E170" s="70"/>
      <c r="F170" s="68"/>
    </row>
    <row r="171" spans="1:6" ht="17.399999999999999">
      <c r="B171" s="68"/>
      <c r="C171" s="68"/>
      <c r="D171" s="68"/>
      <c r="E171" s="70"/>
      <c r="F171" s="68"/>
    </row>
    <row r="172" spans="1:6" ht="17.399999999999999">
      <c r="B172" s="68"/>
      <c r="C172" s="68"/>
      <c r="D172" s="68"/>
      <c r="E172" s="70"/>
      <c r="F172" s="68"/>
    </row>
    <row r="173" spans="1:6" ht="17.399999999999999">
      <c r="B173" s="68"/>
      <c r="C173" s="68"/>
      <c r="D173" s="68"/>
      <c r="E173" s="70"/>
      <c r="F173" s="68"/>
    </row>
    <row r="174" spans="1:6" ht="17.399999999999999">
      <c r="B174" s="68"/>
      <c r="C174" s="68"/>
      <c r="D174" s="68"/>
      <c r="E174" s="70"/>
      <c r="F174" s="68"/>
    </row>
    <row r="175" spans="1:6" ht="17.399999999999999">
      <c r="B175" s="68"/>
      <c r="C175" s="68"/>
      <c r="D175" s="68"/>
      <c r="E175" s="70"/>
      <c r="F175" s="68"/>
    </row>
    <row r="176" spans="1:6" ht="17.399999999999999">
      <c r="B176" s="68"/>
      <c r="C176" s="68"/>
      <c r="D176" s="68"/>
      <c r="E176" s="70"/>
      <c r="F176" s="68"/>
    </row>
    <row r="177" spans="2:6" ht="17.399999999999999">
      <c r="B177" s="68"/>
      <c r="C177" s="68"/>
      <c r="D177" s="68"/>
      <c r="E177" s="69"/>
      <c r="F177" s="68"/>
    </row>
    <row r="178" spans="2:6" ht="17.399999999999999">
      <c r="B178" s="68"/>
      <c r="C178" s="68"/>
      <c r="D178" s="68"/>
      <c r="E178" s="70"/>
      <c r="F178" s="68"/>
    </row>
    <row r="179" spans="2:6" ht="17.399999999999999">
      <c r="B179" s="68"/>
      <c r="C179" s="68"/>
      <c r="D179" s="68"/>
      <c r="E179" s="69"/>
      <c r="F179" s="68"/>
    </row>
    <row r="180" spans="2:6" ht="17.399999999999999">
      <c r="B180" s="68"/>
      <c r="C180" s="68"/>
      <c r="D180" s="68"/>
      <c r="E180" s="69"/>
      <c r="F180" s="68"/>
    </row>
    <row r="181" spans="2:6" ht="17.399999999999999">
      <c r="B181" s="68"/>
      <c r="C181" s="68"/>
      <c r="D181" s="68"/>
      <c r="E181" s="70"/>
      <c r="F181" s="68"/>
    </row>
    <row r="182" spans="2:6" ht="17.399999999999999">
      <c r="B182" s="68"/>
      <c r="C182" s="68"/>
      <c r="D182" s="68"/>
      <c r="E182" s="70"/>
      <c r="F182" s="68"/>
    </row>
    <row r="183" spans="2:6" ht="17.399999999999999">
      <c r="B183" s="68"/>
      <c r="C183" s="68"/>
      <c r="D183" s="68"/>
      <c r="E183" s="70"/>
      <c r="F183" s="68"/>
    </row>
    <row r="184" spans="2:6" ht="17.399999999999999">
      <c r="B184" s="68"/>
      <c r="C184" s="68"/>
      <c r="D184" s="68"/>
      <c r="E184" s="70"/>
      <c r="F184" s="68"/>
    </row>
    <row r="185" spans="2:6" ht="17.399999999999999">
      <c r="B185" s="68"/>
      <c r="C185" s="68"/>
      <c r="D185" s="68"/>
      <c r="E185" s="69"/>
      <c r="F185" s="68"/>
    </row>
    <row r="186" spans="2:6" ht="17.399999999999999">
      <c r="B186" s="68"/>
      <c r="C186" s="68"/>
      <c r="D186" s="68"/>
      <c r="E186" s="70"/>
      <c r="F186" s="68"/>
    </row>
    <row r="187" spans="2:6" ht="17.399999999999999">
      <c r="B187" s="68"/>
      <c r="C187" s="68"/>
      <c r="D187" s="68"/>
      <c r="E187" s="70"/>
      <c r="F187" s="68"/>
    </row>
    <row r="188" spans="2:6" ht="17.399999999999999">
      <c r="B188" s="68"/>
      <c r="C188" s="68"/>
      <c r="D188" s="68"/>
      <c r="E188" s="69"/>
      <c r="F188" s="68"/>
    </row>
    <row r="189" spans="2:6" ht="17.399999999999999">
      <c r="B189" s="68"/>
      <c r="C189" s="68"/>
      <c r="D189" s="68"/>
      <c r="E189" s="70"/>
      <c r="F189" s="68"/>
    </row>
    <row r="190" spans="2:6" ht="17.399999999999999">
      <c r="B190" s="68"/>
      <c r="C190" s="68"/>
      <c r="D190" s="68"/>
      <c r="E190" s="69"/>
      <c r="F190" s="68"/>
    </row>
    <row r="191" spans="2:6" ht="17.399999999999999">
      <c r="B191" s="68"/>
      <c r="C191" s="68"/>
      <c r="D191" s="68"/>
      <c r="E191" s="69"/>
      <c r="F191" s="68"/>
    </row>
    <row r="192" spans="2:6" ht="17.399999999999999">
      <c r="B192" s="68"/>
      <c r="C192" s="68"/>
      <c r="D192" s="68"/>
      <c r="E192" s="69"/>
      <c r="F192" s="68"/>
    </row>
    <row r="193" spans="2:6" ht="17.399999999999999">
      <c r="B193" s="68"/>
      <c r="C193" s="68"/>
      <c r="D193" s="68"/>
      <c r="E193" s="69"/>
      <c r="F193" s="68"/>
    </row>
    <row r="194" spans="2:6" ht="17.399999999999999">
      <c r="B194" s="68"/>
      <c r="C194" s="68"/>
      <c r="D194" s="68"/>
      <c r="E194" s="70"/>
      <c r="F194" s="68"/>
    </row>
    <row r="195" spans="2:6" ht="17.399999999999999">
      <c r="B195" s="68"/>
      <c r="C195" s="68"/>
      <c r="D195" s="68"/>
      <c r="E195" s="70"/>
      <c r="F195" s="68"/>
    </row>
    <row r="196" spans="2:6" ht="17.399999999999999">
      <c r="B196" s="68"/>
      <c r="C196" s="68"/>
      <c r="D196" s="68"/>
      <c r="E196" s="70"/>
      <c r="F196" s="68"/>
    </row>
    <row r="197" spans="2:6" ht="17.399999999999999">
      <c r="B197" s="68"/>
      <c r="C197" s="68"/>
      <c r="D197" s="68"/>
      <c r="E197" s="70"/>
      <c r="F197" s="68"/>
    </row>
    <row r="198" spans="2:6" ht="17.399999999999999">
      <c r="B198" s="68"/>
      <c r="C198" s="68"/>
      <c r="D198" s="68"/>
      <c r="E198" s="70"/>
      <c r="F198" s="68"/>
    </row>
    <row r="199" spans="2:6" ht="17.399999999999999">
      <c r="B199" s="68"/>
      <c r="C199" s="68"/>
      <c r="D199" s="68"/>
      <c r="E199" s="70"/>
      <c r="F199" s="68"/>
    </row>
    <row r="200" spans="2:6" ht="17.399999999999999">
      <c r="B200" s="68"/>
      <c r="C200" s="68"/>
      <c r="D200" s="68"/>
      <c r="E200" s="69"/>
      <c r="F200" s="68"/>
    </row>
    <row r="201" spans="2:6" ht="17.399999999999999">
      <c r="B201" s="68"/>
      <c r="C201" s="68"/>
      <c r="D201" s="68"/>
      <c r="E201" s="70"/>
      <c r="F201" s="68"/>
    </row>
    <row r="202" spans="2:6" ht="17.399999999999999">
      <c r="B202" s="68"/>
      <c r="C202" s="68"/>
      <c r="D202" s="68"/>
      <c r="E202" s="70"/>
      <c r="F202" s="68"/>
    </row>
    <row r="203" spans="2:6" ht="17.399999999999999">
      <c r="B203" s="68"/>
      <c r="C203" s="68"/>
      <c r="D203" s="68"/>
      <c r="E203" s="70"/>
      <c r="F203" s="68"/>
    </row>
    <row r="204" spans="2:6" ht="17.399999999999999">
      <c r="B204" s="68"/>
      <c r="C204" s="68"/>
      <c r="D204" s="68"/>
      <c r="E204" s="69"/>
      <c r="F204" s="68"/>
    </row>
    <row r="205" spans="2:6" ht="17.399999999999999">
      <c r="B205" s="68"/>
      <c r="C205" s="68"/>
      <c r="D205" s="68"/>
      <c r="E205" s="69"/>
      <c r="F205" s="68"/>
    </row>
    <row r="206" spans="2:6" ht="17.399999999999999">
      <c r="B206" s="68"/>
      <c r="C206" s="68"/>
      <c r="D206" s="68"/>
      <c r="E206" s="70"/>
      <c r="F206" s="68"/>
    </row>
    <row r="207" spans="2:6" ht="17.399999999999999">
      <c r="B207" s="68"/>
      <c r="C207" s="68"/>
      <c r="D207" s="68"/>
      <c r="E207" s="70"/>
      <c r="F207" s="68"/>
    </row>
    <row r="208" spans="2:6" ht="17.399999999999999">
      <c r="B208" s="68"/>
      <c r="C208" s="68"/>
      <c r="D208" s="68"/>
      <c r="E208" s="69"/>
      <c r="F208" s="68"/>
    </row>
    <row r="209" spans="2:6" ht="17.399999999999999">
      <c r="B209" s="68"/>
      <c r="C209" s="68"/>
      <c r="D209" s="68"/>
      <c r="E209" s="69"/>
      <c r="F209" s="68"/>
    </row>
    <row r="210" spans="2:6" ht="17.399999999999999">
      <c r="B210" s="68"/>
      <c r="C210" s="68"/>
      <c r="D210" s="68"/>
      <c r="E210" s="70"/>
      <c r="F210" s="68"/>
    </row>
    <row r="211" spans="2:6" ht="17.399999999999999">
      <c r="B211" s="68"/>
      <c r="C211" s="68"/>
      <c r="D211" s="68"/>
      <c r="E211" s="70"/>
      <c r="F211" s="68"/>
    </row>
    <row r="212" spans="2:6" ht="17.399999999999999">
      <c r="B212" s="68"/>
      <c r="C212" s="68"/>
      <c r="D212" s="68"/>
      <c r="E212" s="69"/>
      <c r="F212" s="68"/>
    </row>
    <row r="213" spans="2:6" ht="17.399999999999999">
      <c r="B213" s="68"/>
      <c r="C213" s="68"/>
      <c r="D213" s="68"/>
      <c r="E213" s="70"/>
      <c r="F213" s="68"/>
    </row>
    <row r="214" spans="2:6" ht="17.399999999999999">
      <c r="B214" s="68"/>
      <c r="C214" s="68"/>
      <c r="D214" s="68"/>
      <c r="E214" s="70"/>
      <c r="F214" s="68"/>
    </row>
    <row r="215" spans="2:6" ht="17.399999999999999">
      <c r="B215" s="68"/>
      <c r="C215" s="68"/>
      <c r="D215" s="68"/>
      <c r="E215" s="70"/>
      <c r="F215" s="68"/>
    </row>
    <row r="216" spans="2:6" ht="17.399999999999999">
      <c r="B216" s="68"/>
      <c r="C216" s="68"/>
      <c r="D216" s="68"/>
      <c r="E216" s="70"/>
      <c r="F216" s="68"/>
    </row>
    <row r="217" spans="2:6" ht="17.399999999999999">
      <c r="B217" s="68"/>
      <c r="C217" s="68"/>
      <c r="D217" s="68"/>
      <c r="E217" s="69"/>
      <c r="F217" s="68"/>
    </row>
    <row r="218" spans="2:6" ht="17.399999999999999">
      <c r="B218" s="68"/>
      <c r="C218" s="68"/>
      <c r="D218" s="68"/>
      <c r="E218" s="70"/>
      <c r="F218" s="68"/>
    </row>
    <row r="219" spans="2:6" ht="17.399999999999999">
      <c r="B219" s="68"/>
      <c r="C219" s="68"/>
      <c r="D219" s="68"/>
      <c r="E219" s="69"/>
      <c r="F219" s="68"/>
    </row>
    <row r="220" spans="2:6" ht="17.399999999999999">
      <c r="B220" s="68"/>
      <c r="C220" s="68"/>
      <c r="D220" s="68"/>
      <c r="E220" s="69"/>
      <c r="F220" s="68"/>
    </row>
    <row r="221" spans="2:6" ht="17.399999999999999">
      <c r="B221" s="68"/>
      <c r="C221" s="68"/>
      <c r="D221" s="68"/>
      <c r="E221" s="70"/>
      <c r="F221" s="68"/>
    </row>
    <row r="222" spans="2:6" ht="17.399999999999999">
      <c r="B222" s="68"/>
      <c r="C222" s="68"/>
      <c r="D222" s="68"/>
      <c r="E222" s="70"/>
      <c r="F222" s="68"/>
    </row>
    <row r="223" spans="2:6" ht="17.399999999999999">
      <c r="B223" s="68"/>
      <c r="C223" s="68"/>
      <c r="D223" s="68"/>
      <c r="E223" s="70"/>
      <c r="F223" s="68"/>
    </row>
    <row r="224" spans="2:6" ht="17.399999999999999">
      <c r="B224" s="68"/>
      <c r="C224" s="68"/>
      <c r="D224" s="68"/>
      <c r="E224" s="70"/>
      <c r="F224" s="68"/>
    </row>
    <row r="225" spans="2:6" ht="17.399999999999999">
      <c r="B225" s="68"/>
      <c r="C225" s="68"/>
      <c r="D225" s="68"/>
      <c r="E225" s="69"/>
      <c r="F225" s="68"/>
    </row>
    <row r="226" spans="2:6" ht="17.399999999999999">
      <c r="B226" s="68"/>
      <c r="C226" s="68"/>
      <c r="D226" s="68"/>
      <c r="E226" s="70"/>
      <c r="F226" s="68"/>
    </row>
    <row r="227" spans="2:6" ht="17.399999999999999">
      <c r="B227" s="68"/>
      <c r="C227" s="68"/>
      <c r="D227" s="68"/>
      <c r="E227" s="69"/>
      <c r="F227" s="68"/>
    </row>
    <row r="228" spans="2:6" ht="17.399999999999999">
      <c r="B228" s="68"/>
      <c r="C228" s="68"/>
      <c r="D228" s="68"/>
      <c r="E228" s="70"/>
      <c r="F228" s="68"/>
    </row>
    <row r="229" spans="2:6" ht="17.399999999999999">
      <c r="B229" s="68"/>
      <c r="C229" s="68"/>
      <c r="D229" s="68"/>
      <c r="E229" s="69"/>
      <c r="F229" s="68"/>
    </row>
    <row r="230" spans="2:6" ht="17.399999999999999">
      <c r="B230" s="68"/>
      <c r="C230" s="68"/>
      <c r="D230" s="68"/>
      <c r="E230" s="70"/>
      <c r="F230" s="68"/>
    </row>
    <row r="231" spans="2:6" ht="17.399999999999999">
      <c r="B231" s="68"/>
      <c r="C231" s="68"/>
      <c r="D231" s="68"/>
      <c r="E231" s="70"/>
      <c r="F231" s="68"/>
    </row>
    <row r="232" spans="2:6" ht="17.399999999999999">
      <c r="B232" s="68"/>
      <c r="C232" s="68"/>
      <c r="D232" s="68"/>
      <c r="E232" s="69"/>
      <c r="F232" s="68"/>
    </row>
    <row r="233" spans="2:6" ht="17.399999999999999">
      <c r="B233" s="68"/>
      <c r="C233" s="68"/>
      <c r="D233" s="68"/>
      <c r="E233" s="70"/>
      <c r="F233" s="68"/>
    </row>
    <row r="234" spans="2:6" ht="17.399999999999999">
      <c r="B234" s="68"/>
      <c r="C234" s="68"/>
      <c r="D234" s="68"/>
      <c r="E234" s="69"/>
      <c r="F234" s="68"/>
    </row>
    <row r="235" spans="2:6" ht="17.399999999999999">
      <c r="B235" s="68"/>
      <c r="C235" s="68"/>
      <c r="D235" s="68"/>
      <c r="E235" s="70"/>
      <c r="F235" s="68"/>
    </row>
    <row r="236" spans="2:6" ht="17.399999999999999">
      <c r="B236" s="68"/>
      <c r="C236" s="68"/>
      <c r="D236" s="68"/>
      <c r="E236" s="69"/>
      <c r="F236" s="68"/>
    </row>
    <row r="237" spans="2:6" ht="17.399999999999999">
      <c r="B237" s="68"/>
      <c r="C237" s="68"/>
      <c r="D237" s="68"/>
      <c r="E237" s="70"/>
      <c r="F237" s="68"/>
    </row>
    <row r="238" spans="2:6" ht="17.399999999999999">
      <c r="B238" s="68"/>
      <c r="C238" s="68"/>
      <c r="D238" s="68"/>
      <c r="E238" s="69"/>
      <c r="F238" s="68"/>
    </row>
    <row r="239" spans="2:6" ht="17.399999999999999">
      <c r="B239" s="68"/>
      <c r="C239" s="68"/>
      <c r="D239" s="68"/>
      <c r="E239" s="69"/>
      <c r="F239" s="68"/>
    </row>
    <row r="240" spans="2:6" ht="17.399999999999999">
      <c r="B240" s="68"/>
      <c r="C240" s="68"/>
      <c r="D240" s="68"/>
      <c r="E240" s="70"/>
      <c r="F240" s="68"/>
    </row>
    <row r="241" spans="2:6" ht="17.399999999999999">
      <c r="B241" s="68"/>
      <c r="C241" s="68"/>
      <c r="D241" s="68"/>
      <c r="E241" s="70"/>
      <c r="F241" s="68"/>
    </row>
    <row r="242" spans="2:6" ht="17.399999999999999">
      <c r="B242" s="68"/>
      <c r="C242" s="68"/>
      <c r="D242" s="68"/>
      <c r="E242" s="69"/>
      <c r="F242" s="68"/>
    </row>
    <row r="243" spans="2:6" ht="17.399999999999999">
      <c r="B243" s="68"/>
      <c r="C243" s="68"/>
      <c r="D243" s="68"/>
      <c r="E243" s="69"/>
      <c r="F243" s="68"/>
    </row>
    <row r="244" spans="2:6" ht="17.399999999999999">
      <c r="B244" s="68"/>
      <c r="C244" s="68"/>
      <c r="D244" s="68"/>
      <c r="E244" s="69"/>
      <c r="F244" s="68"/>
    </row>
    <row r="245" spans="2:6" ht="17.399999999999999">
      <c r="B245" s="68"/>
      <c r="C245" s="68"/>
      <c r="D245" s="68"/>
      <c r="E245" s="69"/>
      <c r="F245" s="68"/>
    </row>
    <row r="246" spans="2:6" ht="17.399999999999999">
      <c r="B246" s="68"/>
      <c r="C246" s="68"/>
      <c r="D246" s="68"/>
      <c r="E246" s="70"/>
      <c r="F246" s="68"/>
    </row>
    <row r="247" spans="2:6" ht="17.399999999999999">
      <c r="B247" s="68"/>
      <c r="C247" s="68"/>
      <c r="D247" s="68"/>
      <c r="E247" s="69"/>
      <c r="F247" s="68"/>
    </row>
    <row r="248" spans="2:6" ht="17.399999999999999">
      <c r="B248" s="68"/>
      <c r="C248" s="68"/>
      <c r="D248" s="68"/>
      <c r="E248" s="70"/>
      <c r="F248" s="68"/>
    </row>
    <row r="249" spans="2:6" ht="17.399999999999999">
      <c r="B249" s="68"/>
      <c r="C249" s="68"/>
      <c r="D249" s="68"/>
      <c r="E249" s="70"/>
      <c r="F249" s="68"/>
    </row>
    <row r="250" spans="2:6" ht="17.399999999999999">
      <c r="B250" s="68"/>
      <c r="C250" s="68"/>
      <c r="D250" s="68"/>
      <c r="E250" s="69"/>
      <c r="F250" s="68"/>
    </row>
    <row r="251" spans="2:6" ht="17.399999999999999">
      <c r="B251" s="68"/>
      <c r="C251" s="68"/>
      <c r="D251" s="68"/>
      <c r="E251" s="70"/>
      <c r="F251" s="68"/>
    </row>
    <row r="252" spans="2:6" ht="17.399999999999999">
      <c r="B252" s="68"/>
      <c r="C252" s="68"/>
      <c r="D252" s="68"/>
      <c r="E252" s="69"/>
      <c r="F252" s="6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Лист15"/>
  <dimension ref="A1:AC199"/>
  <sheetViews>
    <sheetView zoomScale="64" zoomScaleNormal="40" workbookViewId="0">
      <pane ySplit="1" topLeftCell="A2" activePane="bottomLeft" state="frozen"/>
      <selection activeCell="P37" sqref="P37"/>
      <selection pane="bottomLeft" activeCell="X43" sqref="X43"/>
    </sheetView>
  </sheetViews>
  <sheetFormatPr defaultRowHeight="14.4"/>
  <cols>
    <col min="1" max="1" width="18.6640625" style="65" customWidth="1"/>
    <col min="2" max="2" width="9.21875" style="65" bestFit="1" customWidth="1"/>
    <col min="3" max="3" width="13.21875" style="65" bestFit="1" customWidth="1"/>
    <col min="4" max="5" width="8.88671875" style="65"/>
    <col min="6" max="6" width="20.77734375" style="65" customWidth="1"/>
    <col min="7" max="7" width="10.6640625" style="65" bestFit="1" customWidth="1"/>
    <col min="8" max="10" width="8.88671875" style="65"/>
    <col min="11" max="11" width="18.5546875" style="65" customWidth="1"/>
    <col min="12" max="12" width="10.6640625" style="65" bestFit="1" customWidth="1"/>
    <col min="13" max="16384" width="8.88671875" style="65"/>
  </cols>
  <sheetData>
    <row r="1" spans="1:29">
      <c r="A1" s="129" t="s">
        <v>507</v>
      </c>
      <c r="B1" s="129"/>
      <c r="C1" s="129"/>
      <c r="F1" s="129" t="s">
        <v>508</v>
      </c>
      <c r="G1" s="129"/>
      <c r="H1" s="129"/>
      <c r="K1" s="129" t="s">
        <v>509</v>
      </c>
      <c r="L1" s="129"/>
    </row>
    <row r="2" spans="1:29">
      <c r="A2" s="72" t="s">
        <v>1</v>
      </c>
      <c r="B2" s="72" t="s">
        <v>510</v>
      </c>
      <c r="C2" s="72" t="s">
        <v>511</v>
      </c>
      <c r="D2" s="73"/>
      <c r="E2" s="73"/>
      <c r="F2" s="72" t="s">
        <v>1</v>
      </c>
      <c r="G2" s="72" t="s">
        <v>512</v>
      </c>
      <c r="H2" s="72"/>
      <c r="I2" s="73"/>
      <c r="J2" s="73"/>
      <c r="K2" s="72" t="s">
        <v>1</v>
      </c>
      <c r="L2" s="72" t="s">
        <v>512</v>
      </c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</row>
    <row r="3" spans="1:29">
      <c r="A3" s="74" t="s">
        <v>513</v>
      </c>
      <c r="B3" s="74">
        <v>51.3</v>
      </c>
      <c r="C3" s="75" t="b">
        <f>ISBLANK(B3)</f>
        <v>0</v>
      </c>
      <c r="D3" s="76"/>
      <c r="E3" s="76"/>
      <c r="F3" s="75" t="s">
        <v>513</v>
      </c>
      <c r="G3" s="75">
        <v>6970</v>
      </c>
      <c r="H3" s="77">
        <f>IF(ISNUMBER(G3),G3,IF(LEN(G3)=4,LEFT(G3,3)*100,REPLACE(LEFT(G3,4),3,1,"")*100))</f>
        <v>6970</v>
      </c>
      <c r="K3" s="75" t="s">
        <v>514</v>
      </c>
      <c r="L3" s="78">
        <v>95800</v>
      </c>
    </row>
    <row r="4" spans="1:29">
      <c r="A4" s="74" t="s">
        <v>515</v>
      </c>
      <c r="B4" s="74">
        <v>30.1</v>
      </c>
      <c r="C4" s="75" t="b">
        <f t="shared" ref="C4:C67" si="0">ISBLANK(B4)</f>
        <v>0</v>
      </c>
      <c r="D4" s="76"/>
      <c r="E4" s="76"/>
      <c r="F4" s="75" t="s">
        <v>515</v>
      </c>
      <c r="G4" s="75" t="s">
        <v>516</v>
      </c>
      <c r="H4" s="77">
        <f t="shared" ref="H4:H67" si="1">IF(ISNUMBER(G4),G4,IF(LEN(G4)=4,LEFT(G4,3)*100,REPLACE(LEFT(G4,4),3,1,"")*100))</f>
        <v>18600</v>
      </c>
      <c r="K4" s="75" t="s">
        <v>517</v>
      </c>
      <c r="L4" s="78">
        <v>87700</v>
      </c>
    </row>
    <row r="5" spans="1:29">
      <c r="A5" s="74" t="s">
        <v>517</v>
      </c>
      <c r="B5" s="74">
        <v>26</v>
      </c>
      <c r="C5" s="75" t="b">
        <f t="shared" si="0"/>
        <v>0</v>
      </c>
      <c r="D5" s="76"/>
      <c r="E5" s="76"/>
      <c r="F5" s="75" t="s">
        <v>517</v>
      </c>
      <c r="G5" s="75" t="s">
        <v>518</v>
      </c>
      <c r="H5" s="77">
        <f t="shared" si="1"/>
        <v>87700</v>
      </c>
      <c r="K5" s="75" t="s">
        <v>4</v>
      </c>
      <c r="L5" s="78">
        <v>83600</v>
      </c>
    </row>
    <row r="6" spans="1:29">
      <c r="A6" s="74" t="s">
        <v>38</v>
      </c>
      <c r="B6" s="74">
        <v>41.3</v>
      </c>
      <c r="C6" s="75" t="b">
        <f t="shared" si="0"/>
        <v>0</v>
      </c>
      <c r="D6" s="76"/>
      <c r="E6" s="76"/>
      <c r="F6" s="75" t="s">
        <v>38</v>
      </c>
      <c r="G6" s="75" t="s">
        <v>519</v>
      </c>
      <c r="H6" s="77">
        <f t="shared" si="1"/>
        <v>26500</v>
      </c>
      <c r="K6" s="75" t="s">
        <v>520</v>
      </c>
      <c r="L6" s="78">
        <v>76400</v>
      </c>
    </row>
    <row r="7" spans="1:29">
      <c r="A7" s="74" t="s">
        <v>521</v>
      </c>
      <c r="B7" s="74">
        <v>34.4</v>
      </c>
      <c r="C7" s="75" t="b">
        <f t="shared" si="0"/>
        <v>0</v>
      </c>
      <c r="D7" s="76"/>
      <c r="E7" s="76"/>
      <c r="F7" s="75" t="s">
        <v>521</v>
      </c>
      <c r="G7" s="75" t="s">
        <v>522</v>
      </c>
      <c r="H7" s="77">
        <f t="shared" si="1"/>
        <v>18900</v>
      </c>
      <c r="K7" s="75" t="s">
        <v>523</v>
      </c>
      <c r="L7" s="78">
        <v>71500</v>
      </c>
    </row>
    <row r="8" spans="1:29">
      <c r="A8" s="74" t="s">
        <v>37</v>
      </c>
      <c r="B8" s="74">
        <v>34.299999999999997</v>
      </c>
      <c r="C8" s="75" t="b">
        <f t="shared" si="0"/>
        <v>0</v>
      </c>
      <c r="D8" s="76"/>
      <c r="E8" s="76"/>
      <c r="F8" s="75" t="s">
        <v>524</v>
      </c>
      <c r="G8" s="75" t="s">
        <v>525</v>
      </c>
      <c r="H8" s="77">
        <f t="shared" si="1"/>
        <v>25300</v>
      </c>
      <c r="K8" s="75" t="s">
        <v>28</v>
      </c>
      <c r="L8" s="78">
        <v>69600</v>
      </c>
    </row>
    <row r="9" spans="1:29">
      <c r="A9" s="74" t="s">
        <v>13</v>
      </c>
      <c r="B9" s="74">
        <v>30.8</v>
      </c>
      <c r="C9" s="75" t="b">
        <f t="shared" si="0"/>
        <v>0</v>
      </c>
      <c r="D9" s="76"/>
      <c r="E9" s="76"/>
      <c r="F9" s="75" t="s">
        <v>37</v>
      </c>
      <c r="G9" s="75" t="s">
        <v>526</v>
      </c>
      <c r="H9" s="77">
        <f t="shared" si="1"/>
        <v>62600</v>
      </c>
      <c r="K9" s="75" t="s">
        <v>527</v>
      </c>
      <c r="L9" s="78">
        <v>69300</v>
      </c>
    </row>
    <row r="10" spans="1:29">
      <c r="A10" s="74" t="s">
        <v>67</v>
      </c>
      <c r="B10" s="74"/>
      <c r="C10" s="75" t="b">
        <f t="shared" si="0"/>
        <v>1</v>
      </c>
      <c r="D10" s="76"/>
      <c r="E10" s="76"/>
      <c r="F10" s="75" t="s">
        <v>13</v>
      </c>
      <c r="G10" s="75" t="s">
        <v>528</v>
      </c>
      <c r="H10" s="77">
        <f t="shared" si="1"/>
        <v>67900</v>
      </c>
      <c r="K10" s="75" t="s">
        <v>84</v>
      </c>
      <c r="L10" s="78">
        <v>69100</v>
      </c>
    </row>
    <row r="11" spans="1:29">
      <c r="A11" s="74" t="s">
        <v>529</v>
      </c>
      <c r="B11" s="74"/>
      <c r="C11" s="75" t="b">
        <f t="shared" si="0"/>
        <v>1</v>
      </c>
      <c r="D11" s="76"/>
      <c r="E11" s="76"/>
      <c r="F11" s="75" t="s">
        <v>67</v>
      </c>
      <c r="G11" s="75" t="s">
        <v>530</v>
      </c>
      <c r="H11" s="77">
        <f t="shared" si="1"/>
        <v>17800</v>
      </c>
      <c r="K11" s="75" t="s">
        <v>13</v>
      </c>
      <c r="L11" s="78">
        <v>67900</v>
      </c>
    </row>
    <row r="12" spans="1:29">
      <c r="A12" s="74" t="s">
        <v>14</v>
      </c>
      <c r="B12" s="74">
        <v>27.2</v>
      </c>
      <c r="C12" s="75" t="b">
        <f t="shared" si="0"/>
        <v>0</v>
      </c>
      <c r="D12" s="76"/>
      <c r="E12" s="76"/>
      <c r="F12" s="75" t="s">
        <v>529</v>
      </c>
      <c r="G12" s="75">
        <v>836</v>
      </c>
      <c r="H12" s="77">
        <f t="shared" si="1"/>
        <v>836</v>
      </c>
      <c r="K12" s="75" t="s">
        <v>69</v>
      </c>
      <c r="L12" s="78">
        <v>66200</v>
      </c>
    </row>
    <row r="13" spans="1:29">
      <c r="A13" s="74" t="s">
        <v>531</v>
      </c>
      <c r="B13" s="74">
        <v>37.9</v>
      </c>
      <c r="C13" s="75" t="b">
        <f t="shared" si="0"/>
        <v>0</v>
      </c>
      <c r="D13" s="76"/>
      <c r="E13" s="76"/>
      <c r="F13" s="75" t="s">
        <v>14</v>
      </c>
      <c r="G13" s="75" t="s">
        <v>532</v>
      </c>
      <c r="H13" s="77">
        <f t="shared" si="1"/>
        <v>6500</v>
      </c>
      <c r="K13" s="75" t="s">
        <v>7</v>
      </c>
      <c r="L13" s="78">
        <v>64600</v>
      </c>
    </row>
    <row r="14" spans="1:29">
      <c r="A14" s="74" t="s">
        <v>533</v>
      </c>
      <c r="B14" s="74">
        <v>43</v>
      </c>
      <c r="C14" s="75" t="b">
        <f t="shared" si="0"/>
        <v>0</v>
      </c>
      <c r="D14" s="76"/>
      <c r="E14" s="76"/>
      <c r="F14" s="75" t="s">
        <v>531</v>
      </c>
      <c r="G14" s="75">
        <v>4060</v>
      </c>
      <c r="H14" s="77">
        <f t="shared" si="1"/>
        <v>4060</v>
      </c>
      <c r="K14" s="75" t="s">
        <v>19</v>
      </c>
      <c r="L14" s="78">
        <v>63100</v>
      </c>
    </row>
    <row r="15" spans="1:29">
      <c r="A15" s="74" t="s">
        <v>99</v>
      </c>
      <c r="B15" s="74"/>
      <c r="C15" s="75" t="b">
        <f t="shared" si="0"/>
        <v>1</v>
      </c>
      <c r="D15" s="76"/>
      <c r="E15" s="76"/>
      <c r="F15" s="75" t="s">
        <v>533</v>
      </c>
      <c r="G15" s="75">
        <v>2550</v>
      </c>
      <c r="H15" s="77">
        <f t="shared" si="1"/>
        <v>2550</v>
      </c>
      <c r="K15" s="75" t="s">
        <v>37</v>
      </c>
      <c r="L15" s="78">
        <v>62600</v>
      </c>
    </row>
    <row r="16" spans="1:29">
      <c r="A16" s="74" t="s">
        <v>86</v>
      </c>
      <c r="B16" s="74">
        <v>41.3</v>
      </c>
      <c r="C16" s="75" t="b">
        <f t="shared" si="0"/>
        <v>0</v>
      </c>
      <c r="D16" s="76"/>
      <c r="E16" s="76"/>
      <c r="F16" s="75" t="s">
        <v>99</v>
      </c>
      <c r="G16" s="75">
        <v>7400</v>
      </c>
      <c r="H16" s="77">
        <f t="shared" si="1"/>
        <v>7400</v>
      </c>
      <c r="K16" s="75" t="s">
        <v>43</v>
      </c>
      <c r="L16" s="78">
        <v>61200</v>
      </c>
    </row>
    <row r="17" spans="1:12">
      <c r="A17" s="74" t="s">
        <v>534</v>
      </c>
      <c r="B17" s="74"/>
      <c r="C17" s="75" t="b">
        <f t="shared" si="0"/>
        <v>1</v>
      </c>
      <c r="D17" s="76"/>
      <c r="E17" s="76"/>
      <c r="F17" s="75" t="s">
        <v>86</v>
      </c>
      <c r="G17" s="75" t="s">
        <v>535</v>
      </c>
      <c r="H17" s="77">
        <f t="shared" si="1"/>
        <v>33600</v>
      </c>
      <c r="K17" s="75" t="s">
        <v>39</v>
      </c>
      <c r="L17" s="78">
        <v>59100</v>
      </c>
    </row>
    <row r="18" spans="1:12">
      <c r="A18" s="74" t="s">
        <v>97</v>
      </c>
      <c r="B18" s="74">
        <v>25.2</v>
      </c>
      <c r="C18" s="75" t="b">
        <f t="shared" si="0"/>
        <v>0</v>
      </c>
      <c r="D18" s="76"/>
      <c r="E18" s="76"/>
      <c r="F18" s="75" t="s">
        <v>43</v>
      </c>
      <c r="G18" s="75" t="s">
        <v>536</v>
      </c>
      <c r="H18" s="77">
        <f t="shared" si="1"/>
        <v>61200</v>
      </c>
      <c r="K18" s="75" t="s">
        <v>8</v>
      </c>
      <c r="L18" s="78">
        <v>58400</v>
      </c>
    </row>
    <row r="19" spans="1:12">
      <c r="A19" s="74" t="s">
        <v>537</v>
      </c>
      <c r="B19" s="74"/>
      <c r="C19" s="75" t="b">
        <f t="shared" si="0"/>
        <v>1</v>
      </c>
      <c r="D19" s="76"/>
      <c r="E19" s="76"/>
      <c r="F19" s="75" t="s">
        <v>538</v>
      </c>
      <c r="G19" s="75" t="s">
        <v>539</v>
      </c>
      <c r="H19" s="77">
        <f t="shared" si="1"/>
        <v>40400</v>
      </c>
      <c r="K19" s="75" t="s">
        <v>45</v>
      </c>
      <c r="L19" s="78">
        <v>58100</v>
      </c>
    </row>
    <row r="20" spans="1:12">
      <c r="A20" s="74" t="s">
        <v>540</v>
      </c>
      <c r="B20" s="74">
        <v>42.6</v>
      </c>
      <c r="C20" s="75" t="b">
        <f t="shared" si="0"/>
        <v>0</v>
      </c>
      <c r="D20" s="76"/>
      <c r="E20" s="76"/>
      <c r="F20" s="75" t="s">
        <v>534</v>
      </c>
      <c r="G20" s="75" t="s">
        <v>541</v>
      </c>
      <c r="H20" s="77">
        <f t="shared" si="1"/>
        <v>20400</v>
      </c>
      <c r="K20" s="75" t="s">
        <v>26</v>
      </c>
      <c r="L20" s="78">
        <v>55900</v>
      </c>
    </row>
    <row r="21" spans="1:12">
      <c r="A21" s="74" t="s">
        <v>42</v>
      </c>
      <c r="B21" s="74">
        <v>53.9</v>
      </c>
      <c r="C21" s="75" t="b">
        <f t="shared" si="0"/>
        <v>0</v>
      </c>
      <c r="D21" s="76"/>
      <c r="E21" s="76"/>
      <c r="F21" s="75" t="s">
        <v>97</v>
      </c>
      <c r="G21" s="75" t="s">
        <v>542</v>
      </c>
      <c r="H21" s="77">
        <f t="shared" si="1"/>
        <v>22600</v>
      </c>
      <c r="K21" s="75" t="s">
        <v>18</v>
      </c>
      <c r="L21" s="78">
        <v>55500</v>
      </c>
    </row>
    <row r="22" spans="1:12">
      <c r="A22" s="74" t="s">
        <v>543</v>
      </c>
      <c r="B22" s="74"/>
      <c r="C22" s="75" t="b">
        <f t="shared" si="0"/>
        <v>1</v>
      </c>
      <c r="D22" s="76"/>
      <c r="E22" s="76"/>
      <c r="F22" s="75" t="s">
        <v>537</v>
      </c>
      <c r="G22" s="75" t="s">
        <v>544</v>
      </c>
      <c r="H22" s="77">
        <f t="shared" si="1"/>
        <v>11500</v>
      </c>
      <c r="K22" s="75" t="s">
        <v>545</v>
      </c>
      <c r="L22" s="78">
        <v>54600</v>
      </c>
    </row>
    <row r="23" spans="1:12">
      <c r="A23" s="74" t="s">
        <v>546</v>
      </c>
      <c r="B23" s="74"/>
      <c r="C23" s="75" t="b">
        <f t="shared" si="0"/>
        <v>1</v>
      </c>
      <c r="D23" s="76"/>
      <c r="E23" s="76"/>
      <c r="F23" s="75" t="s">
        <v>514</v>
      </c>
      <c r="G23" s="75" t="s">
        <v>547</v>
      </c>
      <c r="H23" s="77">
        <f t="shared" si="1"/>
        <v>95800</v>
      </c>
      <c r="K23" s="75" t="s">
        <v>22</v>
      </c>
      <c r="L23" s="78">
        <v>51900</v>
      </c>
    </row>
    <row r="24" spans="1:12">
      <c r="A24" s="74" t="s">
        <v>548</v>
      </c>
      <c r="B24" s="74"/>
      <c r="C24" s="75" t="b">
        <f t="shared" si="0"/>
        <v>1</v>
      </c>
      <c r="D24" s="76"/>
      <c r="E24" s="76"/>
      <c r="F24" s="75" t="s">
        <v>540</v>
      </c>
      <c r="G24" s="75">
        <v>9680</v>
      </c>
      <c r="H24" s="77">
        <f t="shared" si="1"/>
        <v>9680</v>
      </c>
      <c r="K24" s="75" t="s">
        <v>57</v>
      </c>
      <c r="L24" s="78">
        <v>50100</v>
      </c>
    </row>
    <row r="25" spans="1:12">
      <c r="A25" s="74" t="s">
        <v>8</v>
      </c>
      <c r="B25" s="74">
        <v>32.5</v>
      </c>
      <c r="C25" s="75" t="b">
        <f t="shared" si="0"/>
        <v>0</v>
      </c>
      <c r="D25" s="76"/>
      <c r="E25" s="76"/>
      <c r="F25" s="75" t="s">
        <v>42</v>
      </c>
      <c r="G25" s="75" t="s">
        <v>530</v>
      </c>
      <c r="H25" s="77">
        <f t="shared" si="1"/>
        <v>17800</v>
      </c>
      <c r="K25" s="75" t="s">
        <v>46</v>
      </c>
      <c r="L25" s="78">
        <v>49900</v>
      </c>
    </row>
    <row r="26" spans="1:12">
      <c r="A26" s="74" t="s">
        <v>4</v>
      </c>
      <c r="B26" s="74">
        <v>33.1</v>
      </c>
      <c r="C26" s="75" t="b">
        <f t="shared" si="0"/>
        <v>0</v>
      </c>
      <c r="D26" s="76"/>
      <c r="E26" s="76"/>
      <c r="F26" s="75" t="s">
        <v>549</v>
      </c>
      <c r="G26" s="75" t="s">
        <v>530</v>
      </c>
      <c r="H26" s="77">
        <f t="shared" si="1"/>
        <v>17800</v>
      </c>
      <c r="K26" s="75" t="s">
        <v>15</v>
      </c>
      <c r="L26" s="78">
        <v>49900</v>
      </c>
    </row>
    <row r="27" spans="1:12">
      <c r="A27" s="74" t="s">
        <v>52</v>
      </c>
      <c r="B27" s="74"/>
      <c r="C27" s="75" t="b">
        <f t="shared" si="0"/>
        <v>1</v>
      </c>
      <c r="D27" s="76"/>
      <c r="E27" s="76"/>
      <c r="F27" s="75" t="s">
        <v>527</v>
      </c>
      <c r="G27" s="75" t="s">
        <v>550</v>
      </c>
      <c r="H27" s="77">
        <f t="shared" si="1"/>
        <v>69300</v>
      </c>
      <c r="K27" s="75" t="s">
        <v>10</v>
      </c>
      <c r="L27" s="78">
        <v>49500</v>
      </c>
    </row>
    <row r="28" spans="1:12">
      <c r="A28" s="74" t="s">
        <v>85</v>
      </c>
      <c r="B28" s="74">
        <v>38.5</v>
      </c>
      <c r="C28" s="75" t="b">
        <f t="shared" si="0"/>
        <v>0</v>
      </c>
      <c r="D28" s="76"/>
      <c r="E28" s="76"/>
      <c r="F28" s="75" t="s">
        <v>546</v>
      </c>
      <c r="G28" s="75" t="s">
        <v>551</v>
      </c>
      <c r="H28" s="77">
        <f t="shared" si="1"/>
        <v>18300</v>
      </c>
      <c r="K28" s="75" t="s">
        <v>24</v>
      </c>
      <c r="L28" s="78">
        <v>48400</v>
      </c>
    </row>
    <row r="29" spans="1:12">
      <c r="A29" s="74" t="s">
        <v>552</v>
      </c>
      <c r="B29" s="74">
        <v>37.200000000000003</v>
      </c>
      <c r="C29" s="75" t="b">
        <f t="shared" si="0"/>
        <v>0</v>
      </c>
      <c r="D29" s="76"/>
      <c r="E29" s="76"/>
      <c r="F29" s="75" t="s">
        <v>548</v>
      </c>
      <c r="G29" s="75">
        <v>967</v>
      </c>
      <c r="H29" s="77">
        <f t="shared" si="1"/>
        <v>967</v>
      </c>
      <c r="K29" s="75" t="s">
        <v>16</v>
      </c>
      <c r="L29" s="78">
        <v>46700</v>
      </c>
    </row>
    <row r="30" spans="1:12">
      <c r="A30" s="74" t="s">
        <v>553</v>
      </c>
      <c r="B30" s="74"/>
      <c r="C30" s="75" t="b">
        <f t="shared" si="0"/>
        <v>1</v>
      </c>
      <c r="D30" s="76"/>
      <c r="E30" s="76"/>
      <c r="F30" s="75" t="s">
        <v>8</v>
      </c>
      <c r="G30" s="75" t="s">
        <v>554</v>
      </c>
      <c r="H30" s="77">
        <f t="shared" si="1"/>
        <v>58400</v>
      </c>
      <c r="K30" s="75" t="s">
        <v>35</v>
      </c>
      <c r="L30" s="78">
        <v>45800</v>
      </c>
    </row>
    <row r="31" spans="1:12">
      <c r="A31" s="74" t="s">
        <v>555</v>
      </c>
      <c r="B31" s="74"/>
      <c r="C31" s="75" t="b">
        <f t="shared" si="0"/>
        <v>1</v>
      </c>
      <c r="D31" s="76"/>
      <c r="E31" s="76"/>
      <c r="F31" s="75" t="s">
        <v>4</v>
      </c>
      <c r="G31" s="75" t="s">
        <v>556</v>
      </c>
      <c r="H31" s="77">
        <f t="shared" si="1"/>
        <v>83600</v>
      </c>
      <c r="K31" s="75" t="s">
        <v>66</v>
      </c>
      <c r="L31" s="78">
        <v>45600</v>
      </c>
    </row>
    <row r="32" spans="1:12">
      <c r="A32" s="74" t="s">
        <v>555</v>
      </c>
      <c r="B32" s="74"/>
      <c r="C32" s="75" t="b">
        <f t="shared" si="0"/>
        <v>1</v>
      </c>
      <c r="D32" s="76"/>
      <c r="E32" s="76"/>
      <c r="F32" s="75" t="s">
        <v>52</v>
      </c>
      <c r="G32" s="75" t="s">
        <v>557</v>
      </c>
      <c r="H32" s="77">
        <f t="shared" si="1"/>
        <v>30200</v>
      </c>
      <c r="K32" s="75" t="s">
        <v>54</v>
      </c>
      <c r="L32" s="78">
        <v>43300</v>
      </c>
    </row>
    <row r="33" spans="1:12">
      <c r="A33" s="74" t="s">
        <v>59</v>
      </c>
      <c r="B33" s="74">
        <v>50.4</v>
      </c>
      <c r="C33" s="75" t="b">
        <f t="shared" si="0"/>
        <v>0</v>
      </c>
      <c r="D33" s="76"/>
      <c r="E33" s="76"/>
      <c r="F33" s="75" t="s">
        <v>85</v>
      </c>
      <c r="G33" s="75" t="s">
        <v>558</v>
      </c>
      <c r="H33" s="77">
        <f t="shared" si="1"/>
        <v>21500</v>
      </c>
      <c r="K33" s="75" t="s">
        <v>78</v>
      </c>
      <c r="L33" s="78">
        <v>41900</v>
      </c>
    </row>
    <row r="34" spans="1:12">
      <c r="A34" s="74" t="s">
        <v>559</v>
      </c>
      <c r="B34" s="74"/>
      <c r="C34" s="75" t="b">
        <f t="shared" si="0"/>
        <v>1</v>
      </c>
      <c r="D34" s="76"/>
      <c r="E34" s="76"/>
      <c r="F34" s="75" t="s">
        <v>552</v>
      </c>
      <c r="G34" s="75">
        <v>6540</v>
      </c>
      <c r="H34" s="77">
        <f t="shared" si="1"/>
        <v>6540</v>
      </c>
      <c r="K34" s="75" t="s">
        <v>71</v>
      </c>
      <c r="L34" s="78">
        <v>41900</v>
      </c>
    </row>
    <row r="35" spans="1:12">
      <c r="A35" s="74" t="s">
        <v>560</v>
      </c>
      <c r="B35" s="74"/>
      <c r="C35" s="75" t="b">
        <f t="shared" si="0"/>
        <v>1</v>
      </c>
      <c r="D35" s="76"/>
      <c r="E35" s="76"/>
      <c r="F35" s="75" t="s">
        <v>553</v>
      </c>
      <c r="G35" s="75">
        <v>4410</v>
      </c>
      <c r="H35" s="77">
        <f t="shared" si="1"/>
        <v>4410</v>
      </c>
      <c r="K35" s="75" t="s">
        <v>561</v>
      </c>
      <c r="L35" s="78">
        <v>41800</v>
      </c>
    </row>
    <row r="36" spans="1:12">
      <c r="A36" s="74" t="s">
        <v>47</v>
      </c>
      <c r="B36" s="74">
        <v>48</v>
      </c>
      <c r="C36" s="75" t="b">
        <f t="shared" si="0"/>
        <v>0</v>
      </c>
      <c r="D36" s="76"/>
      <c r="E36" s="76"/>
      <c r="F36" s="75" t="s">
        <v>555</v>
      </c>
      <c r="G36" s="75">
        <v>1180</v>
      </c>
      <c r="H36" s="77">
        <f t="shared" si="1"/>
        <v>1180</v>
      </c>
      <c r="K36" s="75" t="s">
        <v>50</v>
      </c>
      <c r="L36" s="78">
        <v>41700</v>
      </c>
    </row>
    <row r="37" spans="1:12">
      <c r="A37" s="74" t="s">
        <v>15</v>
      </c>
      <c r="B37" s="74">
        <v>32.700000000000003</v>
      </c>
      <c r="C37" s="75" t="b">
        <f t="shared" si="0"/>
        <v>0</v>
      </c>
      <c r="D37" s="76"/>
      <c r="E37" s="76"/>
      <c r="F37" s="75" t="s">
        <v>555</v>
      </c>
      <c r="G37" s="75">
        <v>3570</v>
      </c>
      <c r="H37" s="77">
        <f t="shared" si="1"/>
        <v>3570</v>
      </c>
      <c r="K37" s="75" t="s">
        <v>29</v>
      </c>
      <c r="L37" s="78">
        <v>41500</v>
      </c>
    </row>
    <row r="38" spans="1:12">
      <c r="A38" s="74" t="s">
        <v>46</v>
      </c>
      <c r="B38" s="74">
        <v>25</v>
      </c>
      <c r="C38" s="75" t="b">
        <f t="shared" si="0"/>
        <v>0</v>
      </c>
      <c r="D38" s="76"/>
      <c r="E38" s="76"/>
      <c r="F38" s="75" t="s">
        <v>59</v>
      </c>
      <c r="G38" s="75" t="s">
        <v>562</v>
      </c>
      <c r="H38" s="77">
        <f t="shared" si="1"/>
        <v>20300</v>
      </c>
      <c r="K38" s="75" t="s">
        <v>563</v>
      </c>
      <c r="L38" s="78">
        <v>40600</v>
      </c>
    </row>
    <row r="39" spans="1:12">
      <c r="A39" s="74" t="s">
        <v>19</v>
      </c>
      <c r="B39" s="74">
        <v>31.8</v>
      </c>
      <c r="C39" s="75" t="b">
        <f t="shared" si="0"/>
        <v>0</v>
      </c>
      <c r="D39" s="76"/>
      <c r="E39" s="76"/>
      <c r="F39" s="75" t="s">
        <v>559</v>
      </c>
      <c r="G39" s="75">
        <v>3830</v>
      </c>
      <c r="H39" s="77">
        <f t="shared" si="1"/>
        <v>3830</v>
      </c>
      <c r="K39" s="75" t="s">
        <v>564</v>
      </c>
      <c r="L39" s="78">
        <v>40500</v>
      </c>
    </row>
    <row r="40" spans="1:12">
      <c r="A40" s="74" t="s">
        <v>565</v>
      </c>
      <c r="B40" s="74"/>
      <c r="C40" s="75" t="b">
        <f t="shared" si="0"/>
        <v>1</v>
      </c>
      <c r="D40" s="76"/>
      <c r="E40" s="76"/>
      <c r="F40" s="75" t="s">
        <v>560</v>
      </c>
      <c r="G40" s="75">
        <v>9080</v>
      </c>
      <c r="H40" s="77">
        <f t="shared" si="1"/>
        <v>9080</v>
      </c>
      <c r="K40" s="75" t="s">
        <v>51</v>
      </c>
      <c r="L40" s="78">
        <v>40400</v>
      </c>
    </row>
    <row r="41" spans="1:12">
      <c r="A41" s="74" t="s">
        <v>83</v>
      </c>
      <c r="B41" s="74">
        <v>28.2</v>
      </c>
      <c r="C41" s="75" t="b">
        <f t="shared" si="0"/>
        <v>0</v>
      </c>
      <c r="D41" s="76"/>
      <c r="E41" s="76"/>
      <c r="F41" s="75" t="s">
        <v>47</v>
      </c>
      <c r="G41" s="75" t="s">
        <v>566</v>
      </c>
      <c r="H41" s="77">
        <f t="shared" si="1"/>
        <v>24900</v>
      </c>
      <c r="K41" s="75" t="s">
        <v>538</v>
      </c>
      <c r="L41" s="78">
        <v>40400</v>
      </c>
    </row>
    <row r="42" spans="1:12">
      <c r="A42" s="74" t="s">
        <v>567</v>
      </c>
      <c r="B42" s="74">
        <v>43.7</v>
      </c>
      <c r="C42" s="75" t="b">
        <f t="shared" si="0"/>
        <v>0</v>
      </c>
      <c r="D42" s="76"/>
      <c r="E42" s="76"/>
      <c r="F42" s="75" t="s">
        <v>15</v>
      </c>
      <c r="G42" s="75" t="s">
        <v>568</v>
      </c>
      <c r="H42" s="77">
        <f t="shared" si="1"/>
        <v>49900</v>
      </c>
      <c r="K42" s="75" t="s">
        <v>93</v>
      </c>
      <c r="L42" s="78">
        <v>39300</v>
      </c>
    </row>
    <row r="43" spans="1:12">
      <c r="A43" s="74" t="s">
        <v>569</v>
      </c>
      <c r="B43" s="74"/>
      <c r="C43" s="75" t="b">
        <f t="shared" si="0"/>
        <v>1</v>
      </c>
      <c r="D43" s="76"/>
      <c r="E43" s="76"/>
      <c r="F43" s="75" t="s">
        <v>46</v>
      </c>
      <c r="G43" s="75" t="s">
        <v>568</v>
      </c>
      <c r="H43" s="77">
        <f t="shared" si="1"/>
        <v>49900</v>
      </c>
      <c r="K43" s="75" t="s">
        <v>570</v>
      </c>
      <c r="L43" s="78">
        <v>37500</v>
      </c>
    </row>
    <row r="44" spans="1:12">
      <c r="A44" s="74" t="s">
        <v>96</v>
      </c>
      <c r="B44" s="74">
        <v>45.4</v>
      </c>
      <c r="C44" s="75" t="b">
        <f t="shared" si="0"/>
        <v>0</v>
      </c>
      <c r="D44" s="76"/>
      <c r="E44" s="76"/>
      <c r="F44" s="75" t="s">
        <v>19</v>
      </c>
      <c r="G44" s="75" t="s">
        <v>571</v>
      </c>
      <c r="H44" s="77">
        <f t="shared" si="1"/>
        <v>63100</v>
      </c>
      <c r="K44" s="75" t="s">
        <v>70</v>
      </c>
      <c r="L44" s="78">
        <v>37300</v>
      </c>
    </row>
    <row r="45" spans="1:12">
      <c r="A45" s="74" t="s">
        <v>74</v>
      </c>
      <c r="B45" s="74"/>
      <c r="C45" s="75" t="b">
        <f t="shared" si="0"/>
        <v>1</v>
      </c>
      <c r="D45" s="76"/>
      <c r="E45" s="76"/>
      <c r="F45" s="75" t="s">
        <v>565</v>
      </c>
      <c r="G45" s="75">
        <v>5890</v>
      </c>
      <c r="H45" s="77">
        <f t="shared" si="1"/>
        <v>5890</v>
      </c>
      <c r="K45" s="75" t="s">
        <v>20</v>
      </c>
      <c r="L45" s="78">
        <v>36800</v>
      </c>
    </row>
    <row r="46" spans="1:12">
      <c r="A46" s="74" t="s">
        <v>35</v>
      </c>
      <c r="B46" s="74">
        <v>34.700000000000003</v>
      </c>
      <c r="C46" s="75" t="b">
        <f t="shared" si="0"/>
        <v>0</v>
      </c>
      <c r="D46" s="76"/>
      <c r="E46" s="76"/>
      <c r="F46" s="75" t="s">
        <v>572</v>
      </c>
      <c r="G46" s="75" t="s">
        <v>573</v>
      </c>
      <c r="H46" s="77">
        <f t="shared" si="1"/>
        <v>13600</v>
      </c>
      <c r="K46" s="75" t="s">
        <v>89</v>
      </c>
      <c r="L46" s="78">
        <v>36500</v>
      </c>
    </row>
    <row r="47" spans="1:12">
      <c r="A47" s="74" t="s">
        <v>16</v>
      </c>
      <c r="B47" s="74">
        <v>30.3</v>
      </c>
      <c r="C47" s="75" t="b">
        <f t="shared" si="0"/>
        <v>0</v>
      </c>
      <c r="D47" s="76"/>
      <c r="E47" s="76"/>
      <c r="F47" s="75" t="s">
        <v>83</v>
      </c>
      <c r="G47" s="75" t="s">
        <v>574</v>
      </c>
      <c r="H47" s="77">
        <f t="shared" si="1"/>
        <v>7400</v>
      </c>
      <c r="K47" s="75" t="s">
        <v>575</v>
      </c>
      <c r="L47" s="78">
        <v>35200</v>
      </c>
    </row>
    <row r="48" spans="1:12">
      <c r="A48" s="74" t="s">
        <v>576</v>
      </c>
      <c r="B48" s="74"/>
      <c r="C48" s="75" t="b">
        <f t="shared" si="0"/>
        <v>1</v>
      </c>
      <c r="D48" s="76"/>
      <c r="E48" s="76"/>
      <c r="F48" s="75" t="s">
        <v>567</v>
      </c>
      <c r="G48" s="75" t="s">
        <v>577</v>
      </c>
      <c r="H48" s="77">
        <f t="shared" si="1"/>
        <v>22800</v>
      </c>
      <c r="K48" s="75" t="s">
        <v>578</v>
      </c>
      <c r="L48" s="78">
        <v>34100</v>
      </c>
    </row>
    <row r="49" spans="1:12">
      <c r="A49" s="74" t="s">
        <v>17</v>
      </c>
      <c r="B49" s="74">
        <v>27.3</v>
      </c>
      <c r="C49" s="75" t="b">
        <f t="shared" si="0"/>
        <v>0</v>
      </c>
      <c r="D49" s="76"/>
      <c r="E49" s="76"/>
      <c r="F49" s="75" t="s">
        <v>569</v>
      </c>
      <c r="G49" s="75" t="s">
        <v>579</v>
      </c>
      <c r="H49" s="77">
        <f t="shared" si="1"/>
        <v>13200</v>
      </c>
      <c r="K49" s="75" t="s">
        <v>86</v>
      </c>
      <c r="L49" s="78">
        <v>33600</v>
      </c>
    </row>
    <row r="50" spans="1:12">
      <c r="A50" s="74" t="s">
        <v>580</v>
      </c>
      <c r="B50" s="74"/>
      <c r="C50" s="75" t="b">
        <f t="shared" si="0"/>
        <v>1</v>
      </c>
      <c r="D50" s="76"/>
      <c r="E50" s="76"/>
      <c r="F50" s="75" t="s">
        <v>96</v>
      </c>
      <c r="G50" s="75" t="s">
        <v>581</v>
      </c>
      <c r="H50" s="77">
        <f t="shared" si="1"/>
        <v>12800</v>
      </c>
      <c r="K50" s="75" t="s">
        <v>73</v>
      </c>
      <c r="L50" s="78">
        <v>33400</v>
      </c>
    </row>
    <row r="51" spans="1:12">
      <c r="A51" s="74" t="s">
        <v>18</v>
      </c>
      <c r="B51" s="74">
        <v>32.4</v>
      </c>
      <c r="C51" s="75" t="b">
        <f t="shared" si="0"/>
        <v>0</v>
      </c>
      <c r="D51" s="76"/>
      <c r="E51" s="76"/>
      <c r="F51" s="75" t="s">
        <v>74</v>
      </c>
      <c r="G51" s="75" t="s">
        <v>582</v>
      </c>
      <c r="H51" s="77">
        <f t="shared" si="1"/>
        <v>15100</v>
      </c>
      <c r="K51" s="75" t="s">
        <v>94</v>
      </c>
      <c r="L51" s="78">
        <v>30800</v>
      </c>
    </row>
    <row r="52" spans="1:12">
      <c r="A52" s="74" t="s">
        <v>583</v>
      </c>
      <c r="B52" s="74"/>
      <c r="C52" s="75" t="b">
        <f t="shared" si="0"/>
        <v>1</v>
      </c>
      <c r="D52" s="76"/>
      <c r="E52" s="76"/>
      <c r="F52" s="75" t="s">
        <v>35</v>
      </c>
      <c r="G52" s="75" t="s">
        <v>584</v>
      </c>
      <c r="H52" s="77">
        <f t="shared" si="1"/>
        <v>45800</v>
      </c>
      <c r="K52" s="75" t="s">
        <v>52</v>
      </c>
      <c r="L52" s="78">
        <v>30200</v>
      </c>
    </row>
    <row r="53" spans="1:12">
      <c r="A53" s="74" t="s">
        <v>585</v>
      </c>
      <c r="B53" s="74"/>
      <c r="C53" s="75" t="b">
        <f t="shared" si="0"/>
        <v>1</v>
      </c>
      <c r="D53" s="76"/>
      <c r="E53" s="76"/>
      <c r="F53" s="75" t="s">
        <v>16</v>
      </c>
      <c r="G53" s="75" t="s">
        <v>586</v>
      </c>
      <c r="H53" s="77">
        <f t="shared" si="1"/>
        <v>46700</v>
      </c>
      <c r="K53" s="75" t="s">
        <v>6</v>
      </c>
      <c r="L53" s="78">
        <v>28800</v>
      </c>
    </row>
    <row r="54" spans="1:12">
      <c r="A54" s="74" t="s">
        <v>545</v>
      </c>
      <c r="B54" s="74">
        <v>33.700000000000003</v>
      </c>
      <c r="C54" s="75" t="b">
        <f t="shared" si="0"/>
        <v>0</v>
      </c>
      <c r="D54" s="76"/>
      <c r="E54" s="76"/>
      <c r="F54" s="75" t="s">
        <v>576</v>
      </c>
      <c r="G54" s="75">
        <v>2810</v>
      </c>
      <c r="H54" s="77">
        <f t="shared" si="1"/>
        <v>2810</v>
      </c>
      <c r="K54" s="75" t="s">
        <v>587</v>
      </c>
      <c r="L54" s="78">
        <v>27800</v>
      </c>
    </row>
    <row r="55" spans="1:12">
      <c r="A55" s="74" t="s">
        <v>98</v>
      </c>
      <c r="B55" s="74">
        <v>36.4</v>
      </c>
      <c r="C55" s="75" t="b">
        <f t="shared" si="0"/>
        <v>0</v>
      </c>
      <c r="D55" s="76"/>
      <c r="E55" s="76"/>
      <c r="F55" s="75" t="s">
        <v>17</v>
      </c>
      <c r="G55" s="75" t="s">
        <v>588</v>
      </c>
      <c r="H55" s="77">
        <f t="shared" si="1"/>
        <v>5900</v>
      </c>
      <c r="K55" s="75" t="s">
        <v>589</v>
      </c>
      <c r="L55" s="78">
        <v>26900</v>
      </c>
    </row>
    <row r="56" spans="1:12">
      <c r="A56" s="74" t="s">
        <v>590</v>
      </c>
      <c r="B56" s="74"/>
      <c r="C56" s="75" t="b">
        <f t="shared" si="0"/>
        <v>1</v>
      </c>
      <c r="D56" s="76"/>
      <c r="E56" s="76"/>
      <c r="F56" s="75" t="s">
        <v>580</v>
      </c>
      <c r="G56" s="75" t="s">
        <v>591</v>
      </c>
      <c r="H56" s="77">
        <f t="shared" si="1"/>
        <v>14100</v>
      </c>
      <c r="K56" s="75" t="s">
        <v>38</v>
      </c>
      <c r="L56" s="78">
        <v>26500</v>
      </c>
    </row>
    <row r="57" spans="1:12">
      <c r="A57" s="74" t="s">
        <v>592</v>
      </c>
      <c r="B57" s="74">
        <v>29.6</v>
      </c>
      <c r="C57" s="75" t="b">
        <f t="shared" si="0"/>
        <v>0</v>
      </c>
      <c r="D57" s="76"/>
      <c r="E57" s="76"/>
      <c r="F57" s="75" t="s">
        <v>18</v>
      </c>
      <c r="G57" s="75" t="s">
        <v>593</v>
      </c>
      <c r="H57" s="77">
        <f t="shared" si="1"/>
        <v>55500</v>
      </c>
      <c r="K57" s="75" t="s">
        <v>524</v>
      </c>
      <c r="L57" s="78">
        <v>25300</v>
      </c>
    </row>
    <row r="58" spans="1:12">
      <c r="A58" s="74" t="s">
        <v>594</v>
      </c>
      <c r="B58" s="74"/>
      <c r="C58" s="75" t="b">
        <f t="shared" si="0"/>
        <v>1</v>
      </c>
      <c r="D58" s="76"/>
      <c r="E58" s="76"/>
      <c r="F58" s="75" t="s">
        <v>583</v>
      </c>
      <c r="G58" s="75">
        <v>3660</v>
      </c>
      <c r="H58" s="77">
        <f t="shared" si="1"/>
        <v>3660</v>
      </c>
      <c r="K58" s="75" t="s">
        <v>47</v>
      </c>
      <c r="L58" s="78">
        <v>24900</v>
      </c>
    </row>
    <row r="59" spans="1:12">
      <c r="A59" s="74" t="s">
        <v>595</v>
      </c>
      <c r="B59" s="74">
        <v>34.799999999999997</v>
      </c>
      <c r="C59" s="75" t="b">
        <f t="shared" si="0"/>
        <v>0</v>
      </c>
      <c r="D59" s="76"/>
      <c r="E59" s="76"/>
      <c r="F59" s="75" t="s">
        <v>585</v>
      </c>
      <c r="G59" s="75" t="s">
        <v>596</v>
      </c>
      <c r="H59" s="77">
        <f t="shared" si="1"/>
        <v>16500</v>
      </c>
      <c r="K59" s="75" t="s">
        <v>597</v>
      </c>
      <c r="L59" s="78">
        <v>24800</v>
      </c>
    </row>
    <row r="60" spans="1:12">
      <c r="A60" s="74" t="s">
        <v>20</v>
      </c>
      <c r="B60" s="74">
        <v>32.9</v>
      </c>
      <c r="C60" s="75" t="b">
        <f t="shared" si="0"/>
        <v>0</v>
      </c>
      <c r="D60" s="76"/>
      <c r="E60" s="76"/>
      <c r="F60" s="75" t="s">
        <v>545</v>
      </c>
      <c r="G60" s="75" t="s">
        <v>598</v>
      </c>
      <c r="H60" s="77">
        <f t="shared" si="1"/>
        <v>54600</v>
      </c>
      <c r="K60" s="75" t="s">
        <v>88</v>
      </c>
      <c r="L60" s="78">
        <v>23900</v>
      </c>
    </row>
    <row r="61" spans="1:12">
      <c r="A61" s="74" t="s">
        <v>61</v>
      </c>
      <c r="B61" s="74"/>
      <c r="C61" s="75" t="b">
        <f t="shared" si="0"/>
        <v>1</v>
      </c>
      <c r="D61" s="76"/>
      <c r="E61" s="76"/>
      <c r="F61" s="75" t="s">
        <v>98</v>
      </c>
      <c r="G61" s="75" t="s">
        <v>599</v>
      </c>
      <c r="H61" s="77">
        <f t="shared" si="1"/>
        <v>20100</v>
      </c>
      <c r="K61" s="75" t="s">
        <v>600</v>
      </c>
      <c r="L61" s="78">
        <v>23400</v>
      </c>
    </row>
    <row r="62" spans="1:12">
      <c r="A62" s="74" t="s">
        <v>563</v>
      </c>
      <c r="B62" s="74"/>
      <c r="C62" s="75" t="b">
        <f t="shared" si="0"/>
        <v>1</v>
      </c>
      <c r="D62" s="76"/>
      <c r="E62" s="76"/>
      <c r="F62" s="75" t="s">
        <v>590</v>
      </c>
      <c r="G62" s="75">
        <v>6500</v>
      </c>
      <c r="H62" s="77">
        <f t="shared" si="1"/>
        <v>6500</v>
      </c>
      <c r="K62" s="75" t="s">
        <v>601</v>
      </c>
      <c r="L62" s="78">
        <v>22900</v>
      </c>
    </row>
    <row r="63" spans="1:12">
      <c r="A63" s="74" t="s">
        <v>53</v>
      </c>
      <c r="B63" s="74">
        <v>48.9</v>
      </c>
      <c r="C63" s="75" t="b">
        <f t="shared" si="0"/>
        <v>0</v>
      </c>
      <c r="D63" s="76"/>
      <c r="E63" s="76"/>
      <c r="F63" s="75" t="s">
        <v>592</v>
      </c>
      <c r="G63" s="75">
        <v>3190</v>
      </c>
      <c r="H63" s="77">
        <f t="shared" si="1"/>
        <v>3190</v>
      </c>
      <c r="K63" s="75" t="s">
        <v>567</v>
      </c>
      <c r="L63" s="78">
        <v>22800</v>
      </c>
    </row>
    <row r="64" spans="1:12">
      <c r="A64" s="74" t="s">
        <v>51</v>
      </c>
      <c r="B64" s="74">
        <v>29.7</v>
      </c>
      <c r="C64" s="75" t="b">
        <f t="shared" si="0"/>
        <v>0</v>
      </c>
      <c r="D64" s="76"/>
      <c r="E64" s="76"/>
      <c r="F64" s="75" t="s">
        <v>594</v>
      </c>
      <c r="G64" s="75">
        <v>2510</v>
      </c>
      <c r="H64" s="77">
        <f t="shared" si="1"/>
        <v>2510</v>
      </c>
      <c r="K64" s="75" t="s">
        <v>97</v>
      </c>
      <c r="L64" s="78">
        <v>22600</v>
      </c>
    </row>
    <row r="65" spans="1:12">
      <c r="A65" s="74" t="s">
        <v>602</v>
      </c>
      <c r="B65" s="74"/>
      <c r="C65" s="75" t="b">
        <f t="shared" si="0"/>
        <v>1</v>
      </c>
      <c r="D65" s="76"/>
      <c r="E65" s="76"/>
      <c r="F65" s="75" t="s">
        <v>595</v>
      </c>
      <c r="G65" s="75">
        <v>2190</v>
      </c>
      <c r="H65" s="77">
        <f t="shared" si="1"/>
        <v>2190</v>
      </c>
      <c r="K65" s="75" t="s">
        <v>60</v>
      </c>
      <c r="L65" s="78">
        <v>21500</v>
      </c>
    </row>
    <row r="66" spans="1:12">
      <c r="A66" s="74" t="s">
        <v>71</v>
      </c>
      <c r="B66" s="74">
        <v>29.6</v>
      </c>
      <c r="C66" s="75" t="b">
        <f t="shared" si="0"/>
        <v>0</v>
      </c>
      <c r="D66" s="76"/>
      <c r="E66" s="76"/>
      <c r="F66" s="75" t="s">
        <v>603</v>
      </c>
      <c r="G66" s="75" t="s">
        <v>604</v>
      </c>
      <c r="H66" s="77">
        <f t="shared" si="1"/>
        <v>17400</v>
      </c>
      <c r="K66" s="75" t="s">
        <v>85</v>
      </c>
      <c r="L66" s="78">
        <v>21500</v>
      </c>
    </row>
    <row r="67" spans="1:12">
      <c r="A67" s="74" t="s">
        <v>76</v>
      </c>
      <c r="B67" s="74">
        <v>38.4</v>
      </c>
      <c r="C67" s="75" t="b">
        <f t="shared" si="0"/>
        <v>0</v>
      </c>
      <c r="D67" s="76"/>
      <c r="E67" s="76"/>
      <c r="F67" s="75" t="s">
        <v>20</v>
      </c>
      <c r="G67" s="75" t="s">
        <v>605</v>
      </c>
      <c r="H67" s="77">
        <f t="shared" si="1"/>
        <v>36800</v>
      </c>
      <c r="K67" s="75" t="s">
        <v>58</v>
      </c>
      <c r="L67" s="78">
        <v>20700</v>
      </c>
    </row>
    <row r="68" spans="1:12">
      <c r="A68" s="74" t="s">
        <v>75</v>
      </c>
      <c r="B68" s="74">
        <v>34.6</v>
      </c>
      <c r="C68" s="75" t="b">
        <f t="shared" ref="C68:C131" si="2">ISBLANK(B68)</f>
        <v>0</v>
      </c>
      <c r="D68" s="76"/>
      <c r="E68" s="76"/>
      <c r="F68" s="75" t="s">
        <v>606</v>
      </c>
      <c r="G68" s="75" t="s">
        <v>607</v>
      </c>
      <c r="H68" s="77">
        <f t="shared" ref="H68:H131" si="3">IF(ISNUMBER(G68),G68,IF(LEN(G68)=4,LEFT(G68,3)*100,REPLACE(LEFT(G68,4),3,1,"")*100))</f>
        <v>1700</v>
      </c>
      <c r="K68" s="75" t="s">
        <v>534</v>
      </c>
      <c r="L68" s="78">
        <v>20400</v>
      </c>
    </row>
    <row r="69" spans="1:12">
      <c r="A69" s="74" t="s">
        <v>21</v>
      </c>
      <c r="B69" s="74">
        <v>30.6</v>
      </c>
      <c r="C69" s="75" t="b">
        <f t="shared" si="2"/>
        <v>0</v>
      </c>
      <c r="D69" s="76"/>
      <c r="E69" s="76"/>
      <c r="F69" s="75" t="s">
        <v>61</v>
      </c>
      <c r="G69" s="75" t="s">
        <v>608</v>
      </c>
      <c r="H69" s="77">
        <f t="shared" si="3"/>
        <v>10800</v>
      </c>
      <c r="K69" s="75" t="s">
        <v>59</v>
      </c>
      <c r="L69" s="78">
        <v>20300</v>
      </c>
    </row>
    <row r="70" spans="1:12">
      <c r="A70" s="74" t="s">
        <v>100</v>
      </c>
      <c r="B70" s="74">
        <v>42</v>
      </c>
      <c r="C70" s="75" t="b">
        <f t="shared" si="2"/>
        <v>0</v>
      </c>
      <c r="D70" s="76"/>
      <c r="E70" s="76"/>
      <c r="F70" s="75" t="s">
        <v>563</v>
      </c>
      <c r="G70" s="75" t="s">
        <v>609</v>
      </c>
      <c r="H70" s="77">
        <f t="shared" si="3"/>
        <v>40600</v>
      </c>
      <c r="K70" s="75" t="s">
        <v>91</v>
      </c>
      <c r="L70" s="78">
        <v>20200</v>
      </c>
    </row>
    <row r="71" spans="1:12">
      <c r="A71" s="74" t="s">
        <v>610</v>
      </c>
      <c r="B71" s="74"/>
      <c r="C71" s="75" t="b">
        <f t="shared" si="2"/>
        <v>1</v>
      </c>
      <c r="D71" s="76"/>
      <c r="E71" s="76"/>
      <c r="F71" s="75" t="s">
        <v>69</v>
      </c>
      <c r="G71" s="75" t="s">
        <v>611</v>
      </c>
      <c r="H71" s="77">
        <f t="shared" si="3"/>
        <v>66200</v>
      </c>
      <c r="K71" s="75" t="s">
        <v>98</v>
      </c>
      <c r="L71" s="78">
        <v>20100</v>
      </c>
    </row>
    <row r="72" spans="1:12">
      <c r="A72" s="74" t="s">
        <v>84</v>
      </c>
      <c r="B72" s="74"/>
      <c r="C72" s="75" t="b">
        <f t="shared" si="2"/>
        <v>1</v>
      </c>
      <c r="D72" s="76"/>
      <c r="E72" s="76"/>
      <c r="F72" s="75" t="s">
        <v>53</v>
      </c>
      <c r="G72" s="75">
        <v>6740</v>
      </c>
      <c r="H72" s="77">
        <f t="shared" si="3"/>
        <v>6740</v>
      </c>
      <c r="K72" s="75" t="s">
        <v>521</v>
      </c>
      <c r="L72" s="78">
        <v>18900</v>
      </c>
    </row>
    <row r="73" spans="1:12">
      <c r="A73" s="74" t="s">
        <v>10</v>
      </c>
      <c r="B73" s="74">
        <v>38.6</v>
      </c>
      <c r="C73" s="75" t="b">
        <f t="shared" si="2"/>
        <v>0</v>
      </c>
      <c r="D73" s="76"/>
      <c r="E73" s="76"/>
      <c r="F73" s="75" t="s">
        <v>51</v>
      </c>
      <c r="G73" s="75" t="s">
        <v>539</v>
      </c>
      <c r="H73" s="77">
        <f t="shared" si="3"/>
        <v>40400</v>
      </c>
      <c r="K73" s="75" t="s">
        <v>515</v>
      </c>
      <c r="L73" s="78">
        <v>18600</v>
      </c>
    </row>
    <row r="74" spans="1:12">
      <c r="A74" s="74" t="s">
        <v>22</v>
      </c>
      <c r="B74" s="74">
        <v>35.200000000000003</v>
      </c>
      <c r="C74" s="75" t="b">
        <f t="shared" si="2"/>
        <v>0</v>
      </c>
      <c r="D74" s="76"/>
      <c r="E74" s="76"/>
      <c r="F74" s="75" t="s">
        <v>602</v>
      </c>
      <c r="G74" s="75">
        <v>3310</v>
      </c>
      <c r="H74" s="77">
        <f t="shared" si="3"/>
        <v>3310</v>
      </c>
      <c r="K74" s="75" t="s">
        <v>546</v>
      </c>
      <c r="L74" s="78">
        <v>18300</v>
      </c>
    </row>
    <row r="75" spans="1:12">
      <c r="A75" s="74" t="s">
        <v>612</v>
      </c>
      <c r="B75" s="74"/>
      <c r="C75" s="75" t="b">
        <f t="shared" si="2"/>
        <v>1</v>
      </c>
      <c r="D75" s="76"/>
      <c r="E75" s="76"/>
      <c r="F75" s="75" t="s">
        <v>71</v>
      </c>
      <c r="G75" s="75" t="s">
        <v>613</v>
      </c>
      <c r="H75" s="77">
        <f t="shared" si="3"/>
        <v>41900</v>
      </c>
      <c r="K75" s="75" t="s">
        <v>100</v>
      </c>
      <c r="L75" s="78">
        <v>18100</v>
      </c>
    </row>
    <row r="76" spans="1:12">
      <c r="A76" s="74" t="s">
        <v>62</v>
      </c>
      <c r="B76" s="74"/>
      <c r="C76" s="75" t="b">
        <f t="shared" si="2"/>
        <v>1</v>
      </c>
      <c r="D76" s="76"/>
      <c r="E76" s="76"/>
      <c r="F76" s="75" t="s">
        <v>76</v>
      </c>
      <c r="G76" s="75" t="s">
        <v>614</v>
      </c>
      <c r="H76" s="77">
        <f t="shared" si="3"/>
        <v>14700</v>
      </c>
      <c r="K76" s="75" t="s">
        <v>615</v>
      </c>
      <c r="L76" s="78">
        <v>17800</v>
      </c>
    </row>
    <row r="77" spans="1:12">
      <c r="A77" s="74" t="s">
        <v>66</v>
      </c>
      <c r="B77" s="74"/>
      <c r="C77" s="75" t="b">
        <f t="shared" si="2"/>
        <v>1</v>
      </c>
      <c r="D77" s="76"/>
      <c r="E77" s="76"/>
      <c r="F77" s="75" t="s">
        <v>75</v>
      </c>
      <c r="G77" s="75">
        <v>8380</v>
      </c>
      <c r="H77" s="77">
        <f t="shared" si="3"/>
        <v>8380</v>
      </c>
      <c r="K77" s="75" t="s">
        <v>42</v>
      </c>
      <c r="L77" s="78">
        <v>17800</v>
      </c>
    </row>
    <row r="78" spans="1:12">
      <c r="A78" s="74" t="s">
        <v>94</v>
      </c>
      <c r="B78" s="74">
        <v>27.8</v>
      </c>
      <c r="C78" s="75" t="b">
        <f t="shared" si="2"/>
        <v>0</v>
      </c>
      <c r="D78" s="76"/>
      <c r="E78" s="76"/>
      <c r="F78" s="75" t="s">
        <v>21</v>
      </c>
      <c r="G78" s="75" t="s">
        <v>616</v>
      </c>
      <c r="H78" s="77">
        <f t="shared" si="3"/>
        <v>12700</v>
      </c>
      <c r="K78" s="75" t="s">
        <v>549</v>
      </c>
      <c r="L78" s="78">
        <v>17800</v>
      </c>
    </row>
    <row r="79" spans="1:12">
      <c r="A79" s="74" t="s">
        <v>95</v>
      </c>
      <c r="B79" s="74"/>
      <c r="C79" s="75" t="b">
        <f t="shared" si="2"/>
        <v>1</v>
      </c>
      <c r="D79" s="76"/>
      <c r="E79" s="76"/>
      <c r="F79" s="75" t="s">
        <v>100</v>
      </c>
      <c r="G79" s="75" t="s">
        <v>617</v>
      </c>
      <c r="H79" s="77">
        <f t="shared" si="3"/>
        <v>18100</v>
      </c>
      <c r="K79" s="75" t="s">
        <v>67</v>
      </c>
      <c r="L79" s="78">
        <v>17800</v>
      </c>
    </row>
    <row r="80" spans="1:12">
      <c r="A80" s="74" t="s">
        <v>618</v>
      </c>
      <c r="B80" s="74">
        <v>27.7</v>
      </c>
      <c r="C80" s="75" t="b">
        <f t="shared" si="2"/>
        <v>0</v>
      </c>
      <c r="D80" s="76"/>
      <c r="E80" s="76"/>
      <c r="F80" s="75" t="s">
        <v>610</v>
      </c>
      <c r="G80" s="75" t="s">
        <v>619</v>
      </c>
      <c r="H80" s="77">
        <f t="shared" si="3"/>
        <v>10900</v>
      </c>
      <c r="K80" s="75" t="s">
        <v>620</v>
      </c>
      <c r="L80" s="78">
        <v>17600</v>
      </c>
    </row>
    <row r="81" spans="1:12">
      <c r="A81" s="74" t="s">
        <v>621</v>
      </c>
      <c r="B81" s="74"/>
      <c r="C81" s="75" t="b">
        <f t="shared" si="2"/>
        <v>1</v>
      </c>
      <c r="D81" s="76"/>
      <c r="E81" s="76"/>
      <c r="F81" s="75" t="s">
        <v>84</v>
      </c>
      <c r="G81" s="75" t="s">
        <v>622</v>
      </c>
      <c r="H81" s="77">
        <f t="shared" si="3"/>
        <v>69100</v>
      </c>
      <c r="K81" s="75" t="s">
        <v>603</v>
      </c>
      <c r="L81" s="78">
        <v>17400</v>
      </c>
    </row>
    <row r="82" spans="1:12">
      <c r="A82" s="74" t="s">
        <v>57</v>
      </c>
      <c r="B82" s="74"/>
      <c r="C82" s="75" t="b">
        <f t="shared" si="2"/>
        <v>1</v>
      </c>
      <c r="D82" s="76"/>
      <c r="E82" s="76"/>
      <c r="F82" s="75" t="s">
        <v>10</v>
      </c>
      <c r="G82" s="75" t="s">
        <v>623</v>
      </c>
      <c r="H82" s="77">
        <f t="shared" si="3"/>
        <v>49500</v>
      </c>
      <c r="K82" s="75" t="s">
        <v>624</v>
      </c>
      <c r="L82" s="78">
        <v>17200</v>
      </c>
    </row>
    <row r="83" spans="1:12">
      <c r="A83" s="74" t="s">
        <v>625</v>
      </c>
      <c r="B83" s="74"/>
      <c r="C83" s="75" t="b">
        <f t="shared" si="2"/>
        <v>1</v>
      </c>
      <c r="D83" s="76"/>
      <c r="E83" s="76"/>
      <c r="F83" s="75" t="s">
        <v>22</v>
      </c>
      <c r="G83" s="75" t="s">
        <v>626</v>
      </c>
      <c r="H83" s="77">
        <f t="shared" si="3"/>
        <v>51900</v>
      </c>
      <c r="K83" s="75" t="s">
        <v>585</v>
      </c>
      <c r="L83" s="78">
        <v>16500</v>
      </c>
    </row>
    <row r="84" spans="1:12">
      <c r="A84" s="74" t="s">
        <v>627</v>
      </c>
      <c r="B84" s="74">
        <v>38.799999999999997</v>
      </c>
      <c r="C84" s="75" t="b">
        <f t="shared" si="2"/>
        <v>0</v>
      </c>
      <c r="D84" s="76"/>
      <c r="E84" s="76"/>
      <c r="F84" s="75" t="s">
        <v>612</v>
      </c>
      <c r="G84" s="75" t="s">
        <v>628</v>
      </c>
      <c r="H84" s="77">
        <f t="shared" si="3"/>
        <v>11800</v>
      </c>
      <c r="K84" s="75" t="s">
        <v>77</v>
      </c>
      <c r="L84" s="78">
        <v>15900</v>
      </c>
    </row>
    <row r="85" spans="1:12">
      <c r="A85" s="74" t="s">
        <v>9</v>
      </c>
      <c r="B85" s="74"/>
      <c r="C85" s="75" t="b">
        <f t="shared" si="2"/>
        <v>1</v>
      </c>
      <c r="D85" s="76"/>
      <c r="E85" s="76"/>
      <c r="F85" s="75" t="s">
        <v>62</v>
      </c>
      <c r="G85" s="75" t="s">
        <v>629</v>
      </c>
      <c r="H85" s="77">
        <f t="shared" si="3"/>
        <v>1100</v>
      </c>
      <c r="K85" s="75" t="s">
        <v>64</v>
      </c>
      <c r="L85" s="78">
        <v>15200</v>
      </c>
    </row>
    <row r="86" spans="1:12">
      <c r="A86" s="74" t="s">
        <v>630</v>
      </c>
      <c r="B86" s="74"/>
      <c r="C86" s="75" t="b">
        <f t="shared" si="2"/>
        <v>1</v>
      </c>
      <c r="D86" s="76"/>
      <c r="E86" s="76"/>
      <c r="F86" s="75" t="s">
        <v>66</v>
      </c>
      <c r="G86" s="75" t="s">
        <v>631</v>
      </c>
      <c r="H86" s="77">
        <f t="shared" si="3"/>
        <v>45600</v>
      </c>
      <c r="K86" s="75" t="s">
        <v>74</v>
      </c>
      <c r="L86" s="78">
        <v>15100</v>
      </c>
    </row>
    <row r="87" spans="1:12">
      <c r="A87" s="74" t="s">
        <v>615</v>
      </c>
      <c r="B87" s="74"/>
      <c r="C87" s="75" t="b">
        <f t="shared" si="2"/>
        <v>1</v>
      </c>
      <c r="D87" s="76"/>
      <c r="E87" s="76"/>
      <c r="F87" s="75" t="s">
        <v>94</v>
      </c>
      <c r="G87" s="75" t="s">
        <v>632</v>
      </c>
      <c r="H87" s="77">
        <f t="shared" si="3"/>
        <v>30800</v>
      </c>
      <c r="K87" s="75" t="s">
        <v>625</v>
      </c>
      <c r="L87" s="78">
        <v>14700</v>
      </c>
    </row>
    <row r="88" spans="1:12">
      <c r="A88" s="74" t="s">
        <v>49</v>
      </c>
      <c r="B88" s="74"/>
      <c r="C88" s="75" t="b">
        <f t="shared" si="2"/>
        <v>1</v>
      </c>
      <c r="D88" s="76"/>
      <c r="E88" s="76"/>
      <c r="F88" s="75" t="s">
        <v>95</v>
      </c>
      <c r="G88" s="75">
        <v>5760</v>
      </c>
      <c r="H88" s="77">
        <f t="shared" si="3"/>
        <v>5760</v>
      </c>
      <c r="K88" s="75" t="s">
        <v>76</v>
      </c>
      <c r="L88" s="78">
        <v>14700</v>
      </c>
    </row>
    <row r="89" spans="1:12">
      <c r="A89" s="74" t="s">
        <v>633</v>
      </c>
      <c r="B89" s="74"/>
      <c r="C89" s="75" t="b">
        <f t="shared" si="2"/>
        <v>1</v>
      </c>
      <c r="D89" s="76"/>
      <c r="E89" s="76"/>
      <c r="F89" s="75" t="s">
        <v>618</v>
      </c>
      <c r="G89" s="75">
        <v>6130</v>
      </c>
      <c r="H89" s="77">
        <f t="shared" si="3"/>
        <v>6130</v>
      </c>
      <c r="K89" s="75" t="s">
        <v>49</v>
      </c>
      <c r="L89" s="78">
        <v>14400</v>
      </c>
    </row>
    <row r="90" spans="1:12">
      <c r="A90" s="74" t="s">
        <v>24</v>
      </c>
      <c r="B90" s="74">
        <v>35.700000000000003</v>
      </c>
      <c r="C90" s="75" t="b">
        <f t="shared" si="2"/>
        <v>0</v>
      </c>
      <c r="D90" s="76"/>
      <c r="E90" s="76"/>
      <c r="F90" s="75" t="s">
        <v>634</v>
      </c>
      <c r="G90" s="75">
        <v>5350</v>
      </c>
      <c r="H90" s="77">
        <f t="shared" si="3"/>
        <v>5350</v>
      </c>
      <c r="K90" s="75" t="s">
        <v>635</v>
      </c>
      <c r="L90" s="78">
        <v>14200</v>
      </c>
    </row>
    <row r="91" spans="1:12">
      <c r="A91" s="74" t="s">
        <v>25</v>
      </c>
      <c r="B91" s="74">
        <v>35.4</v>
      </c>
      <c r="C91" s="75" t="b">
        <f t="shared" si="2"/>
        <v>0</v>
      </c>
      <c r="D91" s="76"/>
      <c r="E91" s="76"/>
      <c r="F91" s="75" t="s">
        <v>621</v>
      </c>
      <c r="G91" s="75">
        <v>2360</v>
      </c>
      <c r="H91" s="77">
        <f t="shared" si="3"/>
        <v>2360</v>
      </c>
      <c r="K91" s="75" t="s">
        <v>25</v>
      </c>
      <c r="L91" s="78">
        <v>14200</v>
      </c>
    </row>
    <row r="92" spans="1:12">
      <c r="A92" s="74" t="s">
        <v>23</v>
      </c>
      <c r="B92" s="74">
        <v>35.1</v>
      </c>
      <c r="C92" s="75" t="b">
        <f t="shared" si="2"/>
        <v>0</v>
      </c>
      <c r="D92" s="76"/>
      <c r="E92" s="76"/>
      <c r="F92" s="75" t="s">
        <v>578</v>
      </c>
      <c r="G92" s="75" t="s">
        <v>636</v>
      </c>
      <c r="H92" s="77">
        <f t="shared" si="3"/>
        <v>34100</v>
      </c>
      <c r="K92" s="75" t="s">
        <v>580</v>
      </c>
      <c r="L92" s="78">
        <v>14100</v>
      </c>
    </row>
    <row r="93" spans="1:12">
      <c r="A93" s="74" t="s">
        <v>92</v>
      </c>
      <c r="B93" s="74"/>
      <c r="C93" s="75" t="b">
        <f t="shared" si="2"/>
        <v>1</v>
      </c>
      <c r="D93" s="76"/>
      <c r="E93" s="76"/>
      <c r="F93" s="75" t="s">
        <v>57</v>
      </c>
      <c r="G93" s="75" t="s">
        <v>637</v>
      </c>
      <c r="H93" s="77">
        <f t="shared" si="3"/>
        <v>50100</v>
      </c>
      <c r="K93" s="75" t="s">
        <v>572</v>
      </c>
      <c r="L93" s="78">
        <v>13600</v>
      </c>
    </row>
    <row r="94" spans="1:12">
      <c r="A94" s="74" t="s">
        <v>64</v>
      </c>
      <c r="B94" s="74">
        <v>25.7</v>
      </c>
      <c r="C94" s="75" t="b">
        <f t="shared" si="2"/>
        <v>0</v>
      </c>
      <c r="D94" s="76"/>
      <c r="E94" s="76"/>
      <c r="F94" s="75" t="s">
        <v>625</v>
      </c>
      <c r="G94" s="75" t="s">
        <v>614</v>
      </c>
      <c r="H94" s="77">
        <f t="shared" si="3"/>
        <v>14700</v>
      </c>
      <c r="K94" s="75" t="s">
        <v>65</v>
      </c>
      <c r="L94" s="78">
        <v>13500</v>
      </c>
    </row>
    <row r="95" spans="1:12">
      <c r="A95" s="74" t="s">
        <v>638</v>
      </c>
      <c r="B95" s="74"/>
      <c r="C95" s="75" t="b">
        <f t="shared" si="2"/>
        <v>1</v>
      </c>
      <c r="D95" s="76"/>
      <c r="E95" s="76"/>
      <c r="F95" s="75" t="s">
        <v>45</v>
      </c>
      <c r="G95" s="75" t="s">
        <v>639</v>
      </c>
      <c r="H95" s="77">
        <f t="shared" si="3"/>
        <v>58100</v>
      </c>
      <c r="K95" s="75" t="s">
        <v>569</v>
      </c>
      <c r="L95" s="78">
        <v>13200</v>
      </c>
    </row>
    <row r="96" spans="1:12">
      <c r="A96" s="74" t="s">
        <v>597</v>
      </c>
      <c r="B96" s="74"/>
      <c r="C96" s="75" t="b">
        <f t="shared" si="2"/>
        <v>1</v>
      </c>
      <c r="D96" s="76"/>
      <c r="E96" s="76"/>
      <c r="F96" s="75" t="s">
        <v>627</v>
      </c>
      <c r="G96" s="75">
        <v>9380</v>
      </c>
      <c r="H96" s="77">
        <f t="shared" si="3"/>
        <v>9380</v>
      </c>
      <c r="K96" s="75" t="s">
        <v>640</v>
      </c>
      <c r="L96" s="78">
        <v>13100</v>
      </c>
    </row>
    <row r="97" spans="1:12">
      <c r="A97" s="74" t="s">
        <v>60</v>
      </c>
      <c r="B97" s="74">
        <v>46.7</v>
      </c>
      <c r="C97" s="75" t="b">
        <f t="shared" si="2"/>
        <v>0</v>
      </c>
      <c r="D97" s="76"/>
      <c r="E97" s="76"/>
      <c r="F97" s="75" t="s">
        <v>630</v>
      </c>
      <c r="G97" s="75">
        <v>1720</v>
      </c>
      <c r="H97" s="77">
        <f t="shared" si="3"/>
        <v>1720</v>
      </c>
      <c r="K97" s="75" t="s">
        <v>44</v>
      </c>
      <c r="L97" s="78">
        <v>12800</v>
      </c>
    </row>
    <row r="98" spans="1:12">
      <c r="A98" s="74" t="s">
        <v>641</v>
      </c>
      <c r="B98" s="74"/>
      <c r="C98" s="75" t="b">
        <f t="shared" si="2"/>
        <v>1</v>
      </c>
      <c r="D98" s="76"/>
      <c r="E98" s="76"/>
      <c r="F98" s="75" t="s">
        <v>600</v>
      </c>
      <c r="G98" s="75" t="s">
        <v>642</v>
      </c>
      <c r="H98" s="77">
        <f t="shared" si="3"/>
        <v>23400</v>
      </c>
      <c r="K98" s="75" t="s">
        <v>96</v>
      </c>
      <c r="L98" s="78">
        <v>12800</v>
      </c>
    </row>
    <row r="99" spans="1:12">
      <c r="A99" s="74" t="s">
        <v>91</v>
      </c>
      <c r="B99" s="74">
        <v>33</v>
      </c>
      <c r="C99" s="75" t="b">
        <f t="shared" si="2"/>
        <v>0</v>
      </c>
      <c r="D99" s="76"/>
      <c r="E99" s="76"/>
      <c r="F99" s="75" t="s">
        <v>615</v>
      </c>
      <c r="G99" s="75" t="s">
        <v>530</v>
      </c>
      <c r="H99" s="77">
        <f t="shared" si="3"/>
        <v>17800</v>
      </c>
      <c r="K99" s="75" t="s">
        <v>90</v>
      </c>
      <c r="L99" s="78">
        <v>12700</v>
      </c>
    </row>
    <row r="100" spans="1:12">
      <c r="A100" s="74" t="s">
        <v>643</v>
      </c>
      <c r="B100" s="74">
        <v>36</v>
      </c>
      <c r="C100" s="75" t="b">
        <f t="shared" si="2"/>
        <v>0</v>
      </c>
      <c r="D100" s="76"/>
      <c r="E100" s="76"/>
      <c r="F100" s="75" t="s">
        <v>49</v>
      </c>
      <c r="G100" s="75" t="s">
        <v>644</v>
      </c>
      <c r="H100" s="77">
        <f t="shared" si="3"/>
        <v>14400</v>
      </c>
      <c r="K100" s="75" t="s">
        <v>21</v>
      </c>
      <c r="L100" s="78">
        <v>12700</v>
      </c>
    </row>
    <row r="101" spans="1:12">
      <c r="A101" s="74" t="s">
        <v>26</v>
      </c>
      <c r="B101" s="74">
        <v>28.7</v>
      </c>
      <c r="C101" s="75" t="b">
        <f t="shared" si="2"/>
        <v>0</v>
      </c>
      <c r="D101" s="76"/>
      <c r="E101" s="76"/>
      <c r="F101" s="75" t="s">
        <v>633</v>
      </c>
      <c r="G101" s="75">
        <v>2690</v>
      </c>
      <c r="H101" s="77">
        <f t="shared" si="3"/>
        <v>2690</v>
      </c>
      <c r="K101" s="75" t="s">
        <v>645</v>
      </c>
      <c r="L101" s="78">
        <v>12500</v>
      </c>
    </row>
    <row r="102" spans="1:12">
      <c r="A102" s="74" t="s">
        <v>646</v>
      </c>
      <c r="B102" s="74"/>
      <c r="C102" s="75" t="b">
        <f t="shared" si="2"/>
        <v>1</v>
      </c>
      <c r="D102" s="76"/>
      <c r="E102" s="76"/>
      <c r="F102" s="75" t="s">
        <v>24</v>
      </c>
      <c r="G102" s="75" t="s">
        <v>647</v>
      </c>
      <c r="H102" s="77">
        <f t="shared" si="3"/>
        <v>48400</v>
      </c>
      <c r="K102" s="75" t="s">
        <v>612</v>
      </c>
      <c r="L102" s="78">
        <v>11800</v>
      </c>
    </row>
    <row r="103" spans="1:12">
      <c r="A103" s="74" t="s">
        <v>648</v>
      </c>
      <c r="B103" s="74">
        <v>36.799999999999997</v>
      </c>
      <c r="C103" s="75" t="b">
        <f t="shared" si="2"/>
        <v>0</v>
      </c>
      <c r="D103" s="76"/>
      <c r="E103" s="76"/>
      <c r="F103" s="75" t="s">
        <v>25</v>
      </c>
      <c r="G103" s="75" t="s">
        <v>649</v>
      </c>
      <c r="H103" s="77">
        <f t="shared" si="3"/>
        <v>14200</v>
      </c>
      <c r="K103" s="75" t="s">
        <v>56</v>
      </c>
      <c r="L103" s="78">
        <v>11500</v>
      </c>
    </row>
    <row r="104" spans="1:12">
      <c r="A104" s="74" t="s">
        <v>635</v>
      </c>
      <c r="B104" s="74">
        <v>32.700000000000003</v>
      </c>
      <c r="C104" s="75" t="b">
        <f t="shared" si="2"/>
        <v>0</v>
      </c>
      <c r="D104" s="76"/>
      <c r="E104" s="76"/>
      <c r="F104" s="75" t="s">
        <v>23</v>
      </c>
      <c r="G104" s="75" t="s">
        <v>650</v>
      </c>
      <c r="H104" s="77">
        <f t="shared" si="3"/>
        <v>4000</v>
      </c>
      <c r="K104" s="75" t="s">
        <v>5</v>
      </c>
      <c r="L104" s="78">
        <v>11500</v>
      </c>
    </row>
    <row r="105" spans="1:12">
      <c r="A105" s="74" t="s">
        <v>651</v>
      </c>
      <c r="B105" s="74"/>
      <c r="C105" s="75" t="b">
        <f t="shared" si="2"/>
        <v>1</v>
      </c>
      <c r="D105" s="76"/>
      <c r="E105" s="76"/>
      <c r="F105" s="75" t="s">
        <v>523</v>
      </c>
      <c r="G105" s="75" t="s">
        <v>652</v>
      </c>
      <c r="H105" s="77">
        <f t="shared" si="3"/>
        <v>71500</v>
      </c>
      <c r="K105" s="75" t="s">
        <v>537</v>
      </c>
      <c r="L105" s="78">
        <v>11500</v>
      </c>
    </row>
    <row r="106" spans="1:12">
      <c r="A106" s="74" t="s">
        <v>653</v>
      </c>
      <c r="B106" s="74"/>
      <c r="C106" s="75" t="b">
        <f t="shared" si="2"/>
        <v>1</v>
      </c>
      <c r="D106" s="76"/>
      <c r="E106" s="76"/>
      <c r="F106" s="75" t="s">
        <v>92</v>
      </c>
      <c r="G106" s="75">
        <v>9520</v>
      </c>
      <c r="H106" s="77">
        <f t="shared" si="3"/>
        <v>9520</v>
      </c>
      <c r="K106" s="75" t="s">
        <v>654</v>
      </c>
      <c r="L106" s="78">
        <v>11200</v>
      </c>
    </row>
    <row r="107" spans="1:12">
      <c r="A107" s="74" t="s">
        <v>589</v>
      </c>
      <c r="B107" s="74"/>
      <c r="C107" s="75" t="b">
        <f t="shared" si="2"/>
        <v>1</v>
      </c>
      <c r="D107" s="76"/>
      <c r="E107" s="76"/>
      <c r="F107" s="75" t="s">
        <v>64</v>
      </c>
      <c r="G107" s="75" t="s">
        <v>655</v>
      </c>
      <c r="H107" s="77">
        <f t="shared" si="3"/>
        <v>15200</v>
      </c>
      <c r="K107" s="75" t="s">
        <v>656</v>
      </c>
      <c r="L107" s="78">
        <v>11100</v>
      </c>
    </row>
    <row r="108" spans="1:12">
      <c r="A108" s="74" t="s">
        <v>657</v>
      </c>
      <c r="B108" s="74"/>
      <c r="C108" s="75" t="b">
        <f t="shared" si="2"/>
        <v>1</v>
      </c>
      <c r="D108" s="76"/>
      <c r="E108" s="76"/>
      <c r="F108" s="75" t="s">
        <v>638</v>
      </c>
      <c r="G108" s="75">
        <v>1770</v>
      </c>
      <c r="H108" s="77">
        <f t="shared" si="3"/>
        <v>1770</v>
      </c>
      <c r="K108" s="75" t="s">
        <v>610</v>
      </c>
      <c r="L108" s="78">
        <v>10900</v>
      </c>
    </row>
    <row r="109" spans="1:12">
      <c r="A109" s="74" t="s">
        <v>73</v>
      </c>
      <c r="B109" s="74">
        <v>41.2</v>
      </c>
      <c r="C109" s="75" t="b">
        <f t="shared" si="2"/>
        <v>0</v>
      </c>
      <c r="D109" s="76"/>
      <c r="E109" s="76"/>
      <c r="F109" s="75" t="s">
        <v>597</v>
      </c>
      <c r="G109" s="75" t="s">
        <v>658</v>
      </c>
      <c r="H109" s="77">
        <f t="shared" si="3"/>
        <v>24800</v>
      </c>
      <c r="K109" s="75" t="s">
        <v>61</v>
      </c>
      <c r="L109" s="78">
        <v>10800</v>
      </c>
    </row>
    <row r="110" spans="1:12">
      <c r="A110" s="74" t="s">
        <v>654</v>
      </c>
      <c r="B110" s="74"/>
      <c r="C110" s="75" t="b">
        <f t="shared" si="2"/>
        <v>1</v>
      </c>
      <c r="D110" s="76"/>
      <c r="E110" s="76"/>
      <c r="F110" s="75" t="s">
        <v>60</v>
      </c>
      <c r="G110" s="75" t="s">
        <v>558</v>
      </c>
      <c r="H110" s="77">
        <f t="shared" si="3"/>
        <v>21500</v>
      </c>
      <c r="K110" s="75" t="s">
        <v>659</v>
      </c>
      <c r="L110" s="78">
        <v>10800</v>
      </c>
    </row>
    <row r="111" spans="1:12">
      <c r="A111" s="74" t="s">
        <v>660</v>
      </c>
      <c r="B111" s="74">
        <v>37.299999999999997</v>
      </c>
      <c r="C111" s="75" t="b">
        <f t="shared" si="2"/>
        <v>0</v>
      </c>
      <c r="D111" s="76"/>
      <c r="E111" s="76"/>
      <c r="F111" s="75" t="s">
        <v>641</v>
      </c>
      <c r="G111" s="75">
        <v>7230</v>
      </c>
      <c r="H111" s="77">
        <f t="shared" si="3"/>
        <v>7230</v>
      </c>
      <c r="K111" s="75" t="s">
        <v>68</v>
      </c>
      <c r="L111" s="78">
        <v>10100</v>
      </c>
    </row>
    <row r="112" spans="1:12">
      <c r="A112" s="74" t="s">
        <v>101</v>
      </c>
      <c r="B112" s="74">
        <v>35.1</v>
      </c>
      <c r="C112" s="75" t="b">
        <f t="shared" si="2"/>
        <v>0</v>
      </c>
      <c r="D112" s="76"/>
      <c r="E112" s="76"/>
      <c r="F112" s="75" t="s">
        <v>91</v>
      </c>
      <c r="G112" s="75" t="s">
        <v>661</v>
      </c>
      <c r="H112" s="77">
        <f t="shared" si="3"/>
        <v>20200</v>
      </c>
      <c r="K112" s="75" t="s">
        <v>540</v>
      </c>
      <c r="L112" s="78">
        <v>9680</v>
      </c>
    </row>
    <row r="113" spans="1:12">
      <c r="A113" s="74" t="s">
        <v>48</v>
      </c>
      <c r="B113" s="74"/>
      <c r="C113" s="75" t="b">
        <f t="shared" si="2"/>
        <v>1</v>
      </c>
      <c r="D113" s="76"/>
      <c r="E113" s="76"/>
      <c r="F113" s="75" t="s">
        <v>643</v>
      </c>
      <c r="G113" s="75">
        <v>2520</v>
      </c>
      <c r="H113" s="77">
        <f t="shared" si="3"/>
        <v>2520</v>
      </c>
      <c r="K113" s="75" t="s">
        <v>662</v>
      </c>
      <c r="L113" s="78">
        <v>9530</v>
      </c>
    </row>
    <row r="114" spans="1:12">
      <c r="A114" s="74" t="s">
        <v>28</v>
      </c>
      <c r="B114" s="74">
        <v>28.1</v>
      </c>
      <c r="C114" s="75" t="b">
        <f t="shared" si="2"/>
        <v>0</v>
      </c>
      <c r="D114" s="76"/>
      <c r="E114" s="76"/>
      <c r="F114" s="75" t="s">
        <v>26</v>
      </c>
      <c r="G114" s="75" t="s">
        <v>663</v>
      </c>
      <c r="H114" s="77">
        <f t="shared" si="3"/>
        <v>55900</v>
      </c>
      <c r="K114" s="75" t="s">
        <v>92</v>
      </c>
      <c r="L114" s="78">
        <v>9520</v>
      </c>
    </row>
    <row r="115" spans="1:12">
      <c r="A115" s="74" t="s">
        <v>5</v>
      </c>
      <c r="B115" s="74">
        <v>27.6</v>
      </c>
      <c r="C115" s="75" t="b">
        <f t="shared" si="2"/>
        <v>0</v>
      </c>
      <c r="D115" s="76"/>
      <c r="E115" s="76"/>
      <c r="F115" s="75" t="s">
        <v>646</v>
      </c>
      <c r="G115" s="75">
        <v>4870</v>
      </c>
      <c r="H115" s="77">
        <f t="shared" si="3"/>
        <v>4870</v>
      </c>
      <c r="K115" s="75" t="s">
        <v>627</v>
      </c>
      <c r="L115" s="78">
        <v>9380</v>
      </c>
    </row>
    <row r="116" spans="1:12">
      <c r="A116" s="74" t="s">
        <v>664</v>
      </c>
      <c r="B116" s="74"/>
      <c r="C116" s="75" t="b">
        <f t="shared" si="2"/>
        <v>1</v>
      </c>
      <c r="D116" s="76"/>
      <c r="E116" s="76"/>
      <c r="F116" s="75" t="s">
        <v>648</v>
      </c>
      <c r="G116" s="75" t="s">
        <v>665</v>
      </c>
      <c r="H116" s="77">
        <f t="shared" si="3"/>
        <v>2700</v>
      </c>
      <c r="K116" s="75" t="s">
        <v>560</v>
      </c>
      <c r="L116" s="78">
        <v>9080</v>
      </c>
    </row>
    <row r="117" spans="1:12">
      <c r="A117" s="74" t="s">
        <v>640</v>
      </c>
      <c r="B117" s="74"/>
      <c r="C117" s="75" t="b">
        <f t="shared" si="2"/>
        <v>1</v>
      </c>
      <c r="D117" s="76"/>
      <c r="E117" s="76"/>
      <c r="F117" s="75" t="s">
        <v>635</v>
      </c>
      <c r="G117" s="75" t="s">
        <v>666</v>
      </c>
      <c r="H117" s="77">
        <f t="shared" si="3"/>
        <v>14200</v>
      </c>
      <c r="K117" s="75" t="s">
        <v>75</v>
      </c>
      <c r="L117" s="78">
        <v>8380</v>
      </c>
    </row>
    <row r="118" spans="1:12">
      <c r="A118" s="74" t="s">
        <v>63</v>
      </c>
      <c r="B118" s="74">
        <v>29.6</v>
      </c>
      <c r="C118" s="75" t="b">
        <f t="shared" si="2"/>
        <v>0</v>
      </c>
      <c r="D118" s="76"/>
      <c r="E118" s="76"/>
      <c r="F118" s="75" t="s">
        <v>651</v>
      </c>
      <c r="G118" s="75">
        <v>1470</v>
      </c>
      <c r="H118" s="77">
        <f t="shared" si="3"/>
        <v>1470</v>
      </c>
      <c r="K118" s="75" t="s">
        <v>83</v>
      </c>
      <c r="L118" s="78">
        <v>7400</v>
      </c>
    </row>
    <row r="119" spans="1:12">
      <c r="A119" s="74" t="s">
        <v>93</v>
      </c>
      <c r="B119" s="74">
        <v>49.2</v>
      </c>
      <c r="C119" s="75" t="b">
        <f t="shared" si="2"/>
        <v>0</v>
      </c>
      <c r="D119" s="76"/>
      <c r="E119" s="76"/>
      <c r="F119" s="75" t="s">
        <v>653</v>
      </c>
      <c r="G119" s="75">
        <v>6420</v>
      </c>
      <c r="H119" s="77">
        <f t="shared" si="3"/>
        <v>6420</v>
      </c>
      <c r="K119" s="75" t="s">
        <v>99</v>
      </c>
      <c r="L119" s="78">
        <v>7400</v>
      </c>
    </row>
    <row r="120" spans="1:12">
      <c r="A120" s="74" t="s">
        <v>55</v>
      </c>
      <c r="B120" s="74">
        <v>42.4</v>
      </c>
      <c r="C120" s="75" t="b">
        <f t="shared" si="2"/>
        <v>0</v>
      </c>
      <c r="D120" s="76"/>
      <c r="E120" s="76"/>
      <c r="F120" s="75" t="s">
        <v>589</v>
      </c>
      <c r="G120" s="75" t="s">
        <v>667</v>
      </c>
      <c r="H120" s="77">
        <f t="shared" si="3"/>
        <v>26900</v>
      </c>
      <c r="K120" s="75" t="s">
        <v>641</v>
      </c>
      <c r="L120" s="78">
        <v>7230</v>
      </c>
    </row>
    <row r="121" spans="1:12">
      <c r="A121" s="74" t="s">
        <v>68</v>
      </c>
      <c r="B121" s="74">
        <v>42.3</v>
      </c>
      <c r="C121" s="75" t="b">
        <f t="shared" si="2"/>
        <v>0</v>
      </c>
      <c r="D121" s="76"/>
      <c r="E121" s="76"/>
      <c r="F121" s="75" t="s">
        <v>657</v>
      </c>
      <c r="G121" s="75">
        <v>1730</v>
      </c>
      <c r="H121" s="77">
        <f t="shared" si="3"/>
        <v>1730</v>
      </c>
      <c r="K121" s="75" t="s">
        <v>513</v>
      </c>
      <c r="L121" s="78">
        <v>6970</v>
      </c>
    </row>
    <row r="122" spans="1:12">
      <c r="A122" s="74" t="s">
        <v>668</v>
      </c>
      <c r="B122" s="74"/>
      <c r="C122" s="75" t="b">
        <f t="shared" si="2"/>
        <v>1</v>
      </c>
      <c r="D122" s="76"/>
      <c r="E122" s="76"/>
      <c r="F122" s="75" t="s">
        <v>73</v>
      </c>
      <c r="G122" s="75" t="s">
        <v>669</v>
      </c>
      <c r="H122" s="77">
        <f t="shared" si="3"/>
        <v>33400</v>
      </c>
      <c r="K122" s="75" t="s">
        <v>48</v>
      </c>
      <c r="L122" s="78">
        <v>6870</v>
      </c>
    </row>
    <row r="123" spans="1:12">
      <c r="A123" s="74" t="s">
        <v>54</v>
      </c>
      <c r="B123" s="74">
        <v>30.2</v>
      </c>
      <c r="C123" s="75" t="b">
        <f t="shared" si="2"/>
        <v>0</v>
      </c>
      <c r="D123" s="76"/>
      <c r="E123" s="76"/>
      <c r="F123" s="75" t="s">
        <v>654</v>
      </c>
      <c r="G123" s="75" t="s">
        <v>670</v>
      </c>
      <c r="H123" s="77">
        <f t="shared" si="3"/>
        <v>11200</v>
      </c>
      <c r="K123" s="75" t="s">
        <v>671</v>
      </c>
      <c r="L123" s="78">
        <v>6760</v>
      </c>
    </row>
    <row r="124" spans="1:12">
      <c r="A124" s="74" t="s">
        <v>29</v>
      </c>
      <c r="B124" s="74">
        <v>33.5</v>
      </c>
      <c r="C124" s="75" t="b">
        <f t="shared" si="2"/>
        <v>0</v>
      </c>
      <c r="D124" s="76"/>
      <c r="E124" s="76"/>
      <c r="F124" s="75" t="s">
        <v>660</v>
      </c>
      <c r="G124" s="75">
        <v>1510</v>
      </c>
      <c r="H124" s="77">
        <f t="shared" si="3"/>
        <v>1510</v>
      </c>
      <c r="K124" s="75" t="s">
        <v>53</v>
      </c>
      <c r="L124" s="78">
        <v>6740</v>
      </c>
    </row>
    <row r="125" spans="1:12">
      <c r="A125" s="74" t="s">
        <v>672</v>
      </c>
      <c r="B125" s="74">
        <v>46</v>
      </c>
      <c r="C125" s="75" t="b">
        <f t="shared" si="2"/>
        <v>0</v>
      </c>
      <c r="D125" s="76"/>
      <c r="E125" s="76"/>
      <c r="F125" s="75" t="s">
        <v>101</v>
      </c>
      <c r="G125" s="75">
        <v>5860</v>
      </c>
      <c r="H125" s="77">
        <f t="shared" si="3"/>
        <v>5860</v>
      </c>
      <c r="K125" s="75" t="s">
        <v>552</v>
      </c>
      <c r="L125" s="78">
        <v>6540</v>
      </c>
    </row>
    <row r="126" spans="1:12">
      <c r="A126" s="74" t="s">
        <v>671</v>
      </c>
      <c r="B126" s="74"/>
      <c r="C126" s="75" t="b">
        <f t="shared" si="2"/>
        <v>1</v>
      </c>
      <c r="D126" s="76"/>
      <c r="E126" s="76"/>
      <c r="F126" s="75" t="s">
        <v>48</v>
      </c>
      <c r="G126" s="75">
        <v>6870</v>
      </c>
      <c r="H126" s="77">
        <f t="shared" si="3"/>
        <v>6870</v>
      </c>
      <c r="K126" s="75" t="s">
        <v>590</v>
      </c>
      <c r="L126" s="78">
        <v>6500</v>
      </c>
    </row>
    <row r="127" spans="1:12">
      <c r="A127" s="74" t="s">
        <v>78</v>
      </c>
      <c r="B127" s="74">
        <v>35.799999999999997</v>
      </c>
      <c r="C127" s="75" t="b">
        <f t="shared" si="2"/>
        <v>0</v>
      </c>
      <c r="D127" s="76"/>
      <c r="E127" s="76"/>
      <c r="F127" s="75" t="s">
        <v>28</v>
      </c>
      <c r="G127" s="75" t="s">
        <v>673</v>
      </c>
      <c r="H127" s="77">
        <f t="shared" si="3"/>
        <v>69600</v>
      </c>
      <c r="K127" s="75" t="s">
        <v>14</v>
      </c>
      <c r="L127" s="78">
        <v>6500</v>
      </c>
    </row>
    <row r="128" spans="1:12">
      <c r="A128" s="74" t="s">
        <v>89</v>
      </c>
      <c r="B128" s="74">
        <v>37.5</v>
      </c>
      <c r="C128" s="75" t="b">
        <f t="shared" si="2"/>
        <v>0</v>
      </c>
      <c r="D128" s="76"/>
      <c r="E128" s="76"/>
      <c r="F128" s="75" t="s">
        <v>5</v>
      </c>
      <c r="G128" s="75" t="s">
        <v>674</v>
      </c>
      <c r="H128" s="77">
        <f t="shared" si="3"/>
        <v>11500</v>
      </c>
      <c r="K128" s="75" t="s">
        <v>63</v>
      </c>
      <c r="L128" s="78">
        <v>6440</v>
      </c>
    </row>
    <row r="129" spans="1:12">
      <c r="A129" s="74" t="s">
        <v>675</v>
      </c>
      <c r="B129" s="74"/>
      <c r="C129" s="75" t="b">
        <f t="shared" si="2"/>
        <v>1</v>
      </c>
      <c r="D129" s="76"/>
      <c r="E129" s="76"/>
      <c r="F129" s="75" t="s">
        <v>664</v>
      </c>
      <c r="G129" s="75">
        <v>4730</v>
      </c>
      <c r="H129" s="77">
        <f t="shared" si="3"/>
        <v>4730</v>
      </c>
      <c r="K129" s="75" t="s">
        <v>653</v>
      </c>
      <c r="L129" s="78">
        <v>6420</v>
      </c>
    </row>
    <row r="130" spans="1:12">
      <c r="A130" s="74" t="s">
        <v>676</v>
      </c>
      <c r="B130" s="74"/>
      <c r="C130" s="75" t="b">
        <f t="shared" si="2"/>
        <v>1</v>
      </c>
      <c r="D130" s="76"/>
      <c r="E130" s="76"/>
      <c r="F130" s="75" t="s">
        <v>640</v>
      </c>
      <c r="G130" s="75" t="s">
        <v>677</v>
      </c>
      <c r="H130" s="77">
        <f t="shared" si="3"/>
        <v>13100</v>
      </c>
      <c r="K130" s="75" t="s">
        <v>618</v>
      </c>
      <c r="L130" s="78">
        <v>6130</v>
      </c>
    </row>
    <row r="131" spans="1:12">
      <c r="A131" s="74" t="s">
        <v>678</v>
      </c>
      <c r="B131" s="74">
        <v>38.299999999999997</v>
      </c>
      <c r="C131" s="75" t="b">
        <f t="shared" si="2"/>
        <v>0</v>
      </c>
      <c r="D131" s="76"/>
      <c r="E131" s="76"/>
      <c r="F131" s="75" t="s">
        <v>41</v>
      </c>
      <c r="G131" s="75" t="s">
        <v>679</v>
      </c>
      <c r="H131" s="77">
        <f t="shared" si="3"/>
        <v>5200</v>
      </c>
      <c r="K131" s="75" t="s">
        <v>680</v>
      </c>
      <c r="L131" s="78">
        <v>6040</v>
      </c>
    </row>
    <row r="132" spans="1:12">
      <c r="A132" s="74" t="s">
        <v>681</v>
      </c>
      <c r="B132" s="74"/>
      <c r="C132" s="75" t="b">
        <f t="shared" ref="C132:C169" si="4">ISBLANK(B132)</f>
        <v>1</v>
      </c>
      <c r="D132" s="76"/>
      <c r="E132" s="76"/>
      <c r="F132" s="75" t="s">
        <v>50</v>
      </c>
      <c r="G132" s="75" t="s">
        <v>682</v>
      </c>
      <c r="H132" s="77">
        <f t="shared" ref="H132:H186" si="5">IF(ISNUMBER(G132),G132,IF(LEN(G132)=4,LEFT(G132,3)*100,REPLACE(LEFT(G132,4),3,1,"")*100))</f>
        <v>41700</v>
      </c>
      <c r="K132" s="75" t="s">
        <v>17</v>
      </c>
      <c r="L132" s="78">
        <v>5900</v>
      </c>
    </row>
    <row r="133" spans="1:12">
      <c r="A133" s="74" t="s">
        <v>683</v>
      </c>
      <c r="B133" s="74">
        <v>35.700000000000003</v>
      </c>
      <c r="C133" s="75" t="b">
        <f t="shared" si="4"/>
        <v>0</v>
      </c>
      <c r="D133" s="76"/>
      <c r="E133" s="76"/>
      <c r="F133" s="75" t="s">
        <v>63</v>
      </c>
      <c r="G133" s="75">
        <v>6440</v>
      </c>
      <c r="H133" s="77">
        <f t="shared" si="5"/>
        <v>6440</v>
      </c>
      <c r="K133" s="75" t="s">
        <v>565</v>
      </c>
      <c r="L133" s="78">
        <v>5890</v>
      </c>
    </row>
    <row r="134" spans="1:12">
      <c r="A134" s="74" t="s">
        <v>656</v>
      </c>
      <c r="B134" s="74">
        <v>38.6</v>
      </c>
      <c r="C134" s="75" t="b">
        <f t="shared" si="4"/>
        <v>0</v>
      </c>
      <c r="D134" s="76"/>
      <c r="E134" s="76"/>
      <c r="F134" s="75" t="s">
        <v>93</v>
      </c>
      <c r="G134" s="75" t="s">
        <v>684</v>
      </c>
      <c r="H134" s="77">
        <f t="shared" si="5"/>
        <v>39300</v>
      </c>
      <c r="K134" s="75" t="s">
        <v>101</v>
      </c>
      <c r="L134" s="78">
        <v>5860</v>
      </c>
    </row>
    <row r="135" spans="1:12">
      <c r="A135" s="74" t="s">
        <v>88</v>
      </c>
      <c r="B135" s="74">
        <v>35</v>
      </c>
      <c r="C135" s="75" t="b">
        <f t="shared" si="4"/>
        <v>0</v>
      </c>
      <c r="D135" s="76"/>
      <c r="E135" s="76"/>
      <c r="F135" s="75" t="s">
        <v>55</v>
      </c>
      <c r="G135" s="75" t="s">
        <v>685</v>
      </c>
      <c r="H135" s="77">
        <f t="shared" si="5"/>
        <v>1500</v>
      </c>
      <c r="K135" s="75" t="s">
        <v>95</v>
      </c>
      <c r="L135" s="78">
        <v>5760</v>
      </c>
    </row>
    <row r="136" spans="1:12">
      <c r="A136" s="74" t="s">
        <v>686</v>
      </c>
      <c r="B136" s="74"/>
      <c r="C136" s="75" t="b">
        <f t="shared" si="4"/>
        <v>1</v>
      </c>
      <c r="D136" s="76"/>
      <c r="E136" s="76"/>
      <c r="F136" s="75" t="s">
        <v>68</v>
      </c>
      <c r="G136" s="75" t="s">
        <v>687</v>
      </c>
      <c r="H136" s="77">
        <f t="shared" si="5"/>
        <v>10100</v>
      </c>
      <c r="K136" s="75" t="s">
        <v>688</v>
      </c>
      <c r="L136" s="78">
        <v>5420</v>
      </c>
    </row>
    <row r="137" spans="1:12">
      <c r="A137" s="74" t="s">
        <v>689</v>
      </c>
      <c r="B137" s="74"/>
      <c r="C137" s="75" t="b">
        <f t="shared" si="4"/>
        <v>1</v>
      </c>
      <c r="D137" s="76"/>
      <c r="E137" s="76"/>
      <c r="F137" s="75" t="s">
        <v>668</v>
      </c>
      <c r="G137" s="75">
        <v>4450</v>
      </c>
      <c r="H137" s="77">
        <f t="shared" si="5"/>
        <v>4450</v>
      </c>
      <c r="K137" s="75" t="s">
        <v>634</v>
      </c>
      <c r="L137" s="78">
        <v>5350</v>
      </c>
    </row>
    <row r="138" spans="1:12">
      <c r="A138" s="74" t="s">
        <v>620</v>
      </c>
      <c r="B138" s="74"/>
      <c r="C138" s="75" t="b">
        <f t="shared" si="4"/>
        <v>1</v>
      </c>
      <c r="D138" s="76"/>
      <c r="E138" s="76"/>
      <c r="F138" s="75" t="s">
        <v>54</v>
      </c>
      <c r="G138" s="75" t="s">
        <v>690</v>
      </c>
      <c r="H138" s="77">
        <f t="shared" si="5"/>
        <v>43300</v>
      </c>
      <c r="K138" s="75" t="s">
        <v>41</v>
      </c>
      <c r="L138" s="78">
        <v>5200</v>
      </c>
    </row>
    <row r="139" spans="1:12">
      <c r="A139" s="74" t="s">
        <v>570</v>
      </c>
      <c r="B139" s="74">
        <v>25</v>
      </c>
      <c r="C139" s="75" t="b">
        <f t="shared" si="4"/>
        <v>0</v>
      </c>
      <c r="D139" s="76"/>
      <c r="E139" s="76"/>
      <c r="F139" s="75" t="s">
        <v>564</v>
      </c>
      <c r="G139" s="75" t="s">
        <v>691</v>
      </c>
      <c r="H139" s="77">
        <f t="shared" si="5"/>
        <v>40500</v>
      </c>
      <c r="K139" s="75" t="s">
        <v>34</v>
      </c>
      <c r="L139" s="78">
        <v>5000</v>
      </c>
    </row>
    <row r="140" spans="1:12">
      <c r="A140" s="74" t="s">
        <v>34</v>
      </c>
      <c r="B140" s="74">
        <v>24.6</v>
      </c>
      <c r="C140" s="75" t="b">
        <f t="shared" si="4"/>
        <v>0</v>
      </c>
      <c r="D140" s="76"/>
      <c r="E140" s="76"/>
      <c r="F140" s="75" t="s">
        <v>29</v>
      </c>
      <c r="G140" s="75" t="s">
        <v>692</v>
      </c>
      <c r="H140" s="77">
        <f t="shared" si="5"/>
        <v>41500</v>
      </c>
      <c r="K140" s="75" t="s">
        <v>693</v>
      </c>
      <c r="L140" s="78">
        <v>4890</v>
      </c>
    </row>
    <row r="141" spans="1:12">
      <c r="A141" s="74" t="s">
        <v>7</v>
      </c>
      <c r="B141" s="74">
        <v>30</v>
      </c>
      <c r="C141" s="75" t="b">
        <f t="shared" si="4"/>
        <v>0</v>
      </c>
      <c r="D141" s="76"/>
      <c r="E141" s="76"/>
      <c r="F141" s="75" t="s">
        <v>672</v>
      </c>
      <c r="G141" s="75" t="s">
        <v>694</v>
      </c>
      <c r="H141" s="77">
        <f t="shared" si="5"/>
        <v>1600</v>
      </c>
      <c r="K141" s="75" t="s">
        <v>646</v>
      </c>
      <c r="L141" s="78">
        <v>4870</v>
      </c>
    </row>
    <row r="142" spans="1:12">
      <c r="A142" s="74" t="s">
        <v>659</v>
      </c>
      <c r="B142" s="74"/>
      <c r="C142" s="75" t="b">
        <f t="shared" si="4"/>
        <v>1</v>
      </c>
      <c r="D142" s="76"/>
      <c r="E142" s="76"/>
      <c r="F142" s="75" t="s">
        <v>671</v>
      </c>
      <c r="G142" s="75">
        <v>6760</v>
      </c>
      <c r="H142" s="77">
        <f t="shared" si="5"/>
        <v>6760</v>
      </c>
      <c r="K142" s="75" t="s">
        <v>695</v>
      </c>
      <c r="L142" s="78">
        <v>4830</v>
      </c>
    </row>
    <row r="143" spans="1:12">
      <c r="A143" s="74" t="s">
        <v>575</v>
      </c>
      <c r="B143" s="74">
        <v>32.1</v>
      </c>
      <c r="C143" s="75" t="b">
        <f t="shared" si="4"/>
        <v>0</v>
      </c>
      <c r="D143" s="76"/>
      <c r="E143" s="76"/>
      <c r="F143" s="75" t="s">
        <v>56</v>
      </c>
      <c r="G143" s="75" t="s">
        <v>674</v>
      </c>
      <c r="H143" s="77">
        <f t="shared" si="5"/>
        <v>11500</v>
      </c>
      <c r="K143" s="75" t="s">
        <v>689</v>
      </c>
      <c r="L143" s="78">
        <v>4740</v>
      </c>
    </row>
    <row r="144" spans="1:12">
      <c r="A144" s="74" t="s">
        <v>696</v>
      </c>
      <c r="B144" s="74"/>
      <c r="C144" s="75" t="b">
        <f t="shared" si="4"/>
        <v>1</v>
      </c>
      <c r="D144" s="76"/>
      <c r="E144" s="76"/>
      <c r="F144" s="75" t="s">
        <v>78</v>
      </c>
      <c r="G144" s="75" t="s">
        <v>613</v>
      </c>
      <c r="H144" s="77">
        <f t="shared" si="5"/>
        <v>41900</v>
      </c>
      <c r="K144" s="75" t="s">
        <v>664</v>
      </c>
      <c r="L144" s="78">
        <v>4730</v>
      </c>
    </row>
    <row r="145" spans="1:12">
      <c r="A145" s="74" t="s">
        <v>697</v>
      </c>
      <c r="B145" s="74">
        <v>37.5</v>
      </c>
      <c r="C145" s="75" t="b">
        <f t="shared" si="4"/>
        <v>0</v>
      </c>
      <c r="D145" s="76"/>
      <c r="E145" s="76"/>
      <c r="F145" s="75" t="s">
        <v>89</v>
      </c>
      <c r="G145" s="75" t="s">
        <v>698</v>
      </c>
      <c r="H145" s="77">
        <f t="shared" si="5"/>
        <v>36500</v>
      </c>
      <c r="K145" s="75" t="s">
        <v>668</v>
      </c>
      <c r="L145" s="78">
        <v>4450</v>
      </c>
    </row>
    <row r="146" spans="1:12">
      <c r="A146" s="74" t="s">
        <v>699</v>
      </c>
      <c r="B146" s="74">
        <v>42.5</v>
      </c>
      <c r="C146" s="75" t="b">
        <f t="shared" si="4"/>
        <v>0</v>
      </c>
      <c r="D146" s="76"/>
      <c r="E146" s="76"/>
      <c r="F146" s="75" t="s">
        <v>675</v>
      </c>
      <c r="G146" s="75">
        <v>2790</v>
      </c>
      <c r="H146" s="77">
        <f t="shared" si="5"/>
        <v>2790</v>
      </c>
      <c r="K146" s="75" t="s">
        <v>553</v>
      </c>
      <c r="L146" s="78">
        <v>4410</v>
      </c>
    </row>
    <row r="147" spans="1:12">
      <c r="A147" s="74" t="s">
        <v>58</v>
      </c>
      <c r="B147" s="74">
        <v>36.4</v>
      </c>
      <c r="C147" s="75" t="b">
        <f t="shared" si="4"/>
        <v>0</v>
      </c>
      <c r="D147" s="76"/>
      <c r="E147" s="76"/>
      <c r="F147" s="75" t="s">
        <v>39</v>
      </c>
      <c r="G147" s="75" t="s">
        <v>700</v>
      </c>
      <c r="H147" s="77">
        <f t="shared" si="5"/>
        <v>59100</v>
      </c>
      <c r="K147" s="75" t="s">
        <v>676</v>
      </c>
      <c r="L147" s="78">
        <v>4220</v>
      </c>
    </row>
    <row r="148" spans="1:12">
      <c r="A148" s="74" t="s">
        <v>693</v>
      </c>
      <c r="B148" s="74"/>
      <c r="C148" s="75" t="b">
        <f t="shared" si="4"/>
        <v>1</v>
      </c>
      <c r="D148" s="76"/>
      <c r="E148" s="76"/>
      <c r="F148" s="75" t="s">
        <v>676</v>
      </c>
      <c r="G148" s="75">
        <v>4220</v>
      </c>
      <c r="H148" s="77">
        <f t="shared" si="5"/>
        <v>4220</v>
      </c>
      <c r="K148" s="75" t="s">
        <v>678</v>
      </c>
      <c r="L148" s="78">
        <v>4210</v>
      </c>
    </row>
    <row r="149" spans="1:12">
      <c r="A149" s="74" t="s">
        <v>701</v>
      </c>
      <c r="B149" s="74"/>
      <c r="C149" s="75" t="b">
        <f t="shared" si="4"/>
        <v>1</v>
      </c>
      <c r="D149" s="76"/>
      <c r="E149" s="76"/>
      <c r="F149" s="75" t="s">
        <v>678</v>
      </c>
      <c r="G149" s="75">
        <v>4210</v>
      </c>
      <c r="H149" s="77">
        <f t="shared" si="5"/>
        <v>4210</v>
      </c>
      <c r="K149" s="75" t="s">
        <v>531</v>
      </c>
      <c r="L149" s="78">
        <v>4060</v>
      </c>
    </row>
    <row r="150" spans="1:12">
      <c r="A150" s="74" t="s">
        <v>695</v>
      </c>
      <c r="B150" s="74"/>
      <c r="C150" s="75" t="b">
        <f t="shared" si="4"/>
        <v>1</v>
      </c>
      <c r="D150" s="76"/>
      <c r="E150" s="76"/>
      <c r="F150" s="75" t="s">
        <v>44</v>
      </c>
      <c r="G150" s="75" t="s">
        <v>702</v>
      </c>
      <c r="H150" s="77">
        <f t="shared" si="5"/>
        <v>12800</v>
      </c>
      <c r="K150" s="75" t="s">
        <v>23</v>
      </c>
      <c r="L150" s="78">
        <v>4000</v>
      </c>
    </row>
    <row r="151" spans="1:12">
      <c r="A151" s="74" t="s">
        <v>703</v>
      </c>
      <c r="B151" s="74"/>
      <c r="C151" s="75" t="b">
        <f t="shared" si="4"/>
        <v>1</v>
      </c>
      <c r="D151" s="76"/>
      <c r="E151" s="76"/>
      <c r="F151" s="75" t="s">
        <v>681</v>
      </c>
      <c r="G151" s="75">
        <v>2650</v>
      </c>
      <c r="H151" s="77">
        <f t="shared" si="5"/>
        <v>2650</v>
      </c>
      <c r="K151" s="75" t="s">
        <v>704</v>
      </c>
      <c r="L151" s="78">
        <v>3890</v>
      </c>
    </row>
    <row r="152" spans="1:12">
      <c r="A152" s="74" t="s">
        <v>587</v>
      </c>
      <c r="B152" s="74"/>
      <c r="C152" s="75" t="b">
        <f t="shared" si="4"/>
        <v>1</v>
      </c>
      <c r="D152" s="76"/>
      <c r="E152" s="76"/>
      <c r="F152" s="75" t="s">
        <v>683</v>
      </c>
      <c r="G152" s="75">
        <v>1930</v>
      </c>
      <c r="H152" s="77">
        <f t="shared" si="5"/>
        <v>1930</v>
      </c>
      <c r="K152" s="75" t="s">
        <v>559</v>
      </c>
      <c r="L152" s="78">
        <v>3830</v>
      </c>
    </row>
    <row r="153" spans="1:12">
      <c r="A153" s="74" t="s">
        <v>645</v>
      </c>
      <c r="B153" s="74"/>
      <c r="C153" s="75" t="b">
        <f t="shared" si="4"/>
        <v>1</v>
      </c>
      <c r="D153" s="76"/>
      <c r="E153" s="76"/>
      <c r="F153" s="75" t="s">
        <v>656</v>
      </c>
      <c r="G153" s="75" t="s">
        <v>705</v>
      </c>
      <c r="H153" s="77">
        <f t="shared" si="5"/>
        <v>11100</v>
      </c>
      <c r="K153" s="75" t="s">
        <v>583</v>
      </c>
      <c r="L153" s="78">
        <v>3660</v>
      </c>
    </row>
    <row r="154" spans="1:12">
      <c r="A154" s="74" t="s">
        <v>70</v>
      </c>
      <c r="B154" s="74">
        <v>41.9</v>
      </c>
      <c r="C154" s="75" t="b">
        <f t="shared" si="4"/>
        <v>0</v>
      </c>
      <c r="D154" s="76"/>
      <c r="E154" s="76"/>
      <c r="F154" s="75" t="s">
        <v>706</v>
      </c>
      <c r="G154" s="75">
        <v>1360</v>
      </c>
      <c r="H154" s="77">
        <f t="shared" si="5"/>
        <v>1360</v>
      </c>
      <c r="K154" s="75" t="s">
        <v>555</v>
      </c>
      <c r="L154" s="78">
        <v>3570</v>
      </c>
    </row>
    <row r="155" spans="1:12">
      <c r="A155" s="74" t="s">
        <v>688</v>
      </c>
      <c r="B155" s="74"/>
      <c r="C155" s="75" t="b">
        <f t="shared" si="4"/>
        <v>1</v>
      </c>
      <c r="D155" s="76"/>
      <c r="E155" s="76"/>
      <c r="F155" s="75" t="s">
        <v>88</v>
      </c>
      <c r="G155" s="75" t="s">
        <v>707</v>
      </c>
      <c r="H155" s="77">
        <f t="shared" si="5"/>
        <v>23900</v>
      </c>
      <c r="K155" s="75" t="s">
        <v>602</v>
      </c>
      <c r="L155" s="78">
        <v>3310</v>
      </c>
    </row>
    <row r="156" spans="1:12">
      <c r="A156" s="74" t="s">
        <v>708</v>
      </c>
      <c r="B156" s="74">
        <v>40.5</v>
      </c>
      <c r="C156" s="75" t="b">
        <f t="shared" si="4"/>
        <v>0</v>
      </c>
      <c r="D156" s="76"/>
      <c r="E156" s="76"/>
      <c r="F156" s="75" t="s">
        <v>689</v>
      </c>
      <c r="G156" s="75">
        <v>4740</v>
      </c>
      <c r="H156" s="77">
        <f t="shared" si="5"/>
        <v>4740</v>
      </c>
      <c r="K156" s="75" t="s">
        <v>709</v>
      </c>
      <c r="L156" s="78">
        <v>3290</v>
      </c>
    </row>
    <row r="157" spans="1:12">
      <c r="A157" s="74" t="s">
        <v>710</v>
      </c>
      <c r="B157" s="74"/>
      <c r="C157" s="75" t="b">
        <f t="shared" si="4"/>
        <v>1</v>
      </c>
      <c r="D157" s="76"/>
      <c r="E157" s="76"/>
      <c r="F157" s="75" t="s">
        <v>620</v>
      </c>
      <c r="G157" s="75" t="s">
        <v>711</v>
      </c>
      <c r="H157" s="77">
        <f t="shared" si="5"/>
        <v>17600</v>
      </c>
      <c r="K157" s="75" t="s">
        <v>592</v>
      </c>
      <c r="L157" s="78">
        <v>3190</v>
      </c>
    </row>
    <row r="158" spans="1:12">
      <c r="A158" s="74" t="s">
        <v>90</v>
      </c>
      <c r="B158" s="74">
        <v>26.1</v>
      </c>
      <c r="C158" s="75" t="b">
        <f t="shared" si="4"/>
        <v>0</v>
      </c>
      <c r="D158" s="76"/>
      <c r="E158" s="76"/>
      <c r="F158" s="75" t="s">
        <v>570</v>
      </c>
      <c r="G158" s="75" t="s">
        <v>712</v>
      </c>
      <c r="H158" s="77">
        <f t="shared" si="5"/>
        <v>37500</v>
      </c>
      <c r="K158" s="75" t="s">
        <v>708</v>
      </c>
      <c r="L158" s="78">
        <v>3100</v>
      </c>
    </row>
    <row r="159" spans="1:12">
      <c r="A159" s="74" t="s">
        <v>6</v>
      </c>
      <c r="B159" s="74">
        <v>39.700000000000003</v>
      </c>
      <c r="C159" s="75" t="b">
        <f t="shared" si="4"/>
        <v>0</v>
      </c>
      <c r="D159" s="76"/>
      <c r="E159" s="76"/>
      <c r="F159" s="75" t="s">
        <v>34</v>
      </c>
      <c r="G159" s="75" t="s">
        <v>713</v>
      </c>
      <c r="H159" s="77">
        <f t="shared" si="5"/>
        <v>5000</v>
      </c>
      <c r="K159" s="75" t="s">
        <v>576</v>
      </c>
      <c r="L159" s="78">
        <v>2810</v>
      </c>
    </row>
    <row r="160" spans="1:12">
      <c r="A160" s="74" t="s">
        <v>520</v>
      </c>
      <c r="B160" s="74">
        <v>41.4</v>
      </c>
      <c r="C160" s="75" t="b">
        <f t="shared" si="4"/>
        <v>0</v>
      </c>
      <c r="D160" s="76"/>
      <c r="E160" s="76"/>
      <c r="F160" s="75" t="s">
        <v>7</v>
      </c>
      <c r="G160" s="75" t="s">
        <v>714</v>
      </c>
      <c r="H160" s="77">
        <f t="shared" si="5"/>
        <v>64600</v>
      </c>
      <c r="K160" s="75" t="s">
        <v>675</v>
      </c>
      <c r="L160" s="78">
        <v>2790</v>
      </c>
    </row>
    <row r="161" spans="1:12">
      <c r="A161" s="74" t="s">
        <v>662</v>
      </c>
      <c r="B161" s="74"/>
      <c r="C161" s="75" t="b">
        <f t="shared" si="4"/>
        <v>1</v>
      </c>
      <c r="D161" s="76"/>
      <c r="E161" s="76"/>
      <c r="F161" s="75" t="s">
        <v>659</v>
      </c>
      <c r="G161" s="75" t="s">
        <v>608</v>
      </c>
      <c r="H161" s="77">
        <f t="shared" si="5"/>
        <v>10800</v>
      </c>
      <c r="K161" s="75" t="s">
        <v>648</v>
      </c>
      <c r="L161" s="78">
        <v>2700</v>
      </c>
    </row>
    <row r="162" spans="1:12">
      <c r="A162" s="74" t="s">
        <v>79</v>
      </c>
      <c r="B162" s="74"/>
      <c r="C162" s="75" t="b">
        <f t="shared" si="4"/>
        <v>1</v>
      </c>
      <c r="D162" s="76"/>
      <c r="E162" s="76"/>
      <c r="F162" s="75" t="s">
        <v>561</v>
      </c>
      <c r="G162" s="75" t="s">
        <v>715</v>
      </c>
      <c r="H162" s="77">
        <f t="shared" si="5"/>
        <v>41800</v>
      </c>
      <c r="K162" s="75" t="s">
        <v>710</v>
      </c>
      <c r="L162" s="78">
        <v>2690</v>
      </c>
    </row>
    <row r="163" spans="1:12">
      <c r="A163" s="74" t="s">
        <v>65</v>
      </c>
      <c r="B163" s="74">
        <v>35.700000000000003</v>
      </c>
      <c r="C163" s="75" t="b">
        <f t="shared" si="4"/>
        <v>0</v>
      </c>
      <c r="D163" s="76"/>
      <c r="E163" s="76"/>
      <c r="F163" s="75" t="s">
        <v>575</v>
      </c>
      <c r="G163" s="75" t="s">
        <v>716</v>
      </c>
      <c r="H163" s="77">
        <f t="shared" si="5"/>
        <v>35200</v>
      </c>
      <c r="K163" s="75" t="s">
        <v>633</v>
      </c>
      <c r="L163" s="78">
        <v>2690</v>
      </c>
    </row>
    <row r="164" spans="1:12">
      <c r="A164" s="74" t="s">
        <v>709</v>
      </c>
      <c r="B164" s="74"/>
      <c r="C164" s="75" t="b">
        <f t="shared" si="4"/>
        <v>1</v>
      </c>
      <c r="D164" s="76"/>
      <c r="E164" s="76"/>
      <c r="F164" s="75" t="s">
        <v>601</v>
      </c>
      <c r="G164" s="75" t="s">
        <v>717</v>
      </c>
      <c r="H164" s="77">
        <f t="shared" si="5"/>
        <v>22900</v>
      </c>
      <c r="K164" s="75" t="s">
        <v>681</v>
      </c>
      <c r="L164" s="78">
        <v>2650</v>
      </c>
    </row>
    <row r="165" spans="1:12">
      <c r="A165" s="74" t="s">
        <v>680</v>
      </c>
      <c r="B165" s="74"/>
      <c r="C165" s="75" t="b">
        <f t="shared" si="4"/>
        <v>1</v>
      </c>
      <c r="D165" s="76"/>
      <c r="E165" s="76"/>
      <c r="F165" s="75" t="s">
        <v>697</v>
      </c>
      <c r="G165" s="75">
        <v>1670</v>
      </c>
      <c r="H165" s="77">
        <f t="shared" si="5"/>
        <v>1670</v>
      </c>
      <c r="K165" s="75" t="s">
        <v>699</v>
      </c>
      <c r="L165" s="78">
        <v>2610</v>
      </c>
    </row>
    <row r="166" spans="1:12">
      <c r="A166" s="74" t="s">
        <v>718</v>
      </c>
      <c r="B166" s="74"/>
      <c r="C166" s="75" t="b">
        <f t="shared" si="4"/>
        <v>1</v>
      </c>
      <c r="D166" s="76"/>
      <c r="E166" s="76"/>
      <c r="F166" s="75" t="s">
        <v>699</v>
      </c>
      <c r="G166" s="75">
        <v>2610</v>
      </c>
      <c r="H166" s="77">
        <f t="shared" si="5"/>
        <v>2610</v>
      </c>
      <c r="K166" s="75" t="s">
        <v>533</v>
      </c>
      <c r="L166" s="78">
        <v>2550</v>
      </c>
    </row>
    <row r="167" spans="1:12">
      <c r="A167" s="74" t="s">
        <v>77</v>
      </c>
      <c r="B167" s="74"/>
      <c r="C167" s="75" t="b">
        <f t="shared" si="4"/>
        <v>1</v>
      </c>
      <c r="D167" s="76"/>
      <c r="E167" s="76"/>
      <c r="F167" s="75" t="s">
        <v>58</v>
      </c>
      <c r="G167" s="75" t="s">
        <v>719</v>
      </c>
      <c r="H167" s="77">
        <f t="shared" si="5"/>
        <v>20700</v>
      </c>
      <c r="K167" s="75" t="s">
        <v>720</v>
      </c>
      <c r="L167" s="78">
        <v>2530</v>
      </c>
    </row>
    <row r="168" spans="1:12">
      <c r="A168" s="74" t="s">
        <v>704</v>
      </c>
      <c r="B168" s="74"/>
      <c r="C168" s="75" t="b">
        <f t="shared" si="4"/>
        <v>1</v>
      </c>
      <c r="D168" s="76"/>
      <c r="E168" s="76"/>
      <c r="F168" s="75" t="s">
        <v>693</v>
      </c>
      <c r="G168" s="75">
        <v>4890</v>
      </c>
      <c r="H168" s="77">
        <f t="shared" si="5"/>
        <v>4890</v>
      </c>
      <c r="K168" s="75" t="s">
        <v>643</v>
      </c>
      <c r="L168" s="78">
        <v>2520</v>
      </c>
    </row>
    <row r="169" spans="1:12">
      <c r="A169" s="74" t="s">
        <v>720</v>
      </c>
      <c r="B169" s="74"/>
      <c r="C169" s="75" t="b">
        <f t="shared" si="4"/>
        <v>1</v>
      </c>
      <c r="D169" s="76"/>
      <c r="E169" s="76"/>
      <c r="F169" s="75" t="s">
        <v>695</v>
      </c>
      <c r="G169" s="75">
        <v>4830</v>
      </c>
      <c r="H169" s="77">
        <f t="shared" si="5"/>
        <v>4830</v>
      </c>
      <c r="K169" s="75" t="s">
        <v>594</v>
      </c>
      <c r="L169" s="78">
        <v>2510</v>
      </c>
    </row>
    <row r="170" spans="1:12">
      <c r="A170" s="76"/>
      <c r="B170" s="76"/>
      <c r="C170" s="76"/>
      <c r="D170" s="76"/>
      <c r="E170" s="76"/>
      <c r="F170" s="75" t="s">
        <v>587</v>
      </c>
      <c r="G170" s="75" t="s">
        <v>721</v>
      </c>
      <c r="H170" s="77">
        <f t="shared" si="5"/>
        <v>27800</v>
      </c>
      <c r="K170" s="75" t="s">
        <v>621</v>
      </c>
      <c r="L170" s="78">
        <v>2360</v>
      </c>
    </row>
    <row r="171" spans="1:12">
      <c r="A171" s="76"/>
      <c r="B171" s="76"/>
      <c r="C171" s="76"/>
      <c r="D171" s="76"/>
      <c r="E171" s="76"/>
      <c r="F171" s="75" t="s">
        <v>645</v>
      </c>
      <c r="G171" s="75" t="s">
        <v>722</v>
      </c>
      <c r="H171" s="77">
        <f t="shared" si="5"/>
        <v>12500</v>
      </c>
      <c r="K171" s="75" t="s">
        <v>595</v>
      </c>
      <c r="L171" s="78">
        <v>2190</v>
      </c>
    </row>
    <row r="172" spans="1:12">
      <c r="A172" s="76"/>
      <c r="B172" s="76"/>
      <c r="C172" s="76"/>
      <c r="D172" s="76"/>
      <c r="E172" s="76"/>
      <c r="F172" s="75" t="s">
        <v>70</v>
      </c>
      <c r="G172" s="75" t="s">
        <v>723</v>
      </c>
      <c r="H172" s="77">
        <f t="shared" si="5"/>
        <v>37300</v>
      </c>
      <c r="K172" s="75" t="s">
        <v>683</v>
      </c>
      <c r="L172" s="78">
        <v>1930</v>
      </c>
    </row>
    <row r="173" spans="1:12">
      <c r="A173" s="76"/>
      <c r="B173" s="76"/>
      <c r="C173" s="76"/>
      <c r="D173" s="76"/>
      <c r="E173" s="76"/>
      <c r="F173" s="75" t="s">
        <v>688</v>
      </c>
      <c r="G173" s="75">
        <v>5420</v>
      </c>
      <c r="H173" s="77">
        <f t="shared" si="5"/>
        <v>5420</v>
      </c>
      <c r="K173" s="75" t="s">
        <v>638</v>
      </c>
      <c r="L173" s="78">
        <v>1770</v>
      </c>
    </row>
    <row r="174" spans="1:12">
      <c r="A174" s="76"/>
      <c r="B174" s="76"/>
      <c r="C174" s="76"/>
      <c r="D174" s="76"/>
      <c r="E174" s="76"/>
      <c r="F174" s="75" t="s">
        <v>708</v>
      </c>
      <c r="G174" s="75">
        <v>3100</v>
      </c>
      <c r="H174" s="77">
        <f t="shared" si="5"/>
        <v>3100</v>
      </c>
      <c r="K174" s="75" t="s">
        <v>657</v>
      </c>
      <c r="L174" s="78">
        <v>1730</v>
      </c>
    </row>
    <row r="175" spans="1:12">
      <c r="A175" s="76"/>
      <c r="B175" s="76"/>
      <c r="C175" s="76"/>
      <c r="D175" s="76"/>
      <c r="E175" s="76"/>
      <c r="F175" s="75" t="s">
        <v>710</v>
      </c>
      <c r="G175" s="75">
        <v>2690</v>
      </c>
      <c r="H175" s="77">
        <f t="shared" si="5"/>
        <v>2690</v>
      </c>
      <c r="K175" s="75" t="s">
        <v>630</v>
      </c>
      <c r="L175" s="78">
        <v>1720</v>
      </c>
    </row>
    <row r="176" spans="1:12">
      <c r="A176" s="76"/>
      <c r="B176" s="76"/>
      <c r="C176" s="76"/>
      <c r="D176" s="76"/>
      <c r="E176" s="76"/>
      <c r="F176" s="75" t="s">
        <v>90</v>
      </c>
      <c r="G176" s="75" t="s">
        <v>724</v>
      </c>
      <c r="H176" s="77">
        <f t="shared" si="5"/>
        <v>12700</v>
      </c>
      <c r="K176" s="75" t="s">
        <v>606</v>
      </c>
      <c r="L176" s="78">
        <v>1700</v>
      </c>
    </row>
    <row r="177" spans="1:12">
      <c r="A177" s="76"/>
      <c r="B177" s="76"/>
      <c r="C177" s="76"/>
      <c r="D177" s="76"/>
      <c r="E177" s="76"/>
      <c r="F177" s="75" t="s">
        <v>6</v>
      </c>
      <c r="G177" s="75" t="s">
        <v>725</v>
      </c>
      <c r="H177" s="77">
        <f t="shared" si="5"/>
        <v>28800</v>
      </c>
      <c r="K177" s="75" t="s">
        <v>697</v>
      </c>
      <c r="L177" s="78">
        <v>1670</v>
      </c>
    </row>
    <row r="178" spans="1:12">
      <c r="A178" s="76"/>
      <c r="B178" s="76"/>
      <c r="C178" s="76"/>
      <c r="D178" s="76"/>
      <c r="E178" s="76"/>
      <c r="F178" s="75" t="s">
        <v>520</v>
      </c>
      <c r="G178" s="75" t="s">
        <v>726</v>
      </c>
      <c r="H178" s="77">
        <f t="shared" si="5"/>
        <v>76400</v>
      </c>
      <c r="K178" s="75" t="s">
        <v>672</v>
      </c>
      <c r="L178" s="78">
        <v>1600</v>
      </c>
    </row>
    <row r="179" spans="1:12">
      <c r="A179" s="76"/>
      <c r="B179" s="76"/>
      <c r="C179" s="76"/>
      <c r="D179" s="76"/>
      <c r="E179" s="76"/>
      <c r="F179" s="75" t="s">
        <v>662</v>
      </c>
      <c r="G179" s="75">
        <v>9530</v>
      </c>
      <c r="H179" s="77">
        <f t="shared" si="5"/>
        <v>9530</v>
      </c>
      <c r="K179" s="75" t="s">
        <v>660</v>
      </c>
      <c r="L179" s="78">
        <v>1510</v>
      </c>
    </row>
    <row r="180" spans="1:12">
      <c r="A180" s="76"/>
      <c r="B180" s="76"/>
      <c r="C180" s="76"/>
      <c r="D180" s="76"/>
      <c r="E180" s="76"/>
      <c r="F180" s="75" t="s">
        <v>624</v>
      </c>
      <c r="G180" s="75" t="s">
        <v>727</v>
      </c>
      <c r="H180" s="77">
        <f t="shared" si="5"/>
        <v>17200</v>
      </c>
      <c r="K180" s="75" t="s">
        <v>55</v>
      </c>
      <c r="L180" s="78">
        <v>1500</v>
      </c>
    </row>
    <row r="181" spans="1:12">
      <c r="A181" s="76"/>
      <c r="B181" s="76"/>
      <c r="C181" s="76"/>
      <c r="D181" s="76"/>
      <c r="E181" s="76"/>
      <c r="F181" s="75" t="s">
        <v>65</v>
      </c>
      <c r="G181" s="75" t="s">
        <v>728</v>
      </c>
      <c r="H181" s="77">
        <f t="shared" si="5"/>
        <v>13500</v>
      </c>
      <c r="K181" s="75" t="s">
        <v>651</v>
      </c>
      <c r="L181" s="78">
        <v>1470</v>
      </c>
    </row>
    <row r="182" spans="1:12">
      <c r="A182" s="76"/>
      <c r="B182" s="76"/>
      <c r="C182" s="76"/>
      <c r="D182" s="76"/>
      <c r="E182" s="76"/>
      <c r="F182" s="75" t="s">
        <v>709</v>
      </c>
      <c r="G182" s="75">
        <v>3290</v>
      </c>
      <c r="H182" s="77">
        <f t="shared" si="5"/>
        <v>3290</v>
      </c>
      <c r="K182" s="75" t="s">
        <v>706</v>
      </c>
      <c r="L182" s="78">
        <v>1360</v>
      </c>
    </row>
    <row r="183" spans="1:12">
      <c r="A183" s="76"/>
      <c r="B183" s="76"/>
      <c r="C183" s="76"/>
      <c r="D183" s="76"/>
      <c r="E183" s="76"/>
      <c r="F183" s="75" t="s">
        <v>680</v>
      </c>
      <c r="G183" s="75">
        <v>6040</v>
      </c>
      <c r="H183" s="77">
        <f t="shared" si="5"/>
        <v>6040</v>
      </c>
      <c r="K183" s="75" t="s">
        <v>555</v>
      </c>
      <c r="L183" s="78">
        <v>1180</v>
      </c>
    </row>
    <row r="184" spans="1:12">
      <c r="A184" s="76"/>
      <c r="B184" s="76"/>
      <c r="C184" s="76"/>
      <c r="D184" s="76"/>
      <c r="E184" s="76"/>
      <c r="F184" s="75" t="s">
        <v>77</v>
      </c>
      <c r="G184" s="75" t="s">
        <v>729</v>
      </c>
      <c r="H184" s="77">
        <f t="shared" si="5"/>
        <v>15900</v>
      </c>
      <c r="K184" s="75" t="s">
        <v>62</v>
      </c>
      <c r="L184" s="78">
        <v>1100</v>
      </c>
    </row>
    <row r="185" spans="1:12">
      <c r="A185" s="76"/>
      <c r="B185" s="76"/>
      <c r="C185" s="76"/>
      <c r="D185" s="76"/>
      <c r="E185" s="76"/>
      <c r="F185" s="75" t="s">
        <v>704</v>
      </c>
      <c r="G185" s="75">
        <v>3890</v>
      </c>
      <c r="H185" s="77">
        <f t="shared" si="5"/>
        <v>3890</v>
      </c>
      <c r="K185" s="75" t="s">
        <v>548</v>
      </c>
      <c r="L185" s="78">
        <v>967</v>
      </c>
    </row>
    <row r="186" spans="1:12">
      <c r="A186" s="76"/>
      <c r="B186" s="76"/>
      <c r="C186" s="76"/>
      <c r="D186" s="76"/>
      <c r="E186" s="76"/>
      <c r="F186" s="75" t="s">
        <v>720</v>
      </c>
      <c r="G186" s="75">
        <v>2530</v>
      </c>
      <c r="H186" s="77">
        <f t="shared" si="5"/>
        <v>2530</v>
      </c>
      <c r="K186" s="75" t="s">
        <v>529</v>
      </c>
      <c r="L186" s="78">
        <v>836</v>
      </c>
    </row>
    <row r="187" spans="1:12">
      <c r="A187" s="76"/>
      <c r="B187" s="76"/>
      <c r="C187" s="76"/>
      <c r="D187" s="76"/>
      <c r="E187" s="76"/>
    </row>
    <row r="188" spans="1:12">
      <c r="A188" s="76"/>
      <c r="B188" s="76"/>
      <c r="C188" s="76"/>
      <c r="D188" s="76"/>
      <c r="E188" s="76"/>
    </row>
    <row r="189" spans="1:12">
      <c r="A189" s="76"/>
      <c r="B189" s="76"/>
      <c r="C189" s="76"/>
      <c r="D189" s="76"/>
      <c r="E189" s="76"/>
    </row>
    <row r="190" spans="1:12">
      <c r="A190" s="76"/>
      <c r="B190" s="76"/>
      <c r="C190" s="76"/>
      <c r="D190" s="76"/>
      <c r="E190" s="76"/>
    </row>
    <row r="191" spans="1:12">
      <c r="A191" s="76"/>
      <c r="B191" s="76"/>
      <c r="C191" s="76"/>
      <c r="D191" s="76"/>
      <c r="E191" s="76"/>
    </row>
    <row r="192" spans="1:12">
      <c r="A192" s="76"/>
      <c r="B192" s="76"/>
      <c r="C192" s="76"/>
      <c r="D192" s="76"/>
      <c r="E192" s="76"/>
      <c r="F192" s="76"/>
      <c r="G192" s="76"/>
    </row>
    <row r="193" spans="1:7">
      <c r="A193" s="76"/>
      <c r="B193" s="76"/>
      <c r="C193" s="76"/>
      <c r="D193" s="76"/>
      <c r="E193" s="76"/>
    </row>
    <row r="194" spans="1:7">
      <c r="A194" s="76"/>
      <c r="B194" s="76"/>
      <c r="C194" s="76"/>
      <c r="D194" s="76"/>
      <c r="E194" s="76"/>
    </row>
    <row r="195" spans="1:7">
      <c r="A195" s="76"/>
      <c r="B195" s="76"/>
      <c r="C195" s="76"/>
      <c r="D195" s="76"/>
      <c r="E195" s="76"/>
    </row>
    <row r="196" spans="1:7">
      <c r="A196" s="76"/>
      <c r="B196" s="76"/>
      <c r="C196" s="76"/>
      <c r="D196" s="76"/>
      <c r="E196" s="76"/>
      <c r="F196" s="76"/>
      <c r="G196" s="76"/>
    </row>
    <row r="197" spans="1:7">
      <c r="A197" s="76"/>
      <c r="B197" s="76"/>
      <c r="C197" s="76"/>
      <c r="D197" s="76"/>
      <c r="E197" s="76"/>
    </row>
    <row r="198" spans="1:7">
      <c r="A198" s="76"/>
      <c r="B198" s="76"/>
      <c r="C198" s="76"/>
      <c r="D198" s="76"/>
      <c r="E198" s="76"/>
    </row>
    <row r="199" spans="1:7">
      <c r="A199" s="76"/>
      <c r="B199" s="76"/>
      <c r="C199" s="76"/>
      <c r="D199" s="76"/>
      <c r="E199" s="76"/>
    </row>
  </sheetData>
  <autoFilter ref="C2:C199"/>
  <mergeCells count="3">
    <mergeCell ref="A1:C1"/>
    <mergeCell ref="F1:H1"/>
    <mergeCell ref="K1:L1"/>
  </mergeCells>
  <conditionalFormatting sqref="C2:C199">
    <cfRule type="cellIs" dxfId="13" priority="2" operator="equal">
      <formula>TRUE</formula>
    </cfRule>
  </conditionalFormatting>
  <conditionalFormatting sqref="I3:I186">
    <cfRule type="cellIs" dxfId="12" priority="1" operator="equal">
      <formula>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Лист14"/>
  <dimension ref="A1:I168"/>
  <sheetViews>
    <sheetView zoomScale="80" workbookViewId="0">
      <pane ySplit="1" topLeftCell="A2" activePane="bottomLeft" state="frozen"/>
      <selection activeCell="P37" sqref="P37"/>
      <selection pane="bottomLeft" activeCell="P37" sqref="P37"/>
    </sheetView>
  </sheetViews>
  <sheetFormatPr defaultRowHeight="14.4"/>
  <cols>
    <col min="1" max="1" width="4.109375" style="65" bestFit="1" customWidth="1"/>
    <col min="2" max="2" width="12.77734375" style="65" customWidth="1"/>
    <col min="3" max="3" width="11.88671875" style="65" customWidth="1"/>
    <col min="4" max="6" width="8.88671875" style="65"/>
    <col min="7" max="7" width="13.21875" style="65" customWidth="1"/>
    <col min="8" max="8" width="9.21875" style="65" bestFit="1" customWidth="1"/>
    <col min="9" max="16384" width="8.88671875" style="65"/>
  </cols>
  <sheetData>
    <row r="1" spans="1:9">
      <c r="A1" s="74" t="s">
        <v>0</v>
      </c>
      <c r="B1" s="72" t="s">
        <v>1</v>
      </c>
      <c r="C1" s="72" t="s">
        <v>510</v>
      </c>
      <c r="D1" s="72"/>
      <c r="G1" s="72" t="s">
        <v>1</v>
      </c>
      <c r="H1" s="72" t="s">
        <v>510</v>
      </c>
    </row>
    <row r="2" spans="1:9">
      <c r="A2" s="74">
        <v>1</v>
      </c>
      <c r="B2" s="74" t="s">
        <v>513</v>
      </c>
      <c r="C2" s="74">
        <v>51.3</v>
      </c>
      <c r="D2" s="75" t="b">
        <f>ISBLANK(C2)</f>
        <v>0</v>
      </c>
      <c r="G2" s="74" t="s">
        <v>513</v>
      </c>
      <c r="H2" s="74">
        <v>51.3</v>
      </c>
      <c r="I2" s="76"/>
    </row>
    <row r="3" spans="1:9">
      <c r="A3" s="74">
        <v>2</v>
      </c>
      <c r="B3" s="74" t="s">
        <v>515</v>
      </c>
      <c r="C3" s="74">
        <v>30.1</v>
      </c>
      <c r="D3" s="75" t="b">
        <f t="shared" ref="D3:D66" si="0">ISBLANK(C3)</f>
        <v>0</v>
      </c>
      <c r="G3" s="74" t="s">
        <v>515</v>
      </c>
      <c r="H3" s="74">
        <v>30.1</v>
      </c>
      <c r="I3" s="76"/>
    </row>
    <row r="4" spans="1:9">
      <c r="A4" s="74">
        <v>3</v>
      </c>
      <c r="B4" s="74" t="s">
        <v>517</v>
      </c>
      <c r="C4" s="74">
        <v>26</v>
      </c>
      <c r="D4" s="75" t="b">
        <f t="shared" si="0"/>
        <v>0</v>
      </c>
      <c r="G4" s="74" t="s">
        <v>517</v>
      </c>
      <c r="H4" s="74">
        <v>26</v>
      </c>
      <c r="I4" s="76"/>
    </row>
    <row r="5" spans="1:9">
      <c r="A5" s="74">
        <v>4</v>
      </c>
      <c r="B5" s="74" t="s">
        <v>38</v>
      </c>
      <c r="C5" s="74">
        <v>41.3</v>
      </c>
      <c r="D5" s="75" t="b">
        <f t="shared" si="0"/>
        <v>0</v>
      </c>
      <c r="G5" s="74" t="s">
        <v>38</v>
      </c>
      <c r="H5" s="74">
        <v>41.3</v>
      </c>
      <c r="I5" s="76"/>
    </row>
    <row r="6" spans="1:9">
      <c r="A6" s="74">
        <v>5</v>
      </c>
      <c r="B6" s="74" t="s">
        <v>521</v>
      </c>
      <c r="C6" s="74">
        <v>34.4</v>
      </c>
      <c r="D6" s="75" t="b">
        <f t="shared" si="0"/>
        <v>0</v>
      </c>
      <c r="G6" s="74" t="s">
        <v>521</v>
      </c>
      <c r="H6" s="74">
        <v>34.4</v>
      </c>
      <c r="I6" s="76"/>
    </row>
    <row r="7" spans="1:9">
      <c r="A7" s="74">
        <v>6</v>
      </c>
      <c r="B7" s="74" t="s">
        <v>37</v>
      </c>
      <c r="C7" s="74">
        <v>34.299999999999997</v>
      </c>
      <c r="D7" s="75" t="b">
        <f t="shared" si="0"/>
        <v>0</v>
      </c>
      <c r="G7" s="74" t="s">
        <v>37</v>
      </c>
      <c r="H7" s="74">
        <v>34.299999999999997</v>
      </c>
      <c r="I7" s="76"/>
    </row>
    <row r="8" spans="1:9">
      <c r="A8" s="74">
        <v>7</v>
      </c>
      <c r="B8" s="74" t="s">
        <v>13</v>
      </c>
      <c r="C8" s="74">
        <v>30.8</v>
      </c>
      <c r="D8" s="75" t="b">
        <f t="shared" si="0"/>
        <v>0</v>
      </c>
      <c r="G8" s="74" t="s">
        <v>13</v>
      </c>
      <c r="H8" s="74">
        <v>30.8</v>
      </c>
      <c r="I8" s="76"/>
    </row>
    <row r="9" spans="1:9">
      <c r="A9" s="74">
        <v>8</v>
      </c>
      <c r="B9" s="74" t="s">
        <v>67</v>
      </c>
      <c r="C9" s="74"/>
      <c r="D9" s="75" t="b">
        <f t="shared" si="0"/>
        <v>1</v>
      </c>
      <c r="G9" s="74" t="s">
        <v>14</v>
      </c>
      <c r="H9" s="74">
        <v>27.2</v>
      </c>
      <c r="I9" s="76"/>
    </row>
    <row r="10" spans="1:9">
      <c r="A10" s="74">
        <v>9</v>
      </c>
      <c r="B10" s="74" t="s">
        <v>529</v>
      </c>
      <c r="C10" s="74"/>
      <c r="D10" s="75" t="b">
        <f t="shared" si="0"/>
        <v>1</v>
      </c>
      <c r="G10" s="74" t="s">
        <v>531</v>
      </c>
      <c r="H10" s="74">
        <v>37.9</v>
      </c>
      <c r="I10" s="76"/>
    </row>
    <row r="11" spans="1:9">
      <c r="A11" s="74">
        <v>10</v>
      </c>
      <c r="B11" s="74" t="s">
        <v>14</v>
      </c>
      <c r="C11" s="74">
        <v>27.2</v>
      </c>
      <c r="D11" s="75" t="b">
        <f t="shared" si="0"/>
        <v>0</v>
      </c>
      <c r="G11" s="74" t="s">
        <v>533</v>
      </c>
      <c r="H11" s="74">
        <v>43</v>
      </c>
      <c r="I11" s="76"/>
    </row>
    <row r="12" spans="1:9">
      <c r="A12" s="74">
        <v>11</v>
      </c>
      <c r="B12" s="74" t="s">
        <v>531</v>
      </c>
      <c r="C12" s="74">
        <v>37.9</v>
      </c>
      <c r="D12" s="75" t="b">
        <f t="shared" si="0"/>
        <v>0</v>
      </c>
      <c r="G12" s="74" t="s">
        <v>86</v>
      </c>
      <c r="H12" s="74">
        <v>41.3</v>
      </c>
      <c r="I12" s="76"/>
    </row>
    <row r="13" spans="1:9">
      <c r="A13" s="74">
        <v>12</v>
      </c>
      <c r="B13" s="74" t="s">
        <v>533</v>
      </c>
      <c r="C13" s="74">
        <v>43</v>
      </c>
      <c r="D13" s="75" t="b">
        <f t="shared" si="0"/>
        <v>0</v>
      </c>
      <c r="G13" s="74" t="s">
        <v>97</v>
      </c>
      <c r="H13" s="74">
        <v>25.2</v>
      </c>
      <c r="I13" s="76"/>
    </row>
    <row r="14" spans="1:9">
      <c r="A14" s="74">
        <v>13</v>
      </c>
      <c r="B14" s="74" t="s">
        <v>99</v>
      </c>
      <c r="C14" s="74"/>
      <c r="D14" s="75" t="b">
        <f t="shared" si="0"/>
        <v>1</v>
      </c>
      <c r="G14" s="74" t="s">
        <v>540</v>
      </c>
      <c r="H14" s="74">
        <v>42.6</v>
      </c>
      <c r="I14" s="76"/>
    </row>
    <row r="15" spans="1:9">
      <c r="A15" s="74">
        <v>14</v>
      </c>
      <c r="B15" s="74" t="s">
        <v>86</v>
      </c>
      <c r="C15" s="74">
        <v>41.3</v>
      </c>
      <c r="D15" s="75" t="b">
        <f t="shared" si="0"/>
        <v>0</v>
      </c>
      <c r="G15" s="74" t="s">
        <v>42</v>
      </c>
      <c r="H15" s="74">
        <v>53.9</v>
      </c>
      <c r="I15" s="76"/>
    </row>
    <row r="16" spans="1:9">
      <c r="A16" s="74">
        <v>15</v>
      </c>
      <c r="B16" s="74" t="s">
        <v>534</v>
      </c>
      <c r="C16" s="74"/>
      <c r="D16" s="75" t="b">
        <f t="shared" si="0"/>
        <v>1</v>
      </c>
      <c r="G16" s="74" t="s">
        <v>8</v>
      </c>
      <c r="H16" s="74">
        <v>32.5</v>
      </c>
      <c r="I16" s="76"/>
    </row>
    <row r="17" spans="1:9">
      <c r="A17" s="74">
        <v>16</v>
      </c>
      <c r="B17" s="74" t="s">
        <v>97</v>
      </c>
      <c r="C17" s="74">
        <v>25.2</v>
      </c>
      <c r="D17" s="75" t="b">
        <f t="shared" si="0"/>
        <v>0</v>
      </c>
      <c r="G17" s="74" t="s">
        <v>4</v>
      </c>
      <c r="H17" s="74">
        <v>33.1</v>
      </c>
      <c r="I17" s="76"/>
    </row>
    <row r="18" spans="1:9">
      <c r="A18" s="74">
        <v>17</v>
      </c>
      <c r="B18" s="74" t="s">
        <v>537</v>
      </c>
      <c r="C18" s="74"/>
      <c r="D18" s="75" t="b">
        <f t="shared" si="0"/>
        <v>1</v>
      </c>
      <c r="G18" s="74" t="s">
        <v>85</v>
      </c>
      <c r="H18" s="74">
        <v>38.5</v>
      </c>
      <c r="I18" s="76"/>
    </row>
    <row r="19" spans="1:9">
      <c r="A19" s="74">
        <v>18</v>
      </c>
      <c r="B19" s="74" t="s">
        <v>540</v>
      </c>
      <c r="C19" s="74">
        <v>42.6</v>
      </c>
      <c r="D19" s="75" t="b">
        <f t="shared" si="0"/>
        <v>0</v>
      </c>
      <c r="G19" s="74" t="s">
        <v>552</v>
      </c>
      <c r="H19" s="74">
        <v>37.200000000000003</v>
      </c>
      <c r="I19" s="76"/>
    </row>
    <row r="20" spans="1:9">
      <c r="A20" s="74">
        <v>19</v>
      </c>
      <c r="B20" s="74" t="s">
        <v>42</v>
      </c>
      <c r="C20" s="74">
        <v>53.9</v>
      </c>
      <c r="D20" s="75" t="b">
        <f t="shared" si="0"/>
        <v>0</v>
      </c>
      <c r="G20" s="74" t="s">
        <v>59</v>
      </c>
      <c r="H20" s="74">
        <v>50.4</v>
      </c>
      <c r="I20" s="76"/>
    </row>
    <row r="21" spans="1:9">
      <c r="A21" s="74">
        <v>20</v>
      </c>
      <c r="B21" s="74" t="s">
        <v>543</v>
      </c>
      <c r="C21" s="74"/>
      <c r="D21" s="75" t="b">
        <f t="shared" si="0"/>
        <v>1</v>
      </c>
      <c r="G21" s="74" t="s">
        <v>47</v>
      </c>
      <c r="H21" s="74">
        <v>48</v>
      </c>
      <c r="I21" s="76"/>
    </row>
    <row r="22" spans="1:9">
      <c r="A22" s="74">
        <v>21</v>
      </c>
      <c r="B22" s="74" t="s">
        <v>546</v>
      </c>
      <c r="C22" s="74"/>
      <c r="D22" s="75" t="b">
        <f t="shared" si="0"/>
        <v>1</v>
      </c>
      <c r="G22" s="74" t="s">
        <v>15</v>
      </c>
      <c r="H22" s="74">
        <v>32.700000000000003</v>
      </c>
      <c r="I22" s="76"/>
    </row>
    <row r="23" spans="1:9">
      <c r="A23" s="74">
        <v>22</v>
      </c>
      <c r="B23" s="74" t="s">
        <v>548</v>
      </c>
      <c r="C23" s="74"/>
      <c r="D23" s="75" t="b">
        <f t="shared" si="0"/>
        <v>1</v>
      </c>
      <c r="G23" s="74" t="s">
        <v>46</v>
      </c>
      <c r="H23" s="74">
        <v>25</v>
      </c>
      <c r="I23" s="76"/>
    </row>
    <row r="24" spans="1:9">
      <c r="A24" s="74">
        <v>23</v>
      </c>
      <c r="B24" s="74" t="s">
        <v>8</v>
      </c>
      <c r="C24" s="74">
        <v>32.5</v>
      </c>
      <c r="D24" s="75" t="b">
        <f t="shared" si="0"/>
        <v>0</v>
      </c>
      <c r="G24" s="74" t="s">
        <v>19</v>
      </c>
      <c r="H24" s="74">
        <v>31.8</v>
      </c>
      <c r="I24" s="76"/>
    </row>
    <row r="25" spans="1:9">
      <c r="A25" s="74">
        <v>24</v>
      </c>
      <c r="B25" s="74" t="s">
        <v>4</v>
      </c>
      <c r="C25" s="74">
        <v>33.1</v>
      </c>
      <c r="D25" s="75" t="b">
        <f t="shared" si="0"/>
        <v>0</v>
      </c>
      <c r="G25" s="74" t="s">
        <v>83</v>
      </c>
      <c r="H25" s="74">
        <v>28.2</v>
      </c>
      <c r="I25" s="76"/>
    </row>
    <row r="26" spans="1:9">
      <c r="A26" s="74">
        <v>25</v>
      </c>
      <c r="B26" s="74" t="s">
        <v>52</v>
      </c>
      <c r="C26" s="74"/>
      <c r="D26" s="75" t="b">
        <f t="shared" si="0"/>
        <v>1</v>
      </c>
      <c r="G26" s="74" t="s">
        <v>567</v>
      </c>
      <c r="H26" s="74">
        <v>43.7</v>
      </c>
      <c r="I26" s="76"/>
    </row>
    <row r="27" spans="1:9">
      <c r="A27" s="74">
        <v>26</v>
      </c>
      <c r="B27" s="74" t="s">
        <v>85</v>
      </c>
      <c r="C27" s="74">
        <v>38.5</v>
      </c>
      <c r="D27" s="75" t="b">
        <f t="shared" si="0"/>
        <v>0</v>
      </c>
      <c r="G27" s="74" t="s">
        <v>96</v>
      </c>
      <c r="H27" s="74">
        <v>45.4</v>
      </c>
      <c r="I27" s="76"/>
    </row>
    <row r="28" spans="1:9">
      <c r="A28" s="74">
        <v>27</v>
      </c>
      <c r="B28" s="74" t="s">
        <v>552</v>
      </c>
      <c r="C28" s="74">
        <v>37.200000000000003</v>
      </c>
      <c r="D28" s="75" t="b">
        <f t="shared" si="0"/>
        <v>0</v>
      </c>
      <c r="G28" s="74" t="s">
        <v>35</v>
      </c>
      <c r="H28" s="74">
        <v>34.700000000000003</v>
      </c>
      <c r="I28" s="76"/>
    </row>
    <row r="29" spans="1:9">
      <c r="A29" s="74">
        <v>28</v>
      </c>
      <c r="B29" s="74" t="s">
        <v>553</v>
      </c>
      <c r="C29" s="74"/>
      <c r="D29" s="75" t="b">
        <f t="shared" si="0"/>
        <v>1</v>
      </c>
      <c r="G29" s="74" t="s">
        <v>16</v>
      </c>
      <c r="H29" s="74">
        <v>30.3</v>
      </c>
      <c r="I29" s="76"/>
    </row>
    <row r="30" spans="1:9">
      <c r="A30" s="74">
        <v>29</v>
      </c>
      <c r="B30" s="74" t="s">
        <v>555</v>
      </c>
      <c r="C30" s="74"/>
      <c r="D30" s="75" t="b">
        <f t="shared" si="0"/>
        <v>1</v>
      </c>
      <c r="G30" s="74" t="s">
        <v>17</v>
      </c>
      <c r="H30" s="74">
        <v>27.3</v>
      </c>
      <c r="I30" s="76"/>
    </row>
    <row r="31" spans="1:9">
      <c r="A31" s="74">
        <v>30</v>
      </c>
      <c r="B31" s="74" t="s">
        <v>555</v>
      </c>
      <c r="C31" s="74"/>
      <c r="D31" s="75" t="b">
        <f t="shared" si="0"/>
        <v>1</v>
      </c>
      <c r="G31" s="74" t="s">
        <v>18</v>
      </c>
      <c r="H31" s="74">
        <v>32.4</v>
      </c>
      <c r="I31" s="76"/>
    </row>
    <row r="32" spans="1:9">
      <c r="A32" s="74">
        <v>31</v>
      </c>
      <c r="B32" s="74" t="s">
        <v>59</v>
      </c>
      <c r="C32" s="74">
        <v>50.4</v>
      </c>
      <c r="D32" s="75" t="b">
        <f t="shared" si="0"/>
        <v>0</v>
      </c>
      <c r="G32" s="74" t="s">
        <v>545</v>
      </c>
      <c r="H32" s="74">
        <v>33.700000000000003</v>
      </c>
      <c r="I32" s="76"/>
    </row>
    <row r="33" spans="1:9">
      <c r="A33" s="74">
        <v>32</v>
      </c>
      <c r="B33" s="74" t="s">
        <v>559</v>
      </c>
      <c r="C33" s="74"/>
      <c r="D33" s="75" t="b">
        <f t="shared" si="0"/>
        <v>1</v>
      </c>
      <c r="G33" s="74" t="s">
        <v>98</v>
      </c>
      <c r="H33" s="74">
        <v>36.4</v>
      </c>
      <c r="I33" s="76"/>
    </row>
    <row r="34" spans="1:9">
      <c r="A34" s="74">
        <v>33</v>
      </c>
      <c r="B34" s="74" t="s">
        <v>560</v>
      </c>
      <c r="C34" s="74"/>
      <c r="D34" s="75" t="b">
        <f t="shared" si="0"/>
        <v>1</v>
      </c>
      <c r="G34" s="74" t="s">
        <v>592</v>
      </c>
      <c r="H34" s="74">
        <v>29.6</v>
      </c>
      <c r="I34" s="76"/>
    </row>
    <row r="35" spans="1:9">
      <c r="A35" s="74">
        <v>34</v>
      </c>
      <c r="B35" s="74" t="s">
        <v>47</v>
      </c>
      <c r="C35" s="74">
        <v>48</v>
      </c>
      <c r="D35" s="75" t="b">
        <f t="shared" si="0"/>
        <v>0</v>
      </c>
      <c r="G35" s="74" t="s">
        <v>595</v>
      </c>
      <c r="H35" s="74">
        <v>34.799999999999997</v>
      </c>
      <c r="I35" s="76"/>
    </row>
    <row r="36" spans="1:9">
      <c r="A36" s="74">
        <v>35</v>
      </c>
      <c r="B36" s="74" t="s">
        <v>15</v>
      </c>
      <c r="C36" s="74">
        <v>32.700000000000003</v>
      </c>
      <c r="D36" s="75" t="b">
        <f t="shared" si="0"/>
        <v>0</v>
      </c>
      <c r="G36" s="74" t="s">
        <v>20</v>
      </c>
      <c r="H36" s="74">
        <v>32.9</v>
      </c>
      <c r="I36" s="76"/>
    </row>
    <row r="37" spans="1:9">
      <c r="A37" s="74">
        <v>36</v>
      </c>
      <c r="B37" s="74" t="s">
        <v>46</v>
      </c>
      <c r="C37" s="74">
        <v>25</v>
      </c>
      <c r="D37" s="75" t="b">
        <f t="shared" si="0"/>
        <v>0</v>
      </c>
      <c r="G37" s="74" t="s">
        <v>53</v>
      </c>
      <c r="H37" s="74">
        <v>48.9</v>
      </c>
      <c r="I37" s="76"/>
    </row>
    <row r="38" spans="1:9">
      <c r="A38" s="74">
        <v>37</v>
      </c>
      <c r="B38" s="74" t="s">
        <v>19</v>
      </c>
      <c r="C38" s="74">
        <v>31.8</v>
      </c>
      <c r="D38" s="75" t="b">
        <f t="shared" si="0"/>
        <v>0</v>
      </c>
      <c r="G38" s="74" t="s">
        <v>51</v>
      </c>
      <c r="H38" s="74">
        <v>29.7</v>
      </c>
      <c r="I38" s="76"/>
    </row>
    <row r="39" spans="1:9">
      <c r="A39" s="74">
        <v>38</v>
      </c>
      <c r="B39" s="74" t="s">
        <v>565</v>
      </c>
      <c r="C39" s="74"/>
      <c r="D39" s="75" t="b">
        <f t="shared" si="0"/>
        <v>1</v>
      </c>
      <c r="G39" s="74" t="s">
        <v>71</v>
      </c>
      <c r="H39" s="74">
        <v>29.6</v>
      </c>
      <c r="I39" s="76"/>
    </row>
    <row r="40" spans="1:9">
      <c r="A40" s="74">
        <v>39</v>
      </c>
      <c r="B40" s="74" t="s">
        <v>83</v>
      </c>
      <c r="C40" s="74">
        <v>28.2</v>
      </c>
      <c r="D40" s="75" t="b">
        <f t="shared" si="0"/>
        <v>0</v>
      </c>
      <c r="G40" s="74" t="s">
        <v>76</v>
      </c>
      <c r="H40" s="74">
        <v>38.4</v>
      </c>
      <c r="I40" s="76"/>
    </row>
    <row r="41" spans="1:9">
      <c r="A41" s="74">
        <v>40</v>
      </c>
      <c r="B41" s="74" t="s">
        <v>567</v>
      </c>
      <c r="C41" s="74">
        <v>43.7</v>
      </c>
      <c r="D41" s="75" t="b">
        <f t="shared" si="0"/>
        <v>0</v>
      </c>
      <c r="G41" s="74" t="s">
        <v>75</v>
      </c>
      <c r="H41" s="74">
        <v>34.6</v>
      </c>
      <c r="I41" s="76"/>
    </row>
    <row r="42" spans="1:9">
      <c r="A42" s="74">
        <v>41</v>
      </c>
      <c r="B42" s="74" t="s">
        <v>569</v>
      </c>
      <c r="C42" s="74"/>
      <c r="D42" s="75" t="b">
        <f t="shared" si="0"/>
        <v>1</v>
      </c>
      <c r="G42" s="74" t="s">
        <v>21</v>
      </c>
      <c r="H42" s="74">
        <v>30.6</v>
      </c>
      <c r="I42" s="76"/>
    </row>
    <row r="43" spans="1:9">
      <c r="A43" s="74">
        <v>42</v>
      </c>
      <c r="B43" s="74" t="s">
        <v>96</v>
      </c>
      <c r="C43" s="74">
        <v>45.4</v>
      </c>
      <c r="D43" s="75" t="b">
        <f t="shared" si="0"/>
        <v>0</v>
      </c>
      <c r="G43" s="74" t="s">
        <v>100</v>
      </c>
      <c r="H43" s="74">
        <v>42</v>
      </c>
      <c r="I43" s="76"/>
    </row>
    <row r="44" spans="1:9">
      <c r="A44" s="74">
        <v>43</v>
      </c>
      <c r="B44" s="74" t="s">
        <v>74</v>
      </c>
      <c r="C44" s="74"/>
      <c r="D44" s="75" t="b">
        <f t="shared" si="0"/>
        <v>1</v>
      </c>
      <c r="G44" s="74" t="s">
        <v>10</v>
      </c>
      <c r="H44" s="74">
        <v>38.6</v>
      </c>
      <c r="I44" s="76"/>
    </row>
    <row r="45" spans="1:9">
      <c r="A45" s="74">
        <v>44</v>
      </c>
      <c r="B45" s="74" t="s">
        <v>35</v>
      </c>
      <c r="C45" s="74">
        <v>34.700000000000003</v>
      </c>
      <c r="D45" s="75" t="b">
        <f t="shared" si="0"/>
        <v>0</v>
      </c>
      <c r="G45" s="74" t="s">
        <v>22</v>
      </c>
      <c r="H45" s="74">
        <v>35.200000000000003</v>
      </c>
      <c r="I45" s="76"/>
    </row>
    <row r="46" spans="1:9">
      <c r="A46" s="74">
        <v>45</v>
      </c>
      <c r="B46" s="74" t="s">
        <v>16</v>
      </c>
      <c r="C46" s="74">
        <v>30.3</v>
      </c>
      <c r="D46" s="75" t="b">
        <f t="shared" si="0"/>
        <v>0</v>
      </c>
      <c r="G46" s="74" t="s">
        <v>94</v>
      </c>
      <c r="H46" s="74">
        <v>27.8</v>
      </c>
      <c r="I46" s="76"/>
    </row>
    <row r="47" spans="1:9">
      <c r="A47" s="74">
        <v>46</v>
      </c>
      <c r="B47" s="74" t="s">
        <v>576</v>
      </c>
      <c r="C47" s="74"/>
      <c r="D47" s="75" t="b">
        <f t="shared" si="0"/>
        <v>1</v>
      </c>
      <c r="G47" s="74" t="s">
        <v>618</v>
      </c>
      <c r="H47" s="74">
        <v>27.7</v>
      </c>
      <c r="I47" s="76"/>
    </row>
    <row r="48" spans="1:9">
      <c r="A48" s="74">
        <v>47</v>
      </c>
      <c r="B48" s="74" t="s">
        <v>17</v>
      </c>
      <c r="C48" s="74">
        <v>27.3</v>
      </c>
      <c r="D48" s="75" t="b">
        <f t="shared" si="0"/>
        <v>0</v>
      </c>
      <c r="G48" s="74" t="s">
        <v>627</v>
      </c>
      <c r="H48" s="74">
        <v>38.799999999999997</v>
      </c>
      <c r="I48" s="76"/>
    </row>
    <row r="49" spans="1:9">
      <c r="A49" s="74">
        <v>48</v>
      </c>
      <c r="B49" s="74" t="s">
        <v>580</v>
      </c>
      <c r="C49" s="74"/>
      <c r="D49" s="75" t="b">
        <f t="shared" si="0"/>
        <v>1</v>
      </c>
      <c r="G49" s="74" t="s">
        <v>24</v>
      </c>
      <c r="H49" s="74">
        <v>35.700000000000003</v>
      </c>
      <c r="I49" s="76"/>
    </row>
    <row r="50" spans="1:9">
      <c r="A50" s="74">
        <v>49</v>
      </c>
      <c r="B50" s="74" t="s">
        <v>18</v>
      </c>
      <c r="C50" s="74">
        <v>32.4</v>
      </c>
      <c r="D50" s="75" t="b">
        <f t="shared" si="0"/>
        <v>0</v>
      </c>
      <c r="G50" s="74" t="s">
        <v>25</v>
      </c>
      <c r="H50" s="74">
        <v>35.4</v>
      </c>
      <c r="I50" s="76"/>
    </row>
    <row r="51" spans="1:9">
      <c r="A51" s="74">
        <v>50</v>
      </c>
      <c r="B51" s="74" t="s">
        <v>583</v>
      </c>
      <c r="C51" s="74"/>
      <c r="D51" s="75" t="b">
        <f t="shared" si="0"/>
        <v>1</v>
      </c>
      <c r="G51" s="74" t="s">
        <v>23</v>
      </c>
      <c r="H51" s="74">
        <v>35.1</v>
      </c>
      <c r="I51" s="76"/>
    </row>
    <row r="52" spans="1:9">
      <c r="A52" s="74">
        <v>51</v>
      </c>
      <c r="B52" s="74" t="s">
        <v>585</v>
      </c>
      <c r="C52" s="74"/>
      <c r="D52" s="75" t="b">
        <f t="shared" si="0"/>
        <v>1</v>
      </c>
      <c r="G52" s="74" t="s">
        <v>64</v>
      </c>
      <c r="H52" s="74">
        <v>25.7</v>
      </c>
      <c r="I52" s="76"/>
    </row>
    <row r="53" spans="1:9">
      <c r="A53" s="74">
        <v>52</v>
      </c>
      <c r="B53" s="74" t="s">
        <v>545</v>
      </c>
      <c r="C53" s="74">
        <v>33.700000000000003</v>
      </c>
      <c r="D53" s="75" t="b">
        <f t="shared" si="0"/>
        <v>0</v>
      </c>
      <c r="G53" s="74" t="s">
        <v>60</v>
      </c>
      <c r="H53" s="74">
        <v>46.7</v>
      </c>
      <c r="I53" s="76"/>
    </row>
    <row r="54" spans="1:9">
      <c r="A54" s="74">
        <v>53</v>
      </c>
      <c r="B54" s="74" t="s">
        <v>98</v>
      </c>
      <c r="C54" s="74">
        <v>36.4</v>
      </c>
      <c r="D54" s="75" t="b">
        <f t="shared" si="0"/>
        <v>0</v>
      </c>
      <c r="G54" s="74" t="s">
        <v>91</v>
      </c>
      <c r="H54" s="74">
        <v>33</v>
      </c>
      <c r="I54" s="76"/>
    </row>
    <row r="55" spans="1:9">
      <c r="A55" s="74">
        <v>54</v>
      </c>
      <c r="B55" s="74" t="s">
        <v>590</v>
      </c>
      <c r="C55" s="74"/>
      <c r="D55" s="75" t="b">
        <f t="shared" si="0"/>
        <v>1</v>
      </c>
      <c r="G55" s="74" t="s">
        <v>643</v>
      </c>
      <c r="H55" s="74">
        <v>36</v>
      </c>
      <c r="I55" s="76"/>
    </row>
    <row r="56" spans="1:9">
      <c r="A56" s="74">
        <v>55</v>
      </c>
      <c r="B56" s="74" t="s">
        <v>592</v>
      </c>
      <c r="C56" s="74">
        <v>29.6</v>
      </c>
      <c r="D56" s="75" t="b">
        <f t="shared" si="0"/>
        <v>0</v>
      </c>
      <c r="G56" s="74" t="s">
        <v>26</v>
      </c>
      <c r="H56" s="74">
        <v>28.7</v>
      </c>
      <c r="I56" s="76"/>
    </row>
    <row r="57" spans="1:9">
      <c r="A57" s="74">
        <v>56</v>
      </c>
      <c r="B57" s="74" t="s">
        <v>594</v>
      </c>
      <c r="C57" s="74"/>
      <c r="D57" s="75" t="b">
        <f t="shared" si="0"/>
        <v>1</v>
      </c>
      <c r="G57" s="74" t="s">
        <v>648</v>
      </c>
      <c r="H57" s="74">
        <v>36.799999999999997</v>
      </c>
      <c r="I57" s="76"/>
    </row>
    <row r="58" spans="1:9">
      <c r="A58" s="74">
        <v>57</v>
      </c>
      <c r="B58" s="74" t="s">
        <v>595</v>
      </c>
      <c r="C58" s="74">
        <v>34.799999999999997</v>
      </c>
      <c r="D58" s="75" t="b">
        <f t="shared" si="0"/>
        <v>0</v>
      </c>
      <c r="G58" s="74" t="s">
        <v>635</v>
      </c>
      <c r="H58" s="74">
        <v>32.700000000000003</v>
      </c>
      <c r="I58" s="76"/>
    </row>
    <row r="59" spans="1:9">
      <c r="A59" s="74">
        <v>58</v>
      </c>
      <c r="B59" s="74" t="s">
        <v>20</v>
      </c>
      <c r="C59" s="74">
        <v>32.9</v>
      </c>
      <c r="D59" s="75" t="b">
        <f t="shared" si="0"/>
        <v>0</v>
      </c>
      <c r="G59" s="74" t="s">
        <v>73</v>
      </c>
      <c r="H59" s="74">
        <v>41.2</v>
      </c>
      <c r="I59" s="76"/>
    </row>
    <row r="60" spans="1:9">
      <c r="A60" s="74">
        <v>59</v>
      </c>
      <c r="B60" s="74" t="s">
        <v>61</v>
      </c>
      <c r="C60" s="74"/>
      <c r="D60" s="75" t="b">
        <f t="shared" si="0"/>
        <v>1</v>
      </c>
      <c r="G60" s="74" t="s">
        <v>660</v>
      </c>
      <c r="H60" s="74">
        <v>37.299999999999997</v>
      </c>
      <c r="I60" s="76"/>
    </row>
    <row r="61" spans="1:9">
      <c r="A61" s="74">
        <v>60</v>
      </c>
      <c r="B61" s="74" t="s">
        <v>563</v>
      </c>
      <c r="C61" s="74"/>
      <c r="D61" s="75" t="b">
        <f t="shared" si="0"/>
        <v>1</v>
      </c>
      <c r="G61" s="74" t="s">
        <v>101</v>
      </c>
      <c r="H61" s="74">
        <v>35.1</v>
      </c>
      <c r="I61" s="76"/>
    </row>
    <row r="62" spans="1:9">
      <c r="A62" s="74">
        <v>61</v>
      </c>
      <c r="B62" s="74" t="s">
        <v>53</v>
      </c>
      <c r="C62" s="74">
        <v>48.9</v>
      </c>
      <c r="D62" s="75" t="b">
        <f t="shared" si="0"/>
        <v>0</v>
      </c>
      <c r="G62" s="74" t="s">
        <v>28</v>
      </c>
      <c r="H62" s="74">
        <v>28.1</v>
      </c>
      <c r="I62" s="76"/>
    </row>
    <row r="63" spans="1:9">
      <c r="A63" s="74">
        <v>62</v>
      </c>
      <c r="B63" s="74" t="s">
        <v>51</v>
      </c>
      <c r="C63" s="74">
        <v>29.7</v>
      </c>
      <c r="D63" s="75" t="b">
        <f t="shared" si="0"/>
        <v>0</v>
      </c>
      <c r="G63" s="74" t="s">
        <v>5</v>
      </c>
      <c r="H63" s="74">
        <v>27.6</v>
      </c>
      <c r="I63" s="76"/>
    </row>
    <row r="64" spans="1:9">
      <c r="A64" s="74">
        <v>63</v>
      </c>
      <c r="B64" s="74" t="s">
        <v>602</v>
      </c>
      <c r="C64" s="74"/>
      <c r="D64" s="75" t="b">
        <f t="shared" si="0"/>
        <v>1</v>
      </c>
      <c r="G64" s="74" t="s">
        <v>63</v>
      </c>
      <c r="H64" s="74">
        <v>29.6</v>
      </c>
      <c r="I64" s="76"/>
    </row>
    <row r="65" spans="1:9">
      <c r="A65" s="74">
        <v>64</v>
      </c>
      <c r="B65" s="74" t="s">
        <v>71</v>
      </c>
      <c r="C65" s="74">
        <v>29.6</v>
      </c>
      <c r="D65" s="75" t="b">
        <f t="shared" si="0"/>
        <v>0</v>
      </c>
      <c r="G65" s="74" t="s">
        <v>93</v>
      </c>
      <c r="H65" s="74">
        <v>49.2</v>
      </c>
      <c r="I65" s="76"/>
    </row>
    <row r="66" spans="1:9">
      <c r="A66" s="74">
        <v>65</v>
      </c>
      <c r="B66" s="74" t="s">
        <v>76</v>
      </c>
      <c r="C66" s="74">
        <v>38.4</v>
      </c>
      <c r="D66" s="75" t="b">
        <f t="shared" si="0"/>
        <v>0</v>
      </c>
      <c r="G66" s="74" t="s">
        <v>55</v>
      </c>
      <c r="H66" s="74">
        <v>42.4</v>
      </c>
      <c r="I66" s="76"/>
    </row>
    <row r="67" spans="1:9">
      <c r="A67" s="74">
        <v>66</v>
      </c>
      <c r="B67" s="74" t="s">
        <v>75</v>
      </c>
      <c r="C67" s="74">
        <v>34.6</v>
      </c>
      <c r="D67" s="75" t="b">
        <f t="shared" ref="D67:D130" si="1">ISBLANK(C67)</f>
        <v>0</v>
      </c>
      <c r="G67" s="74" t="s">
        <v>68</v>
      </c>
      <c r="H67" s="74">
        <v>42.3</v>
      </c>
      <c r="I67" s="76"/>
    </row>
    <row r="68" spans="1:9">
      <c r="A68" s="74">
        <v>67</v>
      </c>
      <c r="B68" s="74" t="s">
        <v>21</v>
      </c>
      <c r="C68" s="74">
        <v>30.6</v>
      </c>
      <c r="D68" s="75" t="b">
        <f t="shared" si="1"/>
        <v>0</v>
      </c>
      <c r="G68" s="74" t="s">
        <v>54</v>
      </c>
      <c r="H68" s="74">
        <v>30.2</v>
      </c>
      <c r="I68" s="76"/>
    </row>
    <row r="69" spans="1:9">
      <c r="A69" s="74">
        <v>68</v>
      </c>
      <c r="B69" s="74" t="s">
        <v>100</v>
      </c>
      <c r="C69" s="74">
        <v>42</v>
      </c>
      <c r="D69" s="75" t="b">
        <f t="shared" si="1"/>
        <v>0</v>
      </c>
      <c r="G69" s="74" t="s">
        <v>29</v>
      </c>
      <c r="H69" s="74">
        <v>33.5</v>
      </c>
      <c r="I69" s="76"/>
    </row>
    <row r="70" spans="1:9">
      <c r="A70" s="74">
        <v>69</v>
      </c>
      <c r="B70" s="74" t="s">
        <v>610</v>
      </c>
      <c r="C70" s="74"/>
      <c r="D70" s="75" t="b">
        <f t="shared" si="1"/>
        <v>1</v>
      </c>
      <c r="G70" s="74" t="s">
        <v>672</v>
      </c>
      <c r="H70" s="74">
        <v>46</v>
      </c>
      <c r="I70" s="76"/>
    </row>
    <row r="71" spans="1:9">
      <c r="A71" s="74">
        <v>70</v>
      </c>
      <c r="B71" s="74" t="s">
        <v>84</v>
      </c>
      <c r="C71" s="74"/>
      <c r="D71" s="75" t="b">
        <f t="shared" si="1"/>
        <v>1</v>
      </c>
      <c r="G71" s="74" t="s">
        <v>78</v>
      </c>
      <c r="H71" s="74">
        <v>35.799999999999997</v>
      </c>
      <c r="I71" s="76"/>
    </row>
    <row r="72" spans="1:9">
      <c r="A72" s="74">
        <v>71</v>
      </c>
      <c r="B72" s="74" t="s">
        <v>10</v>
      </c>
      <c r="C72" s="74">
        <v>38.6</v>
      </c>
      <c r="D72" s="75" t="b">
        <f t="shared" si="1"/>
        <v>0</v>
      </c>
      <c r="G72" s="74" t="s">
        <v>89</v>
      </c>
      <c r="H72" s="74">
        <v>37.5</v>
      </c>
      <c r="I72" s="76"/>
    </row>
    <row r="73" spans="1:9">
      <c r="A73" s="74">
        <v>72</v>
      </c>
      <c r="B73" s="74" t="s">
        <v>22</v>
      </c>
      <c r="C73" s="74">
        <v>35.200000000000003</v>
      </c>
      <c r="D73" s="75" t="b">
        <f t="shared" si="1"/>
        <v>0</v>
      </c>
      <c r="G73" s="74" t="s">
        <v>678</v>
      </c>
      <c r="H73" s="74">
        <v>38.299999999999997</v>
      </c>
      <c r="I73" s="76"/>
    </row>
    <row r="74" spans="1:9">
      <c r="A74" s="74">
        <v>73</v>
      </c>
      <c r="B74" s="74" t="s">
        <v>612</v>
      </c>
      <c r="C74" s="74"/>
      <c r="D74" s="75" t="b">
        <f t="shared" si="1"/>
        <v>1</v>
      </c>
      <c r="G74" s="74" t="s">
        <v>683</v>
      </c>
      <c r="H74" s="74">
        <v>35.700000000000003</v>
      </c>
      <c r="I74" s="76"/>
    </row>
    <row r="75" spans="1:9">
      <c r="A75" s="74">
        <v>74</v>
      </c>
      <c r="B75" s="74" t="s">
        <v>62</v>
      </c>
      <c r="C75" s="74"/>
      <c r="D75" s="75" t="b">
        <f t="shared" si="1"/>
        <v>1</v>
      </c>
      <c r="G75" s="74" t="s">
        <v>656</v>
      </c>
      <c r="H75" s="74">
        <v>38.6</v>
      </c>
      <c r="I75" s="76"/>
    </row>
    <row r="76" spans="1:9">
      <c r="A76" s="74">
        <v>75</v>
      </c>
      <c r="B76" s="74" t="s">
        <v>66</v>
      </c>
      <c r="C76" s="74"/>
      <c r="D76" s="75" t="b">
        <f t="shared" si="1"/>
        <v>1</v>
      </c>
      <c r="G76" s="74" t="s">
        <v>88</v>
      </c>
      <c r="H76" s="74">
        <v>35</v>
      </c>
      <c r="I76" s="76"/>
    </row>
    <row r="77" spans="1:9">
      <c r="A77" s="74">
        <v>76</v>
      </c>
      <c r="B77" s="74" t="s">
        <v>94</v>
      </c>
      <c r="C77" s="74">
        <v>27.8</v>
      </c>
      <c r="D77" s="75" t="b">
        <f t="shared" si="1"/>
        <v>0</v>
      </c>
      <c r="G77" s="74" t="s">
        <v>570</v>
      </c>
      <c r="H77" s="74">
        <v>25</v>
      </c>
      <c r="I77" s="76"/>
    </row>
    <row r="78" spans="1:9">
      <c r="A78" s="74">
        <v>77</v>
      </c>
      <c r="B78" s="74" t="s">
        <v>95</v>
      </c>
      <c r="C78" s="74"/>
      <c r="D78" s="75" t="b">
        <f t="shared" si="1"/>
        <v>1</v>
      </c>
      <c r="G78" s="74" t="s">
        <v>34</v>
      </c>
      <c r="H78" s="74">
        <v>24.6</v>
      </c>
      <c r="I78" s="76"/>
    </row>
    <row r="79" spans="1:9">
      <c r="A79" s="74">
        <v>78</v>
      </c>
      <c r="B79" s="74" t="s">
        <v>618</v>
      </c>
      <c r="C79" s="74">
        <v>27.7</v>
      </c>
      <c r="D79" s="75" t="b">
        <f t="shared" si="1"/>
        <v>0</v>
      </c>
      <c r="G79" s="74" t="s">
        <v>7</v>
      </c>
      <c r="H79" s="74">
        <v>30</v>
      </c>
      <c r="I79" s="76"/>
    </row>
    <row r="80" spans="1:9">
      <c r="A80" s="74">
        <v>79</v>
      </c>
      <c r="B80" s="74" t="s">
        <v>621</v>
      </c>
      <c r="C80" s="74"/>
      <c r="D80" s="75" t="b">
        <f t="shared" si="1"/>
        <v>1</v>
      </c>
      <c r="G80" s="74" t="s">
        <v>575</v>
      </c>
      <c r="H80" s="74">
        <v>32.1</v>
      </c>
      <c r="I80" s="76"/>
    </row>
    <row r="81" spans="1:9">
      <c r="A81" s="74">
        <v>80</v>
      </c>
      <c r="B81" s="74" t="s">
        <v>57</v>
      </c>
      <c r="C81" s="74"/>
      <c r="D81" s="75" t="b">
        <f t="shared" si="1"/>
        <v>1</v>
      </c>
      <c r="G81" s="74" t="s">
        <v>697</v>
      </c>
      <c r="H81" s="74">
        <v>37.5</v>
      </c>
      <c r="I81" s="76"/>
    </row>
    <row r="82" spans="1:9">
      <c r="A82" s="74">
        <v>81</v>
      </c>
      <c r="B82" s="74" t="s">
        <v>625</v>
      </c>
      <c r="C82" s="74"/>
      <c r="D82" s="75" t="b">
        <f t="shared" si="1"/>
        <v>1</v>
      </c>
      <c r="G82" s="74" t="s">
        <v>699</v>
      </c>
      <c r="H82" s="74">
        <v>42.5</v>
      </c>
      <c r="I82" s="76"/>
    </row>
    <row r="83" spans="1:9">
      <c r="A83" s="74">
        <v>82</v>
      </c>
      <c r="B83" s="74" t="s">
        <v>627</v>
      </c>
      <c r="C83" s="74">
        <v>38.799999999999997</v>
      </c>
      <c r="D83" s="75" t="b">
        <f t="shared" si="1"/>
        <v>0</v>
      </c>
      <c r="G83" s="74" t="s">
        <v>58</v>
      </c>
      <c r="H83" s="74">
        <v>36.4</v>
      </c>
      <c r="I83" s="76"/>
    </row>
    <row r="84" spans="1:9">
      <c r="A84" s="74">
        <v>83</v>
      </c>
      <c r="B84" s="74" t="s">
        <v>9</v>
      </c>
      <c r="C84" s="74"/>
      <c r="D84" s="75" t="b">
        <f t="shared" si="1"/>
        <v>1</v>
      </c>
      <c r="G84" s="74" t="s">
        <v>70</v>
      </c>
      <c r="H84" s="74">
        <v>41.9</v>
      </c>
      <c r="I84" s="76"/>
    </row>
    <row r="85" spans="1:9">
      <c r="A85" s="74">
        <v>84</v>
      </c>
      <c r="B85" s="74" t="s">
        <v>630</v>
      </c>
      <c r="C85" s="74"/>
      <c r="D85" s="75" t="b">
        <f t="shared" si="1"/>
        <v>1</v>
      </c>
      <c r="G85" s="74" t="s">
        <v>708</v>
      </c>
      <c r="H85" s="74">
        <v>40.5</v>
      </c>
      <c r="I85" s="76"/>
    </row>
    <row r="86" spans="1:9">
      <c r="A86" s="74">
        <v>85</v>
      </c>
      <c r="B86" s="74" t="s">
        <v>615</v>
      </c>
      <c r="C86" s="74"/>
      <c r="D86" s="75" t="b">
        <f t="shared" si="1"/>
        <v>1</v>
      </c>
      <c r="G86" s="74" t="s">
        <v>90</v>
      </c>
      <c r="H86" s="74">
        <v>26.1</v>
      </c>
      <c r="I86" s="76"/>
    </row>
    <row r="87" spans="1:9">
      <c r="A87" s="74">
        <v>86</v>
      </c>
      <c r="B87" s="74" t="s">
        <v>49</v>
      </c>
      <c r="C87" s="74"/>
      <c r="D87" s="75" t="b">
        <f t="shared" si="1"/>
        <v>1</v>
      </c>
      <c r="G87" s="74" t="s">
        <v>6</v>
      </c>
      <c r="H87" s="74">
        <v>39.700000000000003</v>
      </c>
      <c r="I87" s="76"/>
    </row>
    <row r="88" spans="1:9">
      <c r="A88" s="74">
        <v>87</v>
      </c>
      <c r="B88" s="74" t="s">
        <v>633</v>
      </c>
      <c r="C88" s="74"/>
      <c r="D88" s="75" t="b">
        <f t="shared" si="1"/>
        <v>1</v>
      </c>
      <c r="G88" s="74" t="s">
        <v>520</v>
      </c>
      <c r="H88" s="74">
        <v>41.4</v>
      </c>
      <c r="I88" s="76"/>
    </row>
    <row r="89" spans="1:9">
      <c r="A89" s="74">
        <v>88</v>
      </c>
      <c r="B89" s="74" t="s">
        <v>24</v>
      </c>
      <c r="C89" s="74">
        <v>35.700000000000003</v>
      </c>
      <c r="D89" s="75" t="b">
        <f t="shared" si="1"/>
        <v>0</v>
      </c>
      <c r="G89" s="74" t="s">
        <v>65</v>
      </c>
      <c r="H89" s="74">
        <v>35.700000000000003</v>
      </c>
      <c r="I89" s="76"/>
    </row>
    <row r="90" spans="1:9">
      <c r="A90" s="74">
        <v>89</v>
      </c>
      <c r="B90" s="74" t="s">
        <v>25</v>
      </c>
      <c r="C90" s="74">
        <v>35.4</v>
      </c>
      <c r="D90" s="75" t="b">
        <f t="shared" si="1"/>
        <v>0</v>
      </c>
    </row>
    <row r="91" spans="1:9">
      <c r="A91" s="74">
        <v>90</v>
      </c>
      <c r="B91" s="74" t="s">
        <v>23</v>
      </c>
      <c r="C91" s="74">
        <v>35.1</v>
      </c>
      <c r="D91" s="75" t="b">
        <f t="shared" si="1"/>
        <v>0</v>
      </c>
    </row>
    <row r="92" spans="1:9">
      <c r="A92" s="74">
        <v>91</v>
      </c>
      <c r="B92" s="74" t="s">
        <v>92</v>
      </c>
      <c r="C92" s="74"/>
      <c r="D92" s="75" t="b">
        <f t="shared" si="1"/>
        <v>1</v>
      </c>
    </row>
    <row r="93" spans="1:9">
      <c r="A93" s="74">
        <v>92</v>
      </c>
      <c r="B93" s="74" t="s">
        <v>64</v>
      </c>
      <c r="C93" s="74">
        <v>25.7</v>
      </c>
      <c r="D93" s="75" t="b">
        <f t="shared" si="1"/>
        <v>0</v>
      </c>
    </row>
    <row r="94" spans="1:9">
      <c r="A94" s="74">
        <v>93</v>
      </c>
      <c r="B94" s="74" t="s">
        <v>638</v>
      </c>
      <c r="C94" s="74"/>
      <c r="D94" s="75" t="b">
        <f t="shared" si="1"/>
        <v>1</v>
      </c>
    </row>
    <row r="95" spans="1:9">
      <c r="A95" s="74">
        <v>94</v>
      </c>
      <c r="B95" s="74" t="s">
        <v>597</v>
      </c>
      <c r="C95" s="74"/>
      <c r="D95" s="75" t="b">
        <f t="shared" si="1"/>
        <v>1</v>
      </c>
    </row>
    <row r="96" spans="1:9">
      <c r="A96" s="74">
        <v>95</v>
      </c>
      <c r="B96" s="74" t="s">
        <v>60</v>
      </c>
      <c r="C96" s="74">
        <v>46.7</v>
      </c>
      <c r="D96" s="75" t="b">
        <f t="shared" si="1"/>
        <v>0</v>
      </c>
    </row>
    <row r="97" spans="1:4">
      <c r="A97" s="74">
        <v>96</v>
      </c>
      <c r="B97" s="74" t="s">
        <v>641</v>
      </c>
      <c r="C97" s="74"/>
      <c r="D97" s="75" t="b">
        <f t="shared" si="1"/>
        <v>1</v>
      </c>
    </row>
    <row r="98" spans="1:4">
      <c r="A98" s="74">
        <v>97</v>
      </c>
      <c r="B98" s="74" t="s">
        <v>91</v>
      </c>
      <c r="C98" s="74">
        <v>33</v>
      </c>
      <c r="D98" s="75" t="b">
        <f t="shared" si="1"/>
        <v>0</v>
      </c>
    </row>
    <row r="99" spans="1:4">
      <c r="A99" s="74">
        <v>98</v>
      </c>
      <c r="B99" s="74" t="s">
        <v>643</v>
      </c>
      <c r="C99" s="74">
        <v>36</v>
      </c>
      <c r="D99" s="75" t="b">
        <f t="shared" si="1"/>
        <v>0</v>
      </c>
    </row>
    <row r="100" spans="1:4">
      <c r="A100" s="74">
        <v>99</v>
      </c>
      <c r="B100" s="74" t="s">
        <v>26</v>
      </c>
      <c r="C100" s="74">
        <v>28.7</v>
      </c>
      <c r="D100" s="75" t="b">
        <f t="shared" si="1"/>
        <v>0</v>
      </c>
    </row>
    <row r="101" spans="1:4">
      <c r="A101" s="74">
        <v>100</v>
      </c>
      <c r="B101" s="74" t="s">
        <v>646</v>
      </c>
      <c r="C101" s="74"/>
      <c r="D101" s="75" t="b">
        <f t="shared" si="1"/>
        <v>1</v>
      </c>
    </row>
    <row r="102" spans="1:4">
      <c r="A102" s="74">
        <v>101</v>
      </c>
      <c r="B102" s="74" t="s">
        <v>648</v>
      </c>
      <c r="C102" s="74">
        <v>36.799999999999997</v>
      </c>
      <c r="D102" s="75" t="b">
        <f t="shared" si="1"/>
        <v>0</v>
      </c>
    </row>
    <row r="103" spans="1:4">
      <c r="A103" s="74">
        <v>102</v>
      </c>
      <c r="B103" s="74" t="s">
        <v>635</v>
      </c>
      <c r="C103" s="74">
        <v>32.700000000000003</v>
      </c>
      <c r="D103" s="75" t="b">
        <f t="shared" si="1"/>
        <v>0</v>
      </c>
    </row>
    <row r="104" spans="1:4">
      <c r="A104" s="74">
        <v>103</v>
      </c>
      <c r="B104" s="74" t="s">
        <v>651</v>
      </c>
      <c r="C104" s="74"/>
      <c r="D104" s="75" t="b">
        <f t="shared" si="1"/>
        <v>1</v>
      </c>
    </row>
    <row r="105" spans="1:4">
      <c r="A105" s="74">
        <v>104</v>
      </c>
      <c r="B105" s="74" t="s">
        <v>653</v>
      </c>
      <c r="C105" s="74"/>
      <c r="D105" s="75" t="b">
        <f t="shared" si="1"/>
        <v>1</v>
      </c>
    </row>
    <row r="106" spans="1:4">
      <c r="A106" s="74">
        <v>105</v>
      </c>
      <c r="B106" s="74" t="s">
        <v>589</v>
      </c>
      <c r="C106" s="74"/>
      <c r="D106" s="75" t="b">
        <f t="shared" si="1"/>
        <v>1</v>
      </c>
    </row>
    <row r="107" spans="1:4">
      <c r="A107" s="74">
        <v>106</v>
      </c>
      <c r="B107" s="74" t="s">
        <v>657</v>
      </c>
      <c r="C107" s="74"/>
      <c r="D107" s="75" t="b">
        <f t="shared" si="1"/>
        <v>1</v>
      </c>
    </row>
    <row r="108" spans="1:4">
      <c r="A108" s="74">
        <v>107</v>
      </c>
      <c r="B108" s="74" t="s">
        <v>73</v>
      </c>
      <c r="C108" s="74">
        <v>41.2</v>
      </c>
      <c r="D108" s="75" t="b">
        <f t="shared" si="1"/>
        <v>0</v>
      </c>
    </row>
    <row r="109" spans="1:4">
      <c r="A109" s="74">
        <v>108</v>
      </c>
      <c r="B109" s="74" t="s">
        <v>654</v>
      </c>
      <c r="C109" s="74"/>
      <c r="D109" s="75" t="b">
        <f t="shared" si="1"/>
        <v>1</v>
      </c>
    </row>
    <row r="110" spans="1:4">
      <c r="A110" s="74">
        <v>109</v>
      </c>
      <c r="B110" s="74" t="s">
        <v>660</v>
      </c>
      <c r="C110" s="74">
        <v>37.299999999999997</v>
      </c>
      <c r="D110" s="75" t="b">
        <f t="shared" si="1"/>
        <v>0</v>
      </c>
    </row>
    <row r="111" spans="1:4">
      <c r="A111" s="74">
        <v>110</v>
      </c>
      <c r="B111" s="74" t="s">
        <v>101</v>
      </c>
      <c r="C111" s="74">
        <v>35.1</v>
      </c>
      <c r="D111" s="75" t="b">
        <f t="shared" si="1"/>
        <v>0</v>
      </c>
    </row>
    <row r="112" spans="1:4">
      <c r="A112" s="74">
        <v>111</v>
      </c>
      <c r="B112" s="74" t="s">
        <v>48</v>
      </c>
      <c r="C112" s="74"/>
      <c r="D112" s="75" t="b">
        <f t="shared" si="1"/>
        <v>1</v>
      </c>
    </row>
    <row r="113" spans="1:4">
      <c r="A113" s="74">
        <v>112</v>
      </c>
      <c r="B113" s="74" t="s">
        <v>28</v>
      </c>
      <c r="C113" s="74">
        <v>28.1</v>
      </c>
      <c r="D113" s="75" t="b">
        <f t="shared" si="1"/>
        <v>0</v>
      </c>
    </row>
    <row r="114" spans="1:4">
      <c r="A114" s="74">
        <v>113</v>
      </c>
      <c r="B114" s="74" t="s">
        <v>5</v>
      </c>
      <c r="C114" s="74">
        <v>27.6</v>
      </c>
      <c r="D114" s="75" t="b">
        <f t="shared" si="1"/>
        <v>0</v>
      </c>
    </row>
    <row r="115" spans="1:4">
      <c r="A115" s="74">
        <v>114</v>
      </c>
      <c r="B115" s="74" t="s">
        <v>664</v>
      </c>
      <c r="C115" s="74"/>
      <c r="D115" s="75" t="b">
        <f t="shared" si="1"/>
        <v>1</v>
      </c>
    </row>
    <row r="116" spans="1:4">
      <c r="A116" s="74">
        <v>115</v>
      </c>
      <c r="B116" s="74" t="s">
        <v>640</v>
      </c>
      <c r="C116" s="74"/>
      <c r="D116" s="75" t="b">
        <f t="shared" si="1"/>
        <v>1</v>
      </c>
    </row>
    <row r="117" spans="1:4">
      <c r="A117" s="74">
        <v>116</v>
      </c>
      <c r="B117" s="74" t="s">
        <v>63</v>
      </c>
      <c r="C117" s="74">
        <v>29.6</v>
      </c>
      <c r="D117" s="75" t="b">
        <f t="shared" si="1"/>
        <v>0</v>
      </c>
    </row>
    <row r="118" spans="1:4">
      <c r="A118" s="74">
        <v>117</v>
      </c>
      <c r="B118" s="74" t="s">
        <v>93</v>
      </c>
      <c r="C118" s="74">
        <v>49.2</v>
      </c>
      <c r="D118" s="75" t="b">
        <f t="shared" si="1"/>
        <v>0</v>
      </c>
    </row>
    <row r="119" spans="1:4">
      <c r="A119" s="74">
        <v>118</v>
      </c>
      <c r="B119" s="74" t="s">
        <v>55</v>
      </c>
      <c r="C119" s="74">
        <v>42.4</v>
      </c>
      <c r="D119" s="75" t="b">
        <f t="shared" si="1"/>
        <v>0</v>
      </c>
    </row>
    <row r="120" spans="1:4">
      <c r="A120" s="74">
        <v>119</v>
      </c>
      <c r="B120" s="74" t="s">
        <v>68</v>
      </c>
      <c r="C120" s="74">
        <v>42.3</v>
      </c>
      <c r="D120" s="75" t="b">
        <f t="shared" si="1"/>
        <v>0</v>
      </c>
    </row>
    <row r="121" spans="1:4">
      <c r="A121" s="74">
        <v>120</v>
      </c>
      <c r="B121" s="74" t="s">
        <v>668</v>
      </c>
      <c r="C121" s="74"/>
      <c r="D121" s="75" t="b">
        <f t="shared" si="1"/>
        <v>1</v>
      </c>
    </row>
    <row r="122" spans="1:4">
      <c r="A122" s="74">
        <v>121</v>
      </c>
      <c r="B122" s="74" t="s">
        <v>54</v>
      </c>
      <c r="C122" s="74">
        <v>30.2</v>
      </c>
      <c r="D122" s="75" t="b">
        <f t="shared" si="1"/>
        <v>0</v>
      </c>
    </row>
    <row r="123" spans="1:4">
      <c r="A123" s="74">
        <v>122</v>
      </c>
      <c r="B123" s="74" t="s">
        <v>29</v>
      </c>
      <c r="C123" s="74">
        <v>33.5</v>
      </c>
      <c r="D123" s="75" t="b">
        <f t="shared" si="1"/>
        <v>0</v>
      </c>
    </row>
    <row r="124" spans="1:4">
      <c r="A124" s="74">
        <v>123</v>
      </c>
      <c r="B124" s="74" t="s">
        <v>672</v>
      </c>
      <c r="C124" s="74">
        <v>46</v>
      </c>
      <c r="D124" s="75" t="b">
        <f t="shared" si="1"/>
        <v>0</v>
      </c>
    </row>
    <row r="125" spans="1:4">
      <c r="A125" s="74">
        <v>124</v>
      </c>
      <c r="B125" s="74" t="s">
        <v>671</v>
      </c>
      <c r="C125" s="74"/>
      <c r="D125" s="75" t="b">
        <f t="shared" si="1"/>
        <v>1</v>
      </c>
    </row>
    <row r="126" spans="1:4">
      <c r="A126" s="74">
        <v>125</v>
      </c>
      <c r="B126" s="74" t="s">
        <v>78</v>
      </c>
      <c r="C126" s="74">
        <v>35.799999999999997</v>
      </c>
      <c r="D126" s="75" t="b">
        <f t="shared" si="1"/>
        <v>0</v>
      </c>
    </row>
    <row r="127" spans="1:4">
      <c r="A127" s="74">
        <v>126</v>
      </c>
      <c r="B127" s="74" t="s">
        <v>89</v>
      </c>
      <c r="C127" s="74">
        <v>37.5</v>
      </c>
      <c r="D127" s="75" t="b">
        <f t="shared" si="1"/>
        <v>0</v>
      </c>
    </row>
    <row r="128" spans="1:4">
      <c r="A128" s="74">
        <v>127</v>
      </c>
      <c r="B128" s="74" t="s">
        <v>675</v>
      </c>
      <c r="C128" s="74"/>
      <c r="D128" s="75" t="b">
        <f t="shared" si="1"/>
        <v>1</v>
      </c>
    </row>
    <row r="129" spans="1:4">
      <c r="A129" s="74">
        <v>128</v>
      </c>
      <c r="B129" s="74" t="s">
        <v>676</v>
      </c>
      <c r="C129" s="74"/>
      <c r="D129" s="75" t="b">
        <f t="shared" si="1"/>
        <v>1</v>
      </c>
    </row>
    <row r="130" spans="1:4">
      <c r="A130" s="74">
        <v>129</v>
      </c>
      <c r="B130" s="74" t="s">
        <v>678</v>
      </c>
      <c r="C130" s="74">
        <v>38.299999999999997</v>
      </c>
      <c r="D130" s="75" t="b">
        <f t="shared" si="1"/>
        <v>0</v>
      </c>
    </row>
    <row r="131" spans="1:4">
      <c r="A131" s="74">
        <v>130</v>
      </c>
      <c r="B131" s="74" t="s">
        <v>681</v>
      </c>
      <c r="C131" s="74"/>
      <c r="D131" s="75" t="b">
        <f t="shared" ref="D131:D168" si="2">ISBLANK(C131)</f>
        <v>1</v>
      </c>
    </row>
    <row r="132" spans="1:4">
      <c r="A132" s="74">
        <v>131</v>
      </c>
      <c r="B132" s="74" t="s">
        <v>683</v>
      </c>
      <c r="C132" s="74">
        <v>35.700000000000003</v>
      </c>
      <c r="D132" s="75" t="b">
        <f t="shared" si="2"/>
        <v>0</v>
      </c>
    </row>
    <row r="133" spans="1:4">
      <c r="A133" s="74">
        <v>132</v>
      </c>
      <c r="B133" s="74" t="s">
        <v>656</v>
      </c>
      <c r="C133" s="74">
        <v>38.6</v>
      </c>
      <c r="D133" s="75" t="b">
        <f t="shared" si="2"/>
        <v>0</v>
      </c>
    </row>
    <row r="134" spans="1:4">
      <c r="A134" s="74">
        <v>133</v>
      </c>
      <c r="B134" s="74" t="s">
        <v>88</v>
      </c>
      <c r="C134" s="74">
        <v>35</v>
      </c>
      <c r="D134" s="75" t="b">
        <f t="shared" si="2"/>
        <v>0</v>
      </c>
    </row>
    <row r="135" spans="1:4">
      <c r="A135" s="74">
        <v>134</v>
      </c>
      <c r="B135" s="74" t="s">
        <v>686</v>
      </c>
      <c r="C135" s="74"/>
      <c r="D135" s="75" t="b">
        <f t="shared" si="2"/>
        <v>1</v>
      </c>
    </row>
    <row r="136" spans="1:4">
      <c r="A136" s="74">
        <v>135</v>
      </c>
      <c r="B136" s="74" t="s">
        <v>689</v>
      </c>
      <c r="C136" s="74"/>
      <c r="D136" s="75" t="b">
        <f t="shared" si="2"/>
        <v>1</v>
      </c>
    </row>
    <row r="137" spans="1:4">
      <c r="A137" s="74">
        <v>136</v>
      </c>
      <c r="B137" s="74" t="s">
        <v>620</v>
      </c>
      <c r="C137" s="74"/>
      <c r="D137" s="75" t="b">
        <f t="shared" si="2"/>
        <v>1</v>
      </c>
    </row>
    <row r="138" spans="1:4">
      <c r="A138" s="74">
        <v>137</v>
      </c>
      <c r="B138" s="74" t="s">
        <v>570</v>
      </c>
      <c r="C138" s="74">
        <v>25</v>
      </c>
      <c r="D138" s="75" t="b">
        <f t="shared" si="2"/>
        <v>0</v>
      </c>
    </row>
    <row r="139" spans="1:4">
      <c r="A139" s="74">
        <v>138</v>
      </c>
      <c r="B139" s="74" t="s">
        <v>34</v>
      </c>
      <c r="C139" s="74">
        <v>24.6</v>
      </c>
      <c r="D139" s="75" t="b">
        <f t="shared" si="2"/>
        <v>0</v>
      </c>
    </row>
    <row r="140" spans="1:4">
      <c r="A140" s="74">
        <v>139</v>
      </c>
      <c r="B140" s="74" t="s">
        <v>7</v>
      </c>
      <c r="C140" s="74">
        <v>30</v>
      </c>
      <c r="D140" s="75" t="b">
        <f t="shared" si="2"/>
        <v>0</v>
      </c>
    </row>
    <row r="141" spans="1:4">
      <c r="A141" s="74">
        <v>140</v>
      </c>
      <c r="B141" s="74" t="s">
        <v>659</v>
      </c>
      <c r="C141" s="74"/>
      <c r="D141" s="75" t="b">
        <f t="shared" si="2"/>
        <v>1</v>
      </c>
    </row>
    <row r="142" spans="1:4">
      <c r="A142" s="74">
        <v>141</v>
      </c>
      <c r="B142" s="74" t="s">
        <v>575</v>
      </c>
      <c r="C142" s="74">
        <v>32.1</v>
      </c>
      <c r="D142" s="75" t="b">
        <f t="shared" si="2"/>
        <v>0</v>
      </c>
    </row>
    <row r="143" spans="1:4">
      <c r="A143" s="74">
        <v>142</v>
      </c>
      <c r="B143" s="74" t="s">
        <v>696</v>
      </c>
      <c r="C143" s="74"/>
      <c r="D143" s="75" t="b">
        <f t="shared" si="2"/>
        <v>1</v>
      </c>
    </row>
    <row r="144" spans="1:4">
      <c r="A144" s="74">
        <v>143</v>
      </c>
      <c r="B144" s="74" t="s">
        <v>697</v>
      </c>
      <c r="C144" s="74">
        <v>37.5</v>
      </c>
      <c r="D144" s="75" t="b">
        <f t="shared" si="2"/>
        <v>0</v>
      </c>
    </row>
    <row r="145" spans="1:4">
      <c r="A145" s="74">
        <v>144</v>
      </c>
      <c r="B145" s="74" t="s">
        <v>699</v>
      </c>
      <c r="C145" s="74">
        <v>42.5</v>
      </c>
      <c r="D145" s="75" t="b">
        <f t="shared" si="2"/>
        <v>0</v>
      </c>
    </row>
    <row r="146" spans="1:4">
      <c r="A146" s="74">
        <v>145</v>
      </c>
      <c r="B146" s="74" t="s">
        <v>58</v>
      </c>
      <c r="C146" s="74">
        <v>36.4</v>
      </c>
      <c r="D146" s="75" t="b">
        <f t="shared" si="2"/>
        <v>0</v>
      </c>
    </row>
    <row r="147" spans="1:4">
      <c r="A147" s="74">
        <v>146</v>
      </c>
      <c r="B147" s="74" t="s">
        <v>693</v>
      </c>
      <c r="C147" s="74"/>
      <c r="D147" s="75" t="b">
        <f t="shared" si="2"/>
        <v>1</v>
      </c>
    </row>
    <row r="148" spans="1:4">
      <c r="A148" s="74">
        <v>147</v>
      </c>
      <c r="B148" s="74" t="s">
        <v>701</v>
      </c>
      <c r="C148" s="74"/>
      <c r="D148" s="75" t="b">
        <f t="shared" si="2"/>
        <v>1</v>
      </c>
    </row>
    <row r="149" spans="1:4">
      <c r="A149" s="74">
        <v>148</v>
      </c>
      <c r="B149" s="74" t="s">
        <v>695</v>
      </c>
      <c r="C149" s="74"/>
      <c r="D149" s="75" t="b">
        <f t="shared" si="2"/>
        <v>1</v>
      </c>
    </row>
    <row r="150" spans="1:4">
      <c r="A150" s="74">
        <v>149</v>
      </c>
      <c r="B150" s="74" t="s">
        <v>703</v>
      </c>
      <c r="C150" s="74"/>
      <c r="D150" s="75" t="b">
        <f t="shared" si="2"/>
        <v>1</v>
      </c>
    </row>
    <row r="151" spans="1:4">
      <c r="A151" s="74">
        <v>150</v>
      </c>
      <c r="B151" s="74" t="s">
        <v>587</v>
      </c>
      <c r="C151" s="74"/>
      <c r="D151" s="75" t="b">
        <f t="shared" si="2"/>
        <v>1</v>
      </c>
    </row>
    <row r="152" spans="1:4">
      <c r="A152" s="74">
        <v>151</v>
      </c>
      <c r="B152" s="74" t="s">
        <v>645</v>
      </c>
      <c r="C152" s="74"/>
      <c r="D152" s="75" t="b">
        <f t="shared" si="2"/>
        <v>1</v>
      </c>
    </row>
    <row r="153" spans="1:4">
      <c r="A153" s="74">
        <v>152</v>
      </c>
      <c r="B153" s="74" t="s">
        <v>70</v>
      </c>
      <c r="C153" s="74">
        <v>41.9</v>
      </c>
      <c r="D153" s="75" t="b">
        <f t="shared" si="2"/>
        <v>0</v>
      </c>
    </row>
    <row r="154" spans="1:4">
      <c r="A154" s="74">
        <v>153</v>
      </c>
      <c r="B154" s="74" t="s">
        <v>688</v>
      </c>
      <c r="C154" s="74"/>
      <c r="D154" s="75" t="b">
        <f t="shared" si="2"/>
        <v>1</v>
      </c>
    </row>
    <row r="155" spans="1:4">
      <c r="A155" s="74">
        <v>154</v>
      </c>
      <c r="B155" s="74" t="s">
        <v>708</v>
      </c>
      <c r="C155" s="74">
        <v>40.5</v>
      </c>
      <c r="D155" s="75" t="b">
        <f t="shared" si="2"/>
        <v>0</v>
      </c>
    </row>
    <row r="156" spans="1:4">
      <c r="A156" s="74">
        <v>155</v>
      </c>
      <c r="B156" s="74" t="s">
        <v>710</v>
      </c>
      <c r="C156" s="74"/>
      <c r="D156" s="75" t="b">
        <f t="shared" si="2"/>
        <v>1</v>
      </c>
    </row>
    <row r="157" spans="1:4">
      <c r="A157" s="74">
        <v>156</v>
      </c>
      <c r="B157" s="74" t="s">
        <v>90</v>
      </c>
      <c r="C157" s="74">
        <v>26.1</v>
      </c>
      <c r="D157" s="75" t="b">
        <f t="shared" si="2"/>
        <v>0</v>
      </c>
    </row>
    <row r="158" spans="1:4">
      <c r="A158" s="74">
        <v>157</v>
      </c>
      <c r="B158" s="74" t="s">
        <v>6</v>
      </c>
      <c r="C158" s="74">
        <v>39.700000000000003</v>
      </c>
      <c r="D158" s="75" t="b">
        <f t="shared" si="2"/>
        <v>0</v>
      </c>
    </row>
    <row r="159" spans="1:4">
      <c r="A159" s="74">
        <v>158</v>
      </c>
      <c r="B159" s="74" t="s">
        <v>520</v>
      </c>
      <c r="C159" s="74">
        <v>41.4</v>
      </c>
      <c r="D159" s="75" t="b">
        <f t="shared" si="2"/>
        <v>0</v>
      </c>
    </row>
    <row r="160" spans="1:4">
      <c r="A160" s="74">
        <v>159</v>
      </c>
      <c r="B160" s="74" t="s">
        <v>662</v>
      </c>
      <c r="C160" s="74"/>
      <c r="D160" s="75" t="b">
        <f t="shared" si="2"/>
        <v>1</v>
      </c>
    </row>
    <row r="161" spans="1:4">
      <c r="A161" s="74">
        <v>160</v>
      </c>
      <c r="B161" s="74" t="s">
        <v>79</v>
      </c>
      <c r="C161" s="74"/>
      <c r="D161" s="75" t="b">
        <f t="shared" si="2"/>
        <v>1</v>
      </c>
    </row>
    <row r="162" spans="1:4">
      <c r="A162" s="74">
        <v>161</v>
      </c>
      <c r="B162" s="74" t="s">
        <v>65</v>
      </c>
      <c r="C162" s="74">
        <v>35.700000000000003</v>
      </c>
      <c r="D162" s="75" t="b">
        <f t="shared" si="2"/>
        <v>0</v>
      </c>
    </row>
    <row r="163" spans="1:4">
      <c r="A163" s="74">
        <v>162</v>
      </c>
      <c r="B163" s="74" t="s">
        <v>709</v>
      </c>
      <c r="C163" s="74"/>
      <c r="D163" s="75" t="b">
        <f t="shared" si="2"/>
        <v>1</v>
      </c>
    </row>
    <row r="164" spans="1:4">
      <c r="A164" s="74">
        <v>163</v>
      </c>
      <c r="B164" s="74" t="s">
        <v>680</v>
      </c>
      <c r="C164" s="74"/>
      <c r="D164" s="75" t="b">
        <f t="shared" si="2"/>
        <v>1</v>
      </c>
    </row>
    <row r="165" spans="1:4">
      <c r="A165" s="74">
        <v>164</v>
      </c>
      <c r="B165" s="74" t="s">
        <v>718</v>
      </c>
      <c r="C165" s="74"/>
      <c r="D165" s="75" t="b">
        <f t="shared" si="2"/>
        <v>1</v>
      </c>
    </row>
    <row r="166" spans="1:4">
      <c r="A166" s="74">
        <v>165</v>
      </c>
      <c r="B166" s="74" t="s">
        <v>77</v>
      </c>
      <c r="C166" s="74"/>
      <c r="D166" s="75" t="b">
        <f t="shared" si="2"/>
        <v>1</v>
      </c>
    </row>
    <row r="167" spans="1:4">
      <c r="A167" s="74">
        <v>166</v>
      </c>
      <c r="B167" s="74" t="s">
        <v>704</v>
      </c>
      <c r="C167" s="74"/>
      <c r="D167" s="75" t="b">
        <f t="shared" si="2"/>
        <v>1</v>
      </c>
    </row>
    <row r="168" spans="1:4">
      <c r="A168" s="74">
        <v>167</v>
      </c>
      <c r="B168" s="74" t="s">
        <v>720</v>
      </c>
      <c r="C168" s="74"/>
      <c r="D168" s="75" t="b">
        <f t="shared" si="2"/>
        <v>1</v>
      </c>
    </row>
  </sheetData>
  <autoFilter ref="B1:D168"/>
  <conditionalFormatting sqref="D1:D168">
    <cfRule type="cellIs" dxfId="11" priority="2" operator="equal">
      <formula>TRUE</formula>
    </cfRule>
  </conditionalFormatting>
  <conditionalFormatting sqref="I2:I89">
    <cfRule type="cellIs" dxfId="10" priority="1" operator="equal">
      <formula>TRUE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Лист16"/>
  <dimension ref="A1:W251"/>
  <sheetViews>
    <sheetView topLeftCell="H1" zoomScale="71" workbookViewId="0">
      <selection activeCell="P37" sqref="P37"/>
    </sheetView>
  </sheetViews>
  <sheetFormatPr defaultRowHeight="14.4"/>
  <cols>
    <col min="1" max="1" width="3.88671875" style="65" bestFit="1" customWidth="1"/>
    <col min="2" max="5" width="8.88671875" style="65"/>
    <col min="6" max="6" width="18.44140625" style="65" bestFit="1" customWidth="1"/>
    <col min="7" max="7" width="9.21875" style="65" customWidth="1"/>
    <col min="8" max="8" width="8.88671875" style="65"/>
    <col min="9" max="9" width="26.77734375" style="65" bestFit="1" customWidth="1"/>
    <col min="10" max="11" width="19.21875" style="65" customWidth="1"/>
    <col min="12" max="16" width="8.88671875" style="65"/>
    <col min="17" max="17" width="19.21875" style="84" customWidth="1"/>
    <col min="18" max="18" width="9.88671875" style="84" bestFit="1" customWidth="1"/>
    <col min="19" max="19" width="11.33203125" style="84" customWidth="1"/>
    <col min="20" max="21" width="8.88671875" style="65"/>
    <col min="22" max="22" width="20.88671875" style="65" customWidth="1"/>
    <col min="23" max="23" width="20.77734375" style="65" customWidth="1"/>
    <col min="24" max="16384" width="8.88671875" style="65"/>
  </cols>
  <sheetData>
    <row r="1" spans="1:23">
      <c r="A1" s="74" t="s">
        <v>0</v>
      </c>
      <c r="B1" s="72" t="s">
        <v>1</v>
      </c>
      <c r="C1" s="72" t="s">
        <v>730</v>
      </c>
      <c r="F1" s="72" t="s">
        <v>1</v>
      </c>
      <c r="G1" s="72" t="s">
        <v>510</v>
      </c>
      <c r="I1" s="72" t="s">
        <v>1</v>
      </c>
      <c r="J1" s="72" t="s">
        <v>730</v>
      </c>
      <c r="K1" s="72" t="s">
        <v>510</v>
      </c>
      <c r="L1" s="74" t="s">
        <v>511</v>
      </c>
      <c r="Q1" s="79" t="s">
        <v>1</v>
      </c>
      <c r="R1" s="80" t="s">
        <v>730</v>
      </c>
      <c r="S1" s="79" t="s">
        <v>510</v>
      </c>
      <c r="V1" s="130"/>
      <c r="W1" s="130"/>
    </row>
    <row r="2" spans="1:23">
      <c r="A2" s="74">
        <v>1</v>
      </c>
      <c r="B2" s="75" t="s">
        <v>514</v>
      </c>
      <c r="C2" s="74">
        <v>95800</v>
      </c>
      <c r="F2" s="74" t="s">
        <v>42</v>
      </c>
      <c r="G2" s="74">
        <v>53.9</v>
      </c>
      <c r="I2" s="75" t="s">
        <v>514</v>
      </c>
      <c r="J2" s="74">
        <v>95800</v>
      </c>
      <c r="K2" s="75" t="e">
        <f>VLOOKUP(I2,$F$2:$G$89,2,0)</f>
        <v>#N/A</v>
      </c>
      <c r="L2" s="74" t="b">
        <f>ISERROR(K2)</f>
        <v>1</v>
      </c>
      <c r="Q2" s="81" t="s">
        <v>517</v>
      </c>
      <c r="R2" s="82">
        <v>87700</v>
      </c>
      <c r="S2" s="81">
        <v>26</v>
      </c>
      <c r="V2" s="83"/>
      <c r="W2" s="84"/>
    </row>
    <row r="3" spans="1:23">
      <c r="A3" s="74">
        <v>2</v>
      </c>
      <c r="B3" s="75" t="s">
        <v>517</v>
      </c>
      <c r="C3" s="74">
        <v>87700</v>
      </c>
      <c r="F3" s="74" t="s">
        <v>513</v>
      </c>
      <c r="G3" s="74">
        <v>51.3</v>
      </c>
      <c r="I3" s="75" t="s">
        <v>517</v>
      </c>
      <c r="J3" s="74">
        <v>87700</v>
      </c>
      <c r="K3" s="75">
        <f t="shared" ref="K3:K66" si="0">VLOOKUP(I3,$F$2:$G$89,2,0)</f>
        <v>26</v>
      </c>
      <c r="L3" s="74" t="b">
        <f t="shared" ref="L3:L66" si="1">ISERROR(K3)</f>
        <v>0</v>
      </c>
      <c r="Q3" s="81" t="s">
        <v>4</v>
      </c>
      <c r="R3" s="82">
        <v>83600</v>
      </c>
      <c r="S3" s="81">
        <v>33.1</v>
      </c>
      <c r="V3" s="85"/>
      <c r="W3" s="86"/>
    </row>
    <row r="4" spans="1:23">
      <c r="A4" s="74">
        <v>3</v>
      </c>
      <c r="B4" s="75" t="s">
        <v>4</v>
      </c>
      <c r="C4" s="74">
        <v>83600</v>
      </c>
      <c r="F4" s="74" t="s">
        <v>59</v>
      </c>
      <c r="G4" s="74">
        <v>50.4</v>
      </c>
      <c r="I4" s="75" t="s">
        <v>4</v>
      </c>
      <c r="J4" s="74">
        <v>83600</v>
      </c>
      <c r="K4" s="75">
        <f t="shared" si="0"/>
        <v>33.1</v>
      </c>
      <c r="L4" s="74" t="b">
        <f t="shared" si="1"/>
        <v>0</v>
      </c>
      <c r="Q4" s="81" t="s">
        <v>520</v>
      </c>
      <c r="R4" s="82">
        <v>76400</v>
      </c>
      <c r="S4" s="81">
        <v>41.4</v>
      </c>
      <c r="V4" s="83"/>
      <c r="W4" s="87"/>
    </row>
    <row r="5" spans="1:23">
      <c r="A5" s="74">
        <v>4</v>
      </c>
      <c r="B5" s="75" t="s">
        <v>520</v>
      </c>
      <c r="C5" s="74">
        <v>76400</v>
      </c>
      <c r="F5" s="74" t="s">
        <v>93</v>
      </c>
      <c r="G5" s="74">
        <v>49.2</v>
      </c>
      <c r="I5" s="75" t="s">
        <v>520</v>
      </c>
      <c r="J5" s="74">
        <v>76400</v>
      </c>
      <c r="K5" s="75">
        <f t="shared" si="0"/>
        <v>41.4</v>
      </c>
      <c r="L5" s="74" t="b">
        <f t="shared" si="1"/>
        <v>0</v>
      </c>
      <c r="Q5" s="81" t="s">
        <v>28</v>
      </c>
      <c r="R5" s="82">
        <v>69600</v>
      </c>
      <c r="S5" s="81">
        <v>28.1</v>
      </c>
      <c r="V5" s="84"/>
      <c r="W5" s="88"/>
    </row>
    <row r="6" spans="1:23">
      <c r="A6" s="74">
        <v>5</v>
      </c>
      <c r="B6" s="75" t="s">
        <v>523</v>
      </c>
      <c r="C6" s="74">
        <v>71500</v>
      </c>
      <c r="F6" s="74" t="s">
        <v>53</v>
      </c>
      <c r="G6" s="74">
        <v>48.9</v>
      </c>
      <c r="I6" s="75" t="s">
        <v>523</v>
      </c>
      <c r="J6" s="74">
        <v>71500</v>
      </c>
      <c r="K6" s="75" t="e">
        <f t="shared" si="0"/>
        <v>#N/A</v>
      </c>
      <c r="L6" s="74" t="b">
        <f t="shared" si="1"/>
        <v>1</v>
      </c>
      <c r="Q6" s="81" t="s">
        <v>13</v>
      </c>
      <c r="R6" s="82">
        <v>67900</v>
      </c>
      <c r="S6" s="81">
        <v>30.8</v>
      </c>
    </row>
    <row r="7" spans="1:23">
      <c r="A7" s="74">
        <v>6</v>
      </c>
      <c r="B7" s="75" t="s">
        <v>28</v>
      </c>
      <c r="C7" s="74">
        <v>69600</v>
      </c>
      <c r="F7" s="74" t="s">
        <v>47</v>
      </c>
      <c r="G7" s="74">
        <v>48</v>
      </c>
      <c r="I7" s="75" t="s">
        <v>28</v>
      </c>
      <c r="J7" s="74">
        <v>69600</v>
      </c>
      <c r="K7" s="75">
        <f t="shared" si="0"/>
        <v>28.1</v>
      </c>
      <c r="L7" s="74" t="b">
        <f t="shared" si="1"/>
        <v>0</v>
      </c>
      <c r="Q7" s="81" t="s">
        <v>7</v>
      </c>
      <c r="R7" s="82">
        <v>64600</v>
      </c>
      <c r="S7" s="81">
        <v>30</v>
      </c>
    </row>
    <row r="8" spans="1:23">
      <c r="A8" s="74">
        <v>7</v>
      </c>
      <c r="B8" s="75" t="s">
        <v>527</v>
      </c>
      <c r="C8" s="74">
        <v>69300</v>
      </c>
      <c r="F8" s="74" t="s">
        <v>60</v>
      </c>
      <c r="G8" s="74">
        <v>46.7</v>
      </c>
      <c r="I8" s="75" t="s">
        <v>527</v>
      </c>
      <c r="J8" s="74">
        <v>69300</v>
      </c>
      <c r="K8" s="75" t="e">
        <f t="shared" si="0"/>
        <v>#N/A</v>
      </c>
      <c r="L8" s="74" t="b">
        <f t="shared" si="1"/>
        <v>1</v>
      </c>
      <c r="Q8" s="81" t="s">
        <v>19</v>
      </c>
      <c r="R8" s="82">
        <v>63100</v>
      </c>
      <c r="S8" s="81">
        <v>31.8</v>
      </c>
    </row>
    <row r="9" spans="1:23">
      <c r="A9" s="74">
        <v>8</v>
      </c>
      <c r="B9" s="75" t="s">
        <v>84</v>
      </c>
      <c r="C9" s="74">
        <v>69100</v>
      </c>
      <c r="F9" s="74" t="s">
        <v>672</v>
      </c>
      <c r="G9" s="74">
        <v>46</v>
      </c>
      <c r="I9" s="75" t="s">
        <v>84</v>
      </c>
      <c r="J9" s="74">
        <v>69100</v>
      </c>
      <c r="K9" s="75" t="e">
        <f t="shared" si="0"/>
        <v>#N/A</v>
      </c>
      <c r="L9" s="74" t="b">
        <f t="shared" si="1"/>
        <v>1</v>
      </c>
      <c r="Q9" s="81" t="s">
        <v>37</v>
      </c>
      <c r="R9" s="82">
        <v>62600</v>
      </c>
      <c r="S9" s="81">
        <v>34.299999999999997</v>
      </c>
    </row>
    <row r="10" spans="1:23">
      <c r="A10" s="74">
        <v>9</v>
      </c>
      <c r="B10" s="75" t="s">
        <v>13</v>
      </c>
      <c r="C10" s="74">
        <v>67900</v>
      </c>
      <c r="F10" s="74" t="s">
        <v>96</v>
      </c>
      <c r="G10" s="74">
        <v>45.4</v>
      </c>
      <c r="I10" s="75" t="s">
        <v>13</v>
      </c>
      <c r="J10" s="74">
        <v>67900</v>
      </c>
      <c r="K10" s="75">
        <f t="shared" si="0"/>
        <v>30.8</v>
      </c>
      <c r="L10" s="74" t="b">
        <f t="shared" si="1"/>
        <v>0</v>
      </c>
      <c r="Q10" s="81" t="s">
        <v>8</v>
      </c>
      <c r="R10" s="82">
        <v>58400</v>
      </c>
      <c r="S10" s="81">
        <v>32.5</v>
      </c>
    </row>
    <row r="11" spans="1:23">
      <c r="A11" s="74">
        <v>10</v>
      </c>
      <c r="B11" s="75" t="s">
        <v>69</v>
      </c>
      <c r="C11" s="74">
        <v>66200</v>
      </c>
      <c r="F11" s="74" t="s">
        <v>567</v>
      </c>
      <c r="G11" s="74">
        <v>43.7</v>
      </c>
      <c r="I11" s="75" t="s">
        <v>69</v>
      </c>
      <c r="J11" s="74">
        <v>66200</v>
      </c>
      <c r="K11" s="75" t="e">
        <f t="shared" si="0"/>
        <v>#N/A</v>
      </c>
      <c r="L11" s="74" t="b">
        <f t="shared" si="1"/>
        <v>1</v>
      </c>
      <c r="Q11" s="81" t="s">
        <v>26</v>
      </c>
      <c r="R11" s="82">
        <v>55900</v>
      </c>
      <c r="S11" s="81">
        <v>28.7</v>
      </c>
    </row>
    <row r="12" spans="1:23">
      <c r="A12" s="74">
        <v>11</v>
      </c>
      <c r="B12" s="75" t="s">
        <v>7</v>
      </c>
      <c r="C12" s="74">
        <v>64600</v>
      </c>
      <c r="F12" s="74" t="s">
        <v>533</v>
      </c>
      <c r="G12" s="74">
        <v>43</v>
      </c>
      <c r="I12" s="75" t="s">
        <v>7</v>
      </c>
      <c r="J12" s="74">
        <v>64600</v>
      </c>
      <c r="K12" s="75">
        <f t="shared" si="0"/>
        <v>30</v>
      </c>
      <c r="L12" s="74" t="b">
        <f t="shared" si="1"/>
        <v>0</v>
      </c>
      <c r="Q12" s="81" t="s">
        <v>18</v>
      </c>
      <c r="R12" s="82">
        <v>55500</v>
      </c>
      <c r="S12" s="81">
        <v>32.4</v>
      </c>
    </row>
    <row r="13" spans="1:23">
      <c r="A13" s="74">
        <v>12</v>
      </c>
      <c r="B13" s="75" t="s">
        <v>19</v>
      </c>
      <c r="C13" s="74">
        <v>63100</v>
      </c>
      <c r="F13" s="74" t="s">
        <v>540</v>
      </c>
      <c r="G13" s="74">
        <v>42.6</v>
      </c>
      <c r="I13" s="75" t="s">
        <v>19</v>
      </c>
      <c r="J13" s="74">
        <v>63100</v>
      </c>
      <c r="K13" s="75">
        <f t="shared" si="0"/>
        <v>31.8</v>
      </c>
      <c r="L13" s="74" t="b">
        <f t="shared" si="1"/>
        <v>0</v>
      </c>
      <c r="Q13" s="81" t="s">
        <v>545</v>
      </c>
      <c r="R13" s="82">
        <v>54600</v>
      </c>
      <c r="S13" s="81">
        <v>33.700000000000003</v>
      </c>
    </row>
    <row r="14" spans="1:23">
      <c r="A14" s="74">
        <v>13</v>
      </c>
      <c r="B14" s="75" t="s">
        <v>37</v>
      </c>
      <c r="C14" s="74">
        <v>62600</v>
      </c>
      <c r="F14" s="74" t="s">
        <v>699</v>
      </c>
      <c r="G14" s="74">
        <v>42.5</v>
      </c>
      <c r="I14" s="75" t="s">
        <v>37</v>
      </c>
      <c r="J14" s="74">
        <v>62600</v>
      </c>
      <c r="K14" s="75">
        <f t="shared" si="0"/>
        <v>34.299999999999997</v>
      </c>
      <c r="L14" s="74" t="b">
        <f t="shared" si="1"/>
        <v>0</v>
      </c>
      <c r="Q14" s="81" t="s">
        <v>22</v>
      </c>
      <c r="R14" s="82">
        <v>51900</v>
      </c>
      <c r="S14" s="81">
        <v>35.200000000000003</v>
      </c>
    </row>
    <row r="15" spans="1:23">
      <c r="A15" s="74">
        <v>14</v>
      </c>
      <c r="B15" s="75" t="s">
        <v>43</v>
      </c>
      <c r="C15" s="74">
        <v>61200</v>
      </c>
      <c r="F15" s="74" t="s">
        <v>55</v>
      </c>
      <c r="G15" s="74">
        <v>42.4</v>
      </c>
      <c r="I15" s="75" t="s">
        <v>43</v>
      </c>
      <c r="J15" s="74">
        <v>61200</v>
      </c>
      <c r="K15" s="75" t="e">
        <f t="shared" si="0"/>
        <v>#N/A</v>
      </c>
      <c r="L15" s="74" t="b">
        <f t="shared" si="1"/>
        <v>1</v>
      </c>
      <c r="Q15" s="81" t="s">
        <v>15</v>
      </c>
      <c r="R15" s="82">
        <v>49900</v>
      </c>
      <c r="S15" s="81">
        <v>32.700000000000003</v>
      </c>
    </row>
    <row r="16" spans="1:23">
      <c r="A16" s="74">
        <v>15</v>
      </c>
      <c r="B16" s="75" t="s">
        <v>39</v>
      </c>
      <c r="C16" s="74">
        <v>59100</v>
      </c>
      <c r="F16" s="74" t="s">
        <v>68</v>
      </c>
      <c r="G16" s="74">
        <v>42.3</v>
      </c>
      <c r="I16" s="75" t="s">
        <v>39</v>
      </c>
      <c r="J16" s="74">
        <v>59100</v>
      </c>
      <c r="K16" s="75" t="e">
        <f t="shared" si="0"/>
        <v>#N/A</v>
      </c>
      <c r="L16" s="74" t="b">
        <f t="shared" si="1"/>
        <v>1</v>
      </c>
      <c r="Q16" s="81" t="s">
        <v>46</v>
      </c>
      <c r="R16" s="82">
        <v>49900</v>
      </c>
      <c r="S16" s="81">
        <v>25</v>
      </c>
    </row>
    <row r="17" spans="1:19">
      <c r="A17" s="74">
        <v>16</v>
      </c>
      <c r="B17" s="75" t="s">
        <v>8</v>
      </c>
      <c r="C17" s="74">
        <v>58400</v>
      </c>
      <c r="F17" s="74" t="s">
        <v>100</v>
      </c>
      <c r="G17" s="74">
        <v>42</v>
      </c>
      <c r="I17" s="75" t="s">
        <v>8</v>
      </c>
      <c r="J17" s="74">
        <v>58400</v>
      </c>
      <c r="K17" s="75">
        <f t="shared" si="0"/>
        <v>32.5</v>
      </c>
      <c r="L17" s="74" t="b">
        <f t="shared" si="1"/>
        <v>0</v>
      </c>
      <c r="Q17" s="81" t="s">
        <v>10</v>
      </c>
      <c r="R17" s="82">
        <v>49500</v>
      </c>
      <c r="S17" s="81">
        <v>38.6</v>
      </c>
    </row>
    <row r="18" spans="1:19">
      <c r="A18" s="74">
        <v>17</v>
      </c>
      <c r="B18" s="75" t="s">
        <v>45</v>
      </c>
      <c r="C18" s="74">
        <v>58100</v>
      </c>
      <c r="F18" s="74" t="s">
        <v>70</v>
      </c>
      <c r="G18" s="74">
        <v>41.9</v>
      </c>
      <c r="I18" s="75" t="s">
        <v>45</v>
      </c>
      <c r="J18" s="74">
        <v>58100</v>
      </c>
      <c r="K18" s="75" t="e">
        <f t="shared" si="0"/>
        <v>#N/A</v>
      </c>
      <c r="L18" s="74" t="b">
        <f t="shared" si="1"/>
        <v>1</v>
      </c>
      <c r="Q18" s="81" t="s">
        <v>24</v>
      </c>
      <c r="R18" s="82">
        <v>48400</v>
      </c>
      <c r="S18" s="81">
        <v>35.700000000000003</v>
      </c>
    </row>
    <row r="19" spans="1:19">
      <c r="A19" s="74">
        <v>18</v>
      </c>
      <c r="B19" s="75" t="s">
        <v>26</v>
      </c>
      <c r="C19" s="74">
        <v>55900</v>
      </c>
      <c r="F19" s="74" t="s">
        <v>520</v>
      </c>
      <c r="G19" s="74">
        <v>41.4</v>
      </c>
      <c r="I19" s="75" t="s">
        <v>26</v>
      </c>
      <c r="J19" s="74">
        <v>55900</v>
      </c>
      <c r="K19" s="75">
        <f t="shared" si="0"/>
        <v>28.7</v>
      </c>
      <c r="L19" s="74" t="b">
        <f t="shared" si="1"/>
        <v>0</v>
      </c>
      <c r="Q19" s="81" t="s">
        <v>16</v>
      </c>
      <c r="R19" s="82">
        <v>46700</v>
      </c>
      <c r="S19" s="81">
        <v>30.3</v>
      </c>
    </row>
    <row r="20" spans="1:19">
      <c r="A20" s="74">
        <v>19</v>
      </c>
      <c r="B20" s="75" t="s">
        <v>18</v>
      </c>
      <c r="C20" s="74">
        <v>55500</v>
      </c>
      <c r="F20" s="74" t="s">
        <v>38</v>
      </c>
      <c r="G20" s="74">
        <v>41.3</v>
      </c>
      <c r="I20" s="75" t="s">
        <v>18</v>
      </c>
      <c r="J20" s="74">
        <v>55500</v>
      </c>
      <c r="K20" s="75">
        <f t="shared" si="0"/>
        <v>32.4</v>
      </c>
      <c r="L20" s="74" t="b">
        <f t="shared" si="1"/>
        <v>0</v>
      </c>
      <c r="Q20" s="81" t="s">
        <v>35</v>
      </c>
      <c r="R20" s="82">
        <v>45800</v>
      </c>
      <c r="S20" s="81">
        <v>34.700000000000003</v>
      </c>
    </row>
    <row r="21" spans="1:19">
      <c r="A21" s="74">
        <v>20</v>
      </c>
      <c r="B21" s="75" t="s">
        <v>545</v>
      </c>
      <c r="C21" s="74">
        <v>54600</v>
      </c>
      <c r="F21" s="74" t="s">
        <v>86</v>
      </c>
      <c r="G21" s="74">
        <v>41.3</v>
      </c>
      <c r="I21" s="75" t="s">
        <v>545</v>
      </c>
      <c r="J21" s="74">
        <v>54600</v>
      </c>
      <c r="K21" s="75">
        <f t="shared" si="0"/>
        <v>33.700000000000003</v>
      </c>
      <c r="L21" s="74" t="b">
        <f t="shared" si="1"/>
        <v>0</v>
      </c>
      <c r="Q21" s="81" t="s">
        <v>54</v>
      </c>
      <c r="R21" s="82">
        <v>43300</v>
      </c>
      <c r="S21" s="81">
        <v>30.2</v>
      </c>
    </row>
    <row r="22" spans="1:19">
      <c r="A22" s="74">
        <v>21</v>
      </c>
      <c r="B22" s="75" t="s">
        <v>22</v>
      </c>
      <c r="C22" s="74">
        <v>51900</v>
      </c>
      <c r="F22" s="74" t="s">
        <v>73</v>
      </c>
      <c r="G22" s="74">
        <v>41.2</v>
      </c>
      <c r="I22" s="75" t="s">
        <v>22</v>
      </c>
      <c r="J22" s="74">
        <v>51900</v>
      </c>
      <c r="K22" s="75">
        <f t="shared" si="0"/>
        <v>35.200000000000003</v>
      </c>
      <c r="L22" s="74" t="b">
        <f t="shared" si="1"/>
        <v>0</v>
      </c>
      <c r="Q22" s="81" t="s">
        <v>71</v>
      </c>
      <c r="R22" s="82">
        <v>41900</v>
      </c>
      <c r="S22" s="81">
        <v>29.6</v>
      </c>
    </row>
    <row r="23" spans="1:19">
      <c r="A23" s="74">
        <v>22</v>
      </c>
      <c r="B23" s="75" t="s">
        <v>57</v>
      </c>
      <c r="C23" s="74">
        <v>50100</v>
      </c>
      <c r="F23" s="74" t="s">
        <v>708</v>
      </c>
      <c r="G23" s="74">
        <v>40.5</v>
      </c>
      <c r="I23" s="75" t="s">
        <v>57</v>
      </c>
      <c r="J23" s="74">
        <v>50100</v>
      </c>
      <c r="K23" s="75" t="e">
        <f t="shared" si="0"/>
        <v>#N/A</v>
      </c>
      <c r="L23" s="74" t="b">
        <f t="shared" si="1"/>
        <v>1</v>
      </c>
      <c r="Q23" s="81" t="s">
        <v>78</v>
      </c>
      <c r="R23" s="82">
        <v>41900</v>
      </c>
      <c r="S23" s="81">
        <v>35.799999999999997</v>
      </c>
    </row>
    <row r="24" spans="1:19">
      <c r="A24" s="74">
        <v>23</v>
      </c>
      <c r="B24" s="75" t="s">
        <v>15</v>
      </c>
      <c r="C24" s="74">
        <v>49900</v>
      </c>
      <c r="F24" s="74" t="s">
        <v>6</v>
      </c>
      <c r="G24" s="74">
        <v>39.700000000000003</v>
      </c>
      <c r="I24" s="75" t="s">
        <v>15</v>
      </c>
      <c r="J24" s="74">
        <v>49900</v>
      </c>
      <c r="K24" s="75">
        <f t="shared" si="0"/>
        <v>32.700000000000003</v>
      </c>
      <c r="L24" s="74" t="b">
        <f t="shared" si="1"/>
        <v>0</v>
      </c>
      <c r="Q24" s="81" t="s">
        <v>29</v>
      </c>
      <c r="R24" s="82">
        <v>41500</v>
      </c>
      <c r="S24" s="81">
        <v>33.5</v>
      </c>
    </row>
    <row r="25" spans="1:19">
      <c r="A25" s="74">
        <v>24</v>
      </c>
      <c r="B25" s="75" t="s">
        <v>46</v>
      </c>
      <c r="C25" s="74">
        <v>49900</v>
      </c>
      <c r="F25" s="74" t="s">
        <v>627</v>
      </c>
      <c r="G25" s="74">
        <v>38.799999999999997</v>
      </c>
      <c r="I25" s="75" t="s">
        <v>46</v>
      </c>
      <c r="J25" s="74">
        <v>49900</v>
      </c>
      <c r="K25" s="75">
        <f t="shared" si="0"/>
        <v>25</v>
      </c>
      <c r="L25" s="74" t="b">
        <f t="shared" si="1"/>
        <v>0</v>
      </c>
      <c r="Q25" s="81" t="s">
        <v>51</v>
      </c>
      <c r="R25" s="82">
        <v>40400</v>
      </c>
      <c r="S25" s="81">
        <v>29.7</v>
      </c>
    </row>
    <row r="26" spans="1:19">
      <c r="A26" s="74">
        <v>25</v>
      </c>
      <c r="B26" s="75" t="s">
        <v>10</v>
      </c>
      <c r="C26" s="74">
        <v>49500</v>
      </c>
      <c r="F26" s="74" t="s">
        <v>10</v>
      </c>
      <c r="G26" s="74">
        <v>38.6</v>
      </c>
      <c r="I26" s="75" t="s">
        <v>10</v>
      </c>
      <c r="J26" s="74">
        <v>49500</v>
      </c>
      <c r="K26" s="75">
        <f t="shared" si="0"/>
        <v>38.6</v>
      </c>
      <c r="L26" s="74" t="b">
        <f t="shared" si="1"/>
        <v>0</v>
      </c>
      <c r="Q26" s="81" t="s">
        <v>93</v>
      </c>
      <c r="R26" s="82">
        <v>39300</v>
      </c>
      <c r="S26" s="81">
        <v>49.2</v>
      </c>
    </row>
    <row r="27" spans="1:19">
      <c r="A27" s="74">
        <v>26</v>
      </c>
      <c r="B27" s="75" t="s">
        <v>24</v>
      </c>
      <c r="C27" s="74">
        <v>48400</v>
      </c>
      <c r="F27" s="74" t="s">
        <v>656</v>
      </c>
      <c r="G27" s="74">
        <v>38.6</v>
      </c>
      <c r="I27" s="75" t="s">
        <v>24</v>
      </c>
      <c r="J27" s="74">
        <v>48400</v>
      </c>
      <c r="K27" s="75">
        <f t="shared" si="0"/>
        <v>35.700000000000003</v>
      </c>
      <c r="L27" s="74" t="b">
        <f t="shared" si="1"/>
        <v>0</v>
      </c>
      <c r="Q27" s="81" t="s">
        <v>570</v>
      </c>
      <c r="R27" s="82">
        <v>37500</v>
      </c>
      <c r="S27" s="81">
        <v>25</v>
      </c>
    </row>
    <row r="28" spans="1:19">
      <c r="A28" s="74">
        <v>27</v>
      </c>
      <c r="B28" s="75" t="s">
        <v>16</v>
      </c>
      <c r="C28" s="74">
        <v>46700</v>
      </c>
      <c r="F28" s="74" t="s">
        <v>85</v>
      </c>
      <c r="G28" s="74">
        <v>38.5</v>
      </c>
      <c r="I28" s="75" t="s">
        <v>16</v>
      </c>
      <c r="J28" s="74">
        <v>46700</v>
      </c>
      <c r="K28" s="75">
        <f t="shared" si="0"/>
        <v>30.3</v>
      </c>
      <c r="L28" s="74" t="b">
        <f t="shared" si="1"/>
        <v>0</v>
      </c>
      <c r="Q28" s="81" t="s">
        <v>70</v>
      </c>
      <c r="R28" s="82">
        <v>37300</v>
      </c>
      <c r="S28" s="81">
        <v>41.9</v>
      </c>
    </row>
    <row r="29" spans="1:19">
      <c r="A29" s="74">
        <v>28</v>
      </c>
      <c r="B29" s="75" t="s">
        <v>35</v>
      </c>
      <c r="C29" s="74">
        <v>45800</v>
      </c>
      <c r="F29" s="74" t="s">
        <v>76</v>
      </c>
      <c r="G29" s="74">
        <v>38.4</v>
      </c>
      <c r="I29" s="75" t="s">
        <v>35</v>
      </c>
      <c r="J29" s="74">
        <v>45800</v>
      </c>
      <c r="K29" s="75">
        <f t="shared" si="0"/>
        <v>34.700000000000003</v>
      </c>
      <c r="L29" s="74" t="b">
        <f t="shared" si="1"/>
        <v>0</v>
      </c>
      <c r="Q29" s="81" t="s">
        <v>20</v>
      </c>
      <c r="R29" s="82">
        <v>36800</v>
      </c>
      <c r="S29" s="81">
        <v>32.9</v>
      </c>
    </row>
    <row r="30" spans="1:19">
      <c r="A30" s="74">
        <v>29</v>
      </c>
      <c r="B30" s="75" t="s">
        <v>66</v>
      </c>
      <c r="C30" s="74">
        <v>45600</v>
      </c>
      <c r="F30" s="74" t="s">
        <v>678</v>
      </c>
      <c r="G30" s="74">
        <v>38.299999999999997</v>
      </c>
      <c r="I30" s="75" t="s">
        <v>66</v>
      </c>
      <c r="J30" s="74">
        <v>45600</v>
      </c>
      <c r="K30" s="75" t="e">
        <f t="shared" si="0"/>
        <v>#N/A</v>
      </c>
      <c r="L30" s="74" t="b">
        <f t="shared" si="1"/>
        <v>1</v>
      </c>
      <c r="Q30" s="81" t="s">
        <v>89</v>
      </c>
      <c r="R30" s="82">
        <v>36500</v>
      </c>
      <c r="S30" s="81">
        <v>37.5</v>
      </c>
    </row>
    <row r="31" spans="1:19">
      <c r="A31" s="74">
        <v>30</v>
      </c>
      <c r="B31" s="75" t="s">
        <v>54</v>
      </c>
      <c r="C31" s="74">
        <v>43300</v>
      </c>
      <c r="F31" s="74" t="s">
        <v>531</v>
      </c>
      <c r="G31" s="74">
        <v>37.9</v>
      </c>
      <c r="I31" s="75" t="s">
        <v>54</v>
      </c>
      <c r="J31" s="74">
        <v>43300</v>
      </c>
      <c r="K31" s="75">
        <f t="shared" si="0"/>
        <v>30.2</v>
      </c>
      <c r="L31" s="74" t="b">
        <f t="shared" si="1"/>
        <v>0</v>
      </c>
      <c r="Q31" s="81" t="s">
        <v>575</v>
      </c>
      <c r="R31" s="82">
        <v>35200</v>
      </c>
      <c r="S31" s="81">
        <v>32.1</v>
      </c>
    </row>
    <row r="32" spans="1:19">
      <c r="A32" s="74">
        <v>31</v>
      </c>
      <c r="B32" s="75" t="s">
        <v>71</v>
      </c>
      <c r="C32" s="74">
        <v>41900</v>
      </c>
      <c r="F32" s="74" t="s">
        <v>89</v>
      </c>
      <c r="G32" s="74">
        <v>37.5</v>
      </c>
      <c r="I32" s="75" t="s">
        <v>71</v>
      </c>
      <c r="J32" s="74">
        <v>41900</v>
      </c>
      <c r="K32" s="75">
        <f t="shared" si="0"/>
        <v>29.6</v>
      </c>
      <c r="L32" s="74" t="b">
        <f t="shared" si="1"/>
        <v>0</v>
      </c>
      <c r="Q32" s="81" t="s">
        <v>86</v>
      </c>
      <c r="R32" s="82">
        <v>33600</v>
      </c>
      <c r="S32" s="81">
        <v>41.3</v>
      </c>
    </row>
    <row r="33" spans="1:19">
      <c r="A33" s="74">
        <v>32</v>
      </c>
      <c r="B33" s="75" t="s">
        <v>78</v>
      </c>
      <c r="C33" s="74">
        <v>41900</v>
      </c>
      <c r="F33" s="74" t="s">
        <v>697</v>
      </c>
      <c r="G33" s="74">
        <v>37.5</v>
      </c>
      <c r="I33" s="75" t="s">
        <v>78</v>
      </c>
      <c r="J33" s="74">
        <v>41900</v>
      </c>
      <c r="K33" s="75">
        <f t="shared" si="0"/>
        <v>35.799999999999997</v>
      </c>
      <c r="L33" s="74" t="b">
        <f t="shared" si="1"/>
        <v>0</v>
      </c>
      <c r="Q33" s="81" t="s">
        <v>73</v>
      </c>
      <c r="R33" s="82">
        <v>33400</v>
      </c>
      <c r="S33" s="81">
        <v>41.2</v>
      </c>
    </row>
    <row r="34" spans="1:19">
      <c r="A34" s="74">
        <v>33</v>
      </c>
      <c r="B34" s="75" t="s">
        <v>561</v>
      </c>
      <c r="C34" s="74">
        <v>41800</v>
      </c>
      <c r="F34" s="74" t="s">
        <v>660</v>
      </c>
      <c r="G34" s="74">
        <v>37.299999999999997</v>
      </c>
      <c r="I34" s="75" t="s">
        <v>561</v>
      </c>
      <c r="J34" s="74">
        <v>41800</v>
      </c>
      <c r="K34" s="75" t="e">
        <f t="shared" si="0"/>
        <v>#N/A</v>
      </c>
      <c r="L34" s="74" t="b">
        <f t="shared" si="1"/>
        <v>1</v>
      </c>
      <c r="Q34" s="81" t="s">
        <v>94</v>
      </c>
      <c r="R34" s="82">
        <v>30800</v>
      </c>
      <c r="S34" s="81">
        <v>27.8</v>
      </c>
    </row>
    <row r="35" spans="1:19">
      <c r="A35" s="74">
        <v>34</v>
      </c>
      <c r="B35" s="75" t="s">
        <v>50</v>
      </c>
      <c r="C35" s="74">
        <v>41700</v>
      </c>
      <c r="F35" s="74" t="s">
        <v>552</v>
      </c>
      <c r="G35" s="74">
        <v>37.200000000000003</v>
      </c>
      <c r="I35" s="75" t="s">
        <v>50</v>
      </c>
      <c r="J35" s="74">
        <v>41700</v>
      </c>
      <c r="K35" s="75" t="e">
        <f t="shared" si="0"/>
        <v>#N/A</v>
      </c>
      <c r="L35" s="74" t="b">
        <f t="shared" si="1"/>
        <v>1</v>
      </c>
      <c r="Q35" s="81" t="s">
        <v>6</v>
      </c>
      <c r="R35" s="82">
        <v>28800</v>
      </c>
      <c r="S35" s="81">
        <v>39.700000000000003</v>
      </c>
    </row>
    <row r="36" spans="1:19">
      <c r="A36" s="74">
        <v>35</v>
      </c>
      <c r="B36" s="75" t="s">
        <v>29</v>
      </c>
      <c r="C36" s="74">
        <v>41500</v>
      </c>
      <c r="F36" s="74" t="s">
        <v>648</v>
      </c>
      <c r="G36" s="74">
        <v>36.799999999999997</v>
      </c>
      <c r="I36" s="75" t="s">
        <v>29</v>
      </c>
      <c r="J36" s="74">
        <v>41500</v>
      </c>
      <c r="K36" s="75">
        <f t="shared" si="0"/>
        <v>33.5</v>
      </c>
      <c r="L36" s="74" t="b">
        <f t="shared" si="1"/>
        <v>0</v>
      </c>
      <c r="Q36" s="81" t="s">
        <v>38</v>
      </c>
      <c r="R36" s="82">
        <v>26500</v>
      </c>
      <c r="S36" s="81">
        <v>41.3</v>
      </c>
    </row>
    <row r="37" spans="1:19">
      <c r="A37" s="74">
        <v>36</v>
      </c>
      <c r="B37" s="75" t="s">
        <v>563</v>
      </c>
      <c r="C37" s="74">
        <v>40600</v>
      </c>
      <c r="F37" s="74" t="s">
        <v>98</v>
      </c>
      <c r="G37" s="74">
        <v>36.4</v>
      </c>
      <c r="I37" s="75" t="s">
        <v>563</v>
      </c>
      <c r="J37" s="74">
        <v>40600</v>
      </c>
      <c r="K37" s="75" t="e">
        <f t="shared" si="0"/>
        <v>#N/A</v>
      </c>
      <c r="L37" s="74" t="b">
        <f t="shared" si="1"/>
        <v>1</v>
      </c>
      <c r="Q37" s="81" t="s">
        <v>47</v>
      </c>
      <c r="R37" s="82">
        <v>24900</v>
      </c>
      <c r="S37" s="81">
        <v>48</v>
      </c>
    </row>
    <row r="38" spans="1:19">
      <c r="A38" s="74">
        <v>37</v>
      </c>
      <c r="B38" s="75" t="s">
        <v>564</v>
      </c>
      <c r="C38" s="74">
        <v>40500</v>
      </c>
      <c r="F38" s="74" t="s">
        <v>58</v>
      </c>
      <c r="G38" s="74">
        <v>36.4</v>
      </c>
      <c r="I38" s="75" t="s">
        <v>564</v>
      </c>
      <c r="J38" s="74">
        <v>40500</v>
      </c>
      <c r="K38" s="75" t="e">
        <f t="shared" si="0"/>
        <v>#N/A</v>
      </c>
      <c r="L38" s="74" t="b">
        <f t="shared" si="1"/>
        <v>1</v>
      </c>
      <c r="Q38" s="81" t="s">
        <v>88</v>
      </c>
      <c r="R38" s="82">
        <v>23900</v>
      </c>
      <c r="S38" s="81">
        <v>35</v>
      </c>
    </row>
    <row r="39" spans="1:19">
      <c r="A39" s="74">
        <v>38</v>
      </c>
      <c r="B39" s="75" t="s">
        <v>538</v>
      </c>
      <c r="C39" s="74">
        <v>40400</v>
      </c>
      <c r="F39" s="74" t="s">
        <v>643</v>
      </c>
      <c r="G39" s="74">
        <v>36</v>
      </c>
      <c r="I39" s="75" t="s">
        <v>538</v>
      </c>
      <c r="J39" s="74">
        <v>40400</v>
      </c>
      <c r="K39" s="75" t="e">
        <f t="shared" si="0"/>
        <v>#N/A</v>
      </c>
      <c r="L39" s="74" t="b">
        <f t="shared" si="1"/>
        <v>1</v>
      </c>
      <c r="Q39" s="81" t="s">
        <v>567</v>
      </c>
      <c r="R39" s="82">
        <v>22800</v>
      </c>
      <c r="S39" s="81">
        <v>43.7</v>
      </c>
    </row>
    <row r="40" spans="1:19">
      <c r="A40" s="74">
        <v>39</v>
      </c>
      <c r="B40" s="75" t="s">
        <v>51</v>
      </c>
      <c r="C40" s="74">
        <v>40400</v>
      </c>
      <c r="F40" s="74" t="s">
        <v>78</v>
      </c>
      <c r="G40" s="74">
        <v>35.799999999999997</v>
      </c>
      <c r="I40" s="75" t="s">
        <v>51</v>
      </c>
      <c r="J40" s="74">
        <v>40400</v>
      </c>
      <c r="K40" s="75">
        <f t="shared" si="0"/>
        <v>29.7</v>
      </c>
      <c r="L40" s="74" t="b">
        <f t="shared" si="1"/>
        <v>0</v>
      </c>
      <c r="Q40" s="81" t="s">
        <v>97</v>
      </c>
      <c r="R40" s="82">
        <v>22600</v>
      </c>
      <c r="S40" s="81">
        <v>25.2</v>
      </c>
    </row>
    <row r="41" spans="1:19">
      <c r="A41" s="74">
        <v>40</v>
      </c>
      <c r="B41" s="75" t="s">
        <v>93</v>
      </c>
      <c r="C41" s="74">
        <v>39300</v>
      </c>
      <c r="F41" s="74" t="s">
        <v>24</v>
      </c>
      <c r="G41" s="74">
        <v>35.700000000000003</v>
      </c>
      <c r="I41" s="75" t="s">
        <v>93</v>
      </c>
      <c r="J41" s="74">
        <v>39300</v>
      </c>
      <c r="K41" s="75">
        <f t="shared" si="0"/>
        <v>49.2</v>
      </c>
      <c r="L41" s="74" t="b">
        <f t="shared" si="1"/>
        <v>0</v>
      </c>
      <c r="Q41" s="81" t="s">
        <v>85</v>
      </c>
      <c r="R41" s="82">
        <v>21500</v>
      </c>
      <c r="S41" s="81">
        <v>38.5</v>
      </c>
    </row>
    <row r="42" spans="1:19">
      <c r="A42" s="74">
        <v>41</v>
      </c>
      <c r="B42" s="75" t="s">
        <v>570</v>
      </c>
      <c r="C42" s="74">
        <v>37500</v>
      </c>
      <c r="F42" s="74" t="s">
        <v>683</v>
      </c>
      <c r="G42" s="74">
        <v>35.700000000000003</v>
      </c>
      <c r="I42" s="75" t="s">
        <v>570</v>
      </c>
      <c r="J42" s="74">
        <v>37500</v>
      </c>
      <c r="K42" s="75">
        <f t="shared" si="0"/>
        <v>25</v>
      </c>
      <c r="L42" s="74" t="b">
        <f t="shared" si="1"/>
        <v>0</v>
      </c>
      <c r="Q42" s="81" t="s">
        <v>60</v>
      </c>
      <c r="R42" s="82">
        <v>21500</v>
      </c>
      <c r="S42" s="81">
        <v>46.7</v>
      </c>
    </row>
    <row r="43" spans="1:19">
      <c r="A43" s="74">
        <v>42</v>
      </c>
      <c r="B43" s="75" t="s">
        <v>70</v>
      </c>
      <c r="C43" s="74">
        <v>37300</v>
      </c>
      <c r="F43" s="74" t="s">
        <v>65</v>
      </c>
      <c r="G43" s="74">
        <v>35.700000000000003</v>
      </c>
      <c r="I43" s="75" t="s">
        <v>70</v>
      </c>
      <c r="J43" s="74">
        <v>37300</v>
      </c>
      <c r="K43" s="75">
        <f t="shared" si="0"/>
        <v>41.9</v>
      </c>
      <c r="L43" s="74" t="b">
        <f t="shared" si="1"/>
        <v>0</v>
      </c>
      <c r="Q43" s="81" t="s">
        <v>58</v>
      </c>
      <c r="R43" s="82">
        <v>20700</v>
      </c>
      <c r="S43" s="81">
        <v>36.4</v>
      </c>
    </row>
    <row r="44" spans="1:19">
      <c r="A44" s="74">
        <v>43</v>
      </c>
      <c r="B44" s="75" t="s">
        <v>20</v>
      </c>
      <c r="C44" s="74">
        <v>36800</v>
      </c>
      <c r="F44" s="74" t="s">
        <v>25</v>
      </c>
      <c r="G44" s="74">
        <v>35.4</v>
      </c>
      <c r="I44" s="75" t="s">
        <v>20</v>
      </c>
      <c r="J44" s="74">
        <v>36800</v>
      </c>
      <c r="K44" s="75">
        <f t="shared" si="0"/>
        <v>32.9</v>
      </c>
      <c r="L44" s="74" t="b">
        <f t="shared" si="1"/>
        <v>0</v>
      </c>
      <c r="Q44" s="81" t="s">
        <v>59</v>
      </c>
      <c r="R44" s="82">
        <v>20300</v>
      </c>
      <c r="S44" s="81">
        <v>50.4</v>
      </c>
    </row>
    <row r="45" spans="1:19">
      <c r="A45" s="74">
        <v>44</v>
      </c>
      <c r="B45" s="75" t="s">
        <v>89</v>
      </c>
      <c r="C45" s="74">
        <v>36500</v>
      </c>
      <c r="F45" s="74" t="s">
        <v>22</v>
      </c>
      <c r="G45" s="74">
        <v>35.200000000000003</v>
      </c>
      <c r="I45" s="75" t="s">
        <v>89</v>
      </c>
      <c r="J45" s="74">
        <v>36500</v>
      </c>
      <c r="K45" s="75">
        <f t="shared" si="0"/>
        <v>37.5</v>
      </c>
      <c r="L45" s="74" t="b">
        <f t="shared" si="1"/>
        <v>0</v>
      </c>
      <c r="Q45" s="81" t="s">
        <v>91</v>
      </c>
      <c r="R45" s="82">
        <v>20200</v>
      </c>
      <c r="S45" s="81">
        <v>33</v>
      </c>
    </row>
    <row r="46" spans="1:19">
      <c r="A46" s="74">
        <v>45</v>
      </c>
      <c r="B46" s="75" t="s">
        <v>575</v>
      </c>
      <c r="C46" s="74">
        <v>35200</v>
      </c>
      <c r="F46" s="74" t="s">
        <v>23</v>
      </c>
      <c r="G46" s="74">
        <v>35.1</v>
      </c>
      <c r="I46" s="75" t="s">
        <v>575</v>
      </c>
      <c r="J46" s="74">
        <v>35200</v>
      </c>
      <c r="K46" s="75">
        <f t="shared" si="0"/>
        <v>32.1</v>
      </c>
      <c r="L46" s="74" t="b">
        <f t="shared" si="1"/>
        <v>0</v>
      </c>
      <c r="Q46" s="81" t="s">
        <v>98</v>
      </c>
      <c r="R46" s="82">
        <v>20100</v>
      </c>
      <c r="S46" s="81">
        <v>36.4</v>
      </c>
    </row>
    <row r="47" spans="1:19">
      <c r="A47" s="74">
        <v>46</v>
      </c>
      <c r="B47" s="75" t="s">
        <v>578</v>
      </c>
      <c r="C47" s="74">
        <v>34100</v>
      </c>
      <c r="F47" s="74" t="s">
        <v>101</v>
      </c>
      <c r="G47" s="74">
        <v>35.1</v>
      </c>
      <c r="I47" s="75" t="s">
        <v>578</v>
      </c>
      <c r="J47" s="74">
        <v>34100</v>
      </c>
      <c r="K47" s="75" t="e">
        <f t="shared" si="0"/>
        <v>#N/A</v>
      </c>
      <c r="L47" s="74" t="b">
        <f t="shared" si="1"/>
        <v>1</v>
      </c>
      <c r="Q47" s="81" t="s">
        <v>521</v>
      </c>
      <c r="R47" s="82">
        <v>18900</v>
      </c>
      <c r="S47" s="81">
        <v>34.4</v>
      </c>
    </row>
    <row r="48" spans="1:19">
      <c r="A48" s="74">
        <v>47</v>
      </c>
      <c r="B48" s="75" t="s">
        <v>86</v>
      </c>
      <c r="C48" s="74">
        <v>33600</v>
      </c>
      <c r="F48" s="74" t="s">
        <v>88</v>
      </c>
      <c r="G48" s="74">
        <v>35</v>
      </c>
      <c r="I48" s="75" t="s">
        <v>86</v>
      </c>
      <c r="J48" s="74">
        <v>33600</v>
      </c>
      <c r="K48" s="75">
        <f t="shared" si="0"/>
        <v>41.3</v>
      </c>
      <c r="L48" s="74" t="b">
        <f t="shared" si="1"/>
        <v>0</v>
      </c>
      <c r="Q48" s="81" t="s">
        <v>515</v>
      </c>
      <c r="R48" s="82">
        <v>18600</v>
      </c>
      <c r="S48" s="81">
        <v>30.1</v>
      </c>
    </row>
    <row r="49" spans="1:19">
      <c r="A49" s="74">
        <v>48</v>
      </c>
      <c r="B49" s="75" t="s">
        <v>73</v>
      </c>
      <c r="C49" s="74">
        <v>33400</v>
      </c>
      <c r="F49" s="74" t="s">
        <v>595</v>
      </c>
      <c r="G49" s="74">
        <v>34.799999999999997</v>
      </c>
      <c r="I49" s="75" t="s">
        <v>73</v>
      </c>
      <c r="J49" s="74">
        <v>33400</v>
      </c>
      <c r="K49" s="75">
        <f t="shared" si="0"/>
        <v>41.2</v>
      </c>
      <c r="L49" s="74" t="b">
        <f t="shared" si="1"/>
        <v>0</v>
      </c>
      <c r="Q49" s="81" t="s">
        <v>100</v>
      </c>
      <c r="R49" s="82">
        <v>18100</v>
      </c>
      <c r="S49" s="81">
        <v>42</v>
      </c>
    </row>
    <row r="50" spans="1:19">
      <c r="A50" s="74">
        <v>49</v>
      </c>
      <c r="B50" s="75" t="s">
        <v>94</v>
      </c>
      <c r="C50" s="74">
        <v>30800</v>
      </c>
      <c r="F50" s="74" t="s">
        <v>35</v>
      </c>
      <c r="G50" s="74">
        <v>34.700000000000003</v>
      </c>
      <c r="I50" s="75" t="s">
        <v>94</v>
      </c>
      <c r="J50" s="74">
        <v>30800</v>
      </c>
      <c r="K50" s="75">
        <f t="shared" si="0"/>
        <v>27.8</v>
      </c>
      <c r="L50" s="74" t="b">
        <f t="shared" si="1"/>
        <v>0</v>
      </c>
      <c r="Q50" s="81" t="s">
        <v>42</v>
      </c>
      <c r="R50" s="82">
        <v>17800</v>
      </c>
      <c r="S50" s="81">
        <v>53.9</v>
      </c>
    </row>
    <row r="51" spans="1:19">
      <c r="A51" s="74">
        <v>50</v>
      </c>
      <c r="B51" s="75" t="s">
        <v>52</v>
      </c>
      <c r="C51" s="74">
        <v>30200</v>
      </c>
      <c r="F51" s="74" t="s">
        <v>75</v>
      </c>
      <c r="G51" s="74">
        <v>34.6</v>
      </c>
      <c r="I51" s="75" t="s">
        <v>52</v>
      </c>
      <c r="J51" s="74">
        <v>30200</v>
      </c>
      <c r="K51" s="75" t="e">
        <f t="shared" si="0"/>
        <v>#N/A</v>
      </c>
      <c r="L51" s="74" t="b">
        <f t="shared" si="1"/>
        <v>1</v>
      </c>
      <c r="Q51" s="81" t="s">
        <v>64</v>
      </c>
      <c r="R51" s="82">
        <v>15200</v>
      </c>
      <c r="S51" s="81">
        <v>25.7</v>
      </c>
    </row>
    <row r="52" spans="1:19">
      <c r="A52" s="74">
        <v>51</v>
      </c>
      <c r="B52" s="75" t="s">
        <v>6</v>
      </c>
      <c r="C52" s="74">
        <v>28800</v>
      </c>
      <c r="F52" s="74" t="s">
        <v>521</v>
      </c>
      <c r="G52" s="74">
        <v>34.4</v>
      </c>
      <c r="I52" s="75" t="s">
        <v>6</v>
      </c>
      <c r="J52" s="74">
        <v>28800</v>
      </c>
      <c r="K52" s="75">
        <f t="shared" si="0"/>
        <v>39.700000000000003</v>
      </c>
      <c r="L52" s="74" t="b">
        <f t="shared" si="1"/>
        <v>0</v>
      </c>
      <c r="Q52" s="81" t="s">
        <v>76</v>
      </c>
      <c r="R52" s="82">
        <v>14700</v>
      </c>
      <c r="S52" s="81">
        <v>38.4</v>
      </c>
    </row>
    <row r="53" spans="1:19">
      <c r="A53" s="74">
        <v>52</v>
      </c>
      <c r="B53" s="75" t="s">
        <v>587</v>
      </c>
      <c r="C53" s="74">
        <v>27800</v>
      </c>
      <c r="F53" s="74" t="s">
        <v>37</v>
      </c>
      <c r="G53" s="74">
        <v>34.299999999999997</v>
      </c>
      <c r="I53" s="75" t="s">
        <v>587</v>
      </c>
      <c r="J53" s="74">
        <v>27800</v>
      </c>
      <c r="K53" s="75" t="e">
        <f t="shared" si="0"/>
        <v>#N/A</v>
      </c>
      <c r="L53" s="74" t="b">
        <f t="shared" si="1"/>
        <v>1</v>
      </c>
      <c r="Q53" s="81" t="s">
        <v>25</v>
      </c>
      <c r="R53" s="82">
        <v>14200</v>
      </c>
      <c r="S53" s="81">
        <v>35.4</v>
      </c>
    </row>
    <row r="54" spans="1:19">
      <c r="A54" s="74">
        <v>53</v>
      </c>
      <c r="B54" s="75" t="s">
        <v>589</v>
      </c>
      <c r="C54" s="74">
        <v>26900</v>
      </c>
      <c r="F54" s="74" t="s">
        <v>545</v>
      </c>
      <c r="G54" s="74">
        <v>33.700000000000003</v>
      </c>
      <c r="I54" s="75" t="s">
        <v>589</v>
      </c>
      <c r="J54" s="74">
        <v>26900</v>
      </c>
      <c r="K54" s="75" t="e">
        <f t="shared" si="0"/>
        <v>#N/A</v>
      </c>
      <c r="L54" s="74" t="b">
        <f t="shared" si="1"/>
        <v>1</v>
      </c>
      <c r="Q54" s="81" t="s">
        <v>635</v>
      </c>
      <c r="R54" s="82">
        <v>14200</v>
      </c>
      <c r="S54" s="81">
        <v>32.700000000000003</v>
      </c>
    </row>
    <row r="55" spans="1:19">
      <c r="A55" s="74">
        <v>54</v>
      </c>
      <c r="B55" s="75" t="s">
        <v>38</v>
      </c>
      <c r="C55" s="74">
        <v>26500</v>
      </c>
      <c r="F55" s="74" t="s">
        <v>29</v>
      </c>
      <c r="G55" s="74">
        <v>33.5</v>
      </c>
      <c r="I55" s="75" t="s">
        <v>38</v>
      </c>
      <c r="J55" s="74">
        <v>26500</v>
      </c>
      <c r="K55" s="75">
        <f t="shared" si="0"/>
        <v>41.3</v>
      </c>
      <c r="L55" s="74" t="b">
        <f t="shared" si="1"/>
        <v>0</v>
      </c>
      <c r="Q55" s="81" t="s">
        <v>65</v>
      </c>
      <c r="R55" s="82">
        <v>13500</v>
      </c>
      <c r="S55" s="81">
        <v>35.700000000000003</v>
      </c>
    </row>
    <row r="56" spans="1:19">
      <c r="A56" s="74">
        <v>55</v>
      </c>
      <c r="B56" s="75" t="s">
        <v>524</v>
      </c>
      <c r="C56" s="74">
        <v>25300</v>
      </c>
      <c r="F56" s="74" t="s">
        <v>4</v>
      </c>
      <c r="G56" s="74">
        <v>33.1</v>
      </c>
      <c r="I56" s="75" t="s">
        <v>524</v>
      </c>
      <c r="J56" s="74">
        <v>25300</v>
      </c>
      <c r="K56" s="75" t="e">
        <f t="shared" si="0"/>
        <v>#N/A</v>
      </c>
      <c r="L56" s="74" t="b">
        <f t="shared" si="1"/>
        <v>1</v>
      </c>
      <c r="Q56" s="81" t="s">
        <v>96</v>
      </c>
      <c r="R56" s="82">
        <v>12800</v>
      </c>
      <c r="S56" s="81">
        <v>45.4</v>
      </c>
    </row>
    <row r="57" spans="1:19">
      <c r="A57" s="74">
        <v>56</v>
      </c>
      <c r="B57" s="75" t="s">
        <v>47</v>
      </c>
      <c r="C57" s="74">
        <v>24900</v>
      </c>
      <c r="F57" s="74" t="s">
        <v>91</v>
      </c>
      <c r="G57" s="74">
        <v>33</v>
      </c>
      <c r="I57" s="75" t="s">
        <v>47</v>
      </c>
      <c r="J57" s="74">
        <v>24900</v>
      </c>
      <c r="K57" s="75">
        <f t="shared" si="0"/>
        <v>48</v>
      </c>
      <c r="L57" s="74" t="b">
        <f t="shared" si="1"/>
        <v>0</v>
      </c>
      <c r="Q57" s="81" t="s">
        <v>21</v>
      </c>
      <c r="R57" s="82">
        <v>12700</v>
      </c>
      <c r="S57" s="81">
        <v>30.6</v>
      </c>
    </row>
    <row r="58" spans="1:19">
      <c r="A58" s="74">
        <v>57</v>
      </c>
      <c r="B58" s="75" t="s">
        <v>597</v>
      </c>
      <c r="C58" s="74">
        <v>24800</v>
      </c>
      <c r="F58" s="74" t="s">
        <v>20</v>
      </c>
      <c r="G58" s="74">
        <v>32.9</v>
      </c>
      <c r="I58" s="75" t="s">
        <v>597</v>
      </c>
      <c r="J58" s="74">
        <v>24800</v>
      </c>
      <c r="K58" s="75" t="e">
        <f t="shared" si="0"/>
        <v>#N/A</v>
      </c>
      <c r="L58" s="74" t="b">
        <f t="shared" si="1"/>
        <v>1</v>
      </c>
      <c r="Q58" s="81" t="s">
        <v>90</v>
      </c>
      <c r="R58" s="82">
        <v>12700</v>
      </c>
      <c r="S58" s="81">
        <v>26.1</v>
      </c>
    </row>
    <row r="59" spans="1:19">
      <c r="A59" s="74">
        <v>58</v>
      </c>
      <c r="B59" s="75" t="s">
        <v>88</v>
      </c>
      <c r="C59" s="74">
        <v>23900</v>
      </c>
      <c r="F59" s="74" t="s">
        <v>15</v>
      </c>
      <c r="G59" s="74">
        <v>32.700000000000003</v>
      </c>
      <c r="I59" s="75" t="s">
        <v>88</v>
      </c>
      <c r="J59" s="74">
        <v>23900</v>
      </c>
      <c r="K59" s="75">
        <f t="shared" si="0"/>
        <v>35</v>
      </c>
      <c r="L59" s="74" t="b">
        <f t="shared" si="1"/>
        <v>0</v>
      </c>
      <c r="Q59" s="81" t="s">
        <v>5</v>
      </c>
      <c r="R59" s="82">
        <v>11500</v>
      </c>
      <c r="S59" s="81">
        <v>27.6</v>
      </c>
    </row>
    <row r="60" spans="1:19">
      <c r="A60" s="74">
        <v>59</v>
      </c>
      <c r="B60" s="75" t="s">
        <v>600</v>
      </c>
      <c r="C60" s="74">
        <v>23400</v>
      </c>
      <c r="F60" s="74" t="s">
        <v>635</v>
      </c>
      <c r="G60" s="74">
        <v>32.700000000000003</v>
      </c>
      <c r="I60" s="75" t="s">
        <v>600</v>
      </c>
      <c r="J60" s="74">
        <v>23400</v>
      </c>
      <c r="K60" s="75" t="e">
        <f t="shared" si="0"/>
        <v>#N/A</v>
      </c>
      <c r="L60" s="74" t="b">
        <f t="shared" si="1"/>
        <v>1</v>
      </c>
      <c r="Q60" s="81" t="s">
        <v>656</v>
      </c>
      <c r="R60" s="82">
        <v>11100</v>
      </c>
      <c r="S60" s="81">
        <v>38.6</v>
      </c>
    </row>
    <row r="61" spans="1:19">
      <c r="A61" s="74">
        <v>60</v>
      </c>
      <c r="B61" s="75" t="s">
        <v>601</v>
      </c>
      <c r="C61" s="74">
        <v>22900</v>
      </c>
      <c r="F61" s="74" t="s">
        <v>8</v>
      </c>
      <c r="G61" s="74">
        <v>32.5</v>
      </c>
      <c r="I61" s="75" t="s">
        <v>601</v>
      </c>
      <c r="J61" s="74">
        <v>22900</v>
      </c>
      <c r="K61" s="75" t="e">
        <f t="shared" si="0"/>
        <v>#N/A</v>
      </c>
      <c r="L61" s="74" t="b">
        <f t="shared" si="1"/>
        <v>1</v>
      </c>
      <c r="Q61" s="81" t="s">
        <v>68</v>
      </c>
      <c r="R61" s="82">
        <v>10100</v>
      </c>
      <c r="S61" s="81">
        <v>42.3</v>
      </c>
    </row>
    <row r="62" spans="1:19">
      <c r="A62" s="74">
        <v>61</v>
      </c>
      <c r="B62" s="75" t="s">
        <v>567</v>
      </c>
      <c r="C62" s="74">
        <v>22800</v>
      </c>
      <c r="F62" s="74" t="s">
        <v>18</v>
      </c>
      <c r="G62" s="74">
        <v>32.4</v>
      </c>
      <c r="I62" s="75" t="s">
        <v>567</v>
      </c>
      <c r="J62" s="74">
        <v>22800</v>
      </c>
      <c r="K62" s="75">
        <f t="shared" si="0"/>
        <v>43.7</v>
      </c>
      <c r="L62" s="74" t="b">
        <f t="shared" si="1"/>
        <v>0</v>
      </c>
      <c r="Q62" s="81" t="s">
        <v>540</v>
      </c>
      <c r="R62" s="82">
        <v>9680</v>
      </c>
      <c r="S62" s="81">
        <v>42.6</v>
      </c>
    </row>
    <row r="63" spans="1:19">
      <c r="A63" s="74">
        <v>62</v>
      </c>
      <c r="B63" s="75" t="s">
        <v>97</v>
      </c>
      <c r="C63" s="74">
        <v>22600</v>
      </c>
      <c r="F63" s="74" t="s">
        <v>575</v>
      </c>
      <c r="G63" s="74">
        <v>32.1</v>
      </c>
      <c r="I63" s="75" t="s">
        <v>97</v>
      </c>
      <c r="J63" s="74">
        <v>22600</v>
      </c>
      <c r="K63" s="75">
        <f t="shared" si="0"/>
        <v>25.2</v>
      </c>
      <c r="L63" s="74" t="b">
        <f t="shared" si="1"/>
        <v>0</v>
      </c>
      <c r="Q63" s="81" t="s">
        <v>627</v>
      </c>
      <c r="R63" s="82">
        <v>9380</v>
      </c>
      <c r="S63" s="81">
        <v>38.799999999999997</v>
      </c>
    </row>
    <row r="64" spans="1:19">
      <c r="A64" s="74">
        <v>63</v>
      </c>
      <c r="B64" s="75" t="s">
        <v>85</v>
      </c>
      <c r="C64" s="74">
        <v>21500</v>
      </c>
      <c r="F64" s="74" t="s">
        <v>19</v>
      </c>
      <c r="G64" s="74">
        <v>31.8</v>
      </c>
      <c r="I64" s="75" t="s">
        <v>85</v>
      </c>
      <c r="J64" s="74">
        <v>21500</v>
      </c>
      <c r="K64" s="75">
        <f t="shared" si="0"/>
        <v>38.5</v>
      </c>
      <c r="L64" s="74" t="b">
        <f t="shared" si="1"/>
        <v>0</v>
      </c>
      <c r="Q64" s="81" t="s">
        <v>75</v>
      </c>
      <c r="R64" s="82">
        <v>8380</v>
      </c>
      <c r="S64" s="81">
        <v>34.6</v>
      </c>
    </row>
    <row r="65" spans="1:19">
      <c r="A65" s="74">
        <v>64</v>
      </c>
      <c r="B65" s="75" t="s">
        <v>60</v>
      </c>
      <c r="C65" s="74">
        <v>21500</v>
      </c>
      <c r="F65" s="74" t="s">
        <v>13</v>
      </c>
      <c r="G65" s="74">
        <v>30.8</v>
      </c>
      <c r="I65" s="75" t="s">
        <v>60</v>
      </c>
      <c r="J65" s="74">
        <v>21500</v>
      </c>
      <c r="K65" s="75">
        <f t="shared" si="0"/>
        <v>46.7</v>
      </c>
      <c r="L65" s="74" t="b">
        <f t="shared" si="1"/>
        <v>0</v>
      </c>
      <c r="Q65" s="81" t="s">
        <v>83</v>
      </c>
      <c r="R65" s="82">
        <v>7400</v>
      </c>
      <c r="S65" s="81">
        <v>28.2</v>
      </c>
    </row>
    <row r="66" spans="1:19">
      <c r="A66" s="74">
        <v>65</v>
      </c>
      <c r="B66" s="75" t="s">
        <v>58</v>
      </c>
      <c r="C66" s="74">
        <v>20700</v>
      </c>
      <c r="F66" s="74" t="s">
        <v>21</v>
      </c>
      <c r="G66" s="74">
        <v>30.6</v>
      </c>
      <c r="I66" s="75" t="s">
        <v>58</v>
      </c>
      <c r="J66" s="74">
        <v>20700</v>
      </c>
      <c r="K66" s="75">
        <f t="shared" si="0"/>
        <v>36.4</v>
      </c>
      <c r="L66" s="74" t="b">
        <f t="shared" si="1"/>
        <v>0</v>
      </c>
      <c r="Q66" s="81" t="s">
        <v>513</v>
      </c>
      <c r="R66" s="82">
        <v>6970</v>
      </c>
      <c r="S66" s="81">
        <v>51.3</v>
      </c>
    </row>
    <row r="67" spans="1:19">
      <c r="A67" s="74">
        <v>66</v>
      </c>
      <c r="B67" s="75" t="s">
        <v>534</v>
      </c>
      <c r="C67" s="74">
        <v>20400</v>
      </c>
      <c r="F67" s="74" t="s">
        <v>16</v>
      </c>
      <c r="G67" s="74">
        <v>30.3</v>
      </c>
      <c r="I67" s="75" t="s">
        <v>534</v>
      </c>
      <c r="J67" s="74">
        <v>20400</v>
      </c>
      <c r="K67" s="75" t="e">
        <f t="shared" ref="K67:K130" si="2">VLOOKUP(I67,$F$2:$G$89,2,0)</f>
        <v>#N/A</v>
      </c>
      <c r="L67" s="74" t="b">
        <f t="shared" ref="L67:L130" si="3">ISERROR(K67)</f>
        <v>1</v>
      </c>
      <c r="Q67" s="81" t="s">
        <v>53</v>
      </c>
      <c r="R67" s="82">
        <v>6740</v>
      </c>
      <c r="S67" s="81">
        <v>48.9</v>
      </c>
    </row>
    <row r="68" spans="1:19">
      <c r="A68" s="74">
        <v>67</v>
      </c>
      <c r="B68" s="75" t="s">
        <v>59</v>
      </c>
      <c r="C68" s="74">
        <v>20300</v>
      </c>
      <c r="F68" s="74" t="s">
        <v>54</v>
      </c>
      <c r="G68" s="74">
        <v>30.2</v>
      </c>
      <c r="I68" s="75" t="s">
        <v>59</v>
      </c>
      <c r="J68" s="74">
        <v>20300</v>
      </c>
      <c r="K68" s="75">
        <f t="shared" si="2"/>
        <v>50.4</v>
      </c>
      <c r="L68" s="74" t="b">
        <f t="shared" si="3"/>
        <v>0</v>
      </c>
      <c r="Q68" s="81" t="s">
        <v>552</v>
      </c>
      <c r="R68" s="82">
        <v>6540</v>
      </c>
      <c r="S68" s="81">
        <v>37.200000000000003</v>
      </c>
    </row>
    <row r="69" spans="1:19">
      <c r="A69" s="74">
        <v>68</v>
      </c>
      <c r="B69" s="75" t="s">
        <v>91</v>
      </c>
      <c r="C69" s="74">
        <v>20200</v>
      </c>
      <c r="F69" s="74" t="s">
        <v>515</v>
      </c>
      <c r="G69" s="74">
        <v>30.1</v>
      </c>
      <c r="I69" s="75" t="s">
        <v>91</v>
      </c>
      <c r="J69" s="74">
        <v>20200</v>
      </c>
      <c r="K69" s="75">
        <f t="shared" si="2"/>
        <v>33</v>
      </c>
      <c r="L69" s="74" t="b">
        <f t="shared" si="3"/>
        <v>0</v>
      </c>
      <c r="Q69" s="81" t="s">
        <v>14</v>
      </c>
      <c r="R69" s="82">
        <v>6500</v>
      </c>
      <c r="S69" s="81">
        <v>27.2</v>
      </c>
    </row>
    <row r="70" spans="1:19">
      <c r="A70" s="74">
        <v>69</v>
      </c>
      <c r="B70" s="75" t="s">
        <v>98</v>
      </c>
      <c r="C70" s="74">
        <v>20100</v>
      </c>
      <c r="F70" s="74" t="s">
        <v>7</v>
      </c>
      <c r="G70" s="74">
        <v>30</v>
      </c>
      <c r="I70" s="75" t="s">
        <v>98</v>
      </c>
      <c r="J70" s="74">
        <v>20100</v>
      </c>
      <c r="K70" s="75">
        <f t="shared" si="2"/>
        <v>36.4</v>
      </c>
      <c r="L70" s="74" t="b">
        <f t="shared" si="3"/>
        <v>0</v>
      </c>
      <c r="Q70" s="81" t="s">
        <v>63</v>
      </c>
      <c r="R70" s="82">
        <v>6440</v>
      </c>
      <c r="S70" s="81">
        <v>29.6</v>
      </c>
    </row>
    <row r="71" spans="1:19">
      <c r="A71" s="74">
        <v>70</v>
      </c>
      <c r="B71" s="75" t="s">
        <v>521</v>
      </c>
      <c r="C71" s="74">
        <v>18900</v>
      </c>
      <c r="F71" s="74" t="s">
        <v>51</v>
      </c>
      <c r="G71" s="74">
        <v>29.7</v>
      </c>
      <c r="I71" s="75" t="s">
        <v>521</v>
      </c>
      <c r="J71" s="74">
        <v>18900</v>
      </c>
      <c r="K71" s="75">
        <f t="shared" si="2"/>
        <v>34.4</v>
      </c>
      <c r="L71" s="74" t="b">
        <f t="shared" si="3"/>
        <v>0</v>
      </c>
      <c r="Q71" s="81" t="s">
        <v>618</v>
      </c>
      <c r="R71" s="82">
        <v>6130</v>
      </c>
      <c r="S71" s="81">
        <v>27.7</v>
      </c>
    </row>
    <row r="72" spans="1:19">
      <c r="A72" s="74">
        <v>71</v>
      </c>
      <c r="B72" s="75" t="s">
        <v>515</v>
      </c>
      <c r="C72" s="74">
        <v>18600</v>
      </c>
      <c r="F72" s="74" t="s">
        <v>592</v>
      </c>
      <c r="G72" s="74">
        <v>29.6</v>
      </c>
      <c r="I72" s="75" t="s">
        <v>515</v>
      </c>
      <c r="J72" s="74">
        <v>18600</v>
      </c>
      <c r="K72" s="75">
        <f t="shared" si="2"/>
        <v>30.1</v>
      </c>
      <c r="L72" s="74" t="b">
        <f t="shared" si="3"/>
        <v>0</v>
      </c>
      <c r="Q72" s="81" t="s">
        <v>17</v>
      </c>
      <c r="R72" s="82">
        <v>5900</v>
      </c>
      <c r="S72" s="81">
        <v>27.3</v>
      </c>
    </row>
    <row r="73" spans="1:19">
      <c r="A73" s="74">
        <v>72</v>
      </c>
      <c r="B73" s="75" t="s">
        <v>546</v>
      </c>
      <c r="C73" s="74">
        <v>18300</v>
      </c>
      <c r="F73" s="74" t="s">
        <v>71</v>
      </c>
      <c r="G73" s="74">
        <v>29.6</v>
      </c>
      <c r="I73" s="75" t="s">
        <v>546</v>
      </c>
      <c r="J73" s="74">
        <v>18300</v>
      </c>
      <c r="K73" s="75" t="e">
        <f t="shared" si="2"/>
        <v>#N/A</v>
      </c>
      <c r="L73" s="74" t="b">
        <f t="shared" si="3"/>
        <v>1</v>
      </c>
      <c r="Q73" s="81" t="s">
        <v>101</v>
      </c>
      <c r="R73" s="82">
        <v>5860</v>
      </c>
      <c r="S73" s="81">
        <v>35.1</v>
      </c>
    </row>
    <row r="74" spans="1:19">
      <c r="A74" s="74">
        <v>73</v>
      </c>
      <c r="B74" s="75" t="s">
        <v>100</v>
      </c>
      <c r="C74" s="74">
        <v>18100</v>
      </c>
      <c r="F74" s="74" t="s">
        <v>63</v>
      </c>
      <c r="G74" s="74">
        <v>29.6</v>
      </c>
      <c r="I74" s="75" t="s">
        <v>100</v>
      </c>
      <c r="J74" s="74">
        <v>18100</v>
      </c>
      <c r="K74" s="75">
        <f t="shared" si="2"/>
        <v>42</v>
      </c>
      <c r="L74" s="74" t="b">
        <f t="shared" si="3"/>
        <v>0</v>
      </c>
      <c r="Q74" s="81" t="s">
        <v>34</v>
      </c>
      <c r="R74" s="82">
        <v>5000</v>
      </c>
      <c r="S74" s="81">
        <v>24.6</v>
      </c>
    </row>
    <row r="75" spans="1:19">
      <c r="A75" s="74">
        <v>74</v>
      </c>
      <c r="B75" s="75" t="s">
        <v>67</v>
      </c>
      <c r="C75" s="74">
        <v>17800</v>
      </c>
      <c r="F75" s="74" t="s">
        <v>26</v>
      </c>
      <c r="G75" s="74">
        <v>28.7</v>
      </c>
      <c r="I75" s="75" t="s">
        <v>67</v>
      </c>
      <c r="J75" s="74">
        <v>17800</v>
      </c>
      <c r="K75" s="75" t="e">
        <f t="shared" si="2"/>
        <v>#N/A</v>
      </c>
      <c r="L75" s="74" t="b">
        <f t="shared" si="3"/>
        <v>1</v>
      </c>
      <c r="Q75" s="81" t="s">
        <v>678</v>
      </c>
      <c r="R75" s="82">
        <v>4210</v>
      </c>
      <c r="S75" s="81">
        <v>38.299999999999997</v>
      </c>
    </row>
    <row r="76" spans="1:19">
      <c r="A76" s="74">
        <v>75</v>
      </c>
      <c r="B76" s="75" t="s">
        <v>42</v>
      </c>
      <c r="C76" s="74">
        <v>17800</v>
      </c>
      <c r="F76" s="74" t="s">
        <v>83</v>
      </c>
      <c r="G76" s="74">
        <v>28.2</v>
      </c>
      <c r="I76" s="75" t="s">
        <v>42</v>
      </c>
      <c r="J76" s="74">
        <v>17800</v>
      </c>
      <c r="K76" s="75">
        <f t="shared" si="2"/>
        <v>53.9</v>
      </c>
      <c r="L76" s="74" t="b">
        <f t="shared" si="3"/>
        <v>0</v>
      </c>
      <c r="Q76" s="81" t="s">
        <v>531</v>
      </c>
      <c r="R76" s="82">
        <v>4060</v>
      </c>
      <c r="S76" s="81">
        <v>37.9</v>
      </c>
    </row>
    <row r="77" spans="1:19">
      <c r="A77" s="74">
        <v>76</v>
      </c>
      <c r="B77" s="75" t="s">
        <v>549</v>
      </c>
      <c r="C77" s="74">
        <v>17800</v>
      </c>
      <c r="F77" s="74" t="s">
        <v>28</v>
      </c>
      <c r="G77" s="74">
        <v>28.1</v>
      </c>
      <c r="I77" s="75" t="s">
        <v>549</v>
      </c>
      <c r="J77" s="74">
        <v>17800</v>
      </c>
      <c r="K77" s="75" t="e">
        <f t="shared" si="2"/>
        <v>#N/A</v>
      </c>
      <c r="L77" s="74" t="b">
        <f t="shared" si="3"/>
        <v>1</v>
      </c>
      <c r="Q77" s="81" t="s">
        <v>23</v>
      </c>
      <c r="R77" s="82">
        <v>4000</v>
      </c>
      <c r="S77" s="81">
        <v>35.1</v>
      </c>
    </row>
    <row r="78" spans="1:19">
      <c r="A78" s="74">
        <v>77</v>
      </c>
      <c r="B78" s="75" t="s">
        <v>615</v>
      </c>
      <c r="C78" s="74">
        <v>17800</v>
      </c>
      <c r="F78" s="74" t="s">
        <v>94</v>
      </c>
      <c r="G78" s="74">
        <v>27.8</v>
      </c>
      <c r="I78" s="75" t="s">
        <v>615</v>
      </c>
      <c r="J78" s="74">
        <v>17800</v>
      </c>
      <c r="K78" s="75" t="e">
        <f t="shared" si="2"/>
        <v>#N/A</v>
      </c>
      <c r="L78" s="74" t="b">
        <f t="shared" si="3"/>
        <v>1</v>
      </c>
      <c r="Q78" s="81" t="s">
        <v>592</v>
      </c>
      <c r="R78" s="82">
        <v>3190</v>
      </c>
      <c r="S78" s="81">
        <v>29.6</v>
      </c>
    </row>
    <row r="79" spans="1:19">
      <c r="A79" s="74">
        <v>78</v>
      </c>
      <c r="B79" s="75" t="s">
        <v>620</v>
      </c>
      <c r="C79" s="74">
        <v>17600</v>
      </c>
      <c r="F79" s="74" t="s">
        <v>618</v>
      </c>
      <c r="G79" s="74">
        <v>27.7</v>
      </c>
      <c r="I79" s="75" t="s">
        <v>620</v>
      </c>
      <c r="J79" s="74">
        <v>17600</v>
      </c>
      <c r="K79" s="75" t="e">
        <f t="shared" si="2"/>
        <v>#N/A</v>
      </c>
      <c r="L79" s="74" t="b">
        <f t="shared" si="3"/>
        <v>1</v>
      </c>
      <c r="Q79" s="81" t="s">
        <v>708</v>
      </c>
      <c r="R79" s="82">
        <v>3100</v>
      </c>
      <c r="S79" s="81">
        <v>40.5</v>
      </c>
    </row>
    <row r="80" spans="1:19">
      <c r="A80" s="74">
        <v>79</v>
      </c>
      <c r="B80" s="75" t="s">
        <v>603</v>
      </c>
      <c r="C80" s="74">
        <v>17400</v>
      </c>
      <c r="F80" s="74" t="s">
        <v>5</v>
      </c>
      <c r="G80" s="74">
        <v>27.6</v>
      </c>
      <c r="I80" s="75" t="s">
        <v>603</v>
      </c>
      <c r="J80" s="74">
        <v>17400</v>
      </c>
      <c r="K80" s="75" t="e">
        <f t="shared" si="2"/>
        <v>#N/A</v>
      </c>
      <c r="L80" s="74" t="b">
        <f t="shared" si="3"/>
        <v>1</v>
      </c>
      <c r="Q80" s="81" t="s">
        <v>648</v>
      </c>
      <c r="R80" s="82">
        <v>2700</v>
      </c>
      <c r="S80" s="81">
        <v>36.799999999999997</v>
      </c>
    </row>
    <row r="81" spans="1:19">
      <c r="A81" s="74">
        <v>80</v>
      </c>
      <c r="B81" s="75" t="s">
        <v>624</v>
      </c>
      <c r="C81" s="74">
        <v>17200</v>
      </c>
      <c r="F81" s="74" t="s">
        <v>17</v>
      </c>
      <c r="G81" s="74">
        <v>27.3</v>
      </c>
      <c r="I81" s="75" t="s">
        <v>624</v>
      </c>
      <c r="J81" s="74">
        <v>17200</v>
      </c>
      <c r="K81" s="75" t="e">
        <f t="shared" si="2"/>
        <v>#N/A</v>
      </c>
      <c r="L81" s="74" t="b">
        <f t="shared" si="3"/>
        <v>1</v>
      </c>
      <c r="Q81" s="81" t="s">
        <v>699</v>
      </c>
      <c r="R81" s="82">
        <v>2610</v>
      </c>
      <c r="S81" s="81">
        <v>42.5</v>
      </c>
    </row>
    <row r="82" spans="1:19">
      <c r="A82" s="74">
        <v>81</v>
      </c>
      <c r="B82" s="75" t="s">
        <v>585</v>
      </c>
      <c r="C82" s="74">
        <v>16500</v>
      </c>
      <c r="F82" s="74" t="s">
        <v>14</v>
      </c>
      <c r="G82" s="74">
        <v>27.2</v>
      </c>
      <c r="I82" s="75" t="s">
        <v>585</v>
      </c>
      <c r="J82" s="74">
        <v>16500</v>
      </c>
      <c r="K82" s="75" t="e">
        <f t="shared" si="2"/>
        <v>#N/A</v>
      </c>
      <c r="L82" s="74" t="b">
        <f t="shared" si="3"/>
        <v>1</v>
      </c>
      <c r="Q82" s="81" t="s">
        <v>533</v>
      </c>
      <c r="R82" s="82">
        <v>2550</v>
      </c>
      <c r="S82" s="81">
        <v>43</v>
      </c>
    </row>
    <row r="83" spans="1:19">
      <c r="A83" s="74">
        <v>82</v>
      </c>
      <c r="B83" s="75" t="s">
        <v>77</v>
      </c>
      <c r="C83" s="74">
        <v>15900</v>
      </c>
      <c r="F83" s="74" t="s">
        <v>90</v>
      </c>
      <c r="G83" s="74">
        <v>26.1</v>
      </c>
      <c r="I83" s="75" t="s">
        <v>77</v>
      </c>
      <c r="J83" s="74">
        <v>15900</v>
      </c>
      <c r="K83" s="75" t="e">
        <f t="shared" si="2"/>
        <v>#N/A</v>
      </c>
      <c r="L83" s="74" t="b">
        <f t="shared" si="3"/>
        <v>1</v>
      </c>
      <c r="Q83" s="81" t="s">
        <v>643</v>
      </c>
      <c r="R83" s="82">
        <v>2520</v>
      </c>
      <c r="S83" s="81">
        <v>36</v>
      </c>
    </row>
    <row r="84" spans="1:19">
      <c r="A84" s="74">
        <v>83</v>
      </c>
      <c r="B84" s="75" t="s">
        <v>64</v>
      </c>
      <c r="C84" s="74">
        <v>15200</v>
      </c>
      <c r="F84" s="74" t="s">
        <v>517</v>
      </c>
      <c r="G84" s="74">
        <v>26</v>
      </c>
      <c r="I84" s="75" t="s">
        <v>64</v>
      </c>
      <c r="J84" s="74">
        <v>15200</v>
      </c>
      <c r="K84" s="75">
        <f t="shared" si="2"/>
        <v>25.7</v>
      </c>
      <c r="L84" s="74" t="b">
        <f t="shared" si="3"/>
        <v>0</v>
      </c>
      <c r="Q84" s="81" t="s">
        <v>595</v>
      </c>
      <c r="R84" s="82">
        <v>2190</v>
      </c>
      <c r="S84" s="81">
        <v>34.799999999999997</v>
      </c>
    </row>
    <row r="85" spans="1:19">
      <c r="A85" s="74">
        <v>84</v>
      </c>
      <c r="B85" s="75" t="s">
        <v>74</v>
      </c>
      <c r="C85" s="74">
        <v>15100</v>
      </c>
      <c r="F85" s="74" t="s">
        <v>64</v>
      </c>
      <c r="G85" s="74">
        <v>25.7</v>
      </c>
      <c r="I85" s="75" t="s">
        <v>74</v>
      </c>
      <c r="J85" s="74">
        <v>15100</v>
      </c>
      <c r="K85" s="75" t="e">
        <f t="shared" si="2"/>
        <v>#N/A</v>
      </c>
      <c r="L85" s="74" t="b">
        <f t="shared" si="3"/>
        <v>1</v>
      </c>
      <c r="Q85" s="81" t="s">
        <v>683</v>
      </c>
      <c r="R85" s="82">
        <v>1930</v>
      </c>
      <c r="S85" s="81">
        <v>35.700000000000003</v>
      </c>
    </row>
    <row r="86" spans="1:19">
      <c r="A86" s="74">
        <v>85</v>
      </c>
      <c r="B86" s="75" t="s">
        <v>76</v>
      </c>
      <c r="C86" s="74">
        <v>14700</v>
      </c>
      <c r="F86" s="74" t="s">
        <v>97</v>
      </c>
      <c r="G86" s="74">
        <v>25.2</v>
      </c>
      <c r="I86" s="75" t="s">
        <v>76</v>
      </c>
      <c r="J86" s="74">
        <v>14700</v>
      </c>
      <c r="K86" s="75">
        <f t="shared" si="2"/>
        <v>38.4</v>
      </c>
      <c r="L86" s="74" t="b">
        <f t="shared" si="3"/>
        <v>0</v>
      </c>
      <c r="Q86" s="81" t="s">
        <v>697</v>
      </c>
      <c r="R86" s="82">
        <v>1670</v>
      </c>
      <c r="S86" s="81">
        <v>37.5</v>
      </c>
    </row>
    <row r="87" spans="1:19">
      <c r="A87" s="74">
        <v>86</v>
      </c>
      <c r="B87" s="75" t="s">
        <v>625</v>
      </c>
      <c r="C87" s="74">
        <v>14700</v>
      </c>
      <c r="F87" s="74" t="s">
        <v>46</v>
      </c>
      <c r="G87" s="74">
        <v>25</v>
      </c>
      <c r="I87" s="75" t="s">
        <v>625</v>
      </c>
      <c r="J87" s="74">
        <v>14700</v>
      </c>
      <c r="K87" s="75" t="e">
        <f t="shared" si="2"/>
        <v>#N/A</v>
      </c>
      <c r="L87" s="74" t="b">
        <f t="shared" si="3"/>
        <v>1</v>
      </c>
      <c r="Q87" s="81" t="s">
        <v>672</v>
      </c>
      <c r="R87" s="82">
        <v>1600</v>
      </c>
      <c r="S87" s="81">
        <v>46</v>
      </c>
    </row>
    <row r="88" spans="1:19">
      <c r="A88" s="74">
        <v>87</v>
      </c>
      <c r="B88" s="75" t="s">
        <v>49</v>
      </c>
      <c r="C88" s="74">
        <v>14400</v>
      </c>
      <c r="F88" s="74" t="s">
        <v>570</v>
      </c>
      <c r="G88" s="74">
        <v>25</v>
      </c>
      <c r="I88" s="75" t="s">
        <v>49</v>
      </c>
      <c r="J88" s="74">
        <v>14400</v>
      </c>
      <c r="K88" s="75" t="e">
        <f t="shared" si="2"/>
        <v>#N/A</v>
      </c>
      <c r="L88" s="74" t="b">
        <f t="shared" si="3"/>
        <v>1</v>
      </c>
      <c r="Q88" s="81" t="s">
        <v>660</v>
      </c>
      <c r="R88" s="82">
        <v>1510</v>
      </c>
      <c r="S88" s="81">
        <v>37.299999999999997</v>
      </c>
    </row>
    <row r="89" spans="1:19">
      <c r="A89" s="74">
        <v>88</v>
      </c>
      <c r="B89" s="75" t="s">
        <v>25</v>
      </c>
      <c r="C89" s="74">
        <v>14200</v>
      </c>
      <c r="F89" s="74" t="s">
        <v>34</v>
      </c>
      <c r="G89" s="74">
        <v>24.6</v>
      </c>
      <c r="I89" s="75" t="s">
        <v>25</v>
      </c>
      <c r="J89" s="74">
        <v>14200</v>
      </c>
      <c r="K89" s="75">
        <f t="shared" si="2"/>
        <v>35.4</v>
      </c>
      <c r="L89" s="74" t="b">
        <f t="shared" si="3"/>
        <v>0</v>
      </c>
      <c r="Q89" s="81" t="s">
        <v>55</v>
      </c>
      <c r="R89" s="82">
        <v>1500</v>
      </c>
      <c r="S89" s="81">
        <v>42.4</v>
      </c>
    </row>
    <row r="90" spans="1:19">
      <c r="A90" s="74">
        <v>89</v>
      </c>
      <c r="B90" s="75" t="s">
        <v>635</v>
      </c>
      <c r="C90" s="74">
        <v>14200</v>
      </c>
      <c r="F90" s="89"/>
      <c r="G90" s="90"/>
      <c r="I90" s="75" t="s">
        <v>635</v>
      </c>
      <c r="J90" s="74">
        <v>14200</v>
      </c>
      <c r="K90" s="75">
        <f t="shared" si="2"/>
        <v>32.700000000000003</v>
      </c>
      <c r="L90" s="74" t="b">
        <f t="shared" si="3"/>
        <v>0</v>
      </c>
      <c r="Q90" s="65"/>
      <c r="R90" s="65"/>
      <c r="S90" s="65"/>
    </row>
    <row r="91" spans="1:19">
      <c r="A91" s="74">
        <v>90</v>
      </c>
      <c r="B91" s="75" t="s">
        <v>580</v>
      </c>
      <c r="C91" s="74">
        <v>14100</v>
      </c>
      <c r="F91" s="89"/>
      <c r="G91" s="90"/>
      <c r="I91" s="75" t="s">
        <v>580</v>
      </c>
      <c r="J91" s="74">
        <v>14100</v>
      </c>
      <c r="K91" s="75" t="e">
        <f t="shared" si="2"/>
        <v>#N/A</v>
      </c>
      <c r="L91" s="74" t="b">
        <f t="shared" si="3"/>
        <v>1</v>
      </c>
      <c r="R91" s="86"/>
      <c r="S91" s="91"/>
    </row>
    <row r="92" spans="1:19">
      <c r="A92" s="74">
        <v>91</v>
      </c>
      <c r="B92" s="75" t="s">
        <v>572</v>
      </c>
      <c r="C92" s="74">
        <v>13600</v>
      </c>
      <c r="F92" s="89"/>
      <c r="G92" s="90"/>
      <c r="I92" s="75" t="s">
        <v>572</v>
      </c>
      <c r="J92" s="74">
        <v>13600</v>
      </c>
      <c r="K92" s="75" t="e">
        <f t="shared" si="2"/>
        <v>#N/A</v>
      </c>
      <c r="L92" s="74" t="b">
        <f t="shared" si="3"/>
        <v>1</v>
      </c>
      <c r="R92" s="86"/>
      <c r="S92" s="91"/>
    </row>
    <row r="93" spans="1:19">
      <c r="A93" s="74">
        <v>92</v>
      </c>
      <c r="B93" s="75" t="s">
        <v>65</v>
      </c>
      <c r="C93" s="74">
        <v>13500</v>
      </c>
      <c r="F93" s="89"/>
      <c r="G93" s="90"/>
      <c r="I93" s="75" t="s">
        <v>65</v>
      </c>
      <c r="J93" s="74">
        <v>13500</v>
      </c>
      <c r="K93" s="75">
        <f t="shared" si="2"/>
        <v>35.700000000000003</v>
      </c>
      <c r="L93" s="74" t="b">
        <f t="shared" si="3"/>
        <v>0</v>
      </c>
      <c r="R93" s="86"/>
      <c r="S93" s="91"/>
    </row>
    <row r="94" spans="1:19">
      <c r="A94" s="74">
        <v>93</v>
      </c>
      <c r="B94" s="75" t="s">
        <v>569</v>
      </c>
      <c r="C94" s="74">
        <v>13200</v>
      </c>
      <c r="F94" s="89"/>
      <c r="G94" s="90"/>
      <c r="I94" s="75" t="s">
        <v>569</v>
      </c>
      <c r="J94" s="74">
        <v>13200</v>
      </c>
      <c r="K94" s="75" t="e">
        <f t="shared" si="2"/>
        <v>#N/A</v>
      </c>
      <c r="L94" s="74" t="b">
        <f t="shared" si="3"/>
        <v>1</v>
      </c>
      <c r="R94" s="86"/>
      <c r="S94" s="91"/>
    </row>
    <row r="95" spans="1:19">
      <c r="A95" s="74">
        <v>94</v>
      </c>
      <c r="B95" s="75" t="s">
        <v>640</v>
      </c>
      <c r="C95" s="74">
        <v>13100</v>
      </c>
      <c r="F95" s="89"/>
      <c r="G95" s="90"/>
      <c r="I95" s="75" t="s">
        <v>640</v>
      </c>
      <c r="J95" s="74">
        <v>13100</v>
      </c>
      <c r="K95" s="75" t="e">
        <f t="shared" si="2"/>
        <v>#N/A</v>
      </c>
      <c r="L95" s="74" t="b">
        <f t="shared" si="3"/>
        <v>1</v>
      </c>
      <c r="R95" s="86"/>
      <c r="S95" s="91"/>
    </row>
    <row r="96" spans="1:19">
      <c r="A96" s="74">
        <v>95</v>
      </c>
      <c r="B96" s="75" t="s">
        <v>96</v>
      </c>
      <c r="C96" s="74">
        <v>12800</v>
      </c>
      <c r="F96" s="89"/>
      <c r="G96" s="90"/>
      <c r="I96" s="75" t="s">
        <v>96</v>
      </c>
      <c r="J96" s="74">
        <v>12800</v>
      </c>
      <c r="K96" s="75">
        <f t="shared" si="2"/>
        <v>45.4</v>
      </c>
      <c r="L96" s="74" t="b">
        <f t="shared" si="3"/>
        <v>0</v>
      </c>
      <c r="R96" s="86"/>
      <c r="S96" s="91"/>
    </row>
    <row r="97" spans="1:19">
      <c r="A97" s="74">
        <v>96</v>
      </c>
      <c r="B97" s="75" t="s">
        <v>44</v>
      </c>
      <c r="C97" s="74">
        <v>12800</v>
      </c>
      <c r="F97" s="89"/>
      <c r="G97" s="90"/>
      <c r="I97" s="75" t="s">
        <v>44</v>
      </c>
      <c r="J97" s="74">
        <v>12800</v>
      </c>
      <c r="K97" s="75" t="e">
        <f t="shared" si="2"/>
        <v>#N/A</v>
      </c>
      <c r="L97" s="74" t="b">
        <f t="shared" si="3"/>
        <v>1</v>
      </c>
      <c r="R97" s="86"/>
      <c r="S97" s="91"/>
    </row>
    <row r="98" spans="1:19">
      <c r="A98" s="74">
        <v>97</v>
      </c>
      <c r="B98" s="75" t="s">
        <v>21</v>
      </c>
      <c r="C98" s="74">
        <v>12700</v>
      </c>
      <c r="F98" s="89"/>
      <c r="G98" s="90"/>
      <c r="I98" s="75" t="s">
        <v>21</v>
      </c>
      <c r="J98" s="74">
        <v>12700</v>
      </c>
      <c r="K98" s="75">
        <f t="shared" si="2"/>
        <v>30.6</v>
      </c>
      <c r="L98" s="74" t="b">
        <f t="shared" si="3"/>
        <v>0</v>
      </c>
      <c r="R98" s="86"/>
      <c r="S98" s="91"/>
    </row>
    <row r="99" spans="1:19">
      <c r="A99" s="74">
        <v>98</v>
      </c>
      <c r="B99" s="75" t="s">
        <v>90</v>
      </c>
      <c r="C99" s="74">
        <v>12700</v>
      </c>
      <c r="F99" s="89"/>
      <c r="G99" s="90"/>
      <c r="I99" s="75" t="s">
        <v>90</v>
      </c>
      <c r="J99" s="74">
        <v>12700</v>
      </c>
      <c r="K99" s="75">
        <f t="shared" si="2"/>
        <v>26.1</v>
      </c>
      <c r="L99" s="74" t="b">
        <f t="shared" si="3"/>
        <v>0</v>
      </c>
      <c r="R99" s="86"/>
      <c r="S99" s="91"/>
    </row>
    <row r="100" spans="1:19">
      <c r="A100" s="74">
        <v>99</v>
      </c>
      <c r="B100" s="75" t="s">
        <v>645</v>
      </c>
      <c r="C100" s="74">
        <v>12500</v>
      </c>
      <c r="F100" s="89"/>
      <c r="G100" s="90"/>
      <c r="I100" s="75" t="s">
        <v>645</v>
      </c>
      <c r="J100" s="74">
        <v>12500</v>
      </c>
      <c r="K100" s="75" t="e">
        <f t="shared" si="2"/>
        <v>#N/A</v>
      </c>
      <c r="L100" s="74" t="b">
        <f t="shared" si="3"/>
        <v>1</v>
      </c>
      <c r="R100" s="86"/>
      <c r="S100" s="91"/>
    </row>
    <row r="101" spans="1:19">
      <c r="A101" s="74">
        <v>100</v>
      </c>
      <c r="B101" s="75" t="s">
        <v>612</v>
      </c>
      <c r="C101" s="74">
        <v>11800</v>
      </c>
      <c r="F101" s="89"/>
      <c r="G101" s="90"/>
      <c r="I101" s="75" t="s">
        <v>612</v>
      </c>
      <c r="J101" s="74">
        <v>11800</v>
      </c>
      <c r="K101" s="75" t="e">
        <f t="shared" si="2"/>
        <v>#N/A</v>
      </c>
      <c r="L101" s="74" t="b">
        <f t="shared" si="3"/>
        <v>1</v>
      </c>
      <c r="R101" s="86"/>
      <c r="S101" s="91"/>
    </row>
    <row r="102" spans="1:19">
      <c r="A102" s="74">
        <v>101</v>
      </c>
      <c r="B102" s="75" t="s">
        <v>537</v>
      </c>
      <c r="C102" s="74">
        <v>11500</v>
      </c>
      <c r="F102" s="89"/>
      <c r="G102" s="90"/>
      <c r="I102" s="75" t="s">
        <v>537</v>
      </c>
      <c r="J102" s="74">
        <v>11500</v>
      </c>
      <c r="K102" s="75" t="e">
        <f t="shared" si="2"/>
        <v>#N/A</v>
      </c>
      <c r="L102" s="74" t="b">
        <f t="shared" si="3"/>
        <v>1</v>
      </c>
      <c r="R102" s="86"/>
      <c r="S102" s="91"/>
    </row>
    <row r="103" spans="1:19">
      <c r="A103" s="74">
        <v>102</v>
      </c>
      <c r="B103" s="75" t="s">
        <v>5</v>
      </c>
      <c r="C103" s="74">
        <v>11500</v>
      </c>
      <c r="F103" s="89"/>
      <c r="G103" s="90"/>
      <c r="I103" s="75" t="s">
        <v>5</v>
      </c>
      <c r="J103" s="74">
        <v>11500</v>
      </c>
      <c r="K103" s="75">
        <f t="shared" si="2"/>
        <v>27.6</v>
      </c>
      <c r="L103" s="74" t="b">
        <f t="shared" si="3"/>
        <v>0</v>
      </c>
      <c r="R103" s="86"/>
      <c r="S103" s="91"/>
    </row>
    <row r="104" spans="1:19">
      <c r="A104" s="74">
        <v>103</v>
      </c>
      <c r="B104" s="75" t="s">
        <v>56</v>
      </c>
      <c r="C104" s="74">
        <v>11500</v>
      </c>
      <c r="F104" s="89"/>
      <c r="G104" s="90"/>
      <c r="I104" s="75" t="s">
        <v>56</v>
      </c>
      <c r="J104" s="74">
        <v>11500</v>
      </c>
      <c r="K104" s="75" t="e">
        <f t="shared" si="2"/>
        <v>#N/A</v>
      </c>
      <c r="L104" s="74" t="b">
        <f t="shared" si="3"/>
        <v>1</v>
      </c>
      <c r="R104" s="86"/>
      <c r="S104" s="91"/>
    </row>
    <row r="105" spans="1:19">
      <c r="A105" s="74">
        <v>104</v>
      </c>
      <c r="B105" s="75" t="s">
        <v>654</v>
      </c>
      <c r="C105" s="74">
        <v>11200</v>
      </c>
      <c r="F105" s="89"/>
      <c r="G105" s="90"/>
      <c r="I105" s="75" t="s">
        <v>654</v>
      </c>
      <c r="J105" s="74">
        <v>11200</v>
      </c>
      <c r="K105" s="75" t="e">
        <f t="shared" si="2"/>
        <v>#N/A</v>
      </c>
      <c r="L105" s="74" t="b">
        <f t="shared" si="3"/>
        <v>1</v>
      </c>
      <c r="R105" s="86"/>
      <c r="S105" s="91"/>
    </row>
    <row r="106" spans="1:19">
      <c r="A106" s="74">
        <v>105</v>
      </c>
      <c r="B106" s="75" t="s">
        <v>656</v>
      </c>
      <c r="C106" s="74">
        <v>11100</v>
      </c>
      <c r="F106" s="89"/>
      <c r="G106" s="90"/>
      <c r="I106" s="75" t="s">
        <v>656</v>
      </c>
      <c r="J106" s="74">
        <v>11100</v>
      </c>
      <c r="K106" s="75">
        <f t="shared" si="2"/>
        <v>38.6</v>
      </c>
      <c r="L106" s="74" t="b">
        <f t="shared" si="3"/>
        <v>0</v>
      </c>
      <c r="R106" s="86"/>
      <c r="S106" s="91"/>
    </row>
    <row r="107" spans="1:19">
      <c r="A107" s="74">
        <v>106</v>
      </c>
      <c r="B107" s="75" t="s">
        <v>610</v>
      </c>
      <c r="C107" s="74">
        <v>10900</v>
      </c>
      <c r="F107" s="89"/>
      <c r="G107" s="90"/>
      <c r="I107" s="75" t="s">
        <v>610</v>
      </c>
      <c r="J107" s="74">
        <v>10900</v>
      </c>
      <c r="K107" s="75" t="e">
        <f t="shared" si="2"/>
        <v>#N/A</v>
      </c>
      <c r="L107" s="74" t="b">
        <f t="shared" si="3"/>
        <v>1</v>
      </c>
      <c r="R107" s="86"/>
      <c r="S107" s="91"/>
    </row>
    <row r="108" spans="1:19">
      <c r="A108" s="74">
        <v>107</v>
      </c>
      <c r="B108" s="75" t="s">
        <v>61</v>
      </c>
      <c r="C108" s="74">
        <v>10800</v>
      </c>
      <c r="F108" s="89"/>
      <c r="G108" s="90"/>
      <c r="I108" s="75" t="s">
        <v>61</v>
      </c>
      <c r="J108" s="74">
        <v>10800</v>
      </c>
      <c r="K108" s="75" t="e">
        <f t="shared" si="2"/>
        <v>#N/A</v>
      </c>
      <c r="L108" s="74" t="b">
        <f t="shared" si="3"/>
        <v>1</v>
      </c>
      <c r="R108" s="86"/>
      <c r="S108" s="91"/>
    </row>
    <row r="109" spans="1:19">
      <c r="A109" s="74">
        <v>108</v>
      </c>
      <c r="B109" s="75" t="s">
        <v>659</v>
      </c>
      <c r="C109" s="74">
        <v>10800</v>
      </c>
      <c r="F109" s="89"/>
      <c r="G109" s="90"/>
      <c r="I109" s="75" t="s">
        <v>659</v>
      </c>
      <c r="J109" s="74">
        <v>10800</v>
      </c>
      <c r="K109" s="75" t="e">
        <f t="shared" si="2"/>
        <v>#N/A</v>
      </c>
      <c r="L109" s="74" t="b">
        <f t="shared" si="3"/>
        <v>1</v>
      </c>
      <c r="R109" s="86"/>
      <c r="S109" s="91"/>
    </row>
    <row r="110" spans="1:19">
      <c r="A110" s="74">
        <v>109</v>
      </c>
      <c r="B110" s="75" t="s">
        <v>68</v>
      </c>
      <c r="C110" s="74">
        <v>10100</v>
      </c>
      <c r="F110" s="89"/>
      <c r="G110" s="90"/>
      <c r="I110" s="75" t="s">
        <v>68</v>
      </c>
      <c r="J110" s="74">
        <v>10100</v>
      </c>
      <c r="K110" s="75">
        <f t="shared" si="2"/>
        <v>42.3</v>
      </c>
      <c r="L110" s="74" t="b">
        <f t="shared" si="3"/>
        <v>0</v>
      </c>
      <c r="R110" s="86"/>
      <c r="S110" s="91"/>
    </row>
    <row r="111" spans="1:19">
      <c r="A111" s="74">
        <v>110</v>
      </c>
      <c r="B111" s="75" t="s">
        <v>540</v>
      </c>
      <c r="C111" s="74">
        <v>9680</v>
      </c>
      <c r="F111" s="89"/>
      <c r="G111" s="90"/>
      <c r="I111" s="75" t="s">
        <v>540</v>
      </c>
      <c r="J111" s="74">
        <v>9680</v>
      </c>
      <c r="K111" s="75">
        <f t="shared" si="2"/>
        <v>42.6</v>
      </c>
      <c r="L111" s="74" t="b">
        <f t="shared" si="3"/>
        <v>0</v>
      </c>
      <c r="R111" s="86"/>
      <c r="S111" s="91"/>
    </row>
    <row r="112" spans="1:19">
      <c r="A112" s="74">
        <v>111</v>
      </c>
      <c r="B112" s="75" t="s">
        <v>662</v>
      </c>
      <c r="C112" s="74">
        <v>9530</v>
      </c>
      <c r="F112" s="89"/>
      <c r="G112" s="90"/>
      <c r="I112" s="75" t="s">
        <v>662</v>
      </c>
      <c r="J112" s="74">
        <v>9530</v>
      </c>
      <c r="K112" s="75" t="e">
        <f t="shared" si="2"/>
        <v>#N/A</v>
      </c>
      <c r="L112" s="74" t="b">
        <f t="shared" si="3"/>
        <v>1</v>
      </c>
      <c r="R112" s="86"/>
      <c r="S112" s="91"/>
    </row>
    <row r="113" spans="1:19">
      <c r="A113" s="74">
        <v>112</v>
      </c>
      <c r="B113" s="75" t="s">
        <v>92</v>
      </c>
      <c r="C113" s="74">
        <v>9520</v>
      </c>
      <c r="F113" s="89"/>
      <c r="G113" s="90"/>
      <c r="I113" s="75" t="s">
        <v>92</v>
      </c>
      <c r="J113" s="74">
        <v>9520</v>
      </c>
      <c r="K113" s="75" t="e">
        <f t="shared" si="2"/>
        <v>#N/A</v>
      </c>
      <c r="L113" s="74" t="b">
        <f t="shared" si="3"/>
        <v>1</v>
      </c>
      <c r="R113" s="86"/>
      <c r="S113" s="91"/>
    </row>
    <row r="114" spans="1:19">
      <c r="A114" s="74">
        <v>113</v>
      </c>
      <c r="B114" s="75" t="s">
        <v>627</v>
      </c>
      <c r="C114" s="74">
        <v>9380</v>
      </c>
      <c r="F114" s="89"/>
      <c r="G114" s="90"/>
      <c r="I114" s="75" t="s">
        <v>627</v>
      </c>
      <c r="J114" s="74">
        <v>9380</v>
      </c>
      <c r="K114" s="75">
        <f t="shared" si="2"/>
        <v>38.799999999999997</v>
      </c>
      <c r="L114" s="74" t="b">
        <f t="shared" si="3"/>
        <v>0</v>
      </c>
      <c r="R114" s="86"/>
      <c r="S114" s="91"/>
    </row>
    <row r="115" spans="1:19">
      <c r="A115" s="74">
        <v>114</v>
      </c>
      <c r="B115" s="75" t="s">
        <v>560</v>
      </c>
      <c r="C115" s="74">
        <v>9080</v>
      </c>
      <c r="F115" s="89"/>
      <c r="G115" s="90"/>
      <c r="I115" s="75" t="s">
        <v>560</v>
      </c>
      <c r="J115" s="74">
        <v>9080</v>
      </c>
      <c r="K115" s="75" t="e">
        <f t="shared" si="2"/>
        <v>#N/A</v>
      </c>
      <c r="L115" s="74" t="b">
        <f t="shared" si="3"/>
        <v>1</v>
      </c>
      <c r="R115" s="86"/>
      <c r="S115" s="91"/>
    </row>
    <row r="116" spans="1:19">
      <c r="A116" s="74">
        <v>115</v>
      </c>
      <c r="B116" s="75" t="s">
        <v>75</v>
      </c>
      <c r="C116" s="74">
        <v>8380</v>
      </c>
      <c r="F116" s="89"/>
      <c r="G116" s="90"/>
      <c r="I116" s="75" t="s">
        <v>75</v>
      </c>
      <c r="J116" s="74">
        <v>8380</v>
      </c>
      <c r="K116" s="75">
        <f t="shared" si="2"/>
        <v>34.6</v>
      </c>
      <c r="L116" s="74" t="b">
        <f t="shared" si="3"/>
        <v>0</v>
      </c>
      <c r="R116" s="86"/>
      <c r="S116" s="91"/>
    </row>
    <row r="117" spans="1:19">
      <c r="A117" s="74">
        <v>116</v>
      </c>
      <c r="B117" s="75" t="s">
        <v>99</v>
      </c>
      <c r="C117" s="74">
        <v>7400</v>
      </c>
      <c r="F117" s="89"/>
      <c r="G117" s="90"/>
      <c r="I117" s="75" t="s">
        <v>99</v>
      </c>
      <c r="J117" s="74">
        <v>7400</v>
      </c>
      <c r="K117" s="75" t="e">
        <f t="shared" si="2"/>
        <v>#N/A</v>
      </c>
      <c r="L117" s="74" t="b">
        <f t="shared" si="3"/>
        <v>1</v>
      </c>
      <c r="R117" s="86"/>
      <c r="S117" s="91"/>
    </row>
    <row r="118" spans="1:19">
      <c r="A118" s="74">
        <v>117</v>
      </c>
      <c r="B118" s="75" t="s">
        <v>83</v>
      </c>
      <c r="C118" s="74">
        <v>7400</v>
      </c>
      <c r="F118" s="89"/>
      <c r="G118" s="90"/>
      <c r="I118" s="75" t="s">
        <v>83</v>
      </c>
      <c r="J118" s="74">
        <v>7400</v>
      </c>
      <c r="K118" s="75">
        <f t="shared" si="2"/>
        <v>28.2</v>
      </c>
      <c r="L118" s="74" t="b">
        <f t="shared" si="3"/>
        <v>0</v>
      </c>
      <c r="R118" s="86"/>
      <c r="S118" s="91"/>
    </row>
    <row r="119" spans="1:19">
      <c r="A119" s="74">
        <v>118</v>
      </c>
      <c r="B119" s="75" t="s">
        <v>641</v>
      </c>
      <c r="C119" s="74">
        <v>7230</v>
      </c>
      <c r="F119" s="89"/>
      <c r="G119" s="90"/>
      <c r="I119" s="75" t="s">
        <v>641</v>
      </c>
      <c r="J119" s="74">
        <v>7230</v>
      </c>
      <c r="K119" s="75" t="e">
        <f t="shared" si="2"/>
        <v>#N/A</v>
      </c>
      <c r="L119" s="74" t="b">
        <f t="shared" si="3"/>
        <v>1</v>
      </c>
      <c r="R119" s="86"/>
      <c r="S119" s="91"/>
    </row>
    <row r="120" spans="1:19">
      <c r="A120" s="74">
        <v>119</v>
      </c>
      <c r="B120" s="75" t="s">
        <v>513</v>
      </c>
      <c r="C120" s="74">
        <v>6970</v>
      </c>
      <c r="F120" s="89"/>
      <c r="G120" s="90"/>
      <c r="I120" s="75" t="s">
        <v>513</v>
      </c>
      <c r="J120" s="74">
        <v>6970</v>
      </c>
      <c r="K120" s="75">
        <f t="shared" si="2"/>
        <v>51.3</v>
      </c>
      <c r="L120" s="74" t="b">
        <f t="shared" si="3"/>
        <v>0</v>
      </c>
      <c r="R120" s="86"/>
      <c r="S120" s="91"/>
    </row>
    <row r="121" spans="1:19">
      <c r="A121" s="74">
        <v>120</v>
      </c>
      <c r="B121" s="75" t="s">
        <v>48</v>
      </c>
      <c r="C121" s="74">
        <v>6870</v>
      </c>
      <c r="F121" s="89"/>
      <c r="G121" s="90"/>
      <c r="I121" s="75" t="s">
        <v>48</v>
      </c>
      <c r="J121" s="74">
        <v>6870</v>
      </c>
      <c r="K121" s="75" t="e">
        <f t="shared" si="2"/>
        <v>#N/A</v>
      </c>
      <c r="L121" s="74" t="b">
        <f t="shared" si="3"/>
        <v>1</v>
      </c>
      <c r="R121" s="86"/>
      <c r="S121" s="91"/>
    </row>
    <row r="122" spans="1:19">
      <c r="A122" s="74">
        <v>121</v>
      </c>
      <c r="B122" s="75" t="s">
        <v>671</v>
      </c>
      <c r="C122" s="74">
        <v>6760</v>
      </c>
      <c r="F122" s="89"/>
      <c r="G122" s="90"/>
      <c r="I122" s="75" t="s">
        <v>671</v>
      </c>
      <c r="J122" s="74">
        <v>6760</v>
      </c>
      <c r="K122" s="75" t="e">
        <f t="shared" si="2"/>
        <v>#N/A</v>
      </c>
      <c r="L122" s="74" t="b">
        <f t="shared" si="3"/>
        <v>1</v>
      </c>
      <c r="R122" s="86"/>
      <c r="S122" s="91"/>
    </row>
    <row r="123" spans="1:19">
      <c r="A123" s="74">
        <v>122</v>
      </c>
      <c r="B123" s="75" t="s">
        <v>53</v>
      </c>
      <c r="C123" s="74">
        <v>6740</v>
      </c>
      <c r="F123" s="89"/>
      <c r="G123" s="90"/>
      <c r="I123" s="75" t="s">
        <v>53</v>
      </c>
      <c r="J123" s="74">
        <v>6740</v>
      </c>
      <c r="K123" s="75">
        <f t="shared" si="2"/>
        <v>48.9</v>
      </c>
      <c r="L123" s="74" t="b">
        <f t="shared" si="3"/>
        <v>0</v>
      </c>
      <c r="R123" s="86"/>
      <c r="S123" s="91"/>
    </row>
    <row r="124" spans="1:19">
      <c r="A124" s="74">
        <v>123</v>
      </c>
      <c r="B124" s="75" t="s">
        <v>552</v>
      </c>
      <c r="C124" s="74">
        <v>6540</v>
      </c>
      <c r="F124" s="89"/>
      <c r="G124" s="90"/>
      <c r="I124" s="75" t="s">
        <v>552</v>
      </c>
      <c r="J124" s="74">
        <v>6540</v>
      </c>
      <c r="K124" s="75">
        <f t="shared" si="2"/>
        <v>37.200000000000003</v>
      </c>
      <c r="L124" s="74" t="b">
        <f t="shared" si="3"/>
        <v>0</v>
      </c>
      <c r="R124" s="86"/>
      <c r="S124" s="91"/>
    </row>
    <row r="125" spans="1:19">
      <c r="A125" s="74">
        <v>124</v>
      </c>
      <c r="B125" s="75" t="s">
        <v>14</v>
      </c>
      <c r="C125" s="74">
        <v>6500</v>
      </c>
      <c r="F125" s="89"/>
      <c r="G125" s="90"/>
      <c r="I125" s="75" t="s">
        <v>14</v>
      </c>
      <c r="J125" s="74">
        <v>6500</v>
      </c>
      <c r="K125" s="75">
        <f t="shared" si="2"/>
        <v>27.2</v>
      </c>
      <c r="L125" s="74" t="b">
        <f t="shared" si="3"/>
        <v>0</v>
      </c>
      <c r="R125" s="86"/>
      <c r="S125" s="91"/>
    </row>
    <row r="126" spans="1:19">
      <c r="A126" s="74">
        <v>125</v>
      </c>
      <c r="B126" s="75" t="s">
        <v>590</v>
      </c>
      <c r="C126" s="74">
        <v>6500</v>
      </c>
      <c r="F126" s="89"/>
      <c r="G126" s="90"/>
      <c r="I126" s="75" t="s">
        <v>590</v>
      </c>
      <c r="J126" s="74">
        <v>6500</v>
      </c>
      <c r="K126" s="75" t="e">
        <f t="shared" si="2"/>
        <v>#N/A</v>
      </c>
      <c r="L126" s="74" t="b">
        <f t="shared" si="3"/>
        <v>1</v>
      </c>
      <c r="R126" s="86"/>
      <c r="S126" s="91"/>
    </row>
    <row r="127" spans="1:19">
      <c r="A127" s="74">
        <v>126</v>
      </c>
      <c r="B127" s="75" t="s">
        <v>63</v>
      </c>
      <c r="C127" s="74">
        <v>6440</v>
      </c>
      <c r="F127" s="89"/>
      <c r="G127" s="90"/>
      <c r="I127" s="75" t="s">
        <v>63</v>
      </c>
      <c r="J127" s="74">
        <v>6440</v>
      </c>
      <c r="K127" s="75">
        <f t="shared" si="2"/>
        <v>29.6</v>
      </c>
      <c r="L127" s="74" t="b">
        <f t="shared" si="3"/>
        <v>0</v>
      </c>
      <c r="R127" s="86"/>
      <c r="S127" s="91"/>
    </row>
    <row r="128" spans="1:19">
      <c r="A128" s="74">
        <v>127</v>
      </c>
      <c r="B128" s="75" t="s">
        <v>653</v>
      </c>
      <c r="C128" s="74">
        <v>6420</v>
      </c>
      <c r="F128" s="89"/>
      <c r="G128" s="90"/>
      <c r="I128" s="75" t="s">
        <v>653</v>
      </c>
      <c r="J128" s="74">
        <v>6420</v>
      </c>
      <c r="K128" s="75" t="e">
        <f t="shared" si="2"/>
        <v>#N/A</v>
      </c>
      <c r="L128" s="74" t="b">
        <f t="shared" si="3"/>
        <v>1</v>
      </c>
      <c r="R128" s="86"/>
      <c r="S128" s="91"/>
    </row>
    <row r="129" spans="1:19">
      <c r="A129" s="74">
        <v>128</v>
      </c>
      <c r="B129" s="75" t="s">
        <v>618</v>
      </c>
      <c r="C129" s="74">
        <v>6130</v>
      </c>
      <c r="F129" s="89"/>
      <c r="G129" s="90"/>
      <c r="I129" s="75" t="s">
        <v>618</v>
      </c>
      <c r="J129" s="74">
        <v>6130</v>
      </c>
      <c r="K129" s="75">
        <f t="shared" si="2"/>
        <v>27.7</v>
      </c>
      <c r="L129" s="74" t="b">
        <f t="shared" si="3"/>
        <v>0</v>
      </c>
      <c r="R129" s="86"/>
      <c r="S129" s="91"/>
    </row>
    <row r="130" spans="1:19">
      <c r="A130" s="74">
        <v>129</v>
      </c>
      <c r="B130" s="75" t="s">
        <v>680</v>
      </c>
      <c r="C130" s="74">
        <v>6040</v>
      </c>
      <c r="F130" s="89"/>
      <c r="G130" s="90"/>
      <c r="I130" s="75" t="s">
        <v>680</v>
      </c>
      <c r="J130" s="74">
        <v>6040</v>
      </c>
      <c r="K130" s="75" t="e">
        <f t="shared" si="2"/>
        <v>#N/A</v>
      </c>
      <c r="L130" s="74" t="b">
        <f t="shared" si="3"/>
        <v>1</v>
      </c>
      <c r="R130" s="86"/>
      <c r="S130" s="91"/>
    </row>
    <row r="131" spans="1:19">
      <c r="A131" s="74">
        <v>130</v>
      </c>
      <c r="B131" s="75" t="s">
        <v>17</v>
      </c>
      <c r="C131" s="74">
        <v>5900</v>
      </c>
      <c r="F131" s="89"/>
      <c r="G131" s="90"/>
      <c r="I131" s="75" t="s">
        <v>17</v>
      </c>
      <c r="J131" s="74">
        <v>5900</v>
      </c>
      <c r="K131" s="75">
        <f t="shared" ref="K131:K185" si="4">VLOOKUP(I131,$F$2:$G$89,2,0)</f>
        <v>27.3</v>
      </c>
      <c r="L131" s="74" t="b">
        <f t="shared" ref="L131:L185" si="5">ISERROR(K131)</f>
        <v>0</v>
      </c>
      <c r="R131" s="86"/>
      <c r="S131" s="91"/>
    </row>
    <row r="132" spans="1:19">
      <c r="A132" s="74">
        <v>131</v>
      </c>
      <c r="B132" s="75" t="s">
        <v>565</v>
      </c>
      <c r="C132" s="74">
        <v>5890</v>
      </c>
      <c r="F132" s="89"/>
      <c r="G132" s="90"/>
      <c r="I132" s="75" t="s">
        <v>565</v>
      </c>
      <c r="J132" s="74">
        <v>5890</v>
      </c>
      <c r="K132" s="75" t="e">
        <f t="shared" si="4"/>
        <v>#N/A</v>
      </c>
      <c r="L132" s="74" t="b">
        <f t="shared" si="5"/>
        <v>1</v>
      </c>
      <c r="R132" s="86"/>
      <c r="S132" s="91"/>
    </row>
    <row r="133" spans="1:19">
      <c r="A133" s="74">
        <v>132</v>
      </c>
      <c r="B133" s="75" t="s">
        <v>101</v>
      </c>
      <c r="C133" s="74">
        <v>5860</v>
      </c>
      <c r="F133" s="89"/>
      <c r="G133" s="90"/>
      <c r="I133" s="75" t="s">
        <v>101</v>
      </c>
      <c r="J133" s="74">
        <v>5860</v>
      </c>
      <c r="K133" s="75">
        <f t="shared" si="4"/>
        <v>35.1</v>
      </c>
      <c r="L133" s="74" t="b">
        <f t="shared" si="5"/>
        <v>0</v>
      </c>
      <c r="R133" s="86"/>
      <c r="S133" s="91"/>
    </row>
    <row r="134" spans="1:19">
      <c r="A134" s="74">
        <v>133</v>
      </c>
      <c r="B134" s="75" t="s">
        <v>95</v>
      </c>
      <c r="C134" s="74">
        <v>5760</v>
      </c>
      <c r="F134" s="89"/>
      <c r="G134" s="90"/>
      <c r="I134" s="75" t="s">
        <v>95</v>
      </c>
      <c r="J134" s="74">
        <v>5760</v>
      </c>
      <c r="K134" s="75" t="e">
        <f t="shared" si="4"/>
        <v>#N/A</v>
      </c>
      <c r="L134" s="74" t="b">
        <f t="shared" si="5"/>
        <v>1</v>
      </c>
      <c r="R134" s="86"/>
      <c r="S134" s="91"/>
    </row>
    <row r="135" spans="1:19">
      <c r="A135" s="74">
        <v>134</v>
      </c>
      <c r="B135" s="75" t="s">
        <v>688</v>
      </c>
      <c r="C135" s="74">
        <v>5420</v>
      </c>
      <c r="F135" s="89"/>
      <c r="G135" s="90"/>
      <c r="I135" s="75" t="s">
        <v>688</v>
      </c>
      <c r="J135" s="74">
        <v>5420</v>
      </c>
      <c r="K135" s="75" t="e">
        <f t="shared" si="4"/>
        <v>#N/A</v>
      </c>
      <c r="L135" s="74" t="b">
        <f t="shared" si="5"/>
        <v>1</v>
      </c>
      <c r="R135" s="86"/>
      <c r="S135" s="91"/>
    </row>
    <row r="136" spans="1:19">
      <c r="A136" s="74">
        <v>135</v>
      </c>
      <c r="B136" s="75" t="s">
        <v>634</v>
      </c>
      <c r="C136" s="74">
        <v>5350</v>
      </c>
      <c r="F136" s="89"/>
      <c r="G136" s="90"/>
      <c r="I136" s="75" t="s">
        <v>634</v>
      </c>
      <c r="J136" s="74">
        <v>5350</v>
      </c>
      <c r="K136" s="75" t="e">
        <f t="shared" si="4"/>
        <v>#N/A</v>
      </c>
      <c r="L136" s="74" t="b">
        <f t="shared" si="5"/>
        <v>1</v>
      </c>
      <c r="R136" s="86"/>
      <c r="S136" s="91"/>
    </row>
    <row r="137" spans="1:19">
      <c r="A137" s="74">
        <v>136</v>
      </c>
      <c r="B137" s="75" t="s">
        <v>41</v>
      </c>
      <c r="C137" s="74">
        <v>5200</v>
      </c>
      <c r="F137" s="89"/>
      <c r="G137" s="90"/>
      <c r="I137" s="75" t="s">
        <v>41</v>
      </c>
      <c r="J137" s="74">
        <v>5200</v>
      </c>
      <c r="K137" s="75" t="e">
        <f t="shared" si="4"/>
        <v>#N/A</v>
      </c>
      <c r="L137" s="74" t="b">
        <f t="shared" si="5"/>
        <v>1</v>
      </c>
      <c r="R137" s="86"/>
      <c r="S137" s="91"/>
    </row>
    <row r="138" spans="1:19">
      <c r="A138" s="74">
        <v>137</v>
      </c>
      <c r="B138" s="75" t="s">
        <v>34</v>
      </c>
      <c r="C138" s="74">
        <v>5000</v>
      </c>
      <c r="F138" s="89"/>
      <c r="G138" s="90"/>
      <c r="I138" s="75" t="s">
        <v>34</v>
      </c>
      <c r="J138" s="74">
        <v>5000</v>
      </c>
      <c r="K138" s="75">
        <f t="shared" si="4"/>
        <v>24.6</v>
      </c>
      <c r="L138" s="74" t="b">
        <f t="shared" si="5"/>
        <v>0</v>
      </c>
      <c r="R138" s="86"/>
      <c r="S138" s="91"/>
    </row>
    <row r="139" spans="1:19">
      <c r="A139" s="74">
        <v>138</v>
      </c>
      <c r="B139" s="75" t="s">
        <v>693</v>
      </c>
      <c r="C139" s="74">
        <v>4890</v>
      </c>
      <c r="F139" s="89"/>
      <c r="G139" s="90"/>
      <c r="I139" s="75" t="s">
        <v>693</v>
      </c>
      <c r="J139" s="74">
        <v>4890</v>
      </c>
      <c r="K139" s="75" t="e">
        <f t="shared" si="4"/>
        <v>#N/A</v>
      </c>
      <c r="L139" s="74" t="b">
        <f t="shared" si="5"/>
        <v>1</v>
      </c>
      <c r="R139" s="86"/>
      <c r="S139" s="91"/>
    </row>
    <row r="140" spans="1:19">
      <c r="A140" s="74">
        <v>139</v>
      </c>
      <c r="B140" s="75" t="s">
        <v>646</v>
      </c>
      <c r="C140" s="74">
        <v>4870</v>
      </c>
      <c r="F140" s="89"/>
      <c r="G140" s="90"/>
      <c r="I140" s="75" t="s">
        <v>646</v>
      </c>
      <c r="J140" s="74">
        <v>4870</v>
      </c>
      <c r="K140" s="75" t="e">
        <f t="shared" si="4"/>
        <v>#N/A</v>
      </c>
      <c r="L140" s="74" t="b">
        <f t="shared" si="5"/>
        <v>1</v>
      </c>
      <c r="R140" s="86"/>
      <c r="S140" s="91"/>
    </row>
    <row r="141" spans="1:19">
      <c r="A141" s="74">
        <v>140</v>
      </c>
      <c r="B141" s="75" t="s">
        <v>695</v>
      </c>
      <c r="C141" s="74">
        <v>4830</v>
      </c>
      <c r="F141" s="89"/>
      <c r="G141" s="90"/>
      <c r="I141" s="75" t="s">
        <v>695</v>
      </c>
      <c r="J141" s="74">
        <v>4830</v>
      </c>
      <c r="K141" s="75" t="e">
        <f t="shared" si="4"/>
        <v>#N/A</v>
      </c>
      <c r="L141" s="74" t="b">
        <f t="shared" si="5"/>
        <v>1</v>
      </c>
      <c r="R141" s="86"/>
      <c r="S141" s="91"/>
    </row>
    <row r="142" spans="1:19">
      <c r="A142" s="74">
        <v>141</v>
      </c>
      <c r="B142" s="75" t="s">
        <v>689</v>
      </c>
      <c r="C142" s="74">
        <v>4740</v>
      </c>
      <c r="F142" s="89"/>
      <c r="G142" s="90"/>
      <c r="I142" s="75" t="s">
        <v>689</v>
      </c>
      <c r="J142" s="74">
        <v>4740</v>
      </c>
      <c r="K142" s="75" t="e">
        <f t="shared" si="4"/>
        <v>#N/A</v>
      </c>
      <c r="L142" s="74" t="b">
        <f t="shared" si="5"/>
        <v>1</v>
      </c>
      <c r="R142" s="86"/>
      <c r="S142" s="91"/>
    </row>
    <row r="143" spans="1:19">
      <c r="A143" s="74">
        <v>142</v>
      </c>
      <c r="B143" s="75" t="s">
        <v>664</v>
      </c>
      <c r="C143" s="74">
        <v>4730</v>
      </c>
      <c r="F143" s="89"/>
      <c r="G143" s="90"/>
      <c r="I143" s="75" t="s">
        <v>664</v>
      </c>
      <c r="J143" s="74">
        <v>4730</v>
      </c>
      <c r="K143" s="75" t="e">
        <f t="shared" si="4"/>
        <v>#N/A</v>
      </c>
      <c r="L143" s="74" t="b">
        <f t="shared" si="5"/>
        <v>1</v>
      </c>
      <c r="R143" s="86"/>
      <c r="S143" s="91"/>
    </row>
    <row r="144" spans="1:19">
      <c r="A144" s="74">
        <v>143</v>
      </c>
      <c r="B144" s="75" t="s">
        <v>668</v>
      </c>
      <c r="C144" s="74">
        <v>4450</v>
      </c>
      <c r="F144" s="89"/>
      <c r="G144" s="90"/>
      <c r="I144" s="75" t="s">
        <v>668</v>
      </c>
      <c r="J144" s="74">
        <v>4450</v>
      </c>
      <c r="K144" s="75" t="e">
        <f t="shared" si="4"/>
        <v>#N/A</v>
      </c>
      <c r="L144" s="74" t="b">
        <f t="shared" si="5"/>
        <v>1</v>
      </c>
      <c r="R144" s="86"/>
      <c r="S144" s="91"/>
    </row>
    <row r="145" spans="1:19">
      <c r="A145" s="74">
        <v>144</v>
      </c>
      <c r="B145" s="75" t="s">
        <v>553</v>
      </c>
      <c r="C145" s="74">
        <v>4410</v>
      </c>
      <c r="F145" s="89"/>
      <c r="G145" s="90"/>
      <c r="I145" s="75" t="s">
        <v>553</v>
      </c>
      <c r="J145" s="74">
        <v>4410</v>
      </c>
      <c r="K145" s="75" t="e">
        <f t="shared" si="4"/>
        <v>#N/A</v>
      </c>
      <c r="L145" s="74" t="b">
        <f t="shared" si="5"/>
        <v>1</v>
      </c>
      <c r="R145" s="86"/>
      <c r="S145" s="91"/>
    </row>
    <row r="146" spans="1:19">
      <c r="A146" s="74">
        <v>145</v>
      </c>
      <c r="B146" s="75" t="s">
        <v>676</v>
      </c>
      <c r="C146" s="74">
        <v>4220</v>
      </c>
      <c r="F146" s="89"/>
      <c r="G146" s="90"/>
      <c r="I146" s="75" t="s">
        <v>676</v>
      </c>
      <c r="J146" s="74">
        <v>4220</v>
      </c>
      <c r="K146" s="75" t="e">
        <f t="shared" si="4"/>
        <v>#N/A</v>
      </c>
      <c r="L146" s="74" t="b">
        <f t="shared" si="5"/>
        <v>1</v>
      </c>
      <c r="R146" s="86"/>
      <c r="S146" s="91"/>
    </row>
    <row r="147" spans="1:19">
      <c r="A147" s="74">
        <v>146</v>
      </c>
      <c r="B147" s="75" t="s">
        <v>678</v>
      </c>
      <c r="C147" s="74">
        <v>4210</v>
      </c>
      <c r="F147" s="89"/>
      <c r="G147" s="90"/>
      <c r="I147" s="75" t="s">
        <v>678</v>
      </c>
      <c r="J147" s="74">
        <v>4210</v>
      </c>
      <c r="K147" s="75">
        <f t="shared" si="4"/>
        <v>38.299999999999997</v>
      </c>
      <c r="L147" s="74" t="b">
        <f t="shared" si="5"/>
        <v>0</v>
      </c>
      <c r="R147" s="86"/>
      <c r="S147" s="91"/>
    </row>
    <row r="148" spans="1:19">
      <c r="A148" s="74">
        <v>147</v>
      </c>
      <c r="B148" s="75" t="s">
        <v>531</v>
      </c>
      <c r="C148" s="74">
        <v>4060</v>
      </c>
      <c r="F148" s="89"/>
      <c r="G148" s="90"/>
      <c r="I148" s="75" t="s">
        <v>531</v>
      </c>
      <c r="J148" s="74">
        <v>4060</v>
      </c>
      <c r="K148" s="75">
        <f t="shared" si="4"/>
        <v>37.9</v>
      </c>
      <c r="L148" s="74" t="b">
        <f t="shared" si="5"/>
        <v>0</v>
      </c>
      <c r="R148" s="86"/>
      <c r="S148" s="91"/>
    </row>
    <row r="149" spans="1:19">
      <c r="A149" s="74">
        <v>148</v>
      </c>
      <c r="B149" s="75" t="s">
        <v>23</v>
      </c>
      <c r="C149" s="74">
        <v>4000</v>
      </c>
      <c r="F149" s="89"/>
      <c r="G149" s="90"/>
      <c r="I149" s="75" t="s">
        <v>23</v>
      </c>
      <c r="J149" s="74">
        <v>4000</v>
      </c>
      <c r="K149" s="75">
        <f t="shared" si="4"/>
        <v>35.1</v>
      </c>
      <c r="L149" s="74" t="b">
        <f t="shared" si="5"/>
        <v>0</v>
      </c>
      <c r="R149" s="86"/>
      <c r="S149" s="91"/>
    </row>
    <row r="150" spans="1:19">
      <c r="A150" s="74">
        <v>149</v>
      </c>
      <c r="B150" s="75" t="s">
        <v>704</v>
      </c>
      <c r="C150" s="74">
        <v>3890</v>
      </c>
      <c r="F150" s="89"/>
      <c r="G150" s="90"/>
      <c r="I150" s="75" t="s">
        <v>704</v>
      </c>
      <c r="J150" s="74">
        <v>3890</v>
      </c>
      <c r="K150" s="75" t="e">
        <f t="shared" si="4"/>
        <v>#N/A</v>
      </c>
      <c r="L150" s="74" t="b">
        <f t="shared" si="5"/>
        <v>1</v>
      </c>
      <c r="R150" s="86"/>
      <c r="S150" s="91"/>
    </row>
    <row r="151" spans="1:19">
      <c r="A151" s="74">
        <v>150</v>
      </c>
      <c r="B151" s="75" t="s">
        <v>559</v>
      </c>
      <c r="C151" s="74">
        <v>3830</v>
      </c>
      <c r="F151" s="89"/>
      <c r="G151" s="90"/>
      <c r="I151" s="75" t="s">
        <v>559</v>
      </c>
      <c r="J151" s="74">
        <v>3830</v>
      </c>
      <c r="K151" s="75" t="e">
        <f t="shared" si="4"/>
        <v>#N/A</v>
      </c>
      <c r="L151" s="74" t="b">
        <f t="shared" si="5"/>
        <v>1</v>
      </c>
      <c r="R151" s="86"/>
      <c r="S151" s="91"/>
    </row>
    <row r="152" spans="1:19">
      <c r="A152" s="74">
        <v>151</v>
      </c>
      <c r="B152" s="75" t="s">
        <v>583</v>
      </c>
      <c r="C152" s="74">
        <v>3660</v>
      </c>
      <c r="F152" s="89"/>
      <c r="G152" s="90"/>
      <c r="I152" s="75" t="s">
        <v>583</v>
      </c>
      <c r="J152" s="74">
        <v>3660</v>
      </c>
      <c r="K152" s="75" t="e">
        <f t="shared" si="4"/>
        <v>#N/A</v>
      </c>
      <c r="L152" s="74" t="b">
        <f t="shared" si="5"/>
        <v>1</v>
      </c>
      <c r="R152" s="86"/>
      <c r="S152" s="91"/>
    </row>
    <row r="153" spans="1:19">
      <c r="A153" s="74">
        <v>152</v>
      </c>
      <c r="B153" s="75" t="s">
        <v>555</v>
      </c>
      <c r="C153" s="74">
        <v>3570</v>
      </c>
      <c r="F153" s="89"/>
      <c r="G153" s="90"/>
      <c r="I153" s="75" t="s">
        <v>555</v>
      </c>
      <c r="J153" s="74">
        <v>3570</v>
      </c>
      <c r="K153" s="75" t="e">
        <f t="shared" si="4"/>
        <v>#N/A</v>
      </c>
      <c r="L153" s="74" t="b">
        <f t="shared" si="5"/>
        <v>1</v>
      </c>
      <c r="R153" s="86"/>
      <c r="S153" s="91"/>
    </row>
    <row r="154" spans="1:19">
      <c r="A154" s="74">
        <v>153</v>
      </c>
      <c r="B154" s="75" t="s">
        <v>602</v>
      </c>
      <c r="C154" s="74">
        <v>3310</v>
      </c>
      <c r="F154" s="89"/>
      <c r="G154" s="90"/>
      <c r="I154" s="75" t="s">
        <v>602</v>
      </c>
      <c r="J154" s="74">
        <v>3310</v>
      </c>
      <c r="K154" s="75" t="e">
        <f t="shared" si="4"/>
        <v>#N/A</v>
      </c>
      <c r="L154" s="74" t="b">
        <f t="shared" si="5"/>
        <v>1</v>
      </c>
      <c r="R154" s="86"/>
      <c r="S154" s="91"/>
    </row>
    <row r="155" spans="1:19">
      <c r="A155" s="74">
        <v>154</v>
      </c>
      <c r="B155" s="75" t="s">
        <v>709</v>
      </c>
      <c r="C155" s="74">
        <v>3290</v>
      </c>
      <c r="F155" s="89"/>
      <c r="G155" s="90"/>
      <c r="I155" s="75" t="s">
        <v>709</v>
      </c>
      <c r="J155" s="74">
        <v>3290</v>
      </c>
      <c r="K155" s="75" t="e">
        <f t="shared" si="4"/>
        <v>#N/A</v>
      </c>
      <c r="L155" s="74" t="b">
        <f t="shared" si="5"/>
        <v>1</v>
      </c>
      <c r="R155" s="86"/>
      <c r="S155" s="91"/>
    </row>
    <row r="156" spans="1:19">
      <c r="A156" s="74">
        <v>155</v>
      </c>
      <c r="B156" s="75" t="s">
        <v>592</v>
      </c>
      <c r="C156" s="74">
        <v>3190</v>
      </c>
      <c r="F156" s="89"/>
      <c r="G156" s="90"/>
      <c r="I156" s="75" t="s">
        <v>592</v>
      </c>
      <c r="J156" s="74">
        <v>3190</v>
      </c>
      <c r="K156" s="75">
        <f t="shared" si="4"/>
        <v>29.6</v>
      </c>
      <c r="L156" s="74" t="b">
        <f t="shared" si="5"/>
        <v>0</v>
      </c>
      <c r="R156" s="86"/>
      <c r="S156" s="91"/>
    </row>
    <row r="157" spans="1:19">
      <c r="A157" s="74">
        <v>156</v>
      </c>
      <c r="B157" s="75" t="s">
        <v>708</v>
      </c>
      <c r="C157" s="74">
        <v>3100</v>
      </c>
      <c r="F157" s="89"/>
      <c r="G157" s="90"/>
      <c r="I157" s="75" t="s">
        <v>708</v>
      </c>
      <c r="J157" s="74">
        <v>3100</v>
      </c>
      <c r="K157" s="75">
        <f t="shared" si="4"/>
        <v>40.5</v>
      </c>
      <c r="L157" s="74" t="b">
        <f t="shared" si="5"/>
        <v>0</v>
      </c>
      <c r="R157" s="86"/>
      <c r="S157" s="91"/>
    </row>
    <row r="158" spans="1:19">
      <c r="A158" s="74">
        <v>157</v>
      </c>
      <c r="B158" s="75" t="s">
        <v>576</v>
      </c>
      <c r="C158" s="74">
        <v>2810</v>
      </c>
      <c r="F158" s="89"/>
      <c r="G158" s="90"/>
      <c r="I158" s="75" t="s">
        <v>576</v>
      </c>
      <c r="J158" s="74">
        <v>2810</v>
      </c>
      <c r="K158" s="75" t="e">
        <f t="shared" si="4"/>
        <v>#N/A</v>
      </c>
      <c r="L158" s="74" t="b">
        <f t="shared" si="5"/>
        <v>1</v>
      </c>
      <c r="R158" s="86"/>
      <c r="S158" s="91"/>
    </row>
    <row r="159" spans="1:19">
      <c r="A159" s="74">
        <v>158</v>
      </c>
      <c r="B159" s="75" t="s">
        <v>675</v>
      </c>
      <c r="C159" s="74">
        <v>2790</v>
      </c>
      <c r="F159" s="89"/>
      <c r="G159" s="90"/>
      <c r="I159" s="75" t="s">
        <v>675</v>
      </c>
      <c r="J159" s="74">
        <v>2790</v>
      </c>
      <c r="K159" s="75" t="e">
        <f t="shared" si="4"/>
        <v>#N/A</v>
      </c>
      <c r="L159" s="74" t="b">
        <f t="shared" si="5"/>
        <v>1</v>
      </c>
    </row>
    <row r="160" spans="1:19">
      <c r="A160" s="74">
        <v>159</v>
      </c>
      <c r="B160" s="75" t="s">
        <v>648</v>
      </c>
      <c r="C160" s="74">
        <v>2700</v>
      </c>
      <c r="F160" s="89"/>
      <c r="G160" s="90"/>
      <c r="I160" s="75" t="s">
        <v>648</v>
      </c>
      <c r="J160" s="74">
        <v>2700</v>
      </c>
      <c r="K160" s="75">
        <f t="shared" si="4"/>
        <v>36.799999999999997</v>
      </c>
      <c r="L160" s="74" t="b">
        <f t="shared" si="5"/>
        <v>0</v>
      </c>
    </row>
    <row r="161" spans="1:12">
      <c r="A161" s="74">
        <v>160</v>
      </c>
      <c r="B161" s="75" t="s">
        <v>633</v>
      </c>
      <c r="C161" s="74">
        <v>2690</v>
      </c>
      <c r="F161" s="89"/>
      <c r="G161" s="90"/>
      <c r="I161" s="75" t="s">
        <v>633</v>
      </c>
      <c r="J161" s="74">
        <v>2690</v>
      </c>
      <c r="K161" s="75" t="e">
        <f t="shared" si="4"/>
        <v>#N/A</v>
      </c>
      <c r="L161" s="74" t="b">
        <f t="shared" si="5"/>
        <v>1</v>
      </c>
    </row>
    <row r="162" spans="1:12">
      <c r="A162" s="74">
        <v>161</v>
      </c>
      <c r="B162" s="75" t="s">
        <v>710</v>
      </c>
      <c r="C162" s="74">
        <v>2690</v>
      </c>
      <c r="F162" s="89"/>
      <c r="G162" s="90"/>
      <c r="I162" s="75" t="s">
        <v>710</v>
      </c>
      <c r="J162" s="74">
        <v>2690</v>
      </c>
      <c r="K162" s="75" t="e">
        <f t="shared" si="4"/>
        <v>#N/A</v>
      </c>
      <c r="L162" s="74" t="b">
        <f t="shared" si="5"/>
        <v>1</v>
      </c>
    </row>
    <row r="163" spans="1:12">
      <c r="A163" s="74">
        <v>162</v>
      </c>
      <c r="B163" s="75" t="s">
        <v>681</v>
      </c>
      <c r="C163" s="74">
        <v>2650</v>
      </c>
      <c r="F163" s="89"/>
      <c r="G163" s="90"/>
      <c r="I163" s="75" t="s">
        <v>681</v>
      </c>
      <c r="J163" s="74">
        <v>2650</v>
      </c>
      <c r="K163" s="75" t="e">
        <f t="shared" si="4"/>
        <v>#N/A</v>
      </c>
      <c r="L163" s="74" t="b">
        <f t="shared" si="5"/>
        <v>1</v>
      </c>
    </row>
    <row r="164" spans="1:12">
      <c r="A164" s="74">
        <v>163</v>
      </c>
      <c r="B164" s="75" t="s">
        <v>699</v>
      </c>
      <c r="C164" s="74">
        <v>2610</v>
      </c>
      <c r="F164" s="89"/>
      <c r="G164" s="90"/>
      <c r="I164" s="75" t="s">
        <v>699</v>
      </c>
      <c r="J164" s="74">
        <v>2610</v>
      </c>
      <c r="K164" s="75">
        <f t="shared" si="4"/>
        <v>42.5</v>
      </c>
      <c r="L164" s="74" t="b">
        <f t="shared" si="5"/>
        <v>0</v>
      </c>
    </row>
    <row r="165" spans="1:12">
      <c r="A165" s="74">
        <v>164</v>
      </c>
      <c r="B165" s="75" t="s">
        <v>533</v>
      </c>
      <c r="C165" s="74">
        <v>2550</v>
      </c>
      <c r="F165" s="89"/>
      <c r="G165" s="90"/>
      <c r="I165" s="75" t="s">
        <v>533</v>
      </c>
      <c r="J165" s="74">
        <v>2550</v>
      </c>
      <c r="K165" s="75">
        <f t="shared" si="4"/>
        <v>43</v>
      </c>
      <c r="L165" s="74" t="b">
        <f t="shared" si="5"/>
        <v>0</v>
      </c>
    </row>
    <row r="166" spans="1:12">
      <c r="A166" s="74">
        <v>165</v>
      </c>
      <c r="B166" s="75" t="s">
        <v>720</v>
      </c>
      <c r="C166" s="74">
        <v>2530</v>
      </c>
      <c r="F166" s="89"/>
      <c r="G166" s="90"/>
      <c r="I166" s="75" t="s">
        <v>720</v>
      </c>
      <c r="J166" s="74">
        <v>2530</v>
      </c>
      <c r="K166" s="75" t="e">
        <f t="shared" si="4"/>
        <v>#N/A</v>
      </c>
      <c r="L166" s="74" t="b">
        <f t="shared" si="5"/>
        <v>1</v>
      </c>
    </row>
    <row r="167" spans="1:12">
      <c r="A167" s="74">
        <v>166</v>
      </c>
      <c r="B167" s="75" t="s">
        <v>643</v>
      </c>
      <c r="C167" s="74">
        <v>2520</v>
      </c>
      <c r="F167" s="89"/>
      <c r="G167" s="90"/>
      <c r="I167" s="75" t="s">
        <v>643</v>
      </c>
      <c r="J167" s="74">
        <v>2520</v>
      </c>
      <c r="K167" s="75">
        <f t="shared" si="4"/>
        <v>36</v>
      </c>
      <c r="L167" s="74" t="b">
        <f t="shared" si="5"/>
        <v>0</v>
      </c>
    </row>
    <row r="168" spans="1:12">
      <c r="A168" s="74">
        <v>167</v>
      </c>
      <c r="B168" s="75" t="s">
        <v>594</v>
      </c>
      <c r="C168" s="74">
        <v>2510</v>
      </c>
      <c r="F168" s="89"/>
      <c r="G168" s="90"/>
      <c r="I168" s="75" t="s">
        <v>594</v>
      </c>
      <c r="J168" s="74">
        <v>2510</v>
      </c>
      <c r="K168" s="75" t="e">
        <f t="shared" si="4"/>
        <v>#N/A</v>
      </c>
      <c r="L168" s="74" t="b">
        <f t="shared" si="5"/>
        <v>1</v>
      </c>
    </row>
    <row r="169" spans="1:12">
      <c r="A169" s="74">
        <v>168</v>
      </c>
      <c r="B169" s="75" t="s">
        <v>621</v>
      </c>
      <c r="C169" s="74">
        <v>2360</v>
      </c>
      <c r="F169" s="89"/>
      <c r="G169" s="90"/>
      <c r="I169" s="75" t="s">
        <v>621</v>
      </c>
      <c r="J169" s="74">
        <v>2360</v>
      </c>
      <c r="K169" s="75" t="e">
        <f t="shared" si="4"/>
        <v>#N/A</v>
      </c>
      <c r="L169" s="74" t="b">
        <f t="shared" si="5"/>
        <v>1</v>
      </c>
    </row>
    <row r="170" spans="1:12">
      <c r="A170" s="74">
        <v>169</v>
      </c>
      <c r="B170" s="75" t="s">
        <v>595</v>
      </c>
      <c r="C170" s="74">
        <v>2190</v>
      </c>
      <c r="F170" s="89"/>
      <c r="G170" s="90"/>
      <c r="I170" s="75" t="s">
        <v>595</v>
      </c>
      <c r="J170" s="74">
        <v>2190</v>
      </c>
      <c r="K170" s="75">
        <f t="shared" si="4"/>
        <v>34.799999999999997</v>
      </c>
      <c r="L170" s="74" t="b">
        <f t="shared" si="5"/>
        <v>0</v>
      </c>
    </row>
    <row r="171" spans="1:12">
      <c r="A171" s="74">
        <v>170</v>
      </c>
      <c r="B171" s="75" t="s">
        <v>683</v>
      </c>
      <c r="C171" s="74">
        <v>1930</v>
      </c>
      <c r="F171" s="89"/>
      <c r="G171" s="90"/>
      <c r="I171" s="75" t="s">
        <v>683</v>
      </c>
      <c r="J171" s="74">
        <v>1930</v>
      </c>
      <c r="K171" s="75">
        <f t="shared" si="4"/>
        <v>35.700000000000003</v>
      </c>
      <c r="L171" s="74" t="b">
        <f t="shared" si="5"/>
        <v>0</v>
      </c>
    </row>
    <row r="172" spans="1:12">
      <c r="A172" s="74">
        <v>171</v>
      </c>
      <c r="B172" s="75" t="s">
        <v>638</v>
      </c>
      <c r="C172" s="74">
        <v>1770</v>
      </c>
      <c r="F172" s="89"/>
      <c r="G172" s="90"/>
      <c r="I172" s="75" t="s">
        <v>638</v>
      </c>
      <c r="J172" s="74">
        <v>1770</v>
      </c>
      <c r="K172" s="75" t="e">
        <f t="shared" si="4"/>
        <v>#N/A</v>
      </c>
      <c r="L172" s="74" t="b">
        <f t="shared" si="5"/>
        <v>1</v>
      </c>
    </row>
    <row r="173" spans="1:12">
      <c r="A173" s="74">
        <v>172</v>
      </c>
      <c r="B173" s="75" t="s">
        <v>657</v>
      </c>
      <c r="C173" s="74">
        <v>1730</v>
      </c>
      <c r="F173" s="89"/>
      <c r="G173" s="90"/>
      <c r="I173" s="75" t="s">
        <v>657</v>
      </c>
      <c r="J173" s="74">
        <v>1730</v>
      </c>
      <c r="K173" s="75" t="e">
        <f t="shared" si="4"/>
        <v>#N/A</v>
      </c>
      <c r="L173" s="74" t="b">
        <f t="shared" si="5"/>
        <v>1</v>
      </c>
    </row>
    <row r="174" spans="1:12">
      <c r="A174" s="74">
        <v>173</v>
      </c>
      <c r="B174" s="75" t="s">
        <v>630</v>
      </c>
      <c r="C174" s="74">
        <v>1720</v>
      </c>
      <c r="F174" s="89"/>
      <c r="G174" s="90"/>
      <c r="I174" s="75" t="s">
        <v>630</v>
      </c>
      <c r="J174" s="74">
        <v>1720</v>
      </c>
      <c r="K174" s="75" t="e">
        <f t="shared" si="4"/>
        <v>#N/A</v>
      </c>
      <c r="L174" s="74" t="b">
        <f t="shared" si="5"/>
        <v>1</v>
      </c>
    </row>
    <row r="175" spans="1:12">
      <c r="A175" s="74">
        <v>174</v>
      </c>
      <c r="B175" s="75" t="s">
        <v>606</v>
      </c>
      <c r="C175" s="74">
        <v>1700</v>
      </c>
      <c r="F175" s="89"/>
      <c r="G175" s="90"/>
      <c r="I175" s="75" t="s">
        <v>606</v>
      </c>
      <c r="J175" s="74">
        <v>1700</v>
      </c>
      <c r="K175" s="75" t="e">
        <f t="shared" si="4"/>
        <v>#N/A</v>
      </c>
      <c r="L175" s="74" t="b">
        <f t="shared" si="5"/>
        <v>1</v>
      </c>
    </row>
    <row r="176" spans="1:12">
      <c r="A176" s="74">
        <v>175</v>
      </c>
      <c r="B176" s="75" t="s">
        <v>697</v>
      </c>
      <c r="C176" s="74">
        <v>1670</v>
      </c>
      <c r="F176" s="89"/>
      <c r="G176" s="90"/>
      <c r="I176" s="75" t="s">
        <v>697</v>
      </c>
      <c r="J176" s="74">
        <v>1670</v>
      </c>
      <c r="K176" s="75">
        <f t="shared" si="4"/>
        <v>37.5</v>
      </c>
      <c r="L176" s="74" t="b">
        <f t="shared" si="5"/>
        <v>0</v>
      </c>
    </row>
    <row r="177" spans="1:12">
      <c r="A177" s="74">
        <v>176</v>
      </c>
      <c r="B177" s="75" t="s">
        <v>672</v>
      </c>
      <c r="C177" s="74">
        <v>1600</v>
      </c>
      <c r="F177" s="89"/>
      <c r="G177" s="90"/>
      <c r="I177" s="75" t="s">
        <v>672</v>
      </c>
      <c r="J177" s="74">
        <v>1600</v>
      </c>
      <c r="K177" s="75">
        <f t="shared" si="4"/>
        <v>46</v>
      </c>
      <c r="L177" s="74" t="b">
        <f t="shared" si="5"/>
        <v>0</v>
      </c>
    </row>
    <row r="178" spans="1:12">
      <c r="A178" s="74">
        <v>177</v>
      </c>
      <c r="B178" s="75" t="s">
        <v>660</v>
      </c>
      <c r="C178" s="74">
        <v>1510</v>
      </c>
      <c r="F178" s="89"/>
      <c r="G178" s="90"/>
      <c r="I178" s="75" t="s">
        <v>660</v>
      </c>
      <c r="J178" s="74">
        <v>1510</v>
      </c>
      <c r="K178" s="75">
        <f t="shared" si="4"/>
        <v>37.299999999999997</v>
      </c>
      <c r="L178" s="74" t="b">
        <f t="shared" si="5"/>
        <v>0</v>
      </c>
    </row>
    <row r="179" spans="1:12">
      <c r="A179" s="74">
        <v>178</v>
      </c>
      <c r="B179" s="75" t="s">
        <v>55</v>
      </c>
      <c r="C179" s="74">
        <v>1500</v>
      </c>
      <c r="F179" s="89"/>
      <c r="G179" s="90"/>
      <c r="I179" s="75" t="s">
        <v>55</v>
      </c>
      <c r="J179" s="74">
        <v>1500</v>
      </c>
      <c r="K179" s="75">
        <f t="shared" si="4"/>
        <v>42.4</v>
      </c>
      <c r="L179" s="74" t="b">
        <f t="shared" si="5"/>
        <v>0</v>
      </c>
    </row>
    <row r="180" spans="1:12">
      <c r="A180" s="74">
        <v>179</v>
      </c>
      <c r="B180" s="75" t="s">
        <v>651</v>
      </c>
      <c r="C180" s="74">
        <v>1470</v>
      </c>
      <c r="F180" s="89"/>
      <c r="G180" s="90"/>
      <c r="I180" s="75" t="s">
        <v>651</v>
      </c>
      <c r="J180" s="74">
        <v>1470</v>
      </c>
      <c r="K180" s="75" t="e">
        <f t="shared" si="4"/>
        <v>#N/A</v>
      </c>
      <c r="L180" s="74" t="b">
        <f t="shared" si="5"/>
        <v>1</v>
      </c>
    </row>
    <row r="181" spans="1:12">
      <c r="A181" s="74">
        <v>180</v>
      </c>
      <c r="B181" s="75" t="s">
        <v>706</v>
      </c>
      <c r="C181" s="74">
        <v>1360</v>
      </c>
      <c r="F181" s="89"/>
      <c r="G181" s="90"/>
      <c r="I181" s="75" t="s">
        <v>706</v>
      </c>
      <c r="J181" s="74">
        <v>1360</v>
      </c>
      <c r="K181" s="75" t="e">
        <f t="shared" si="4"/>
        <v>#N/A</v>
      </c>
      <c r="L181" s="74" t="b">
        <f t="shared" si="5"/>
        <v>1</v>
      </c>
    </row>
    <row r="182" spans="1:12">
      <c r="A182" s="74">
        <v>181</v>
      </c>
      <c r="B182" s="75" t="s">
        <v>555</v>
      </c>
      <c r="C182" s="74">
        <v>1180</v>
      </c>
      <c r="F182" s="89"/>
      <c r="G182" s="90"/>
      <c r="I182" s="75" t="s">
        <v>555</v>
      </c>
      <c r="J182" s="74">
        <v>1180</v>
      </c>
      <c r="K182" s="75" t="e">
        <f t="shared" si="4"/>
        <v>#N/A</v>
      </c>
      <c r="L182" s="74" t="b">
        <f t="shared" si="5"/>
        <v>1</v>
      </c>
    </row>
    <row r="183" spans="1:12">
      <c r="A183" s="74">
        <v>182</v>
      </c>
      <c r="B183" s="75" t="s">
        <v>62</v>
      </c>
      <c r="C183" s="74">
        <v>1100</v>
      </c>
      <c r="F183" s="89"/>
      <c r="G183" s="90"/>
      <c r="I183" s="75" t="s">
        <v>62</v>
      </c>
      <c r="J183" s="74">
        <v>1100</v>
      </c>
      <c r="K183" s="75" t="e">
        <f t="shared" si="4"/>
        <v>#N/A</v>
      </c>
      <c r="L183" s="74" t="b">
        <f t="shared" si="5"/>
        <v>1</v>
      </c>
    </row>
    <row r="184" spans="1:12">
      <c r="A184" s="74">
        <v>183</v>
      </c>
      <c r="B184" s="75" t="s">
        <v>548</v>
      </c>
      <c r="C184" s="74">
        <v>967</v>
      </c>
      <c r="F184" s="89"/>
      <c r="G184" s="90"/>
      <c r="I184" s="75" t="s">
        <v>548</v>
      </c>
      <c r="J184" s="74">
        <v>967</v>
      </c>
      <c r="K184" s="75" t="e">
        <f t="shared" si="4"/>
        <v>#N/A</v>
      </c>
      <c r="L184" s="74" t="b">
        <f t="shared" si="5"/>
        <v>1</v>
      </c>
    </row>
    <row r="185" spans="1:12">
      <c r="A185" s="74">
        <v>184</v>
      </c>
      <c r="B185" s="75" t="s">
        <v>529</v>
      </c>
      <c r="C185" s="74">
        <v>836</v>
      </c>
      <c r="F185" s="89"/>
      <c r="G185" s="90"/>
      <c r="I185" s="75" t="s">
        <v>529</v>
      </c>
      <c r="J185" s="74">
        <v>836</v>
      </c>
      <c r="K185" s="75" t="e">
        <f t="shared" si="4"/>
        <v>#N/A</v>
      </c>
      <c r="L185" s="74" t="b">
        <f t="shared" si="5"/>
        <v>1</v>
      </c>
    </row>
    <row r="186" spans="1:12">
      <c r="F186" s="89"/>
      <c r="G186" s="90"/>
    </row>
    <row r="187" spans="1:12">
      <c r="F187" s="89"/>
      <c r="G187" s="90"/>
    </row>
    <row r="188" spans="1:12">
      <c r="F188" s="89"/>
      <c r="G188" s="90"/>
    </row>
    <row r="189" spans="1:12">
      <c r="F189" s="89"/>
      <c r="G189" s="90"/>
    </row>
    <row r="190" spans="1:12">
      <c r="F190" s="89"/>
      <c r="G190" s="90"/>
    </row>
    <row r="191" spans="1:12">
      <c r="F191" s="89"/>
      <c r="G191" s="90"/>
    </row>
    <row r="192" spans="1:12">
      <c r="F192" s="89"/>
      <c r="G192" s="90"/>
    </row>
    <row r="193" spans="6:7">
      <c r="F193" s="89"/>
      <c r="G193" s="90"/>
    </row>
    <row r="194" spans="6:7">
      <c r="F194" s="89"/>
      <c r="G194" s="90"/>
    </row>
    <row r="195" spans="6:7">
      <c r="F195" s="89"/>
      <c r="G195" s="90"/>
    </row>
    <row r="196" spans="6:7">
      <c r="F196" s="89"/>
      <c r="G196" s="90"/>
    </row>
    <row r="197" spans="6:7">
      <c r="F197" s="89"/>
      <c r="G197" s="90"/>
    </row>
    <row r="198" spans="6:7">
      <c r="F198" s="89"/>
      <c r="G198" s="90"/>
    </row>
    <row r="199" spans="6:7">
      <c r="F199" s="89"/>
      <c r="G199" s="90"/>
    </row>
    <row r="200" spans="6:7">
      <c r="F200" s="89"/>
      <c r="G200" s="90"/>
    </row>
    <row r="201" spans="6:7">
      <c r="F201" s="89"/>
      <c r="G201" s="90"/>
    </row>
    <row r="202" spans="6:7">
      <c r="F202" s="89"/>
      <c r="G202" s="90"/>
    </row>
    <row r="203" spans="6:7">
      <c r="F203" s="89"/>
      <c r="G203" s="90"/>
    </row>
    <row r="204" spans="6:7">
      <c r="F204" s="89"/>
      <c r="G204" s="90"/>
    </row>
    <row r="205" spans="6:7">
      <c r="F205" s="89"/>
      <c r="G205" s="90"/>
    </row>
    <row r="206" spans="6:7">
      <c r="F206" s="89"/>
      <c r="G206" s="90"/>
    </row>
    <row r="207" spans="6:7">
      <c r="F207" s="89"/>
      <c r="G207" s="90"/>
    </row>
    <row r="208" spans="6:7">
      <c r="F208" s="89"/>
      <c r="G208" s="90"/>
    </row>
    <row r="209" spans="6:7">
      <c r="F209" s="89"/>
      <c r="G209" s="90"/>
    </row>
    <row r="210" spans="6:7">
      <c r="F210" s="89"/>
      <c r="G210" s="90"/>
    </row>
    <row r="211" spans="6:7">
      <c r="F211" s="89"/>
      <c r="G211" s="90"/>
    </row>
    <row r="212" spans="6:7">
      <c r="F212" s="89"/>
      <c r="G212" s="90"/>
    </row>
    <row r="213" spans="6:7">
      <c r="F213" s="89"/>
      <c r="G213" s="90"/>
    </row>
    <row r="214" spans="6:7">
      <c r="F214" s="89"/>
      <c r="G214" s="90"/>
    </row>
    <row r="215" spans="6:7">
      <c r="F215" s="89"/>
      <c r="G215" s="90"/>
    </row>
    <row r="216" spans="6:7">
      <c r="F216" s="89"/>
      <c r="G216" s="90"/>
    </row>
    <row r="217" spans="6:7">
      <c r="F217" s="89"/>
      <c r="G217" s="90"/>
    </row>
    <row r="218" spans="6:7">
      <c r="F218" s="89"/>
      <c r="G218" s="90"/>
    </row>
    <row r="219" spans="6:7">
      <c r="F219" s="89"/>
      <c r="G219" s="90"/>
    </row>
    <row r="220" spans="6:7">
      <c r="F220" s="89"/>
      <c r="G220" s="90"/>
    </row>
    <row r="221" spans="6:7">
      <c r="F221" s="89"/>
      <c r="G221" s="90"/>
    </row>
    <row r="222" spans="6:7">
      <c r="F222" s="89"/>
      <c r="G222" s="90"/>
    </row>
    <row r="223" spans="6:7">
      <c r="F223" s="89"/>
      <c r="G223" s="90"/>
    </row>
    <row r="224" spans="6:7">
      <c r="F224" s="89"/>
      <c r="G224" s="90"/>
    </row>
    <row r="225" spans="6:7">
      <c r="F225" s="89"/>
      <c r="G225" s="90"/>
    </row>
    <row r="226" spans="6:7">
      <c r="F226" s="89"/>
      <c r="G226" s="90"/>
    </row>
    <row r="227" spans="6:7">
      <c r="F227" s="89"/>
      <c r="G227" s="90"/>
    </row>
    <row r="228" spans="6:7">
      <c r="F228" s="89"/>
      <c r="G228" s="90"/>
    </row>
    <row r="229" spans="6:7">
      <c r="F229" s="89"/>
      <c r="G229" s="90"/>
    </row>
    <row r="230" spans="6:7">
      <c r="F230" s="89"/>
      <c r="G230" s="90"/>
    </row>
    <row r="231" spans="6:7">
      <c r="F231" s="89"/>
      <c r="G231" s="90"/>
    </row>
    <row r="232" spans="6:7">
      <c r="F232" s="89"/>
      <c r="G232" s="90"/>
    </row>
    <row r="233" spans="6:7">
      <c r="F233" s="89"/>
      <c r="G233" s="90"/>
    </row>
    <row r="234" spans="6:7">
      <c r="F234" s="89"/>
      <c r="G234" s="90"/>
    </row>
    <row r="235" spans="6:7">
      <c r="F235" s="89"/>
      <c r="G235" s="90"/>
    </row>
    <row r="236" spans="6:7">
      <c r="F236" s="89"/>
      <c r="G236" s="90"/>
    </row>
    <row r="237" spans="6:7">
      <c r="F237" s="89"/>
      <c r="G237" s="90"/>
    </row>
    <row r="238" spans="6:7">
      <c r="F238" s="89"/>
      <c r="G238" s="90"/>
    </row>
    <row r="239" spans="6:7">
      <c r="F239" s="89"/>
      <c r="G239" s="90"/>
    </row>
    <row r="240" spans="6:7">
      <c r="F240" s="89"/>
      <c r="G240" s="90"/>
    </row>
    <row r="241" spans="6:7">
      <c r="F241" s="89"/>
      <c r="G241" s="90"/>
    </row>
    <row r="242" spans="6:7">
      <c r="F242" s="89"/>
      <c r="G242" s="90"/>
    </row>
    <row r="243" spans="6:7">
      <c r="F243" s="89"/>
      <c r="G243" s="90"/>
    </row>
    <row r="244" spans="6:7">
      <c r="F244" s="89"/>
      <c r="G244" s="90"/>
    </row>
    <row r="245" spans="6:7">
      <c r="F245" s="89"/>
      <c r="G245" s="90"/>
    </row>
    <row r="246" spans="6:7">
      <c r="F246" s="89"/>
      <c r="G246" s="90"/>
    </row>
    <row r="247" spans="6:7">
      <c r="F247" s="89"/>
      <c r="G247" s="90"/>
    </row>
    <row r="248" spans="6:7">
      <c r="F248" s="89"/>
      <c r="G248" s="90"/>
    </row>
    <row r="249" spans="6:7">
      <c r="F249" s="89"/>
      <c r="G249" s="90"/>
    </row>
    <row r="250" spans="6:7">
      <c r="F250" s="89"/>
      <c r="G250" s="90"/>
    </row>
    <row r="251" spans="6:7">
      <c r="F251" s="89"/>
      <c r="G251" s="90"/>
    </row>
  </sheetData>
  <autoFilter ref="I1:L185"/>
  <mergeCells count="1">
    <mergeCell ref="V1:W1"/>
  </mergeCells>
  <conditionalFormatting sqref="M2:M185">
    <cfRule type="cellIs" dxfId="9" priority="2" operator="equal">
      <formula>TRUE</formula>
    </cfRule>
  </conditionalFormatting>
  <conditionalFormatting sqref="L2:L185">
    <cfRule type="cellIs" dxfId="8" priority="1" operator="equal">
      <formula>TRUE</formula>
    </cfRule>
  </conditionalFormatting>
  <dataValidations count="1">
    <dataValidation type="list" showInputMessage="1" showErrorMessage="1" sqref="W2">
      <formula1>$Q$2:$Q$158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Лист17"/>
  <dimension ref="A1:H158"/>
  <sheetViews>
    <sheetView workbookViewId="0">
      <pane ySplit="1" topLeftCell="A2" activePane="bottomLeft" state="frozen"/>
      <selection activeCell="P37" sqref="P37"/>
      <selection pane="bottomLeft" activeCell="P37" sqref="P37"/>
    </sheetView>
  </sheetViews>
  <sheetFormatPr defaultRowHeight="14.4"/>
  <cols>
    <col min="1" max="1" width="3.77734375" style="65" bestFit="1" customWidth="1"/>
    <col min="2" max="2" width="21.21875" style="65" bestFit="1" customWidth="1"/>
    <col min="3" max="6" width="8.88671875" style="65"/>
    <col min="7" max="7" width="12.21875" style="65" customWidth="1"/>
    <col min="8" max="8" width="20.33203125" style="65" customWidth="1"/>
    <col min="9" max="16384" width="8.88671875" style="65"/>
  </cols>
  <sheetData>
    <row r="1" spans="1:8" ht="28.8">
      <c r="A1" s="92" t="s">
        <v>0</v>
      </c>
      <c r="B1" s="93" t="s">
        <v>1</v>
      </c>
      <c r="C1" s="94" t="s">
        <v>730</v>
      </c>
      <c r="D1" s="93" t="s">
        <v>510</v>
      </c>
      <c r="G1" s="131" t="s">
        <v>138</v>
      </c>
      <c r="H1" s="131"/>
    </row>
    <row r="2" spans="1:8">
      <c r="A2" s="95">
        <v>1</v>
      </c>
      <c r="B2" s="96" t="s">
        <v>517</v>
      </c>
      <c r="C2" s="95">
        <v>87700</v>
      </c>
      <c r="D2" s="96">
        <v>26</v>
      </c>
      <c r="G2" s="93" t="s">
        <v>1</v>
      </c>
      <c r="H2" s="97" t="s">
        <v>100</v>
      </c>
    </row>
    <row r="3" spans="1:8">
      <c r="A3" s="95">
        <v>2</v>
      </c>
      <c r="B3" s="96" t="s">
        <v>4</v>
      </c>
      <c r="C3" s="95">
        <v>83600</v>
      </c>
      <c r="D3" s="96">
        <v>33.1</v>
      </c>
      <c r="G3" s="98" t="s">
        <v>730</v>
      </c>
      <c r="H3" s="77">
        <f>INDEX($C$2:$C$158,MATCH($H$2,B2:B158,0))</f>
        <v>18100</v>
      </c>
    </row>
    <row r="4" spans="1:8">
      <c r="A4" s="95">
        <v>3</v>
      </c>
      <c r="B4" s="96" t="s">
        <v>520</v>
      </c>
      <c r="C4" s="95">
        <v>76400</v>
      </c>
      <c r="D4" s="96">
        <v>41.4</v>
      </c>
      <c r="G4" s="93" t="s">
        <v>731</v>
      </c>
      <c r="H4" s="99">
        <f>INDEX($D$2:$D$158,MATCH($H$2,B2:B158,0))</f>
        <v>42</v>
      </c>
    </row>
    <row r="5" spans="1:8">
      <c r="A5" s="95">
        <v>4</v>
      </c>
      <c r="B5" s="96" t="s">
        <v>28</v>
      </c>
      <c r="C5" s="95">
        <v>69600</v>
      </c>
      <c r="D5" s="96">
        <v>28.1</v>
      </c>
      <c r="G5" s="84"/>
      <c r="H5" s="88"/>
    </row>
    <row r="6" spans="1:8">
      <c r="A6" s="95">
        <v>5</v>
      </c>
      <c r="B6" s="96" t="s">
        <v>13</v>
      </c>
      <c r="C6" s="95">
        <v>67900</v>
      </c>
      <c r="D6" s="96">
        <v>30.8</v>
      </c>
    </row>
    <row r="7" spans="1:8">
      <c r="A7" s="95">
        <v>6</v>
      </c>
      <c r="B7" s="96" t="s">
        <v>7</v>
      </c>
      <c r="C7" s="95">
        <v>64600</v>
      </c>
      <c r="D7" s="96">
        <v>30</v>
      </c>
    </row>
    <row r="8" spans="1:8">
      <c r="A8" s="95">
        <v>7</v>
      </c>
      <c r="B8" s="96" t="s">
        <v>19</v>
      </c>
      <c r="C8" s="95">
        <v>63100</v>
      </c>
      <c r="D8" s="96">
        <v>31.8</v>
      </c>
    </row>
    <row r="9" spans="1:8">
      <c r="A9" s="95">
        <v>8</v>
      </c>
      <c r="B9" s="96" t="s">
        <v>37</v>
      </c>
      <c r="C9" s="95">
        <v>62600</v>
      </c>
      <c r="D9" s="96">
        <v>34.299999999999997</v>
      </c>
    </row>
    <row r="10" spans="1:8">
      <c r="A10" s="95">
        <v>9</v>
      </c>
      <c r="B10" s="96" t="s">
        <v>8</v>
      </c>
      <c r="C10" s="95">
        <v>58400</v>
      </c>
      <c r="D10" s="96">
        <v>32.5</v>
      </c>
    </row>
    <row r="11" spans="1:8">
      <c r="A11" s="95">
        <v>10</v>
      </c>
      <c r="B11" s="96" t="s">
        <v>26</v>
      </c>
      <c r="C11" s="95">
        <v>55900</v>
      </c>
      <c r="D11" s="96">
        <v>28.7</v>
      </c>
    </row>
    <row r="12" spans="1:8">
      <c r="A12" s="95">
        <v>11</v>
      </c>
      <c r="B12" s="96" t="s">
        <v>18</v>
      </c>
      <c r="C12" s="95">
        <v>55500</v>
      </c>
      <c r="D12" s="96">
        <v>32.4</v>
      </c>
    </row>
    <row r="13" spans="1:8">
      <c r="A13" s="95">
        <v>12</v>
      </c>
      <c r="B13" s="96" t="s">
        <v>545</v>
      </c>
      <c r="C13" s="95">
        <v>54600</v>
      </c>
      <c r="D13" s="96">
        <v>33.700000000000003</v>
      </c>
    </row>
    <row r="14" spans="1:8">
      <c r="A14" s="95">
        <v>13</v>
      </c>
      <c r="B14" s="96" t="s">
        <v>22</v>
      </c>
      <c r="C14" s="95">
        <v>51900</v>
      </c>
      <c r="D14" s="96">
        <v>35.200000000000003</v>
      </c>
    </row>
    <row r="15" spans="1:8">
      <c r="A15" s="95">
        <v>14</v>
      </c>
      <c r="B15" s="96" t="s">
        <v>15</v>
      </c>
      <c r="C15" s="95">
        <v>49900</v>
      </c>
      <c r="D15" s="96">
        <v>32.700000000000003</v>
      </c>
    </row>
    <row r="16" spans="1:8">
      <c r="A16" s="95">
        <v>15</v>
      </c>
      <c r="B16" s="96" t="s">
        <v>46</v>
      </c>
      <c r="C16" s="95">
        <v>49900</v>
      </c>
      <c r="D16" s="96">
        <v>25</v>
      </c>
    </row>
    <row r="17" spans="1:4">
      <c r="A17" s="95">
        <v>16</v>
      </c>
      <c r="B17" s="96" t="s">
        <v>10</v>
      </c>
      <c r="C17" s="95">
        <v>49500</v>
      </c>
      <c r="D17" s="96">
        <v>38.6</v>
      </c>
    </row>
    <row r="18" spans="1:4">
      <c r="A18" s="95">
        <v>17</v>
      </c>
      <c r="B18" s="96" t="s">
        <v>24</v>
      </c>
      <c r="C18" s="95">
        <v>48400</v>
      </c>
      <c r="D18" s="96">
        <v>35.700000000000003</v>
      </c>
    </row>
    <row r="19" spans="1:4">
      <c r="A19" s="95">
        <v>18</v>
      </c>
      <c r="B19" s="96" t="s">
        <v>16</v>
      </c>
      <c r="C19" s="95">
        <v>46700</v>
      </c>
      <c r="D19" s="96">
        <v>30.3</v>
      </c>
    </row>
    <row r="20" spans="1:4">
      <c r="A20" s="95">
        <v>19</v>
      </c>
      <c r="B20" s="96" t="s">
        <v>35</v>
      </c>
      <c r="C20" s="95">
        <v>45800</v>
      </c>
      <c r="D20" s="96">
        <v>34.700000000000003</v>
      </c>
    </row>
    <row r="21" spans="1:4">
      <c r="A21" s="95">
        <v>20</v>
      </c>
      <c r="B21" s="96" t="s">
        <v>54</v>
      </c>
      <c r="C21" s="95">
        <v>43300</v>
      </c>
      <c r="D21" s="96">
        <v>30.2</v>
      </c>
    </row>
    <row r="22" spans="1:4">
      <c r="A22" s="95">
        <v>21</v>
      </c>
      <c r="B22" s="96" t="s">
        <v>71</v>
      </c>
      <c r="C22" s="95">
        <v>41900</v>
      </c>
      <c r="D22" s="96">
        <v>29.6</v>
      </c>
    </row>
    <row r="23" spans="1:4">
      <c r="A23" s="95">
        <v>22</v>
      </c>
      <c r="B23" s="96" t="s">
        <v>78</v>
      </c>
      <c r="C23" s="95">
        <v>41900</v>
      </c>
      <c r="D23" s="96">
        <v>35.799999999999997</v>
      </c>
    </row>
    <row r="24" spans="1:4">
      <c r="A24" s="95">
        <v>23</v>
      </c>
      <c r="B24" s="96" t="s">
        <v>29</v>
      </c>
      <c r="C24" s="95">
        <v>41500</v>
      </c>
      <c r="D24" s="96">
        <v>33.5</v>
      </c>
    </row>
    <row r="25" spans="1:4">
      <c r="A25" s="95">
        <v>24</v>
      </c>
      <c r="B25" s="96" t="s">
        <v>51</v>
      </c>
      <c r="C25" s="95">
        <v>40400</v>
      </c>
      <c r="D25" s="96">
        <v>29.7</v>
      </c>
    </row>
    <row r="26" spans="1:4">
      <c r="A26" s="95">
        <v>25</v>
      </c>
      <c r="B26" s="96" t="s">
        <v>93</v>
      </c>
      <c r="C26" s="95">
        <v>39300</v>
      </c>
      <c r="D26" s="96">
        <v>49.2</v>
      </c>
    </row>
    <row r="27" spans="1:4">
      <c r="A27" s="95">
        <v>26</v>
      </c>
      <c r="B27" s="96" t="s">
        <v>570</v>
      </c>
      <c r="C27" s="95">
        <v>37500</v>
      </c>
      <c r="D27" s="96">
        <v>25</v>
      </c>
    </row>
    <row r="28" spans="1:4">
      <c r="A28" s="95">
        <v>27</v>
      </c>
      <c r="B28" s="96" t="s">
        <v>70</v>
      </c>
      <c r="C28" s="95">
        <v>37300</v>
      </c>
      <c r="D28" s="96">
        <v>41.9</v>
      </c>
    </row>
    <row r="29" spans="1:4">
      <c r="A29" s="95">
        <v>28</v>
      </c>
      <c r="B29" s="96" t="s">
        <v>20</v>
      </c>
      <c r="C29" s="95">
        <v>36800</v>
      </c>
      <c r="D29" s="96">
        <v>32.9</v>
      </c>
    </row>
    <row r="30" spans="1:4">
      <c r="A30" s="95">
        <v>29</v>
      </c>
      <c r="B30" s="96" t="s">
        <v>89</v>
      </c>
      <c r="C30" s="95">
        <v>36500</v>
      </c>
      <c r="D30" s="96">
        <v>37.5</v>
      </c>
    </row>
    <row r="31" spans="1:4">
      <c r="A31" s="95">
        <v>30</v>
      </c>
      <c r="B31" s="96" t="s">
        <v>575</v>
      </c>
      <c r="C31" s="95">
        <v>35200</v>
      </c>
      <c r="D31" s="96">
        <v>32.1</v>
      </c>
    </row>
    <row r="32" spans="1:4">
      <c r="A32" s="95">
        <v>31</v>
      </c>
      <c r="B32" s="96" t="s">
        <v>86</v>
      </c>
      <c r="C32" s="95">
        <v>33600</v>
      </c>
      <c r="D32" s="96">
        <v>41.3</v>
      </c>
    </row>
    <row r="33" spans="1:4">
      <c r="A33" s="95">
        <v>32</v>
      </c>
      <c r="B33" s="96" t="s">
        <v>73</v>
      </c>
      <c r="C33" s="95">
        <v>33400</v>
      </c>
      <c r="D33" s="96">
        <v>41.2</v>
      </c>
    </row>
    <row r="34" spans="1:4">
      <c r="A34" s="95">
        <v>33</v>
      </c>
      <c r="B34" s="96" t="s">
        <v>94</v>
      </c>
      <c r="C34" s="95">
        <v>30800</v>
      </c>
      <c r="D34" s="96">
        <v>27.8</v>
      </c>
    </row>
    <row r="35" spans="1:4">
      <c r="A35" s="95">
        <v>34</v>
      </c>
      <c r="B35" s="96" t="s">
        <v>6</v>
      </c>
      <c r="C35" s="95">
        <v>28800</v>
      </c>
      <c r="D35" s="96">
        <v>39.700000000000003</v>
      </c>
    </row>
    <row r="36" spans="1:4">
      <c r="A36" s="95">
        <v>35</v>
      </c>
      <c r="B36" s="96" t="s">
        <v>38</v>
      </c>
      <c r="C36" s="95">
        <v>26500</v>
      </c>
      <c r="D36" s="96">
        <v>41.3</v>
      </c>
    </row>
    <row r="37" spans="1:4">
      <c r="A37" s="95">
        <v>36</v>
      </c>
      <c r="B37" s="96" t="s">
        <v>47</v>
      </c>
      <c r="C37" s="95">
        <v>24900</v>
      </c>
      <c r="D37" s="96">
        <v>48</v>
      </c>
    </row>
    <row r="38" spans="1:4">
      <c r="A38" s="95">
        <v>37</v>
      </c>
      <c r="B38" s="96" t="s">
        <v>88</v>
      </c>
      <c r="C38" s="95">
        <v>23900</v>
      </c>
      <c r="D38" s="96">
        <v>35</v>
      </c>
    </row>
    <row r="39" spans="1:4">
      <c r="A39" s="95">
        <v>38</v>
      </c>
      <c r="B39" s="96" t="s">
        <v>567</v>
      </c>
      <c r="C39" s="95">
        <v>22800</v>
      </c>
      <c r="D39" s="96">
        <v>43.7</v>
      </c>
    </row>
    <row r="40" spans="1:4">
      <c r="A40" s="95">
        <v>39</v>
      </c>
      <c r="B40" s="96" t="s">
        <v>97</v>
      </c>
      <c r="C40" s="95">
        <v>22600</v>
      </c>
      <c r="D40" s="96">
        <v>25.2</v>
      </c>
    </row>
    <row r="41" spans="1:4">
      <c r="A41" s="95">
        <v>40</v>
      </c>
      <c r="B41" s="96" t="s">
        <v>85</v>
      </c>
      <c r="C41" s="95">
        <v>21500</v>
      </c>
      <c r="D41" s="96">
        <v>38.5</v>
      </c>
    </row>
    <row r="42" spans="1:4">
      <c r="A42" s="95">
        <v>41</v>
      </c>
      <c r="B42" s="96" t="s">
        <v>60</v>
      </c>
      <c r="C42" s="95">
        <v>21500</v>
      </c>
      <c r="D42" s="96">
        <v>46.7</v>
      </c>
    </row>
    <row r="43" spans="1:4">
      <c r="A43" s="95">
        <v>42</v>
      </c>
      <c r="B43" s="96" t="s">
        <v>58</v>
      </c>
      <c r="C43" s="95">
        <v>20700</v>
      </c>
      <c r="D43" s="96">
        <v>36.4</v>
      </c>
    </row>
    <row r="44" spans="1:4">
      <c r="A44" s="95">
        <v>43</v>
      </c>
      <c r="B44" s="96" t="s">
        <v>59</v>
      </c>
      <c r="C44" s="95">
        <v>20300</v>
      </c>
      <c r="D44" s="96">
        <v>50.4</v>
      </c>
    </row>
    <row r="45" spans="1:4">
      <c r="A45" s="95">
        <v>44</v>
      </c>
      <c r="B45" s="96" t="s">
        <v>91</v>
      </c>
      <c r="C45" s="95">
        <v>20200</v>
      </c>
      <c r="D45" s="96">
        <v>33</v>
      </c>
    </row>
    <row r="46" spans="1:4">
      <c r="A46" s="95">
        <v>45</v>
      </c>
      <c r="B46" s="96" t="s">
        <v>98</v>
      </c>
      <c r="C46" s="95">
        <v>20100</v>
      </c>
      <c r="D46" s="96">
        <v>36.4</v>
      </c>
    </row>
    <row r="47" spans="1:4">
      <c r="A47" s="95">
        <v>46</v>
      </c>
      <c r="B47" s="96" t="s">
        <v>521</v>
      </c>
      <c r="C47" s="95">
        <v>18900</v>
      </c>
      <c r="D47" s="96">
        <v>34.4</v>
      </c>
    </row>
    <row r="48" spans="1:4">
      <c r="A48" s="95">
        <v>47</v>
      </c>
      <c r="B48" s="96" t="s">
        <v>515</v>
      </c>
      <c r="C48" s="95">
        <v>18600</v>
      </c>
      <c r="D48" s="96">
        <v>30.1</v>
      </c>
    </row>
    <row r="49" spans="1:4">
      <c r="A49" s="95">
        <v>48</v>
      </c>
      <c r="B49" s="96" t="s">
        <v>100</v>
      </c>
      <c r="C49" s="95">
        <v>18100</v>
      </c>
      <c r="D49" s="96">
        <v>42</v>
      </c>
    </row>
    <row r="50" spans="1:4">
      <c r="A50" s="95">
        <v>49</v>
      </c>
      <c r="B50" s="96" t="s">
        <v>42</v>
      </c>
      <c r="C50" s="95">
        <v>17800</v>
      </c>
      <c r="D50" s="96">
        <v>53.9</v>
      </c>
    </row>
    <row r="51" spans="1:4">
      <c r="A51" s="95">
        <v>50</v>
      </c>
      <c r="B51" s="96" t="s">
        <v>64</v>
      </c>
      <c r="C51" s="95">
        <v>15200</v>
      </c>
      <c r="D51" s="96">
        <v>25.7</v>
      </c>
    </row>
    <row r="52" spans="1:4">
      <c r="A52" s="95">
        <v>51</v>
      </c>
      <c r="B52" s="96" t="s">
        <v>76</v>
      </c>
      <c r="C52" s="95">
        <v>14700</v>
      </c>
      <c r="D52" s="96">
        <v>38.4</v>
      </c>
    </row>
    <row r="53" spans="1:4">
      <c r="A53" s="95">
        <v>52</v>
      </c>
      <c r="B53" s="96" t="s">
        <v>25</v>
      </c>
      <c r="C53" s="95">
        <v>14200</v>
      </c>
      <c r="D53" s="96">
        <v>35.4</v>
      </c>
    </row>
    <row r="54" spans="1:4">
      <c r="A54" s="95">
        <v>53</v>
      </c>
      <c r="B54" s="96" t="s">
        <v>635</v>
      </c>
      <c r="C54" s="95">
        <v>14200</v>
      </c>
      <c r="D54" s="96">
        <v>32.700000000000003</v>
      </c>
    </row>
    <row r="55" spans="1:4">
      <c r="A55" s="95">
        <v>54</v>
      </c>
      <c r="B55" s="96" t="s">
        <v>65</v>
      </c>
      <c r="C55" s="95">
        <v>13500</v>
      </c>
      <c r="D55" s="96">
        <v>35.700000000000003</v>
      </c>
    </row>
    <row r="56" spans="1:4">
      <c r="A56" s="95">
        <v>55</v>
      </c>
      <c r="B56" s="96" t="s">
        <v>96</v>
      </c>
      <c r="C56" s="95">
        <v>12800</v>
      </c>
      <c r="D56" s="96">
        <v>45.4</v>
      </c>
    </row>
    <row r="57" spans="1:4">
      <c r="A57" s="95">
        <v>56</v>
      </c>
      <c r="B57" s="96" t="s">
        <v>21</v>
      </c>
      <c r="C57" s="95">
        <v>12700</v>
      </c>
      <c r="D57" s="96">
        <v>30.6</v>
      </c>
    </row>
    <row r="58" spans="1:4">
      <c r="A58" s="95">
        <v>57</v>
      </c>
      <c r="B58" s="96" t="s">
        <v>90</v>
      </c>
      <c r="C58" s="95">
        <v>12700</v>
      </c>
      <c r="D58" s="96">
        <v>26.1</v>
      </c>
    </row>
    <row r="59" spans="1:4">
      <c r="A59" s="95">
        <v>58</v>
      </c>
      <c r="B59" s="96" t="s">
        <v>5</v>
      </c>
      <c r="C59" s="95">
        <v>11500</v>
      </c>
      <c r="D59" s="96">
        <v>27.6</v>
      </c>
    </row>
    <row r="60" spans="1:4">
      <c r="A60" s="95">
        <v>59</v>
      </c>
      <c r="B60" s="96" t="s">
        <v>656</v>
      </c>
      <c r="C60" s="95">
        <v>11100</v>
      </c>
      <c r="D60" s="96">
        <v>38.6</v>
      </c>
    </row>
    <row r="61" spans="1:4">
      <c r="A61" s="95">
        <v>60</v>
      </c>
      <c r="B61" s="96" t="s">
        <v>68</v>
      </c>
      <c r="C61" s="95">
        <v>10100</v>
      </c>
      <c r="D61" s="96">
        <v>42.3</v>
      </c>
    </row>
    <row r="62" spans="1:4">
      <c r="A62" s="95">
        <v>61</v>
      </c>
      <c r="B62" s="96" t="s">
        <v>540</v>
      </c>
      <c r="C62" s="95">
        <v>9680</v>
      </c>
      <c r="D62" s="96">
        <v>42.6</v>
      </c>
    </row>
    <row r="63" spans="1:4">
      <c r="A63" s="95">
        <v>62</v>
      </c>
      <c r="B63" s="96" t="s">
        <v>627</v>
      </c>
      <c r="C63" s="95">
        <v>9380</v>
      </c>
      <c r="D63" s="96">
        <v>38.799999999999997</v>
      </c>
    </row>
    <row r="64" spans="1:4">
      <c r="A64" s="95">
        <v>63</v>
      </c>
      <c r="B64" s="96" t="s">
        <v>75</v>
      </c>
      <c r="C64" s="95">
        <v>8380</v>
      </c>
      <c r="D64" s="96">
        <v>34.6</v>
      </c>
    </row>
    <row r="65" spans="1:4">
      <c r="A65" s="95">
        <v>64</v>
      </c>
      <c r="B65" s="96" t="s">
        <v>83</v>
      </c>
      <c r="C65" s="95">
        <v>7400</v>
      </c>
      <c r="D65" s="96">
        <v>28.2</v>
      </c>
    </row>
    <row r="66" spans="1:4">
      <c r="A66" s="95">
        <v>65</v>
      </c>
      <c r="B66" s="96" t="s">
        <v>513</v>
      </c>
      <c r="C66" s="95">
        <v>6970</v>
      </c>
      <c r="D66" s="96">
        <v>51.3</v>
      </c>
    </row>
    <row r="67" spans="1:4">
      <c r="A67" s="95">
        <v>66</v>
      </c>
      <c r="B67" s="96" t="s">
        <v>53</v>
      </c>
      <c r="C67" s="95">
        <v>6740</v>
      </c>
      <c r="D67" s="96">
        <v>48.9</v>
      </c>
    </row>
    <row r="68" spans="1:4">
      <c r="A68" s="95">
        <v>67</v>
      </c>
      <c r="B68" s="96" t="s">
        <v>552</v>
      </c>
      <c r="C68" s="95">
        <v>6540</v>
      </c>
      <c r="D68" s="96">
        <v>37.200000000000003</v>
      </c>
    </row>
    <row r="69" spans="1:4">
      <c r="A69" s="95">
        <v>68</v>
      </c>
      <c r="B69" s="96" t="s">
        <v>14</v>
      </c>
      <c r="C69" s="95">
        <v>6500</v>
      </c>
      <c r="D69" s="96">
        <v>27.2</v>
      </c>
    </row>
    <row r="70" spans="1:4">
      <c r="A70" s="95">
        <v>69</v>
      </c>
      <c r="B70" s="96" t="s">
        <v>63</v>
      </c>
      <c r="C70" s="95">
        <v>6440</v>
      </c>
      <c r="D70" s="96">
        <v>29.6</v>
      </c>
    </row>
    <row r="71" spans="1:4">
      <c r="A71" s="95">
        <v>70</v>
      </c>
      <c r="B71" s="96" t="s">
        <v>618</v>
      </c>
      <c r="C71" s="95">
        <v>6130</v>
      </c>
      <c r="D71" s="96">
        <v>27.7</v>
      </c>
    </row>
    <row r="72" spans="1:4">
      <c r="A72" s="95">
        <v>71</v>
      </c>
      <c r="B72" s="96" t="s">
        <v>17</v>
      </c>
      <c r="C72" s="95">
        <v>5900</v>
      </c>
      <c r="D72" s="96">
        <v>27.3</v>
      </c>
    </row>
    <row r="73" spans="1:4">
      <c r="A73" s="95">
        <v>72</v>
      </c>
      <c r="B73" s="96" t="s">
        <v>101</v>
      </c>
      <c r="C73" s="95">
        <v>5860</v>
      </c>
      <c r="D73" s="96">
        <v>35.1</v>
      </c>
    </row>
    <row r="74" spans="1:4">
      <c r="A74" s="95">
        <v>73</v>
      </c>
      <c r="B74" s="96" t="s">
        <v>34</v>
      </c>
      <c r="C74" s="95">
        <v>5000</v>
      </c>
      <c r="D74" s="96">
        <v>24.6</v>
      </c>
    </row>
    <row r="75" spans="1:4">
      <c r="A75" s="95">
        <v>74</v>
      </c>
      <c r="B75" s="96" t="s">
        <v>678</v>
      </c>
      <c r="C75" s="95">
        <v>4210</v>
      </c>
      <c r="D75" s="96">
        <v>38.299999999999997</v>
      </c>
    </row>
    <row r="76" spans="1:4">
      <c r="A76" s="95">
        <v>75</v>
      </c>
      <c r="B76" s="96" t="s">
        <v>531</v>
      </c>
      <c r="C76" s="95">
        <v>4060</v>
      </c>
      <c r="D76" s="96">
        <v>37.9</v>
      </c>
    </row>
    <row r="77" spans="1:4">
      <c r="A77" s="95">
        <v>76</v>
      </c>
      <c r="B77" s="96" t="s">
        <v>23</v>
      </c>
      <c r="C77" s="95">
        <v>4000</v>
      </c>
      <c r="D77" s="96">
        <v>35.1</v>
      </c>
    </row>
    <row r="78" spans="1:4">
      <c r="A78" s="95">
        <v>77</v>
      </c>
      <c r="B78" s="96" t="s">
        <v>592</v>
      </c>
      <c r="C78" s="95">
        <v>3190</v>
      </c>
      <c r="D78" s="96">
        <v>29.6</v>
      </c>
    </row>
    <row r="79" spans="1:4">
      <c r="A79" s="95">
        <v>78</v>
      </c>
      <c r="B79" s="96" t="s">
        <v>708</v>
      </c>
      <c r="C79" s="95">
        <v>3100</v>
      </c>
      <c r="D79" s="96">
        <v>40.5</v>
      </c>
    </row>
    <row r="80" spans="1:4">
      <c r="A80" s="95">
        <v>79</v>
      </c>
      <c r="B80" s="96" t="s">
        <v>648</v>
      </c>
      <c r="C80" s="95">
        <v>2700</v>
      </c>
      <c r="D80" s="96">
        <v>36.799999999999997</v>
      </c>
    </row>
    <row r="81" spans="1:4">
      <c r="A81" s="95">
        <v>80</v>
      </c>
      <c r="B81" s="96" t="s">
        <v>699</v>
      </c>
      <c r="C81" s="95">
        <v>2610</v>
      </c>
      <c r="D81" s="96">
        <v>42.5</v>
      </c>
    </row>
    <row r="82" spans="1:4">
      <c r="A82" s="95">
        <v>81</v>
      </c>
      <c r="B82" s="96" t="s">
        <v>533</v>
      </c>
      <c r="C82" s="95">
        <v>2550</v>
      </c>
      <c r="D82" s="96">
        <v>43</v>
      </c>
    </row>
    <row r="83" spans="1:4">
      <c r="A83" s="95">
        <v>82</v>
      </c>
      <c r="B83" s="96" t="s">
        <v>643</v>
      </c>
      <c r="C83" s="95">
        <v>2520</v>
      </c>
      <c r="D83" s="96">
        <v>36</v>
      </c>
    </row>
    <row r="84" spans="1:4">
      <c r="A84" s="95">
        <v>83</v>
      </c>
      <c r="B84" s="96" t="s">
        <v>595</v>
      </c>
      <c r="C84" s="95">
        <v>2190</v>
      </c>
      <c r="D84" s="96">
        <v>34.799999999999997</v>
      </c>
    </row>
    <row r="85" spans="1:4">
      <c r="A85" s="95">
        <v>84</v>
      </c>
      <c r="B85" s="96" t="s">
        <v>683</v>
      </c>
      <c r="C85" s="95">
        <v>1930</v>
      </c>
      <c r="D85" s="96">
        <v>35.700000000000003</v>
      </c>
    </row>
    <row r="86" spans="1:4">
      <c r="A86" s="95">
        <v>85</v>
      </c>
      <c r="B86" s="96" t="s">
        <v>697</v>
      </c>
      <c r="C86" s="95">
        <v>1670</v>
      </c>
      <c r="D86" s="96">
        <v>37.5</v>
      </c>
    </row>
    <row r="87" spans="1:4">
      <c r="A87" s="95">
        <v>86</v>
      </c>
      <c r="B87" s="96" t="s">
        <v>672</v>
      </c>
      <c r="C87" s="95">
        <v>1600</v>
      </c>
      <c r="D87" s="96">
        <v>46</v>
      </c>
    </row>
    <row r="88" spans="1:4">
      <c r="A88" s="95">
        <v>87</v>
      </c>
      <c r="B88" s="96" t="s">
        <v>660</v>
      </c>
      <c r="C88" s="95">
        <v>1510</v>
      </c>
      <c r="D88" s="96">
        <v>37.299999999999997</v>
      </c>
    </row>
    <row r="89" spans="1:4">
      <c r="A89" s="95">
        <v>88</v>
      </c>
      <c r="B89" s="100" t="s">
        <v>55</v>
      </c>
      <c r="C89" s="101">
        <v>1500</v>
      </c>
      <c r="D89" s="100">
        <v>42.4</v>
      </c>
    </row>
    <row r="90" spans="1:4">
      <c r="A90" s="84"/>
      <c r="B90" s="102"/>
      <c r="C90" s="86"/>
      <c r="D90" s="91"/>
    </row>
    <row r="91" spans="1:4">
      <c r="A91" s="84"/>
      <c r="B91" s="102"/>
      <c r="C91" s="86"/>
      <c r="D91" s="91"/>
    </row>
    <row r="92" spans="1:4">
      <c r="A92" s="84"/>
      <c r="B92" s="102"/>
      <c r="C92" s="86"/>
      <c r="D92" s="91"/>
    </row>
    <row r="93" spans="1:4">
      <c r="A93" s="84"/>
      <c r="B93" s="102"/>
      <c r="C93" s="86"/>
      <c r="D93" s="91"/>
    </row>
    <row r="94" spans="1:4">
      <c r="A94" s="84"/>
      <c r="B94" s="102"/>
      <c r="C94" s="86"/>
      <c r="D94" s="91"/>
    </row>
    <row r="95" spans="1:4">
      <c r="A95" s="84"/>
      <c r="B95" s="102"/>
      <c r="C95" s="86"/>
      <c r="D95" s="91"/>
    </row>
    <row r="96" spans="1:4">
      <c r="A96" s="84"/>
      <c r="B96" s="102"/>
      <c r="C96" s="86"/>
      <c r="D96" s="91"/>
    </row>
    <row r="97" spans="1:4">
      <c r="A97" s="84"/>
      <c r="B97" s="102"/>
      <c r="C97" s="86"/>
      <c r="D97" s="91"/>
    </row>
    <row r="98" spans="1:4">
      <c r="A98" s="84"/>
      <c r="B98" s="102"/>
      <c r="C98" s="86"/>
      <c r="D98" s="91"/>
    </row>
    <row r="99" spans="1:4">
      <c r="A99" s="84"/>
      <c r="B99" s="102"/>
      <c r="C99" s="86"/>
      <c r="D99" s="91"/>
    </row>
    <row r="100" spans="1:4">
      <c r="A100" s="84"/>
      <c r="B100" s="102"/>
      <c r="C100" s="86"/>
      <c r="D100" s="91"/>
    </row>
    <row r="101" spans="1:4">
      <c r="A101" s="84"/>
      <c r="B101" s="102"/>
      <c r="C101" s="86"/>
      <c r="D101" s="91"/>
    </row>
    <row r="102" spans="1:4">
      <c r="A102" s="84"/>
      <c r="B102" s="102"/>
      <c r="C102" s="86"/>
      <c r="D102" s="91"/>
    </row>
    <row r="103" spans="1:4">
      <c r="A103" s="84"/>
      <c r="B103" s="102"/>
      <c r="C103" s="86"/>
      <c r="D103" s="91"/>
    </row>
    <row r="104" spans="1:4">
      <c r="A104" s="84"/>
      <c r="B104" s="102"/>
      <c r="C104" s="86"/>
      <c r="D104" s="91"/>
    </row>
    <row r="105" spans="1:4">
      <c r="A105" s="84"/>
      <c r="B105" s="102"/>
      <c r="C105" s="86"/>
      <c r="D105" s="91"/>
    </row>
    <row r="106" spans="1:4">
      <c r="A106" s="84"/>
      <c r="B106" s="102"/>
      <c r="C106" s="86"/>
      <c r="D106" s="91"/>
    </row>
    <row r="107" spans="1:4">
      <c r="A107" s="84"/>
      <c r="B107" s="102"/>
      <c r="C107" s="86"/>
      <c r="D107" s="91"/>
    </row>
    <row r="108" spans="1:4">
      <c r="A108" s="84"/>
      <c r="B108" s="102"/>
      <c r="C108" s="86"/>
      <c r="D108" s="91"/>
    </row>
    <row r="109" spans="1:4">
      <c r="A109" s="84"/>
      <c r="B109" s="102"/>
      <c r="C109" s="86"/>
      <c r="D109" s="91"/>
    </row>
    <row r="110" spans="1:4">
      <c r="A110" s="84"/>
      <c r="B110" s="102"/>
      <c r="C110" s="86"/>
      <c r="D110" s="91"/>
    </row>
    <row r="111" spans="1:4">
      <c r="A111" s="84"/>
      <c r="B111" s="102"/>
      <c r="C111" s="86"/>
      <c r="D111" s="91"/>
    </row>
    <row r="112" spans="1:4">
      <c r="A112" s="84"/>
      <c r="B112" s="102"/>
      <c r="C112" s="86"/>
      <c r="D112" s="91"/>
    </row>
    <row r="113" spans="1:4">
      <c r="A113" s="84"/>
      <c r="B113" s="102"/>
      <c r="C113" s="86"/>
      <c r="D113" s="91"/>
    </row>
    <row r="114" spans="1:4">
      <c r="A114" s="84"/>
      <c r="B114" s="102"/>
      <c r="C114" s="86"/>
      <c r="D114" s="91"/>
    </row>
    <row r="115" spans="1:4">
      <c r="A115" s="84"/>
      <c r="B115" s="102"/>
      <c r="C115" s="86"/>
      <c r="D115" s="91"/>
    </row>
    <row r="116" spans="1:4">
      <c r="A116" s="84"/>
      <c r="B116" s="102"/>
      <c r="C116" s="86"/>
      <c r="D116" s="91"/>
    </row>
    <row r="117" spans="1:4">
      <c r="A117" s="84"/>
      <c r="B117" s="102"/>
      <c r="C117" s="86"/>
      <c r="D117" s="91"/>
    </row>
    <row r="118" spans="1:4">
      <c r="A118" s="84"/>
      <c r="B118" s="102"/>
      <c r="C118" s="86"/>
      <c r="D118" s="91"/>
    </row>
    <row r="119" spans="1:4">
      <c r="A119" s="84"/>
      <c r="B119" s="102"/>
      <c r="C119" s="86"/>
      <c r="D119" s="91"/>
    </row>
    <row r="120" spans="1:4">
      <c r="A120" s="84"/>
      <c r="B120" s="102"/>
      <c r="C120" s="86"/>
      <c r="D120" s="91"/>
    </row>
    <row r="121" spans="1:4">
      <c r="A121" s="84"/>
      <c r="B121" s="102"/>
      <c r="C121" s="86"/>
      <c r="D121" s="91"/>
    </row>
    <row r="122" spans="1:4">
      <c r="A122" s="84"/>
      <c r="B122" s="102"/>
      <c r="C122" s="86"/>
      <c r="D122" s="91"/>
    </row>
    <row r="123" spans="1:4">
      <c r="A123" s="84"/>
      <c r="B123" s="102"/>
      <c r="C123" s="86"/>
      <c r="D123" s="91"/>
    </row>
    <row r="124" spans="1:4">
      <c r="A124" s="84"/>
      <c r="B124" s="102"/>
      <c r="C124" s="86"/>
      <c r="D124" s="91"/>
    </row>
    <row r="125" spans="1:4">
      <c r="A125" s="84"/>
      <c r="B125" s="102"/>
      <c r="C125" s="86"/>
      <c r="D125" s="91"/>
    </row>
    <row r="126" spans="1:4">
      <c r="A126" s="84"/>
      <c r="B126" s="102"/>
      <c r="C126" s="86"/>
      <c r="D126" s="91"/>
    </row>
    <row r="127" spans="1:4">
      <c r="A127" s="84"/>
      <c r="B127" s="102"/>
      <c r="C127" s="86"/>
      <c r="D127" s="91"/>
    </row>
    <row r="128" spans="1:4">
      <c r="A128" s="84"/>
      <c r="B128" s="102"/>
      <c r="C128" s="86"/>
      <c r="D128" s="91"/>
    </row>
    <row r="129" spans="1:4">
      <c r="A129" s="84"/>
      <c r="B129" s="102"/>
      <c r="C129" s="86"/>
      <c r="D129" s="91"/>
    </row>
    <row r="130" spans="1:4">
      <c r="A130" s="84"/>
      <c r="B130" s="102"/>
      <c r="C130" s="86"/>
      <c r="D130" s="91"/>
    </row>
    <row r="131" spans="1:4">
      <c r="A131" s="84"/>
      <c r="B131" s="102"/>
      <c r="C131" s="86"/>
      <c r="D131" s="91"/>
    </row>
    <row r="132" spans="1:4">
      <c r="A132" s="84"/>
      <c r="B132" s="102"/>
      <c r="C132" s="86"/>
      <c r="D132" s="91"/>
    </row>
    <row r="133" spans="1:4">
      <c r="A133" s="84"/>
      <c r="B133" s="102"/>
      <c r="C133" s="86"/>
      <c r="D133" s="91"/>
    </row>
    <row r="134" spans="1:4">
      <c r="A134" s="84"/>
      <c r="B134" s="102"/>
      <c r="C134" s="86"/>
      <c r="D134" s="91"/>
    </row>
    <row r="135" spans="1:4">
      <c r="A135" s="84"/>
      <c r="B135" s="102"/>
      <c r="C135" s="86"/>
      <c r="D135" s="91"/>
    </row>
    <row r="136" spans="1:4">
      <c r="A136" s="84"/>
      <c r="B136" s="102"/>
      <c r="C136" s="86"/>
      <c r="D136" s="91"/>
    </row>
    <row r="137" spans="1:4">
      <c r="A137" s="84"/>
      <c r="B137" s="102"/>
      <c r="C137" s="86"/>
      <c r="D137" s="91"/>
    </row>
    <row r="138" spans="1:4">
      <c r="A138" s="84"/>
      <c r="B138" s="102"/>
      <c r="C138" s="86"/>
      <c r="D138" s="91"/>
    </row>
    <row r="139" spans="1:4">
      <c r="A139" s="84"/>
      <c r="B139" s="102"/>
      <c r="C139" s="86"/>
      <c r="D139" s="91"/>
    </row>
    <row r="140" spans="1:4">
      <c r="A140" s="84"/>
      <c r="B140" s="102"/>
      <c r="C140" s="86"/>
      <c r="D140" s="91"/>
    </row>
    <row r="141" spans="1:4">
      <c r="A141" s="84"/>
      <c r="B141" s="102"/>
      <c r="C141" s="86"/>
      <c r="D141" s="91"/>
    </row>
    <row r="142" spans="1:4">
      <c r="A142" s="84"/>
      <c r="B142" s="102"/>
      <c r="C142" s="86"/>
      <c r="D142" s="91"/>
    </row>
    <row r="143" spans="1:4">
      <c r="A143" s="84"/>
      <c r="B143" s="102"/>
      <c r="C143" s="86"/>
      <c r="D143" s="91"/>
    </row>
    <row r="144" spans="1:4">
      <c r="A144" s="84"/>
      <c r="B144" s="102"/>
      <c r="C144" s="86"/>
      <c r="D144" s="91"/>
    </row>
    <row r="145" spans="1:4">
      <c r="A145" s="84"/>
      <c r="B145" s="102"/>
      <c r="C145" s="86"/>
      <c r="D145" s="91"/>
    </row>
    <row r="146" spans="1:4">
      <c r="A146" s="84"/>
      <c r="B146" s="102"/>
      <c r="C146" s="86"/>
      <c r="D146" s="91"/>
    </row>
    <row r="147" spans="1:4">
      <c r="A147" s="84"/>
      <c r="B147" s="102"/>
      <c r="C147" s="86"/>
      <c r="D147" s="91"/>
    </row>
    <row r="148" spans="1:4">
      <c r="A148" s="84"/>
      <c r="B148" s="102"/>
      <c r="C148" s="86"/>
      <c r="D148" s="91"/>
    </row>
    <row r="149" spans="1:4">
      <c r="A149" s="84"/>
      <c r="B149" s="102"/>
      <c r="C149" s="86"/>
      <c r="D149" s="91"/>
    </row>
    <row r="150" spans="1:4">
      <c r="A150" s="84"/>
      <c r="B150" s="102"/>
      <c r="C150" s="86"/>
      <c r="D150" s="91"/>
    </row>
    <row r="151" spans="1:4">
      <c r="A151" s="84"/>
      <c r="B151" s="102"/>
      <c r="C151" s="86"/>
      <c r="D151" s="91"/>
    </row>
    <row r="152" spans="1:4">
      <c r="A152" s="84"/>
      <c r="B152" s="102"/>
      <c r="C152" s="86"/>
      <c r="D152" s="91"/>
    </row>
    <row r="153" spans="1:4">
      <c r="A153" s="84"/>
      <c r="B153" s="102"/>
      <c r="C153" s="86"/>
      <c r="D153" s="91"/>
    </row>
    <row r="154" spans="1:4">
      <c r="A154" s="84"/>
      <c r="B154" s="102"/>
      <c r="C154" s="86"/>
      <c r="D154" s="91"/>
    </row>
    <row r="155" spans="1:4">
      <c r="A155" s="84"/>
      <c r="B155" s="102"/>
      <c r="C155" s="86"/>
      <c r="D155" s="91"/>
    </row>
    <row r="156" spans="1:4">
      <c r="A156" s="84"/>
      <c r="B156" s="102"/>
      <c r="C156" s="86"/>
      <c r="D156" s="91"/>
    </row>
    <row r="157" spans="1:4">
      <c r="A157" s="84"/>
      <c r="B157" s="102"/>
      <c r="C157" s="86"/>
      <c r="D157" s="91"/>
    </row>
    <row r="158" spans="1:4">
      <c r="A158" s="84"/>
      <c r="B158" s="102"/>
      <c r="C158" s="86"/>
      <c r="D158" s="91"/>
    </row>
  </sheetData>
  <mergeCells count="1">
    <mergeCell ref="G1:H1"/>
  </mergeCells>
  <dataValidations count="1">
    <dataValidation type="list" showInputMessage="1" showErrorMessage="1" sqref="H2">
      <formula1>$B$2:$B$158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Лист18"/>
  <dimension ref="A1:I158"/>
  <sheetViews>
    <sheetView zoomScale="96" workbookViewId="0">
      <selection activeCell="P37" sqref="P37"/>
    </sheetView>
  </sheetViews>
  <sheetFormatPr defaultRowHeight="14.4"/>
  <cols>
    <col min="1" max="1" width="3.77734375" style="84" bestFit="1" customWidth="1"/>
    <col min="2" max="2" width="17.44140625" style="84" bestFit="1" customWidth="1"/>
    <col min="3" max="4" width="8.88671875" style="84"/>
    <col min="5" max="5" width="8.88671875" style="65"/>
    <col min="6" max="6" width="18.21875" style="65" bestFit="1" customWidth="1"/>
    <col min="7" max="7" width="11.77734375" style="65" bestFit="1" customWidth="1"/>
    <col min="8" max="8" width="12.33203125" style="65" bestFit="1" customWidth="1"/>
    <col min="9" max="9" width="21.5546875" style="65" bestFit="1" customWidth="1"/>
    <col min="10" max="10" width="8.88671875" style="65"/>
    <col min="11" max="11" width="18.21875" style="65" bestFit="1" customWidth="1"/>
    <col min="12" max="16384" width="8.88671875" style="65"/>
  </cols>
  <sheetData>
    <row r="1" spans="1:9" ht="28.8">
      <c r="A1" s="92" t="s">
        <v>0</v>
      </c>
      <c r="B1" s="93" t="s">
        <v>1</v>
      </c>
      <c r="C1" s="94" t="s">
        <v>730</v>
      </c>
      <c r="D1" s="93" t="s">
        <v>510</v>
      </c>
      <c r="F1" s="74"/>
      <c r="G1" s="103" t="s">
        <v>730</v>
      </c>
      <c r="H1" s="104" t="s">
        <v>510</v>
      </c>
      <c r="I1" s="105"/>
    </row>
    <row r="2" spans="1:9">
      <c r="A2" s="95">
        <v>1</v>
      </c>
      <c r="B2" s="96" t="s">
        <v>517</v>
      </c>
      <c r="C2" s="95">
        <v>87700</v>
      </c>
      <c r="D2" s="96">
        <v>26</v>
      </c>
      <c r="F2" s="72" t="s">
        <v>105</v>
      </c>
      <c r="G2" s="106">
        <f>MIN(C2:C158)</f>
        <v>1500</v>
      </c>
      <c r="H2" s="107">
        <f>MIN(D2:D158)</f>
        <v>24.6</v>
      </c>
      <c r="I2" s="108"/>
    </row>
    <row r="3" spans="1:9">
      <c r="A3" s="95">
        <v>2</v>
      </c>
      <c r="B3" s="96" t="s">
        <v>4</v>
      </c>
      <c r="C3" s="95">
        <v>83600</v>
      </c>
      <c r="D3" s="96">
        <v>33.1</v>
      </c>
      <c r="F3" s="72" t="s">
        <v>106</v>
      </c>
      <c r="G3" s="106">
        <f>MAX(C2:C158)</f>
        <v>87700</v>
      </c>
      <c r="H3" s="107">
        <f>MAX(D2:D158)</f>
        <v>53.9</v>
      </c>
      <c r="I3" s="108"/>
    </row>
    <row r="4" spans="1:9">
      <c r="A4" s="95">
        <v>3</v>
      </c>
      <c r="B4" s="96" t="s">
        <v>520</v>
      </c>
      <c r="C4" s="95">
        <v>76400</v>
      </c>
      <c r="D4" s="96">
        <v>41.4</v>
      </c>
      <c r="F4" s="72" t="s">
        <v>107</v>
      </c>
      <c r="G4" s="106">
        <f>AVERAGE(C2:C158)</f>
        <v>26040.454545454544</v>
      </c>
      <c r="H4" s="107">
        <f>AVERAGE(D2:D158)</f>
        <v>35.709090909090918</v>
      </c>
      <c r="I4" s="108"/>
    </row>
    <row r="5" spans="1:9">
      <c r="A5" s="95">
        <v>4</v>
      </c>
      <c r="B5" s="96" t="s">
        <v>28</v>
      </c>
      <c r="C5" s="95">
        <v>69600</v>
      </c>
      <c r="D5" s="96">
        <v>28.1</v>
      </c>
    </row>
    <row r="6" spans="1:9">
      <c r="A6" s="95">
        <v>5</v>
      </c>
      <c r="B6" s="96" t="s">
        <v>13</v>
      </c>
      <c r="C6" s="95">
        <v>67900</v>
      </c>
      <c r="D6" s="96">
        <v>30.8</v>
      </c>
    </row>
    <row r="7" spans="1:9">
      <c r="A7" s="95">
        <v>6</v>
      </c>
      <c r="B7" s="96" t="s">
        <v>7</v>
      </c>
      <c r="C7" s="95">
        <v>64600</v>
      </c>
      <c r="D7" s="96">
        <v>30</v>
      </c>
    </row>
    <row r="8" spans="1:9">
      <c r="A8" s="95">
        <v>7</v>
      </c>
      <c r="B8" s="96" t="s">
        <v>19</v>
      </c>
      <c r="C8" s="95">
        <v>63100</v>
      </c>
      <c r="D8" s="96">
        <v>31.8</v>
      </c>
    </row>
    <row r="9" spans="1:9">
      <c r="A9" s="95">
        <v>8</v>
      </c>
      <c r="B9" s="96" t="s">
        <v>37</v>
      </c>
      <c r="C9" s="95">
        <v>62600</v>
      </c>
      <c r="D9" s="96">
        <v>34.299999999999997</v>
      </c>
      <c r="F9" s="73" t="s">
        <v>139</v>
      </c>
    </row>
    <row r="10" spans="1:9">
      <c r="A10" s="95">
        <v>9</v>
      </c>
      <c r="B10" s="96" t="s">
        <v>8</v>
      </c>
      <c r="C10" s="95">
        <v>58400</v>
      </c>
      <c r="D10" s="96">
        <v>32.5</v>
      </c>
      <c r="F10" s="109">
        <f>COUNT(A2:A89)</f>
        <v>88</v>
      </c>
    </row>
    <row r="11" spans="1:9">
      <c r="A11" s="95">
        <v>10</v>
      </c>
      <c r="B11" s="96" t="s">
        <v>26</v>
      </c>
      <c r="C11" s="95">
        <v>55900</v>
      </c>
      <c r="D11" s="96">
        <v>28.7</v>
      </c>
    </row>
    <row r="12" spans="1:9">
      <c r="A12" s="95">
        <v>11</v>
      </c>
      <c r="B12" s="96" t="s">
        <v>18</v>
      </c>
      <c r="C12" s="95">
        <v>55500</v>
      </c>
      <c r="D12" s="96">
        <v>32.4</v>
      </c>
    </row>
    <row r="13" spans="1:9">
      <c r="A13" s="95">
        <v>12</v>
      </c>
      <c r="B13" s="96" t="s">
        <v>545</v>
      </c>
      <c r="C13" s="95">
        <v>54600</v>
      </c>
      <c r="D13" s="96">
        <v>33.700000000000003</v>
      </c>
    </row>
    <row r="14" spans="1:9">
      <c r="A14" s="95">
        <v>13</v>
      </c>
      <c r="B14" s="96" t="s">
        <v>22</v>
      </c>
      <c r="C14" s="95">
        <v>51900</v>
      </c>
      <c r="D14" s="96">
        <v>35.200000000000003</v>
      </c>
    </row>
    <row r="15" spans="1:9">
      <c r="A15" s="95">
        <v>14</v>
      </c>
      <c r="B15" s="96" t="s">
        <v>15</v>
      </c>
      <c r="C15" s="95">
        <v>49900</v>
      </c>
      <c r="D15" s="96">
        <v>32.700000000000003</v>
      </c>
    </row>
    <row r="16" spans="1:9">
      <c r="A16" s="95">
        <v>15</v>
      </c>
      <c r="B16" s="96" t="s">
        <v>46</v>
      </c>
      <c r="C16" s="95">
        <v>49900</v>
      </c>
      <c r="D16" s="96">
        <v>25</v>
      </c>
    </row>
    <row r="17" spans="1:4">
      <c r="A17" s="95">
        <v>16</v>
      </c>
      <c r="B17" s="96" t="s">
        <v>10</v>
      </c>
      <c r="C17" s="95">
        <v>49500</v>
      </c>
      <c r="D17" s="96">
        <v>38.6</v>
      </c>
    </row>
    <row r="18" spans="1:4">
      <c r="A18" s="95">
        <v>17</v>
      </c>
      <c r="B18" s="96" t="s">
        <v>24</v>
      </c>
      <c r="C18" s="95">
        <v>48400</v>
      </c>
      <c r="D18" s="96">
        <v>35.700000000000003</v>
      </c>
    </row>
    <row r="19" spans="1:4">
      <c r="A19" s="95">
        <v>18</v>
      </c>
      <c r="B19" s="96" t="s">
        <v>16</v>
      </c>
      <c r="C19" s="95">
        <v>46700</v>
      </c>
      <c r="D19" s="96">
        <v>30.3</v>
      </c>
    </row>
    <row r="20" spans="1:4">
      <c r="A20" s="95">
        <v>19</v>
      </c>
      <c r="B20" s="96" t="s">
        <v>35</v>
      </c>
      <c r="C20" s="95">
        <v>45800</v>
      </c>
      <c r="D20" s="96">
        <v>34.700000000000003</v>
      </c>
    </row>
    <row r="21" spans="1:4">
      <c r="A21" s="95">
        <v>20</v>
      </c>
      <c r="B21" s="96" t="s">
        <v>54</v>
      </c>
      <c r="C21" s="95">
        <v>43300</v>
      </c>
      <c r="D21" s="96">
        <v>30.2</v>
      </c>
    </row>
    <row r="22" spans="1:4">
      <c r="A22" s="95">
        <v>21</v>
      </c>
      <c r="B22" s="96" t="s">
        <v>71</v>
      </c>
      <c r="C22" s="95">
        <v>41900</v>
      </c>
      <c r="D22" s="96">
        <v>29.6</v>
      </c>
    </row>
    <row r="23" spans="1:4">
      <c r="A23" s="95">
        <v>22</v>
      </c>
      <c r="B23" s="96" t="s">
        <v>78</v>
      </c>
      <c r="C23" s="95">
        <v>41900</v>
      </c>
      <c r="D23" s="96">
        <v>35.799999999999997</v>
      </c>
    </row>
    <row r="24" spans="1:4">
      <c r="A24" s="95">
        <v>23</v>
      </c>
      <c r="B24" s="96" t="s">
        <v>29</v>
      </c>
      <c r="C24" s="95">
        <v>41500</v>
      </c>
      <c r="D24" s="96">
        <v>33.5</v>
      </c>
    </row>
    <row r="25" spans="1:4">
      <c r="A25" s="95">
        <v>24</v>
      </c>
      <c r="B25" s="96" t="s">
        <v>51</v>
      </c>
      <c r="C25" s="95">
        <v>40400</v>
      </c>
      <c r="D25" s="96">
        <v>29.7</v>
      </c>
    </row>
    <row r="26" spans="1:4">
      <c r="A26" s="95">
        <v>25</v>
      </c>
      <c r="B26" s="96" t="s">
        <v>93</v>
      </c>
      <c r="C26" s="95">
        <v>39300</v>
      </c>
      <c r="D26" s="96">
        <v>49.2</v>
      </c>
    </row>
    <row r="27" spans="1:4">
      <c r="A27" s="95">
        <v>26</v>
      </c>
      <c r="B27" s="96" t="s">
        <v>570</v>
      </c>
      <c r="C27" s="95">
        <v>37500</v>
      </c>
      <c r="D27" s="96">
        <v>25</v>
      </c>
    </row>
    <row r="28" spans="1:4">
      <c r="A28" s="95">
        <v>27</v>
      </c>
      <c r="B28" s="96" t="s">
        <v>70</v>
      </c>
      <c r="C28" s="95">
        <v>37300</v>
      </c>
      <c r="D28" s="96">
        <v>41.9</v>
      </c>
    </row>
    <row r="29" spans="1:4">
      <c r="A29" s="95">
        <v>28</v>
      </c>
      <c r="B29" s="96" t="s">
        <v>20</v>
      </c>
      <c r="C29" s="95">
        <v>36800</v>
      </c>
      <c r="D29" s="96">
        <v>32.9</v>
      </c>
    </row>
    <row r="30" spans="1:4">
      <c r="A30" s="95">
        <v>29</v>
      </c>
      <c r="B30" s="96" t="s">
        <v>89</v>
      </c>
      <c r="C30" s="95">
        <v>36500</v>
      </c>
      <c r="D30" s="96">
        <v>37.5</v>
      </c>
    </row>
    <row r="31" spans="1:4">
      <c r="A31" s="95">
        <v>30</v>
      </c>
      <c r="B31" s="96" t="s">
        <v>575</v>
      </c>
      <c r="C31" s="95">
        <v>35200</v>
      </c>
      <c r="D31" s="96">
        <v>32.1</v>
      </c>
    </row>
    <row r="32" spans="1:4">
      <c r="A32" s="95">
        <v>31</v>
      </c>
      <c r="B32" s="96" t="s">
        <v>86</v>
      </c>
      <c r="C32" s="95">
        <v>33600</v>
      </c>
      <c r="D32" s="96">
        <v>41.3</v>
      </c>
    </row>
    <row r="33" spans="1:4">
      <c r="A33" s="95">
        <v>32</v>
      </c>
      <c r="B33" s="96" t="s">
        <v>73</v>
      </c>
      <c r="C33" s="95">
        <v>33400</v>
      </c>
      <c r="D33" s="96">
        <v>41.2</v>
      </c>
    </row>
    <row r="34" spans="1:4">
      <c r="A34" s="95">
        <v>33</v>
      </c>
      <c r="B34" s="96" t="s">
        <v>94</v>
      </c>
      <c r="C34" s="95">
        <v>30800</v>
      </c>
      <c r="D34" s="96">
        <v>27.8</v>
      </c>
    </row>
    <row r="35" spans="1:4">
      <c r="A35" s="95">
        <v>34</v>
      </c>
      <c r="B35" s="96" t="s">
        <v>6</v>
      </c>
      <c r="C35" s="95">
        <v>28800</v>
      </c>
      <c r="D35" s="96">
        <v>39.700000000000003</v>
      </c>
    </row>
    <row r="36" spans="1:4">
      <c r="A36" s="95">
        <v>35</v>
      </c>
      <c r="B36" s="96" t="s">
        <v>38</v>
      </c>
      <c r="C36" s="95">
        <v>26500</v>
      </c>
      <c r="D36" s="96">
        <v>41.3</v>
      </c>
    </row>
    <row r="37" spans="1:4">
      <c r="A37" s="95">
        <v>36</v>
      </c>
      <c r="B37" s="96" t="s">
        <v>47</v>
      </c>
      <c r="C37" s="95">
        <v>24900</v>
      </c>
      <c r="D37" s="96">
        <v>48</v>
      </c>
    </row>
    <row r="38" spans="1:4">
      <c r="A38" s="95">
        <v>37</v>
      </c>
      <c r="B38" s="96" t="s">
        <v>88</v>
      </c>
      <c r="C38" s="95">
        <v>23900</v>
      </c>
      <c r="D38" s="96">
        <v>35</v>
      </c>
    </row>
    <row r="39" spans="1:4">
      <c r="A39" s="95">
        <v>38</v>
      </c>
      <c r="B39" s="96" t="s">
        <v>567</v>
      </c>
      <c r="C39" s="95">
        <v>22800</v>
      </c>
      <c r="D39" s="96">
        <v>43.7</v>
      </c>
    </row>
    <row r="40" spans="1:4">
      <c r="A40" s="95">
        <v>39</v>
      </c>
      <c r="B40" s="96" t="s">
        <v>97</v>
      </c>
      <c r="C40" s="95">
        <v>22600</v>
      </c>
      <c r="D40" s="96">
        <v>25.2</v>
      </c>
    </row>
    <row r="41" spans="1:4">
      <c r="A41" s="95">
        <v>40</v>
      </c>
      <c r="B41" s="96" t="s">
        <v>85</v>
      </c>
      <c r="C41" s="95">
        <v>21500</v>
      </c>
      <c r="D41" s="96">
        <v>38.5</v>
      </c>
    </row>
    <row r="42" spans="1:4">
      <c r="A42" s="95">
        <v>41</v>
      </c>
      <c r="B42" s="96" t="s">
        <v>60</v>
      </c>
      <c r="C42" s="95">
        <v>21500</v>
      </c>
      <c r="D42" s="96">
        <v>46.7</v>
      </c>
    </row>
    <row r="43" spans="1:4">
      <c r="A43" s="95">
        <v>42</v>
      </c>
      <c r="B43" s="96" t="s">
        <v>58</v>
      </c>
      <c r="C43" s="95">
        <v>20700</v>
      </c>
      <c r="D43" s="96">
        <v>36.4</v>
      </c>
    </row>
    <row r="44" spans="1:4">
      <c r="A44" s="95">
        <v>43</v>
      </c>
      <c r="B44" s="96" t="s">
        <v>59</v>
      </c>
      <c r="C44" s="95">
        <v>20300</v>
      </c>
      <c r="D44" s="96">
        <v>50.4</v>
      </c>
    </row>
    <row r="45" spans="1:4">
      <c r="A45" s="95">
        <v>44</v>
      </c>
      <c r="B45" s="96" t="s">
        <v>91</v>
      </c>
      <c r="C45" s="95">
        <v>20200</v>
      </c>
      <c r="D45" s="96">
        <v>33</v>
      </c>
    </row>
    <row r="46" spans="1:4">
      <c r="A46" s="95">
        <v>45</v>
      </c>
      <c r="B46" s="96" t="s">
        <v>98</v>
      </c>
      <c r="C46" s="95">
        <v>20100</v>
      </c>
      <c r="D46" s="96">
        <v>36.4</v>
      </c>
    </row>
    <row r="47" spans="1:4">
      <c r="A47" s="95">
        <v>46</v>
      </c>
      <c r="B47" s="96" t="s">
        <v>521</v>
      </c>
      <c r="C47" s="95">
        <v>18900</v>
      </c>
      <c r="D47" s="96">
        <v>34.4</v>
      </c>
    </row>
    <row r="48" spans="1:4">
      <c r="A48" s="95">
        <v>47</v>
      </c>
      <c r="B48" s="96" t="s">
        <v>515</v>
      </c>
      <c r="C48" s="95">
        <v>18600</v>
      </c>
      <c r="D48" s="96">
        <v>30.1</v>
      </c>
    </row>
    <row r="49" spans="1:4">
      <c r="A49" s="95">
        <v>48</v>
      </c>
      <c r="B49" s="96" t="s">
        <v>100</v>
      </c>
      <c r="C49" s="95">
        <v>18100</v>
      </c>
      <c r="D49" s="96">
        <v>42</v>
      </c>
    </row>
    <row r="50" spans="1:4">
      <c r="A50" s="95">
        <v>49</v>
      </c>
      <c r="B50" s="96" t="s">
        <v>42</v>
      </c>
      <c r="C50" s="95">
        <v>17800</v>
      </c>
      <c r="D50" s="96">
        <v>53.9</v>
      </c>
    </row>
    <row r="51" spans="1:4">
      <c r="A51" s="95">
        <v>50</v>
      </c>
      <c r="B51" s="96" t="s">
        <v>64</v>
      </c>
      <c r="C51" s="95">
        <v>15200</v>
      </c>
      <c r="D51" s="96">
        <v>25.7</v>
      </c>
    </row>
    <row r="52" spans="1:4">
      <c r="A52" s="95">
        <v>51</v>
      </c>
      <c r="B52" s="96" t="s">
        <v>76</v>
      </c>
      <c r="C52" s="95">
        <v>14700</v>
      </c>
      <c r="D52" s="96">
        <v>38.4</v>
      </c>
    </row>
    <row r="53" spans="1:4">
      <c r="A53" s="95">
        <v>52</v>
      </c>
      <c r="B53" s="96" t="s">
        <v>25</v>
      </c>
      <c r="C53" s="95">
        <v>14200</v>
      </c>
      <c r="D53" s="96">
        <v>35.4</v>
      </c>
    </row>
    <row r="54" spans="1:4">
      <c r="A54" s="95">
        <v>53</v>
      </c>
      <c r="B54" s="96" t="s">
        <v>635</v>
      </c>
      <c r="C54" s="95">
        <v>14200</v>
      </c>
      <c r="D54" s="96">
        <v>32.700000000000003</v>
      </c>
    </row>
    <row r="55" spans="1:4">
      <c r="A55" s="95">
        <v>54</v>
      </c>
      <c r="B55" s="96" t="s">
        <v>65</v>
      </c>
      <c r="C55" s="95">
        <v>13500</v>
      </c>
      <c r="D55" s="96">
        <v>35.700000000000003</v>
      </c>
    </row>
    <row r="56" spans="1:4">
      <c r="A56" s="95">
        <v>55</v>
      </c>
      <c r="B56" s="96" t="s">
        <v>96</v>
      </c>
      <c r="C56" s="95">
        <v>12800</v>
      </c>
      <c r="D56" s="96">
        <v>45.4</v>
      </c>
    </row>
    <row r="57" spans="1:4">
      <c r="A57" s="95">
        <v>56</v>
      </c>
      <c r="B57" s="96" t="s">
        <v>21</v>
      </c>
      <c r="C57" s="95">
        <v>12700</v>
      </c>
      <c r="D57" s="96">
        <v>30.6</v>
      </c>
    </row>
    <row r="58" spans="1:4">
      <c r="A58" s="95">
        <v>57</v>
      </c>
      <c r="B58" s="96" t="s">
        <v>90</v>
      </c>
      <c r="C58" s="95">
        <v>12700</v>
      </c>
      <c r="D58" s="96">
        <v>26.1</v>
      </c>
    </row>
    <row r="59" spans="1:4">
      <c r="A59" s="95">
        <v>58</v>
      </c>
      <c r="B59" s="96" t="s">
        <v>5</v>
      </c>
      <c r="C59" s="95">
        <v>11500</v>
      </c>
      <c r="D59" s="96">
        <v>27.6</v>
      </c>
    </row>
    <row r="60" spans="1:4">
      <c r="A60" s="95">
        <v>59</v>
      </c>
      <c r="B60" s="96" t="s">
        <v>656</v>
      </c>
      <c r="C60" s="95">
        <v>11100</v>
      </c>
      <c r="D60" s="96">
        <v>38.6</v>
      </c>
    </row>
    <row r="61" spans="1:4">
      <c r="A61" s="95">
        <v>60</v>
      </c>
      <c r="B61" s="96" t="s">
        <v>68</v>
      </c>
      <c r="C61" s="95">
        <v>10100</v>
      </c>
      <c r="D61" s="96">
        <v>42.3</v>
      </c>
    </row>
    <row r="62" spans="1:4">
      <c r="A62" s="95">
        <v>61</v>
      </c>
      <c r="B62" s="96" t="s">
        <v>540</v>
      </c>
      <c r="C62" s="95">
        <v>9680</v>
      </c>
      <c r="D62" s="96">
        <v>42.6</v>
      </c>
    </row>
    <row r="63" spans="1:4">
      <c r="A63" s="95">
        <v>62</v>
      </c>
      <c r="B63" s="96" t="s">
        <v>627</v>
      </c>
      <c r="C63" s="95">
        <v>9380</v>
      </c>
      <c r="D63" s="96">
        <v>38.799999999999997</v>
      </c>
    </row>
    <row r="64" spans="1:4">
      <c r="A64" s="95">
        <v>63</v>
      </c>
      <c r="B64" s="96" t="s">
        <v>75</v>
      </c>
      <c r="C64" s="95">
        <v>8380</v>
      </c>
      <c r="D64" s="96">
        <v>34.6</v>
      </c>
    </row>
    <row r="65" spans="1:4">
      <c r="A65" s="95">
        <v>64</v>
      </c>
      <c r="B65" s="96" t="s">
        <v>83</v>
      </c>
      <c r="C65" s="95">
        <v>7400</v>
      </c>
      <c r="D65" s="96">
        <v>28.2</v>
      </c>
    </row>
    <row r="66" spans="1:4">
      <c r="A66" s="95">
        <v>65</v>
      </c>
      <c r="B66" s="96" t="s">
        <v>513</v>
      </c>
      <c r="C66" s="95">
        <v>6970</v>
      </c>
      <c r="D66" s="96">
        <v>51.3</v>
      </c>
    </row>
    <row r="67" spans="1:4">
      <c r="A67" s="95">
        <v>66</v>
      </c>
      <c r="B67" s="96" t="s">
        <v>53</v>
      </c>
      <c r="C67" s="95">
        <v>6740</v>
      </c>
      <c r="D67" s="96">
        <v>48.9</v>
      </c>
    </row>
    <row r="68" spans="1:4">
      <c r="A68" s="95">
        <v>67</v>
      </c>
      <c r="B68" s="96" t="s">
        <v>552</v>
      </c>
      <c r="C68" s="95">
        <v>6540</v>
      </c>
      <c r="D68" s="96">
        <v>37.200000000000003</v>
      </c>
    </row>
    <row r="69" spans="1:4">
      <c r="A69" s="95">
        <v>68</v>
      </c>
      <c r="B69" s="96" t="s">
        <v>14</v>
      </c>
      <c r="C69" s="95">
        <v>6500</v>
      </c>
      <c r="D69" s="96">
        <v>27.2</v>
      </c>
    </row>
    <row r="70" spans="1:4">
      <c r="A70" s="95">
        <v>69</v>
      </c>
      <c r="B70" s="96" t="s">
        <v>63</v>
      </c>
      <c r="C70" s="95">
        <v>6440</v>
      </c>
      <c r="D70" s="96">
        <v>29.6</v>
      </c>
    </row>
    <row r="71" spans="1:4">
      <c r="A71" s="95">
        <v>70</v>
      </c>
      <c r="B71" s="96" t="s">
        <v>618</v>
      </c>
      <c r="C71" s="95">
        <v>6130</v>
      </c>
      <c r="D71" s="96">
        <v>27.7</v>
      </c>
    </row>
    <row r="72" spans="1:4">
      <c r="A72" s="95">
        <v>71</v>
      </c>
      <c r="B72" s="96" t="s">
        <v>17</v>
      </c>
      <c r="C72" s="95">
        <v>5900</v>
      </c>
      <c r="D72" s="96">
        <v>27.3</v>
      </c>
    </row>
    <row r="73" spans="1:4">
      <c r="A73" s="95">
        <v>72</v>
      </c>
      <c r="B73" s="96" t="s">
        <v>101</v>
      </c>
      <c r="C73" s="95">
        <v>5860</v>
      </c>
      <c r="D73" s="96">
        <v>35.1</v>
      </c>
    </row>
    <row r="74" spans="1:4">
      <c r="A74" s="95">
        <v>73</v>
      </c>
      <c r="B74" s="96" t="s">
        <v>34</v>
      </c>
      <c r="C74" s="95">
        <v>5000</v>
      </c>
      <c r="D74" s="96">
        <v>24.6</v>
      </c>
    </row>
    <row r="75" spans="1:4">
      <c r="A75" s="95">
        <v>74</v>
      </c>
      <c r="B75" s="96" t="s">
        <v>678</v>
      </c>
      <c r="C75" s="95">
        <v>4210</v>
      </c>
      <c r="D75" s="96">
        <v>38.299999999999997</v>
      </c>
    </row>
    <row r="76" spans="1:4">
      <c r="A76" s="95">
        <v>75</v>
      </c>
      <c r="B76" s="96" t="s">
        <v>531</v>
      </c>
      <c r="C76" s="95">
        <v>4060</v>
      </c>
      <c r="D76" s="96">
        <v>37.9</v>
      </c>
    </row>
    <row r="77" spans="1:4">
      <c r="A77" s="95">
        <v>76</v>
      </c>
      <c r="B77" s="96" t="s">
        <v>23</v>
      </c>
      <c r="C77" s="95">
        <v>4000</v>
      </c>
      <c r="D77" s="96">
        <v>35.1</v>
      </c>
    </row>
    <row r="78" spans="1:4">
      <c r="A78" s="95">
        <v>77</v>
      </c>
      <c r="B78" s="96" t="s">
        <v>592</v>
      </c>
      <c r="C78" s="95">
        <v>3190</v>
      </c>
      <c r="D78" s="96">
        <v>29.6</v>
      </c>
    </row>
    <row r="79" spans="1:4">
      <c r="A79" s="95">
        <v>78</v>
      </c>
      <c r="B79" s="96" t="s">
        <v>708</v>
      </c>
      <c r="C79" s="95">
        <v>3100</v>
      </c>
      <c r="D79" s="96">
        <v>40.5</v>
      </c>
    </row>
    <row r="80" spans="1:4">
      <c r="A80" s="95">
        <v>79</v>
      </c>
      <c r="B80" s="96" t="s">
        <v>648</v>
      </c>
      <c r="C80" s="95">
        <v>2700</v>
      </c>
      <c r="D80" s="96">
        <v>36.799999999999997</v>
      </c>
    </row>
    <row r="81" spans="1:4">
      <c r="A81" s="95">
        <v>80</v>
      </c>
      <c r="B81" s="96" t="s">
        <v>699</v>
      </c>
      <c r="C81" s="95">
        <v>2610</v>
      </c>
      <c r="D81" s="96">
        <v>42.5</v>
      </c>
    </row>
    <row r="82" spans="1:4">
      <c r="A82" s="95">
        <v>81</v>
      </c>
      <c r="B82" s="96" t="s">
        <v>533</v>
      </c>
      <c r="C82" s="95">
        <v>2550</v>
      </c>
      <c r="D82" s="96">
        <v>43</v>
      </c>
    </row>
    <row r="83" spans="1:4">
      <c r="A83" s="95">
        <v>82</v>
      </c>
      <c r="B83" s="96" t="s">
        <v>643</v>
      </c>
      <c r="C83" s="95">
        <v>2520</v>
      </c>
      <c r="D83" s="96">
        <v>36</v>
      </c>
    </row>
    <row r="84" spans="1:4">
      <c r="A84" s="95">
        <v>83</v>
      </c>
      <c r="B84" s="96" t="s">
        <v>595</v>
      </c>
      <c r="C84" s="95">
        <v>2190</v>
      </c>
      <c r="D84" s="96">
        <v>34.799999999999997</v>
      </c>
    </row>
    <row r="85" spans="1:4">
      <c r="A85" s="95">
        <v>84</v>
      </c>
      <c r="B85" s="96" t="s">
        <v>683</v>
      </c>
      <c r="C85" s="95">
        <v>1930</v>
      </c>
      <c r="D85" s="96">
        <v>35.700000000000003</v>
      </c>
    </row>
    <row r="86" spans="1:4">
      <c r="A86" s="95">
        <v>85</v>
      </c>
      <c r="B86" s="96" t="s">
        <v>697</v>
      </c>
      <c r="C86" s="95">
        <v>1670</v>
      </c>
      <c r="D86" s="96">
        <v>37.5</v>
      </c>
    </row>
    <row r="87" spans="1:4">
      <c r="A87" s="95">
        <v>86</v>
      </c>
      <c r="B87" s="96" t="s">
        <v>672</v>
      </c>
      <c r="C87" s="95">
        <v>1600</v>
      </c>
      <c r="D87" s="96">
        <v>46</v>
      </c>
    </row>
    <row r="88" spans="1:4">
      <c r="A88" s="95">
        <v>87</v>
      </c>
      <c r="B88" s="96" t="s">
        <v>660</v>
      </c>
      <c r="C88" s="95">
        <v>1510</v>
      </c>
      <c r="D88" s="96">
        <v>37.299999999999997</v>
      </c>
    </row>
    <row r="89" spans="1:4">
      <c r="A89" s="95">
        <v>88</v>
      </c>
      <c r="B89" s="100" t="s">
        <v>55</v>
      </c>
      <c r="C89" s="101">
        <v>1500</v>
      </c>
      <c r="D89" s="100">
        <v>42.4</v>
      </c>
    </row>
    <row r="90" spans="1:4">
      <c r="B90" s="102"/>
      <c r="C90" s="86"/>
      <c r="D90" s="91"/>
    </row>
    <row r="91" spans="1:4">
      <c r="B91" s="102"/>
      <c r="C91" s="86"/>
      <c r="D91" s="91"/>
    </row>
    <row r="92" spans="1:4">
      <c r="B92" s="102"/>
      <c r="C92" s="86"/>
      <c r="D92" s="91"/>
    </row>
    <row r="93" spans="1:4">
      <c r="B93" s="102"/>
      <c r="C93" s="86"/>
      <c r="D93" s="91"/>
    </row>
    <row r="94" spans="1:4">
      <c r="B94" s="102"/>
      <c r="C94" s="86"/>
      <c r="D94" s="91"/>
    </row>
    <row r="95" spans="1:4">
      <c r="B95" s="102"/>
      <c r="C95" s="86"/>
      <c r="D95" s="91"/>
    </row>
    <row r="96" spans="1:4">
      <c r="B96" s="102"/>
      <c r="C96" s="86"/>
      <c r="D96" s="91"/>
    </row>
    <row r="97" spans="2:4">
      <c r="B97" s="102"/>
      <c r="C97" s="86"/>
      <c r="D97" s="91"/>
    </row>
    <row r="98" spans="2:4">
      <c r="B98" s="102"/>
      <c r="C98" s="86"/>
      <c r="D98" s="91"/>
    </row>
    <row r="99" spans="2:4">
      <c r="B99" s="102"/>
      <c r="C99" s="86"/>
      <c r="D99" s="91"/>
    </row>
    <row r="100" spans="2:4">
      <c r="B100" s="102"/>
      <c r="C100" s="86"/>
      <c r="D100" s="91"/>
    </row>
    <row r="101" spans="2:4">
      <c r="B101" s="102"/>
      <c r="C101" s="86"/>
      <c r="D101" s="91"/>
    </row>
    <row r="102" spans="2:4">
      <c r="B102" s="102"/>
      <c r="C102" s="86"/>
      <c r="D102" s="91"/>
    </row>
    <row r="103" spans="2:4">
      <c r="B103" s="102"/>
      <c r="C103" s="86"/>
      <c r="D103" s="91"/>
    </row>
    <row r="104" spans="2:4">
      <c r="B104" s="102"/>
      <c r="C104" s="86"/>
      <c r="D104" s="91"/>
    </row>
    <row r="105" spans="2:4">
      <c r="B105" s="102"/>
      <c r="C105" s="86"/>
      <c r="D105" s="91"/>
    </row>
    <row r="106" spans="2:4">
      <c r="B106" s="102"/>
      <c r="C106" s="86"/>
      <c r="D106" s="91"/>
    </row>
    <row r="107" spans="2:4">
      <c r="B107" s="102"/>
      <c r="C107" s="86"/>
      <c r="D107" s="91"/>
    </row>
    <row r="108" spans="2:4">
      <c r="B108" s="102"/>
      <c r="C108" s="86"/>
      <c r="D108" s="91"/>
    </row>
    <row r="109" spans="2:4">
      <c r="B109" s="102"/>
      <c r="C109" s="86"/>
      <c r="D109" s="91"/>
    </row>
    <row r="110" spans="2:4">
      <c r="B110" s="102"/>
      <c r="C110" s="86"/>
      <c r="D110" s="91"/>
    </row>
    <row r="111" spans="2:4">
      <c r="B111" s="102"/>
      <c r="C111" s="86"/>
      <c r="D111" s="91"/>
    </row>
    <row r="112" spans="2:4">
      <c r="B112" s="102"/>
      <c r="C112" s="86"/>
      <c r="D112" s="91"/>
    </row>
    <row r="113" spans="2:4">
      <c r="B113" s="102"/>
      <c r="C113" s="86"/>
      <c r="D113" s="91"/>
    </row>
    <row r="114" spans="2:4">
      <c r="B114" s="102"/>
      <c r="C114" s="86"/>
      <c r="D114" s="91"/>
    </row>
    <row r="115" spans="2:4">
      <c r="B115" s="102"/>
      <c r="C115" s="86"/>
      <c r="D115" s="91"/>
    </row>
    <row r="116" spans="2:4">
      <c r="B116" s="102"/>
      <c r="C116" s="86"/>
      <c r="D116" s="91"/>
    </row>
    <row r="117" spans="2:4">
      <c r="B117" s="102"/>
      <c r="C117" s="86"/>
      <c r="D117" s="91"/>
    </row>
    <row r="118" spans="2:4">
      <c r="B118" s="102"/>
      <c r="C118" s="86"/>
      <c r="D118" s="91"/>
    </row>
    <row r="119" spans="2:4">
      <c r="B119" s="102"/>
      <c r="C119" s="86"/>
      <c r="D119" s="91"/>
    </row>
    <row r="120" spans="2:4">
      <c r="B120" s="102"/>
      <c r="C120" s="86"/>
      <c r="D120" s="91"/>
    </row>
    <row r="121" spans="2:4">
      <c r="B121" s="102"/>
      <c r="C121" s="86"/>
      <c r="D121" s="91"/>
    </row>
    <row r="122" spans="2:4">
      <c r="B122" s="102"/>
      <c r="C122" s="86"/>
      <c r="D122" s="91"/>
    </row>
    <row r="123" spans="2:4">
      <c r="B123" s="102"/>
      <c r="C123" s="86"/>
      <c r="D123" s="91"/>
    </row>
    <row r="124" spans="2:4">
      <c r="B124" s="102"/>
      <c r="C124" s="86"/>
      <c r="D124" s="91"/>
    </row>
    <row r="125" spans="2:4">
      <c r="B125" s="102"/>
      <c r="C125" s="86"/>
      <c r="D125" s="91"/>
    </row>
    <row r="126" spans="2:4">
      <c r="B126" s="102"/>
      <c r="C126" s="86"/>
      <c r="D126" s="91"/>
    </row>
    <row r="127" spans="2:4">
      <c r="B127" s="102"/>
      <c r="C127" s="86"/>
      <c r="D127" s="91"/>
    </row>
    <row r="128" spans="2:4">
      <c r="B128" s="102"/>
      <c r="C128" s="86"/>
      <c r="D128" s="91"/>
    </row>
    <row r="129" spans="2:4">
      <c r="B129" s="102"/>
      <c r="C129" s="86"/>
      <c r="D129" s="91"/>
    </row>
    <row r="130" spans="2:4">
      <c r="B130" s="102"/>
      <c r="C130" s="86"/>
      <c r="D130" s="91"/>
    </row>
    <row r="131" spans="2:4">
      <c r="B131" s="102"/>
      <c r="C131" s="86"/>
      <c r="D131" s="91"/>
    </row>
    <row r="132" spans="2:4">
      <c r="B132" s="102"/>
      <c r="C132" s="86"/>
      <c r="D132" s="91"/>
    </row>
    <row r="133" spans="2:4">
      <c r="B133" s="102"/>
      <c r="C133" s="86"/>
      <c r="D133" s="91"/>
    </row>
    <row r="134" spans="2:4">
      <c r="B134" s="102"/>
      <c r="C134" s="86"/>
      <c r="D134" s="91"/>
    </row>
    <row r="135" spans="2:4">
      <c r="B135" s="102"/>
      <c r="C135" s="86"/>
      <c r="D135" s="91"/>
    </row>
    <row r="136" spans="2:4">
      <c r="B136" s="102"/>
      <c r="C136" s="86"/>
      <c r="D136" s="91"/>
    </row>
    <row r="137" spans="2:4">
      <c r="B137" s="102"/>
      <c r="C137" s="86"/>
      <c r="D137" s="91"/>
    </row>
    <row r="138" spans="2:4">
      <c r="B138" s="102"/>
      <c r="C138" s="86"/>
      <c r="D138" s="91"/>
    </row>
    <row r="139" spans="2:4">
      <c r="B139" s="102"/>
      <c r="C139" s="86"/>
      <c r="D139" s="91"/>
    </row>
    <row r="140" spans="2:4">
      <c r="B140" s="102"/>
      <c r="C140" s="86"/>
      <c r="D140" s="91"/>
    </row>
    <row r="141" spans="2:4">
      <c r="B141" s="102"/>
      <c r="C141" s="86"/>
      <c r="D141" s="91"/>
    </row>
    <row r="142" spans="2:4">
      <c r="B142" s="102"/>
      <c r="C142" s="86"/>
      <c r="D142" s="91"/>
    </row>
    <row r="143" spans="2:4">
      <c r="B143" s="102"/>
      <c r="C143" s="86"/>
      <c r="D143" s="91"/>
    </row>
    <row r="144" spans="2:4">
      <c r="B144" s="102"/>
      <c r="C144" s="86"/>
      <c r="D144" s="91"/>
    </row>
    <row r="145" spans="2:4">
      <c r="B145" s="102"/>
      <c r="C145" s="86"/>
      <c r="D145" s="91"/>
    </row>
    <row r="146" spans="2:4">
      <c r="B146" s="102"/>
      <c r="C146" s="86"/>
      <c r="D146" s="91"/>
    </row>
    <row r="147" spans="2:4">
      <c r="B147" s="102"/>
      <c r="C147" s="86"/>
      <c r="D147" s="91"/>
    </row>
    <row r="148" spans="2:4">
      <c r="B148" s="102"/>
      <c r="C148" s="86"/>
      <c r="D148" s="91"/>
    </row>
    <row r="149" spans="2:4">
      <c r="B149" s="102"/>
      <c r="C149" s="86"/>
      <c r="D149" s="91"/>
    </row>
    <row r="150" spans="2:4">
      <c r="B150" s="102"/>
      <c r="C150" s="86"/>
      <c r="D150" s="91"/>
    </row>
    <row r="151" spans="2:4">
      <c r="B151" s="102"/>
      <c r="C151" s="86"/>
      <c r="D151" s="91"/>
    </row>
    <row r="152" spans="2:4">
      <c r="B152" s="102"/>
      <c r="C152" s="86"/>
      <c r="D152" s="91"/>
    </row>
    <row r="153" spans="2:4">
      <c r="B153" s="102"/>
      <c r="C153" s="86"/>
      <c r="D153" s="91"/>
    </row>
    <row r="154" spans="2:4">
      <c r="B154" s="102"/>
      <c r="C154" s="86"/>
      <c r="D154" s="91"/>
    </row>
    <row r="155" spans="2:4">
      <c r="B155" s="102"/>
      <c r="C155" s="86"/>
      <c r="D155" s="91"/>
    </row>
    <row r="156" spans="2:4">
      <c r="B156" s="102"/>
      <c r="C156" s="86"/>
      <c r="D156" s="91"/>
    </row>
    <row r="157" spans="2:4">
      <c r="B157" s="102"/>
      <c r="C157" s="86"/>
      <c r="D157" s="91"/>
    </row>
    <row r="158" spans="2:4">
      <c r="B158" s="102"/>
      <c r="C158" s="86"/>
      <c r="D158" s="9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Лист19"/>
  <dimension ref="A1:V158"/>
  <sheetViews>
    <sheetView tabSelected="1" topLeftCell="C4" zoomScale="85" zoomScaleNormal="85" workbookViewId="0">
      <selection activeCell="P37" sqref="P37"/>
    </sheetView>
  </sheetViews>
  <sheetFormatPr defaultRowHeight="14.4"/>
  <cols>
    <col min="1" max="1" width="3.77734375" style="65" bestFit="1" customWidth="1"/>
    <col min="2" max="2" width="18.21875" style="65" customWidth="1"/>
    <col min="3" max="8" width="8.88671875" style="65"/>
    <col min="9" max="9" width="17.6640625" style="65" customWidth="1"/>
    <col min="10" max="16384" width="8.88671875" style="65"/>
  </cols>
  <sheetData>
    <row r="1" spans="1:22" ht="28.8">
      <c r="A1" s="92" t="s">
        <v>0</v>
      </c>
      <c r="B1" s="93" t="s">
        <v>1</v>
      </c>
      <c r="C1" s="94" t="s">
        <v>730</v>
      </c>
      <c r="D1" s="93" t="s">
        <v>510</v>
      </c>
      <c r="Q1" s="83"/>
    </row>
    <row r="2" spans="1:22">
      <c r="A2" s="95">
        <v>1</v>
      </c>
      <c r="B2" s="96" t="s">
        <v>517</v>
      </c>
      <c r="C2" s="95">
        <v>87700</v>
      </c>
      <c r="D2" s="96">
        <v>34.799999999999997</v>
      </c>
      <c r="Q2" s="110"/>
    </row>
    <row r="3" spans="1:22">
      <c r="A3" s="95">
        <v>2</v>
      </c>
      <c r="B3" s="96" t="s">
        <v>4</v>
      </c>
      <c r="C3" s="95">
        <v>83600</v>
      </c>
      <c r="D3" s="96">
        <v>40.5</v>
      </c>
      <c r="Q3" s="110"/>
    </row>
    <row r="4" spans="1:22">
      <c r="A4" s="95">
        <v>3</v>
      </c>
      <c r="B4" s="96" t="s">
        <v>520</v>
      </c>
      <c r="C4" s="95">
        <v>76400</v>
      </c>
      <c r="D4" s="96">
        <v>37.299999999999997</v>
      </c>
      <c r="Q4" s="110"/>
    </row>
    <row r="5" spans="1:22">
      <c r="A5" s="95">
        <v>4</v>
      </c>
      <c r="B5" s="96" t="s">
        <v>28</v>
      </c>
      <c r="C5" s="95">
        <v>69600</v>
      </c>
      <c r="D5" s="96">
        <v>30.6</v>
      </c>
      <c r="Q5" s="110"/>
    </row>
    <row r="6" spans="1:22">
      <c r="A6" s="95">
        <v>5</v>
      </c>
      <c r="B6" s="96" t="s">
        <v>13</v>
      </c>
      <c r="C6" s="95">
        <v>67900</v>
      </c>
      <c r="D6" s="96">
        <v>30</v>
      </c>
      <c r="Q6" s="110"/>
    </row>
    <row r="7" spans="1:22">
      <c r="A7" s="95">
        <v>6</v>
      </c>
      <c r="B7" s="96" t="s">
        <v>7</v>
      </c>
      <c r="C7" s="95">
        <v>64600</v>
      </c>
      <c r="D7" s="96">
        <v>29.6</v>
      </c>
      <c r="Q7" s="110"/>
    </row>
    <row r="8" spans="1:22">
      <c r="A8" s="95">
        <v>7</v>
      </c>
      <c r="B8" s="96" t="s">
        <v>19</v>
      </c>
      <c r="C8" s="95">
        <v>63100</v>
      </c>
      <c r="D8" s="96">
        <v>41.3</v>
      </c>
      <c r="Q8" s="110"/>
    </row>
    <row r="9" spans="1:22">
      <c r="A9" s="95">
        <v>8</v>
      </c>
      <c r="B9" s="96" t="s">
        <v>37</v>
      </c>
      <c r="C9" s="95">
        <v>62600</v>
      </c>
      <c r="D9" s="96">
        <v>30.8</v>
      </c>
      <c r="Q9" s="110"/>
    </row>
    <row r="10" spans="1:22">
      <c r="A10" s="95">
        <v>9</v>
      </c>
      <c r="B10" s="96" t="s">
        <v>8</v>
      </c>
      <c r="C10" s="95">
        <v>58400</v>
      </c>
      <c r="D10" s="96">
        <v>32.700000000000003</v>
      </c>
      <c r="Q10" s="110"/>
    </row>
    <row r="11" spans="1:22">
      <c r="A11" s="95">
        <v>10</v>
      </c>
      <c r="B11" s="96" t="s">
        <v>26</v>
      </c>
      <c r="C11" s="95">
        <v>55900</v>
      </c>
      <c r="D11" s="96">
        <v>38.4</v>
      </c>
      <c r="Q11" s="110"/>
    </row>
    <row r="12" spans="1:22">
      <c r="A12" s="95">
        <v>11</v>
      </c>
      <c r="B12" s="96" t="s">
        <v>18</v>
      </c>
      <c r="C12" s="95">
        <v>55500</v>
      </c>
      <c r="D12" s="96">
        <v>37.5</v>
      </c>
      <c r="Q12" s="110"/>
      <c r="T12" s="84"/>
      <c r="U12" s="84"/>
      <c r="V12" s="84"/>
    </row>
    <row r="13" spans="1:22">
      <c r="A13" s="95">
        <v>12</v>
      </c>
      <c r="B13" s="96" t="s">
        <v>545</v>
      </c>
      <c r="C13" s="95">
        <v>54600</v>
      </c>
      <c r="D13" s="96">
        <v>35.700000000000003</v>
      </c>
      <c r="Q13" s="110"/>
      <c r="T13" s="84"/>
      <c r="U13" s="84"/>
      <c r="V13" s="84"/>
    </row>
    <row r="14" spans="1:22">
      <c r="A14" s="95">
        <v>13</v>
      </c>
      <c r="B14" s="96" t="s">
        <v>22</v>
      </c>
      <c r="C14" s="95">
        <v>51900</v>
      </c>
      <c r="D14" s="96">
        <v>36.4</v>
      </c>
      <c r="Q14" s="110"/>
    </row>
    <row r="15" spans="1:22">
      <c r="A15" s="95">
        <v>14</v>
      </c>
      <c r="B15" s="96" t="s">
        <v>46</v>
      </c>
      <c r="C15" s="95">
        <v>49900</v>
      </c>
      <c r="D15" s="96">
        <v>35.799999999999997</v>
      </c>
      <c r="Q15" s="110"/>
    </row>
    <row r="16" spans="1:22">
      <c r="A16" s="95">
        <v>15</v>
      </c>
      <c r="B16" s="96" t="s">
        <v>15</v>
      </c>
      <c r="C16" s="95">
        <v>49900</v>
      </c>
      <c r="D16" s="96">
        <v>29.6</v>
      </c>
      <c r="Q16" s="110"/>
    </row>
    <row r="17" spans="1:17">
      <c r="A17" s="95">
        <v>16</v>
      </c>
      <c r="B17" s="96" t="s">
        <v>10</v>
      </c>
      <c r="C17" s="95">
        <v>49500</v>
      </c>
      <c r="D17" s="96">
        <v>46.7</v>
      </c>
      <c r="Q17" s="110"/>
    </row>
    <row r="18" spans="1:17">
      <c r="A18" s="95">
        <v>17</v>
      </c>
      <c r="B18" s="96" t="s">
        <v>24</v>
      </c>
      <c r="C18" s="95">
        <v>48400</v>
      </c>
      <c r="D18" s="96">
        <v>30.1</v>
      </c>
      <c r="F18" s="111"/>
      <c r="G18" s="111"/>
      <c r="H18" s="111"/>
      <c r="I18" s="111"/>
      <c r="Q18" s="110"/>
    </row>
    <row r="19" spans="1:17">
      <c r="A19" s="95">
        <v>18</v>
      </c>
      <c r="B19" s="96" t="s">
        <v>16</v>
      </c>
      <c r="C19" s="95">
        <v>46700</v>
      </c>
      <c r="D19" s="96">
        <v>41.9</v>
      </c>
      <c r="F19" s="111"/>
      <c r="G19" s="111"/>
      <c r="H19" s="111"/>
      <c r="I19" s="111"/>
      <c r="Q19" s="110"/>
    </row>
    <row r="20" spans="1:17">
      <c r="A20" s="95">
        <v>19</v>
      </c>
      <c r="B20" s="96" t="s">
        <v>35</v>
      </c>
      <c r="C20" s="95">
        <v>45800</v>
      </c>
      <c r="D20" s="96">
        <v>35.1</v>
      </c>
      <c r="F20" s="111"/>
      <c r="G20" s="111"/>
      <c r="H20" s="111"/>
      <c r="I20" s="111"/>
      <c r="Q20" s="110"/>
    </row>
    <row r="21" spans="1:17">
      <c r="A21" s="95">
        <v>20</v>
      </c>
      <c r="B21" s="96" t="s">
        <v>54</v>
      </c>
      <c r="C21" s="95">
        <v>43300</v>
      </c>
      <c r="D21" s="96">
        <v>48.9</v>
      </c>
      <c r="F21" s="111"/>
      <c r="G21" s="111"/>
      <c r="H21" s="111"/>
      <c r="I21" s="111"/>
      <c r="Q21" s="110"/>
    </row>
    <row r="22" spans="1:17">
      <c r="A22" s="95">
        <v>21</v>
      </c>
      <c r="B22" s="96" t="s">
        <v>71</v>
      </c>
      <c r="C22" s="95">
        <v>41900</v>
      </c>
      <c r="D22" s="96">
        <v>48</v>
      </c>
      <c r="F22" s="111"/>
      <c r="G22" s="111"/>
      <c r="H22" s="111"/>
      <c r="I22" s="111"/>
      <c r="Q22" s="110"/>
    </row>
    <row r="23" spans="1:17">
      <c r="A23" s="95">
        <v>22</v>
      </c>
      <c r="B23" s="96" t="s">
        <v>78</v>
      </c>
      <c r="C23" s="95">
        <v>41900</v>
      </c>
      <c r="D23" s="96">
        <v>27.2</v>
      </c>
      <c r="F23" s="111"/>
      <c r="G23" s="111"/>
      <c r="H23" s="111"/>
      <c r="I23" s="111"/>
      <c r="Q23" s="110"/>
    </row>
    <row r="24" spans="1:17">
      <c r="A24" s="95">
        <v>23</v>
      </c>
      <c r="B24" s="96" t="s">
        <v>29</v>
      </c>
      <c r="C24" s="95">
        <v>41500</v>
      </c>
      <c r="D24" s="96">
        <v>37.200000000000003</v>
      </c>
      <c r="F24" s="111"/>
      <c r="G24" s="111"/>
      <c r="H24" s="111"/>
      <c r="I24" s="111"/>
      <c r="Q24" s="110"/>
    </row>
    <row r="25" spans="1:17">
      <c r="A25" s="95">
        <v>24</v>
      </c>
      <c r="B25" s="96" t="s">
        <v>51</v>
      </c>
      <c r="C25" s="95">
        <v>40400</v>
      </c>
      <c r="D25" s="96">
        <v>30.2</v>
      </c>
      <c r="F25" s="111"/>
      <c r="G25" s="111"/>
      <c r="H25" s="111"/>
      <c r="I25" s="111"/>
      <c r="Q25" s="110"/>
    </row>
    <row r="26" spans="1:17">
      <c r="A26" s="95">
        <v>25</v>
      </c>
      <c r="B26" s="96" t="s">
        <v>93</v>
      </c>
      <c r="C26" s="95">
        <v>39300</v>
      </c>
      <c r="D26" s="96">
        <v>38.799999999999997</v>
      </c>
      <c r="F26" s="111"/>
      <c r="G26" s="111"/>
      <c r="H26" s="111"/>
      <c r="I26" s="111"/>
      <c r="Q26" s="110"/>
    </row>
    <row r="27" spans="1:17">
      <c r="A27" s="95">
        <v>26</v>
      </c>
      <c r="B27" s="96" t="s">
        <v>570</v>
      </c>
      <c r="C27" s="95">
        <v>37500</v>
      </c>
      <c r="D27" s="96">
        <v>38.299999999999997</v>
      </c>
      <c r="Q27" s="110"/>
    </row>
    <row r="28" spans="1:17">
      <c r="A28" s="95">
        <v>27</v>
      </c>
      <c r="B28" s="96" t="s">
        <v>70</v>
      </c>
      <c r="C28" s="95">
        <v>37300</v>
      </c>
      <c r="D28" s="96">
        <v>36</v>
      </c>
      <c r="Q28" s="110"/>
    </row>
    <row r="29" spans="1:17">
      <c r="A29" s="95">
        <v>28</v>
      </c>
      <c r="B29" s="96" t="s">
        <v>20</v>
      </c>
      <c r="C29" s="95">
        <v>36800</v>
      </c>
      <c r="D29" s="96">
        <v>41.2</v>
      </c>
      <c r="F29" s="112"/>
      <c r="G29" s="112"/>
      <c r="H29" s="112"/>
      <c r="Q29" s="110"/>
    </row>
    <row r="30" spans="1:17">
      <c r="A30" s="95">
        <v>29</v>
      </c>
      <c r="B30" s="96" t="s">
        <v>89</v>
      </c>
      <c r="C30" s="95">
        <v>36500</v>
      </c>
      <c r="D30" s="96">
        <v>29.6</v>
      </c>
      <c r="F30" s="112"/>
      <c r="G30" s="112"/>
      <c r="H30" s="112"/>
      <c r="Q30" s="110"/>
    </row>
    <row r="31" spans="1:17">
      <c r="A31" s="95">
        <v>30</v>
      </c>
      <c r="B31" s="96" t="s">
        <v>575</v>
      </c>
      <c r="C31" s="95">
        <v>35200</v>
      </c>
      <c r="D31" s="96">
        <v>35.1</v>
      </c>
      <c r="F31" s="112"/>
      <c r="G31" s="112"/>
      <c r="H31" s="112"/>
      <c r="Q31" s="110"/>
    </row>
    <row r="32" spans="1:17">
      <c r="A32" s="95">
        <v>31</v>
      </c>
      <c r="B32" s="96" t="s">
        <v>86</v>
      </c>
      <c r="C32" s="95">
        <v>33600</v>
      </c>
      <c r="D32" s="96">
        <v>33.700000000000003</v>
      </c>
      <c r="F32" s="112"/>
      <c r="G32" s="112"/>
      <c r="H32" s="112"/>
      <c r="Q32" s="110"/>
    </row>
    <row r="33" spans="1:17">
      <c r="A33" s="95">
        <v>32</v>
      </c>
      <c r="B33" s="96" t="s">
        <v>73</v>
      </c>
      <c r="C33" s="95">
        <v>33400</v>
      </c>
      <c r="D33" s="96">
        <v>53.9</v>
      </c>
      <c r="F33" s="112"/>
      <c r="G33" s="112"/>
      <c r="H33" s="112"/>
      <c r="Q33" s="110"/>
    </row>
    <row r="34" spans="1:17">
      <c r="A34" s="95">
        <v>33</v>
      </c>
      <c r="B34" s="96" t="s">
        <v>94</v>
      </c>
      <c r="C34" s="95">
        <v>30800</v>
      </c>
      <c r="D34" s="96">
        <v>50.4</v>
      </c>
      <c r="F34" s="112"/>
      <c r="G34" s="112"/>
      <c r="H34" s="112"/>
      <c r="Q34" s="110"/>
    </row>
    <row r="35" spans="1:17">
      <c r="A35" s="95">
        <v>34</v>
      </c>
      <c r="B35" s="96" t="s">
        <v>6</v>
      </c>
      <c r="C35" s="95">
        <v>28800</v>
      </c>
      <c r="D35" s="96">
        <v>46</v>
      </c>
      <c r="F35" s="112"/>
      <c r="G35" s="112"/>
      <c r="H35" s="112"/>
      <c r="Q35" s="110"/>
    </row>
    <row r="36" spans="1:17">
      <c r="A36" s="95">
        <v>35</v>
      </c>
      <c r="B36" s="96" t="s">
        <v>38</v>
      </c>
      <c r="C36" s="95">
        <v>26500</v>
      </c>
      <c r="D36" s="96">
        <v>41.4</v>
      </c>
      <c r="F36" s="112"/>
      <c r="G36" s="112"/>
      <c r="H36" s="112"/>
      <c r="Q36" s="110"/>
    </row>
    <row r="37" spans="1:17">
      <c r="A37" s="95">
        <v>36</v>
      </c>
      <c r="B37" s="96" t="s">
        <v>47</v>
      </c>
      <c r="C37" s="95">
        <v>24900</v>
      </c>
      <c r="D37" s="96">
        <v>30.3</v>
      </c>
      <c r="F37" s="112"/>
      <c r="G37" s="112"/>
      <c r="H37" s="112"/>
      <c r="Q37" s="110"/>
    </row>
    <row r="38" spans="1:17">
      <c r="A38" s="95">
        <v>37</v>
      </c>
      <c r="B38" s="96" t="s">
        <v>88</v>
      </c>
      <c r="C38" s="95">
        <v>23900</v>
      </c>
      <c r="D38" s="96">
        <v>27.3</v>
      </c>
      <c r="F38" s="112"/>
      <c r="G38" s="112"/>
      <c r="H38" s="112"/>
      <c r="N38" s="74" t="s">
        <v>732</v>
      </c>
      <c r="O38" s="132">
        <f>COUNTIFS($D$2:$D$89,N38,D2:$D$89,N39)</f>
        <v>1</v>
      </c>
      <c r="P38" s="133">
        <f>AVERAGE(RIGHT(N38,2),RIGHT(N39,2))</f>
        <v>22.5</v>
      </c>
      <c r="Q38" s="110"/>
    </row>
    <row r="39" spans="1:17">
      <c r="A39" s="95">
        <v>38</v>
      </c>
      <c r="B39" s="96" t="s">
        <v>567</v>
      </c>
      <c r="C39" s="95">
        <v>22800</v>
      </c>
      <c r="D39" s="96">
        <v>29.7</v>
      </c>
      <c r="F39" s="112"/>
      <c r="G39" s="112"/>
      <c r="H39" s="112"/>
      <c r="N39" s="74" t="s">
        <v>733</v>
      </c>
      <c r="O39" s="132"/>
      <c r="P39" s="134"/>
      <c r="Q39" s="110"/>
    </row>
    <row r="40" spans="1:17">
      <c r="A40" s="95">
        <v>39</v>
      </c>
      <c r="B40" s="96" t="s">
        <v>97</v>
      </c>
      <c r="C40" s="95">
        <v>22600</v>
      </c>
      <c r="D40" s="96">
        <v>31.8</v>
      </c>
      <c r="F40" s="112"/>
      <c r="G40" s="112"/>
      <c r="H40" s="112"/>
      <c r="N40" s="74" t="s">
        <v>734</v>
      </c>
      <c r="O40" s="132">
        <f>COUNTIFS($D$2:$D$89,N40,$D$2:$D$89,N41)</f>
        <v>16</v>
      </c>
      <c r="P40" s="133">
        <f t="shared" ref="P40" si="0">AVERAGE(RIGHT(N40,2),RIGHT(N41,2))</f>
        <v>27.5</v>
      </c>
      <c r="Q40" s="110"/>
    </row>
    <row r="41" spans="1:17">
      <c r="A41" s="95">
        <v>40</v>
      </c>
      <c r="B41" s="96" t="s">
        <v>85</v>
      </c>
      <c r="C41" s="95">
        <v>21500</v>
      </c>
      <c r="D41" s="96">
        <v>38.6</v>
      </c>
      <c r="F41" s="112"/>
      <c r="G41" s="112"/>
      <c r="H41" s="112"/>
      <c r="N41" s="74" t="s">
        <v>735</v>
      </c>
      <c r="O41" s="132"/>
      <c r="P41" s="134"/>
      <c r="Q41" s="110"/>
    </row>
    <row r="42" spans="1:17">
      <c r="A42" s="95">
        <v>41</v>
      </c>
      <c r="B42" s="96" t="s">
        <v>60</v>
      </c>
      <c r="C42" s="95">
        <v>21500</v>
      </c>
      <c r="D42" s="96">
        <v>35.4</v>
      </c>
      <c r="F42" s="112"/>
      <c r="G42" s="112"/>
      <c r="H42" s="112"/>
      <c r="N42" s="74" t="s">
        <v>736</v>
      </c>
      <c r="O42" s="132">
        <f t="shared" ref="O42" si="1">COUNTIFS($D$2:$D$89,N42,$D$2:$D$89,N43)</f>
        <v>21</v>
      </c>
      <c r="P42" s="133">
        <f t="shared" ref="P42" si="2">AVERAGE(RIGHT(N42,2),RIGHT(N43,2))</f>
        <v>32.5</v>
      </c>
      <c r="Q42" s="110"/>
    </row>
    <row r="43" spans="1:17">
      <c r="A43" s="95">
        <v>42</v>
      </c>
      <c r="B43" s="96" t="s">
        <v>58</v>
      </c>
      <c r="C43" s="95">
        <v>20700</v>
      </c>
      <c r="D43" s="96">
        <v>42.5</v>
      </c>
      <c r="F43" s="112"/>
      <c r="G43" s="112"/>
      <c r="H43" s="112"/>
      <c r="N43" s="74" t="s">
        <v>737</v>
      </c>
      <c r="O43" s="132"/>
      <c r="P43" s="134"/>
      <c r="Q43" s="110"/>
    </row>
    <row r="44" spans="1:17">
      <c r="A44" s="95">
        <v>43</v>
      </c>
      <c r="B44" s="96" t="s">
        <v>59</v>
      </c>
      <c r="C44" s="95">
        <v>20300</v>
      </c>
      <c r="D44" s="96">
        <v>35.700000000000003</v>
      </c>
      <c r="F44" s="112"/>
      <c r="G44" s="112"/>
      <c r="H44" s="112"/>
      <c r="N44" s="74" t="s">
        <v>738</v>
      </c>
      <c r="O44" s="132">
        <f t="shared" ref="O44" si="3">COUNTIFS($D$2:$D$89,N44,$D$2:$D$89,N45)</f>
        <v>24</v>
      </c>
      <c r="P44" s="133">
        <f t="shared" ref="P44" si="4">AVERAGE(RIGHT(N44,2),RIGHT(N45,2))</f>
        <v>37.5</v>
      </c>
      <c r="Q44" s="110"/>
    </row>
    <row r="45" spans="1:17">
      <c r="A45" s="95">
        <v>44</v>
      </c>
      <c r="B45" s="96" t="s">
        <v>91</v>
      </c>
      <c r="C45" s="95">
        <v>20200</v>
      </c>
      <c r="D45" s="96">
        <v>38.6</v>
      </c>
      <c r="F45" s="112"/>
      <c r="G45" s="112"/>
      <c r="H45" s="112"/>
      <c r="N45" s="74" t="s">
        <v>739</v>
      </c>
      <c r="O45" s="132"/>
      <c r="P45" s="134"/>
      <c r="Q45" s="110"/>
    </row>
    <row r="46" spans="1:17">
      <c r="A46" s="95">
        <v>45</v>
      </c>
      <c r="B46" s="96" t="s">
        <v>98</v>
      </c>
      <c r="C46" s="95">
        <v>20100</v>
      </c>
      <c r="D46" s="96">
        <v>32.1</v>
      </c>
      <c r="F46" s="112"/>
      <c r="G46" s="112"/>
      <c r="H46" s="112"/>
      <c r="N46" s="74" t="s">
        <v>740</v>
      </c>
      <c r="O46" s="132">
        <f t="shared" ref="O46" si="5">COUNTIFS($D$2:$D$89,N46,$D$2:$D$89,N47)</f>
        <v>13</v>
      </c>
      <c r="P46" s="133">
        <f t="shared" ref="P46" si="6">AVERAGE(RIGHT(N46,2),RIGHT(N47,2))</f>
        <v>42.5</v>
      </c>
      <c r="Q46" s="110"/>
    </row>
    <row r="47" spans="1:17">
      <c r="A47" s="95">
        <v>46</v>
      </c>
      <c r="B47" s="96" t="s">
        <v>521</v>
      </c>
      <c r="C47" s="95">
        <v>18900</v>
      </c>
      <c r="D47" s="96">
        <v>28.1</v>
      </c>
      <c r="F47" s="112"/>
      <c r="G47" s="112"/>
      <c r="H47" s="112"/>
      <c r="N47" s="74" t="s">
        <v>741</v>
      </c>
      <c r="O47" s="132"/>
      <c r="P47" s="134"/>
      <c r="Q47" s="110"/>
    </row>
    <row r="48" spans="1:17">
      <c r="A48" s="95">
        <v>47</v>
      </c>
      <c r="B48" s="96" t="s">
        <v>515</v>
      </c>
      <c r="C48" s="95">
        <v>18600</v>
      </c>
      <c r="D48" s="96">
        <v>26</v>
      </c>
      <c r="F48" s="112"/>
      <c r="G48" s="112"/>
      <c r="H48" s="112"/>
      <c r="N48" s="74" t="s">
        <v>742</v>
      </c>
      <c r="O48" s="132">
        <f t="shared" ref="O48" si="7">COUNTIFS($D$2:$D$89,N48,$D$2:$D$89,N49)</f>
        <v>3</v>
      </c>
      <c r="P48" s="133">
        <f t="shared" ref="P48" si="8">AVERAGE(RIGHT(N48,2),RIGHT(N49,2))</f>
        <v>52.5</v>
      </c>
      <c r="Q48" s="110"/>
    </row>
    <row r="49" spans="1:17">
      <c r="A49" s="95">
        <v>48</v>
      </c>
      <c r="B49" s="96" t="s">
        <v>100</v>
      </c>
      <c r="C49" s="95">
        <v>18100</v>
      </c>
      <c r="D49" s="96">
        <v>25.2</v>
      </c>
      <c r="F49" s="112"/>
      <c r="G49" s="112"/>
      <c r="H49" s="112"/>
      <c r="N49" s="74" t="s">
        <v>743</v>
      </c>
      <c r="O49" s="132"/>
      <c r="P49" s="134"/>
      <c r="Q49" s="110"/>
    </row>
    <row r="50" spans="1:17">
      <c r="A50" s="95">
        <v>49</v>
      </c>
      <c r="B50" s="96" t="s">
        <v>42</v>
      </c>
      <c r="C50" s="95">
        <v>17800</v>
      </c>
      <c r="D50" s="96">
        <v>32.4</v>
      </c>
      <c r="F50" s="112"/>
      <c r="G50" s="112"/>
      <c r="H50" s="112"/>
      <c r="Q50" s="110"/>
    </row>
    <row r="51" spans="1:17">
      <c r="A51" s="95">
        <v>50</v>
      </c>
      <c r="B51" s="96" t="s">
        <v>64</v>
      </c>
      <c r="C51" s="95">
        <v>15200</v>
      </c>
      <c r="D51" s="96">
        <v>32.700000000000003</v>
      </c>
      <c r="F51" s="112"/>
      <c r="G51" s="112"/>
      <c r="H51" s="112"/>
      <c r="Q51" s="110"/>
    </row>
    <row r="52" spans="1:17">
      <c r="A52" s="95">
        <v>51</v>
      </c>
      <c r="B52" s="96" t="s">
        <v>76</v>
      </c>
      <c r="C52" s="95">
        <v>14700</v>
      </c>
      <c r="D52" s="96">
        <v>43.7</v>
      </c>
      <c r="F52" s="112"/>
      <c r="G52" s="112"/>
      <c r="H52" s="112"/>
      <c r="Q52" s="110"/>
    </row>
    <row r="53" spans="1:17">
      <c r="A53" s="95">
        <v>52</v>
      </c>
      <c r="B53" s="96" t="s">
        <v>25</v>
      </c>
      <c r="C53" s="95">
        <v>14200</v>
      </c>
      <c r="D53" s="96">
        <v>42</v>
      </c>
      <c r="F53" s="112"/>
      <c r="G53" s="112"/>
      <c r="H53" s="112"/>
      <c r="Q53" s="110"/>
    </row>
    <row r="54" spans="1:17">
      <c r="A54" s="95">
        <v>53</v>
      </c>
      <c r="B54" s="96" t="s">
        <v>635</v>
      </c>
      <c r="C54" s="95">
        <v>14200</v>
      </c>
      <c r="D54" s="96">
        <v>35.700000000000003</v>
      </c>
      <c r="F54" s="112"/>
      <c r="G54" s="112"/>
      <c r="H54" s="112"/>
      <c r="Q54" s="110"/>
    </row>
    <row r="55" spans="1:17">
      <c r="A55" s="95">
        <v>54</v>
      </c>
      <c r="B55" s="96" t="s">
        <v>65</v>
      </c>
      <c r="C55" s="95">
        <v>13500</v>
      </c>
      <c r="D55" s="96">
        <v>42.4</v>
      </c>
      <c r="F55" s="112"/>
      <c r="G55" s="112"/>
      <c r="H55" s="112"/>
      <c r="Q55" s="110"/>
    </row>
    <row r="56" spans="1:17">
      <c r="A56" s="95">
        <v>55</v>
      </c>
      <c r="B56" s="96" t="s">
        <v>96</v>
      </c>
      <c r="C56" s="95">
        <v>12800</v>
      </c>
      <c r="D56" s="96">
        <v>49.2</v>
      </c>
      <c r="F56" s="112"/>
      <c r="G56" s="112"/>
      <c r="H56" s="112"/>
      <c r="Q56" s="110"/>
    </row>
    <row r="57" spans="1:17">
      <c r="A57" s="95">
        <v>56</v>
      </c>
      <c r="B57" s="96" t="s">
        <v>21</v>
      </c>
      <c r="C57" s="95">
        <v>12700</v>
      </c>
      <c r="D57" s="96">
        <v>38.5</v>
      </c>
      <c r="F57" s="112"/>
      <c r="G57" s="112"/>
      <c r="H57" s="112"/>
      <c r="Q57" s="110"/>
    </row>
    <row r="58" spans="1:17">
      <c r="A58" s="95">
        <v>57</v>
      </c>
      <c r="B58" s="96" t="s">
        <v>90</v>
      </c>
      <c r="C58" s="95">
        <v>12700</v>
      </c>
      <c r="D58" s="96">
        <v>37.5</v>
      </c>
      <c r="F58" s="112"/>
      <c r="G58" s="112"/>
      <c r="H58" s="112"/>
      <c r="Q58" s="110"/>
    </row>
    <row r="59" spans="1:17">
      <c r="A59" s="95">
        <v>58</v>
      </c>
      <c r="B59" s="96" t="s">
        <v>5</v>
      </c>
      <c r="C59" s="95">
        <v>11500</v>
      </c>
      <c r="D59" s="96">
        <v>42.3</v>
      </c>
      <c r="Q59" s="110"/>
    </row>
    <row r="60" spans="1:17">
      <c r="A60" s="95">
        <v>59</v>
      </c>
      <c r="B60" s="96" t="s">
        <v>656</v>
      </c>
      <c r="C60" s="95">
        <v>11100</v>
      </c>
      <c r="D60" s="96">
        <v>25</v>
      </c>
      <c r="Q60" s="110"/>
    </row>
    <row r="61" spans="1:17">
      <c r="A61" s="95">
        <v>60</v>
      </c>
      <c r="B61" s="96" t="s">
        <v>68</v>
      </c>
      <c r="C61" s="95">
        <v>10100</v>
      </c>
      <c r="D61" s="96">
        <v>51.3</v>
      </c>
      <c r="Q61" s="110"/>
    </row>
    <row r="62" spans="1:17">
      <c r="A62" s="95">
        <v>61</v>
      </c>
      <c r="B62" s="96" t="s">
        <v>540</v>
      </c>
      <c r="C62" s="95">
        <v>9680</v>
      </c>
      <c r="D62" s="96">
        <v>28.7</v>
      </c>
      <c r="Q62" s="110"/>
    </row>
    <row r="63" spans="1:17">
      <c r="A63" s="95">
        <v>62</v>
      </c>
      <c r="B63" s="96" t="s">
        <v>627</v>
      </c>
      <c r="C63" s="95">
        <v>9380</v>
      </c>
      <c r="D63" s="96">
        <v>36.4</v>
      </c>
      <c r="Q63" s="110"/>
    </row>
    <row r="64" spans="1:17">
      <c r="A64" s="95">
        <v>63</v>
      </c>
      <c r="B64" s="96" t="s">
        <v>75</v>
      </c>
      <c r="C64" s="95">
        <v>8380</v>
      </c>
      <c r="D64" s="96">
        <v>35</v>
      </c>
      <c r="Q64" s="110"/>
    </row>
    <row r="65" spans="1:17">
      <c r="A65" s="95">
        <v>64</v>
      </c>
      <c r="B65" s="96" t="s">
        <v>83</v>
      </c>
      <c r="C65" s="95">
        <v>7400</v>
      </c>
      <c r="D65" s="96">
        <v>33.5</v>
      </c>
      <c r="Q65" s="110"/>
    </row>
    <row r="66" spans="1:17">
      <c r="A66" s="95">
        <v>65</v>
      </c>
      <c r="B66" s="96" t="s">
        <v>513</v>
      </c>
      <c r="C66" s="95">
        <v>6970</v>
      </c>
      <c r="D66" s="96">
        <v>33.1</v>
      </c>
      <c r="Q66" s="110"/>
    </row>
    <row r="67" spans="1:17">
      <c r="A67" s="95">
        <v>66</v>
      </c>
      <c r="B67" s="96" t="s">
        <v>53</v>
      </c>
      <c r="C67" s="95">
        <v>6740</v>
      </c>
      <c r="D67" s="96">
        <v>41.3</v>
      </c>
      <c r="Q67" s="110"/>
    </row>
    <row r="68" spans="1:17">
      <c r="A68" s="95">
        <v>67</v>
      </c>
      <c r="B68" s="96" t="s">
        <v>552</v>
      </c>
      <c r="C68" s="95">
        <v>6540</v>
      </c>
      <c r="D68" s="96">
        <v>34.700000000000003</v>
      </c>
      <c r="Q68" s="110"/>
    </row>
    <row r="69" spans="1:17">
      <c r="A69" s="95">
        <v>68</v>
      </c>
      <c r="B69" s="96" t="s">
        <v>14</v>
      </c>
      <c r="C69" s="95">
        <v>6500</v>
      </c>
      <c r="D69" s="96">
        <v>34.299999999999997</v>
      </c>
      <c r="Q69" s="110"/>
    </row>
    <row r="70" spans="1:17">
      <c r="A70" s="95">
        <v>69</v>
      </c>
      <c r="B70" s="96" t="s">
        <v>63</v>
      </c>
      <c r="C70" s="95">
        <v>6440</v>
      </c>
      <c r="D70" s="96">
        <v>42.6</v>
      </c>
      <c r="Q70" s="110"/>
    </row>
    <row r="71" spans="1:17">
      <c r="A71" s="95">
        <v>70</v>
      </c>
      <c r="B71" s="96" t="s">
        <v>618</v>
      </c>
      <c r="C71" s="95">
        <v>6130</v>
      </c>
      <c r="D71" s="96">
        <v>33</v>
      </c>
      <c r="Q71" s="110"/>
    </row>
    <row r="72" spans="1:17">
      <c r="A72" s="95">
        <v>71</v>
      </c>
      <c r="B72" s="96" t="s">
        <v>17</v>
      </c>
      <c r="C72" s="95">
        <v>5900</v>
      </c>
      <c r="D72" s="96">
        <v>32.9</v>
      </c>
      <c r="Q72" s="110"/>
    </row>
    <row r="73" spans="1:17">
      <c r="A73" s="95">
        <v>72</v>
      </c>
      <c r="B73" s="96" t="s">
        <v>101</v>
      </c>
      <c r="C73" s="95">
        <v>5860</v>
      </c>
      <c r="D73" s="96">
        <v>27.6</v>
      </c>
      <c r="Q73" s="110"/>
    </row>
    <row r="74" spans="1:17">
      <c r="A74" s="95">
        <v>73</v>
      </c>
      <c r="B74" s="96" t="s">
        <v>34</v>
      </c>
      <c r="C74" s="95">
        <v>5000</v>
      </c>
      <c r="D74" s="96">
        <v>37.9</v>
      </c>
      <c r="Q74" s="110"/>
    </row>
    <row r="75" spans="1:17">
      <c r="A75" s="95">
        <v>74</v>
      </c>
      <c r="B75" s="96" t="s">
        <v>678</v>
      </c>
      <c r="C75" s="95">
        <v>4210</v>
      </c>
      <c r="D75" s="96">
        <v>27.7</v>
      </c>
      <c r="Q75" s="110"/>
    </row>
    <row r="76" spans="1:17">
      <c r="A76" s="95">
        <v>75</v>
      </c>
      <c r="B76" s="96" t="s">
        <v>531</v>
      </c>
      <c r="C76" s="95">
        <v>4060</v>
      </c>
      <c r="D76" s="96">
        <v>32.5</v>
      </c>
      <c r="Q76" s="110"/>
    </row>
    <row r="77" spans="1:17">
      <c r="A77" s="95">
        <v>76</v>
      </c>
      <c r="B77" s="96" t="s">
        <v>23</v>
      </c>
      <c r="C77" s="95">
        <v>4000</v>
      </c>
      <c r="D77" s="96">
        <v>34.4</v>
      </c>
      <c r="Q77" s="110"/>
    </row>
    <row r="78" spans="1:17">
      <c r="A78" s="95">
        <v>77</v>
      </c>
      <c r="B78" s="96" t="s">
        <v>592</v>
      </c>
      <c r="C78" s="95">
        <v>3190</v>
      </c>
      <c r="D78" s="96">
        <v>27.8</v>
      </c>
      <c r="Q78" s="110"/>
    </row>
    <row r="79" spans="1:17">
      <c r="A79" s="95">
        <v>78</v>
      </c>
      <c r="B79" s="96" t="s">
        <v>708</v>
      </c>
      <c r="C79" s="95">
        <v>3100</v>
      </c>
      <c r="D79" s="96">
        <v>36.799999999999997</v>
      </c>
      <c r="Q79" s="110"/>
    </row>
    <row r="80" spans="1:17">
      <c r="A80" s="95">
        <v>79</v>
      </c>
      <c r="B80" s="96" t="s">
        <v>648</v>
      </c>
      <c r="C80" s="95">
        <v>2700</v>
      </c>
      <c r="D80" s="96">
        <v>45.4</v>
      </c>
      <c r="Q80" s="110"/>
    </row>
    <row r="81" spans="1:17">
      <c r="A81" s="95">
        <v>80</v>
      </c>
      <c r="B81" s="96" t="s">
        <v>699</v>
      </c>
      <c r="C81" s="95">
        <v>2610</v>
      </c>
      <c r="D81" s="96">
        <v>43</v>
      </c>
      <c r="Q81" s="110"/>
    </row>
    <row r="82" spans="1:17">
      <c r="A82" s="95">
        <v>81</v>
      </c>
      <c r="B82" s="96" t="s">
        <v>533</v>
      </c>
      <c r="C82" s="95">
        <v>2550</v>
      </c>
      <c r="D82" s="96">
        <v>35.200000000000003</v>
      </c>
      <c r="Q82" s="110"/>
    </row>
    <row r="83" spans="1:17">
      <c r="A83" s="95">
        <v>82</v>
      </c>
      <c r="B83" s="96" t="s">
        <v>643</v>
      </c>
      <c r="C83" s="95">
        <v>2520</v>
      </c>
      <c r="D83" s="96">
        <v>25.7</v>
      </c>
      <c r="Q83" s="110"/>
    </row>
    <row r="84" spans="1:17">
      <c r="A84" s="95">
        <v>83</v>
      </c>
      <c r="B84" s="96" t="s">
        <v>595</v>
      </c>
      <c r="C84" s="95">
        <v>2190</v>
      </c>
      <c r="D84" s="96">
        <v>39.700000000000003</v>
      </c>
      <c r="Q84" s="110"/>
    </row>
    <row r="85" spans="1:17">
      <c r="A85" s="95">
        <v>84</v>
      </c>
      <c r="B85" s="96" t="s">
        <v>683</v>
      </c>
      <c r="C85" s="95">
        <v>1930</v>
      </c>
      <c r="D85" s="96">
        <v>24.6</v>
      </c>
      <c r="Q85" s="110"/>
    </row>
    <row r="86" spans="1:17">
      <c r="A86" s="95">
        <v>85</v>
      </c>
      <c r="B86" s="96" t="s">
        <v>697</v>
      </c>
      <c r="C86" s="95">
        <v>1670</v>
      </c>
      <c r="D86" s="96">
        <v>25</v>
      </c>
      <c r="Q86" s="110"/>
    </row>
    <row r="87" spans="1:17">
      <c r="A87" s="95">
        <v>86</v>
      </c>
      <c r="B87" s="96" t="s">
        <v>672</v>
      </c>
      <c r="C87" s="95">
        <v>1600</v>
      </c>
      <c r="D87" s="96">
        <v>34.6</v>
      </c>
      <c r="Q87" s="110"/>
    </row>
    <row r="88" spans="1:17">
      <c r="A88" s="95">
        <v>87</v>
      </c>
      <c r="B88" s="96" t="s">
        <v>660</v>
      </c>
      <c r="C88" s="95">
        <v>1510</v>
      </c>
      <c r="D88" s="96">
        <v>26.1</v>
      </c>
      <c r="Q88" s="110"/>
    </row>
    <row r="89" spans="1:17">
      <c r="A89" s="101">
        <v>88</v>
      </c>
      <c r="B89" s="100" t="s">
        <v>55</v>
      </c>
      <c r="C89" s="101">
        <v>1500</v>
      </c>
      <c r="D89" s="100">
        <v>28.2</v>
      </c>
      <c r="Q89" s="110"/>
    </row>
    <row r="90" spans="1:17">
      <c r="A90" s="84"/>
      <c r="B90" s="102"/>
      <c r="C90" s="86"/>
      <c r="D90" s="91"/>
      <c r="Q90" s="91"/>
    </row>
    <row r="91" spans="1:17">
      <c r="A91" s="84"/>
      <c r="B91" s="102"/>
      <c r="C91" s="86"/>
      <c r="D91" s="91"/>
      <c r="Q91" s="91"/>
    </row>
    <row r="92" spans="1:17">
      <c r="A92" s="84"/>
      <c r="B92" s="102"/>
      <c r="C92" s="86"/>
      <c r="D92" s="91"/>
      <c r="Q92" s="91"/>
    </row>
    <row r="93" spans="1:17">
      <c r="A93" s="84"/>
      <c r="B93" s="102"/>
      <c r="C93" s="86"/>
      <c r="D93" s="91"/>
      <c r="Q93" s="91"/>
    </row>
    <row r="94" spans="1:17">
      <c r="A94" s="84"/>
      <c r="B94" s="102"/>
      <c r="C94" s="86"/>
      <c r="D94" s="91"/>
      <c r="Q94" s="91"/>
    </row>
    <row r="95" spans="1:17">
      <c r="A95" s="84"/>
      <c r="B95" s="102"/>
      <c r="C95" s="86"/>
      <c r="D95" s="91"/>
      <c r="Q95" s="91"/>
    </row>
    <row r="96" spans="1:17">
      <c r="A96" s="84"/>
      <c r="B96" s="102"/>
      <c r="C96" s="86"/>
      <c r="D96" s="91"/>
      <c r="Q96" s="91"/>
    </row>
    <row r="97" spans="1:17">
      <c r="A97" s="84"/>
      <c r="B97" s="102"/>
      <c r="C97" s="86"/>
      <c r="D97" s="91"/>
      <c r="Q97" s="91"/>
    </row>
    <row r="98" spans="1:17">
      <c r="A98" s="84"/>
      <c r="B98" s="102"/>
      <c r="C98" s="86"/>
      <c r="D98" s="91"/>
      <c r="Q98" s="91"/>
    </row>
    <row r="99" spans="1:17">
      <c r="A99" s="84"/>
      <c r="B99" s="102"/>
      <c r="C99" s="86"/>
      <c r="D99" s="91"/>
      <c r="Q99" s="91"/>
    </row>
    <row r="100" spans="1:17">
      <c r="A100" s="84"/>
      <c r="B100" s="102"/>
      <c r="C100" s="86"/>
      <c r="D100" s="91"/>
      <c r="Q100" s="91"/>
    </row>
    <row r="101" spans="1:17">
      <c r="A101" s="84"/>
      <c r="B101" s="102"/>
      <c r="C101" s="86"/>
      <c r="D101" s="91"/>
      <c r="Q101" s="91"/>
    </row>
    <row r="102" spans="1:17">
      <c r="A102" s="84"/>
      <c r="B102" s="102"/>
      <c r="C102" s="86"/>
      <c r="D102" s="91"/>
      <c r="Q102" s="91"/>
    </row>
    <row r="103" spans="1:17">
      <c r="A103" s="84"/>
      <c r="B103" s="102"/>
      <c r="C103" s="86"/>
      <c r="D103" s="91"/>
      <c r="Q103" s="91"/>
    </row>
    <row r="104" spans="1:17">
      <c r="A104" s="84"/>
      <c r="B104" s="102"/>
      <c r="C104" s="86"/>
      <c r="D104" s="91"/>
      <c r="Q104" s="91"/>
    </row>
    <row r="105" spans="1:17">
      <c r="A105" s="84"/>
      <c r="B105" s="102"/>
      <c r="C105" s="86"/>
      <c r="D105" s="91"/>
      <c r="Q105" s="91"/>
    </row>
    <row r="106" spans="1:17">
      <c r="A106" s="84"/>
      <c r="B106" s="102"/>
      <c r="C106" s="86"/>
      <c r="D106" s="91"/>
      <c r="Q106" s="91"/>
    </row>
    <row r="107" spans="1:17">
      <c r="A107" s="84"/>
      <c r="B107" s="102"/>
      <c r="C107" s="86"/>
      <c r="D107" s="91"/>
      <c r="Q107" s="91"/>
    </row>
    <row r="108" spans="1:17">
      <c r="A108" s="84"/>
      <c r="B108" s="102"/>
      <c r="C108" s="86"/>
      <c r="D108" s="91"/>
      <c r="Q108" s="91"/>
    </row>
    <row r="109" spans="1:17">
      <c r="A109" s="84"/>
      <c r="B109" s="102"/>
      <c r="C109" s="86"/>
      <c r="D109" s="91"/>
      <c r="Q109" s="91"/>
    </row>
    <row r="110" spans="1:17">
      <c r="A110" s="84"/>
      <c r="B110" s="102"/>
      <c r="C110" s="86"/>
      <c r="D110" s="91"/>
      <c r="Q110" s="91"/>
    </row>
    <row r="111" spans="1:17">
      <c r="A111" s="84"/>
      <c r="B111" s="102"/>
      <c r="C111" s="86"/>
      <c r="D111" s="91"/>
      <c r="Q111" s="91"/>
    </row>
    <row r="112" spans="1:17">
      <c r="A112" s="84"/>
      <c r="B112" s="102"/>
      <c r="C112" s="86"/>
      <c r="D112" s="91"/>
      <c r="Q112" s="91"/>
    </row>
    <row r="113" spans="1:17">
      <c r="A113" s="84"/>
      <c r="B113" s="102"/>
      <c r="C113" s="86"/>
      <c r="D113" s="91"/>
      <c r="Q113" s="91"/>
    </row>
    <row r="114" spans="1:17">
      <c r="A114" s="84"/>
      <c r="B114" s="102"/>
      <c r="C114" s="86"/>
      <c r="D114" s="91"/>
      <c r="Q114" s="91"/>
    </row>
    <row r="115" spans="1:17">
      <c r="A115" s="84"/>
      <c r="B115" s="102"/>
      <c r="C115" s="86"/>
      <c r="D115" s="91"/>
      <c r="Q115" s="91"/>
    </row>
    <row r="116" spans="1:17">
      <c r="A116" s="84"/>
      <c r="B116" s="102"/>
      <c r="C116" s="86"/>
      <c r="D116" s="91"/>
      <c r="Q116" s="91"/>
    </row>
    <row r="117" spans="1:17">
      <c r="A117" s="84"/>
      <c r="B117" s="102"/>
      <c r="C117" s="86"/>
      <c r="D117" s="91"/>
      <c r="Q117" s="91"/>
    </row>
    <row r="118" spans="1:17">
      <c r="A118" s="84"/>
      <c r="B118" s="102"/>
      <c r="C118" s="86"/>
      <c r="D118" s="91"/>
      <c r="Q118" s="91"/>
    </row>
    <row r="119" spans="1:17">
      <c r="A119" s="84"/>
      <c r="B119" s="102"/>
      <c r="C119" s="86"/>
      <c r="D119" s="91"/>
      <c r="Q119" s="91"/>
    </row>
    <row r="120" spans="1:17">
      <c r="A120" s="84"/>
      <c r="B120" s="102"/>
      <c r="C120" s="86"/>
      <c r="D120" s="91"/>
      <c r="Q120" s="91"/>
    </row>
    <row r="121" spans="1:17">
      <c r="A121" s="84"/>
      <c r="B121" s="102"/>
      <c r="C121" s="86"/>
      <c r="D121" s="91"/>
      <c r="Q121" s="91"/>
    </row>
    <row r="122" spans="1:17">
      <c r="A122" s="84"/>
      <c r="B122" s="102"/>
      <c r="C122" s="86"/>
      <c r="D122" s="91"/>
      <c r="Q122" s="91"/>
    </row>
    <row r="123" spans="1:17">
      <c r="A123" s="84"/>
      <c r="B123" s="102"/>
      <c r="C123" s="86"/>
      <c r="D123" s="91"/>
      <c r="Q123" s="91"/>
    </row>
    <row r="124" spans="1:17">
      <c r="A124" s="84"/>
      <c r="B124" s="102"/>
      <c r="C124" s="86"/>
      <c r="D124" s="91"/>
      <c r="Q124" s="91"/>
    </row>
    <row r="125" spans="1:17">
      <c r="A125" s="84"/>
      <c r="B125" s="102"/>
      <c r="C125" s="86"/>
      <c r="D125" s="91"/>
      <c r="Q125" s="91"/>
    </row>
    <row r="126" spans="1:17">
      <c r="A126" s="84"/>
      <c r="B126" s="102"/>
      <c r="C126" s="86"/>
      <c r="D126" s="91"/>
      <c r="Q126" s="91"/>
    </row>
    <row r="127" spans="1:17">
      <c r="A127" s="84"/>
      <c r="B127" s="102"/>
      <c r="C127" s="86"/>
      <c r="D127" s="91"/>
      <c r="Q127" s="91"/>
    </row>
    <row r="128" spans="1:17">
      <c r="A128" s="84"/>
      <c r="B128" s="102"/>
      <c r="C128" s="86"/>
      <c r="D128" s="91"/>
      <c r="Q128" s="91"/>
    </row>
    <row r="129" spans="1:17">
      <c r="A129" s="84"/>
      <c r="B129" s="102"/>
      <c r="C129" s="86"/>
      <c r="D129" s="91"/>
      <c r="Q129" s="91"/>
    </row>
    <row r="130" spans="1:17">
      <c r="A130" s="84"/>
      <c r="B130" s="102"/>
      <c r="C130" s="86"/>
      <c r="D130" s="91"/>
      <c r="Q130" s="91"/>
    </row>
    <row r="131" spans="1:17">
      <c r="A131" s="84"/>
      <c r="B131" s="102"/>
      <c r="C131" s="86"/>
      <c r="D131" s="91"/>
      <c r="Q131" s="91"/>
    </row>
    <row r="132" spans="1:17">
      <c r="A132" s="84"/>
      <c r="B132" s="102"/>
      <c r="C132" s="86"/>
      <c r="D132" s="91"/>
      <c r="Q132" s="91"/>
    </row>
    <row r="133" spans="1:17">
      <c r="A133" s="84"/>
      <c r="B133" s="102"/>
      <c r="C133" s="86"/>
      <c r="D133" s="91"/>
      <c r="Q133" s="91"/>
    </row>
    <row r="134" spans="1:17">
      <c r="A134" s="84"/>
      <c r="B134" s="102"/>
      <c r="C134" s="86"/>
      <c r="D134" s="91"/>
      <c r="Q134" s="91"/>
    </row>
    <row r="135" spans="1:17">
      <c r="A135" s="84"/>
      <c r="B135" s="102"/>
      <c r="C135" s="86"/>
      <c r="D135" s="91"/>
      <c r="Q135" s="91"/>
    </row>
    <row r="136" spans="1:17">
      <c r="A136" s="84"/>
      <c r="B136" s="102"/>
      <c r="C136" s="86"/>
      <c r="D136" s="91"/>
      <c r="Q136" s="91"/>
    </row>
    <row r="137" spans="1:17">
      <c r="A137" s="84"/>
      <c r="B137" s="102"/>
      <c r="C137" s="86"/>
      <c r="D137" s="91"/>
      <c r="Q137" s="91"/>
    </row>
    <row r="138" spans="1:17">
      <c r="A138" s="84"/>
      <c r="B138" s="102"/>
      <c r="C138" s="86"/>
      <c r="D138" s="91"/>
      <c r="Q138" s="91"/>
    </row>
    <row r="139" spans="1:17">
      <c r="A139" s="84"/>
      <c r="B139" s="102"/>
      <c r="C139" s="86"/>
      <c r="D139" s="91"/>
      <c r="Q139" s="91"/>
    </row>
    <row r="140" spans="1:17">
      <c r="A140" s="84"/>
      <c r="B140" s="102"/>
      <c r="C140" s="86"/>
      <c r="D140" s="91"/>
      <c r="Q140" s="91"/>
    </row>
    <row r="141" spans="1:17">
      <c r="A141" s="84"/>
      <c r="B141" s="102"/>
      <c r="C141" s="86"/>
      <c r="D141" s="91"/>
      <c r="Q141" s="91"/>
    </row>
    <row r="142" spans="1:17">
      <c r="A142" s="84"/>
      <c r="B142" s="102"/>
      <c r="C142" s="86"/>
      <c r="D142" s="91"/>
      <c r="Q142" s="91"/>
    </row>
    <row r="143" spans="1:17">
      <c r="A143" s="84"/>
      <c r="B143" s="102"/>
      <c r="C143" s="86"/>
      <c r="D143" s="91"/>
      <c r="Q143" s="91"/>
    </row>
    <row r="144" spans="1:17">
      <c r="A144" s="84"/>
      <c r="B144" s="102"/>
      <c r="C144" s="86"/>
      <c r="D144" s="91"/>
      <c r="Q144" s="91"/>
    </row>
    <row r="145" spans="1:17">
      <c r="A145" s="84"/>
      <c r="B145" s="102"/>
      <c r="C145" s="86"/>
      <c r="D145" s="91"/>
      <c r="Q145" s="91"/>
    </row>
    <row r="146" spans="1:17">
      <c r="A146" s="84"/>
      <c r="B146" s="102"/>
      <c r="C146" s="86"/>
      <c r="D146" s="91"/>
      <c r="Q146" s="91"/>
    </row>
    <row r="147" spans="1:17">
      <c r="A147" s="84"/>
      <c r="B147" s="102"/>
      <c r="C147" s="86"/>
      <c r="D147" s="91"/>
      <c r="Q147" s="91"/>
    </row>
    <row r="148" spans="1:17">
      <c r="A148" s="84"/>
      <c r="B148" s="102"/>
      <c r="C148" s="86"/>
      <c r="D148" s="91"/>
      <c r="Q148" s="91"/>
    </row>
    <row r="149" spans="1:17">
      <c r="A149" s="84"/>
      <c r="B149" s="102"/>
      <c r="C149" s="86"/>
      <c r="D149" s="91"/>
      <c r="Q149" s="91"/>
    </row>
    <row r="150" spans="1:17">
      <c r="A150" s="84"/>
      <c r="B150" s="102"/>
      <c r="C150" s="86"/>
      <c r="D150" s="91"/>
      <c r="Q150" s="91"/>
    </row>
    <row r="151" spans="1:17">
      <c r="A151" s="84"/>
      <c r="B151" s="102"/>
      <c r="C151" s="86"/>
      <c r="D151" s="91"/>
      <c r="Q151" s="91"/>
    </row>
    <row r="152" spans="1:17">
      <c r="A152" s="84"/>
      <c r="B152" s="102"/>
      <c r="C152" s="86"/>
      <c r="D152" s="91"/>
      <c r="Q152" s="91"/>
    </row>
    <row r="153" spans="1:17">
      <c r="A153" s="84"/>
      <c r="B153" s="102"/>
      <c r="C153" s="86"/>
      <c r="D153" s="91"/>
      <c r="Q153" s="91"/>
    </row>
    <row r="154" spans="1:17">
      <c r="A154" s="84"/>
      <c r="B154" s="102"/>
      <c r="C154" s="86"/>
      <c r="D154" s="91"/>
      <c r="Q154" s="91"/>
    </row>
    <row r="155" spans="1:17">
      <c r="A155" s="84"/>
      <c r="B155" s="102"/>
      <c r="C155" s="86"/>
      <c r="D155" s="91"/>
      <c r="Q155" s="91"/>
    </row>
    <row r="156" spans="1:17">
      <c r="A156" s="84"/>
      <c r="B156" s="102"/>
      <c r="C156" s="86"/>
      <c r="D156" s="91"/>
      <c r="Q156" s="91"/>
    </row>
    <row r="157" spans="1:17">
      <c r="A157" s="84"/>
      <c r="B157" s="102"/>
      <c r="C157" s="86"/>
      <c r="D157" s="91"/>
      <c r="Q157" s="91"/>
    </row>
    <row r="158" spans="1:17">
      <c r="A158" s="84"/>
      <c r="B158" s="102"/>
      <c r="C158" s="86"/>
      <c r="D158" s="91"/>
      <c r="Q158" s="91"/>
    </row>
  </sheetData>
  <mergeCells count="12">
    <mergeCell ref="O44:O45"/>
    <mergeCell ref="P44:P45"/>
    <mergeCell ref="O46:O47"/>
    <mergeCell ref="P46:P47"/>
    <mergeCell ref="O48:O49"/>
    <mergeCell ref="P48:P49"/>
    <mergeCell ref="O38:O39"/>
    <mergeCell ref="P38:P39"/>
    <mergeCell ref="O40:O41"/>
    <mergeCell ref="P40:P41"/>
    <mergeCell ref="O42:O43"/>
    <mergeCell ref="P42:P4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Лист20"/>
  <dimension ref="A1:H89"/>
  <sheetViews>
    <sheetView zoomScale="79" workbookViewId="0">
      <selection activeCell="P37" sqref="P37"/>
    </sheetView>
  </sheetViews>
  <sheetFormatPr defaultRowHeight="14.4"/>
  <cols>
    <col min="1" max="1" width="3.109375" style="65" bestFit="1" customWidth="1"/>
    <col min="2" max="16384" width="8.88671875" style="65"/>
  </cols>
  <sheetData>
    <row r="1" spans="1:8" ht="28.8">
      <c r="A1" s="92" t="s">
        <v>0</v>
      </c>
      <c r="B1" s="93" t="s">
        <v>1</v>
      </c>
      <c r="C1" s="94" t="s">
        <v>730</v>
      </c>
      <c r="D1" s="93" t="s">
        <v>510</v>
      </c>
    </row>
    <row r="2" spans="1:8">
      <c r="A2" s="95">
        <v>1</v>
      </c>
      <c r="B2" s="96" t="s">
        <v>517</v>
      </c>
      <c r="C2" s="95">
        <v>87700</v>
      </c>
      <c r="D2" s="96">
        <v>26</v>
      </c>
      <c r="G2" s="113"/>
      <c r="H2" s="65" t="s">
        <v>744</v>
      </c>
    </row>
    <row r="3" spans="1:8">
      <c r="A3" s="95">
        <v>2</v>
      </c>
      <c r="B3" s="96" t="s">
        <v>4</v>
      </c>
      <c r="C3" s="95">
        <v>83600</v>
      </c>
      <c r="D3" s="96">
        <v>33.1</v>
      </c>
      <c r="G3" s="114"/>
      <c r="H3" s="65" t="s">
        <v>745</v>
      </c>
    </row>
    <row r="4" spans="1:8">
      <c r="A4" s="95">
        <v>3</v>
      </c>
      <c r="B4" s="96" t="s">
        <v>520</v>
      </c>
      <c r="C4" s="95">
        <v>76400</v>
      </c>
      <c r="D4" s="96">
        <v>41.4</v>
      </c>
    </row>
    <row r="5" spans="1:8">
      <c r="A5" s="95">
        <v>4</v>
      </c>
      <c r="B5" s="96" t="s">
        <v>28</v>
      </c>
      <c r="C5" s="95">
        <v>69600</v>
      </c>
      <c r="D5" s="96">
        <v>28.1</v>
      </c>
    </row>
    <row r="6" spans="1:8">
      <c r="A6" s="95">
        <v>5</v>
      </c>
      <c r="B6" s="96" t="s">
        <v>13</v>
      </c>
      <c r="C6" s="95">
        <v>67900</v>
      </c>
      <c r="D6" s="96">
        <v>30.8</v>
      </c>
    </row>
    <row r="7" spans="1:8">
      <c r="A7" s="95">
        <v>6</v>
      </c>
      <c r="B7" s="96" t="s">
        <v>7</v>
      </c>
      <c r="C7" s="95">
        <v>64600</v>
      </c>
      <c r="D7" s="96">
        <v>30</v>
      </c>
    </row>
    <row r="8" spans="1:8">
      <c r="A8" s="95">
        <v>7</v>
      </c>
      <c r="B8" s="96" t="s">
        <v>19</v>
      </c>
      <c r="C8" s="95">
        <v>63100</v>
      </c>
      <c r="D8" s="96">
        <v>31.8</v>
      </c>
    </row>
    <row r="9" spans="1:8">
      <c r="A9" s="95">
        <v>8</v>
      </c>
      <c r="B9" s="96" t="s">
        <v>37</v>
      </c>
      <c r="C9" s="95">
        <v>62600</v>
      </c>
      <c r="D9" s="96">
        <v>34.299999999999997</v>
      </c>
    </row>
    <row r="10" spans="1:8">
      <c r="A10" s="95">
        <v>9</v>
      </c>
      <c r="B10" s="96" t="s">
        <v>8</v>
      </c>
      <c r="C10" s="95">
        <v>58400</v>
      </c>
      <c r="D10" s="96">
        <v>32.5</v>
      </c>
    </row>
    <row r="11" spans="1:8">
      <c r="A11" s="95">
        <v>10</v>
      </c>
      <c r="B11" s="96" t="s">
        <v>26</v>
      </c>
      <c r="C11" s="95">
        <v>55900</v>
      </c>
      <c r="D11" s="96">
        <v>28.7</v>
      </c>
    </row>
    <row r="12" spans="1:8">
      <c r="A12" s="95">
        <v>11</v>
      </c>
      <c r="B12" s="96" t="s">
        <v>18</v>
      </c>
      <c r="C12" s="95">
        <v>55500</v>
      </c>
      <c r="D12" s="96">
        <v>32.4</v>
      </c>
    </row>
    <row r="13" spans="1:8">
      <c r="A13" s="95">
        <v>12</v>
      </c>
      <c r="B13" s="96" t="s">
        <v>545</v>
      </c>
      <c r="C13" s="95">
        <v>54600</v>
      </c>
      <c r="D13" s="96">
        <v>33.700000000000003</v>
      </c>
    </row>
    <row r="14" spans="1:8">
      <c r="A14" s="95">
        <v>13</v>
      </c>
      <c r="B14" s="96" t="s">
        <v>22</v>
      </c>
      <c r="C14" s="95">
        <v>51900</v>
      </c>
      <c r="D14" s="96">
        <v>35.200000000000003</v>
      </c>
    </row>
    <row r="15" spans="1:8">
      <c r="A15" s="95">
        <v>14</v>
      </c>
      <c r="B15" s="96" t="s">
        <v>15</v>
      </c>
      <c r="C15" s="95">
        <v>49900</v>
      </c>
      <c r="D15" s="96">
        <v>32.700000000000003</v>
      </c>
    </row>
    <row r="16" spans="1:8">
      <c r="A16" s="95">
        <v>15</v>
      </c>
      <c r="B16" s="96" t="s">
        <v>46</v>
      </c>
      <c r="C16" s="95">
        <v>49900</v>
      </c>
      <c r="D16" s="96">
        <v>25</v>
      </c>
    </row>
    <row r="17" spans="1:4">
      <c r="A17" s="95">
        <v>16</v>
      </c>
      <c r="B17" s="96" t="s">
        <v>10</v>
      </c>
      <c r="C17" s="95">
        <v>49500</v>
      </c>
      <c r="D17" s="96">
        <v>38.6</v>
      </c>
    </row>
    <row r="18" spans="1:4">
      <c r="A18" s="95">
        <v>17</v>
      </c>
      <c r="B18" s="96" t="s">
        <v>24</v>
      </c>
      <c r="C18" s="95">
        <v>48400</v>
      </c>
      <c r="D18" s="96">
        <v>35.700000000000003</v>
      </c>
    </row>
    <row r="19" spans="1:4">
      <c r="A19" s="95">
        <v>18</v>
      </c>
      <c r="B19" s="96" t="s">
        <v>16</v>
      </c>
      <c r="C19" s="95">
        <v>46700</v>
      </c>
      <c r="D19" s="96">
        <v>30.3</v>
      </c>
    </row>
    <row r="20" spans="1:4">
      <c r="A20" s="95">
        <v>19</v>
      </c>
      <c r="B20" s="96" t="s">
        <v>35</v>
      </c>
      <c r="C20" s="95">
        <v>45800</v>
      </c>
      <c r="D20" s="96">
        <v>34.700000000000003</v>
      </c>
    </row>
    <row r="21" spans="1:4">
      <c r="A21" s="95">
        <v>20</v>
      </c>
      <c r="B21" s="96" t="s">
        <v>54</v>
      </c>
      <c r="C21" s="95">
        <v>43300</v>
      </c>
      <c r="D21" s="96">
        <v>30.2</v>
      </c>
    </row>
    <row r="22" spans="1:4">
      <c r="A22" s="95">
        <v>21</v>
      </c>
      <c r="B22" s="96" t="s">
        <v>71</v>
      </c>
      <c r="C22" s="95">
        <v>41900</v>
      </c>
      <c r="D22" s="96">
        <v>29.6</v>
      </c>
    </row>
    <row r="23" spans="1:4">
      <c r="A23" s="95">
        <v>22</v>
      </c>
      <c r="B23" s="96" t="s">
        <v>78</v>
      </c>
      <c r="C23" s="95">
        <v>41900</v>
      </c>
      <c r="D23" s="96">
        <v>35.799999999999997</v>
      </c>
    </row>
    <row r="24" spans="1:4">
      <c r="A24" s="95">
        <v>23</v>
      </c>
      <c r="B24" s="96" t="s">
        <v>29</v>
      </c>
      <c r="C24" s="95">
        <v>41500</v>
      </c>
      <c r="D24" s="96">
        <v>33.5</v>
      </c>
    </row>
    <row r="25" spans="1:4">
      <c r="A25" s="95">
        <v>24</v>
      </c>
      <c r="B25" s="96" t="s">
        <v>51</v>
      </c>
      <c r="C25" s="95">
        <v>40400</v>
      </c>
      <c r="D25" s="96">
        <v>29.7</v>
      </c>
    </row>
    <row r="26" spans="1:4">
      <c r="A26" s="95">
        <v>25</v>
      </c>
      <c r="B26" s="96" t="s">
        <v>93</v>
      </c>
      <c r="C26" s="95">
        <v>39300</v>
      </c>
      <c r="D26" s="96">
        <v>49.2</v>
      </c>
    </row>
    <row r="27" spans="1:4">
      <c r="A27" s="95">
        <v>26</v>
      </c>
      <c r="B27" s="96" t="s">
        <v>570</v>
      </c>
      <c r="C27" s="95">
        <v>37500</v>
      </c>
      <c r="D27" s="96">
        <v>25</v>
      </c>
    </row>
    <row r="28" spans="1:4">
      <c r="A28" s="95">
        <v>27</v>
      </c>
      <c r="B28" s="96" t="s">
        <v>70</v>
      </c>
      <c r="C28" s="95">
        <v>37300</v>
      </c>
      <c r="D28" s="96">
        <v>41.9</v>
      </c>
    </row>
    <row r="29" spans="1:4">
      <c r="A29" s="95">
        <v>28</v>
      </c>
      <c r="B29" s="96" t="s">
        <v>20</v>
      </c>
      <c r="C29" s="95">
        <v>36800</v>
      </c>
      <c r="D29" s="96">
        <v>32.9</v>
      </c>
    </row>
    <row r="30" spans="1:4">
      <c r="A30" s="95">
        <v>29</v>
      </c>
      <c r="B30" s="96" t="s">
        <v>89</v>
      </c>
      <c r="C30" s="95">
        <v>36500</v>
      </c>
      <c r="D30" s="96">
        <v>37.5</v>
      </c>
    </row>
    <row r="31" spans="1:4">
      <c r="A31" s="95">
        <v>30</v>
      </c>
      <c r="B31" s="96" t="s">
        <v>575</v>
      </c>
      <c r="C31" s="95">
        <v>35200</v>
      </c>
      <c r="D31" s="96">
        <v>32.1</v>
      </c>
    </row>
    <row r="32" spans="1:4">
      <c r="A32" s="95">
        <v>31</v>
      </c>
      <c r="B32" s="96" t="s">
        <v>86</v>
      </c>
      <c r="C32" s="95">
        <v>33600</v>
      </c>
      <c r="D32" s="96">
        <v>41.3</v>
      </c>
    </row>
    <row r="33" spans="1:4">
      <c r="A33" s="95">
        <v>32</v>
      </c>
      <c r="B33" s="96" t="s">
        <v>73</v>
      </c>
      <c r="C33" s="95">
        <v>33400</v>
      </c>
      <c r="D33" s="96">
        <v>41.2</v>
      </c>
    </row>
    <row r="34" spans="1:4">
      <c r="A34" s="95">
        <v>33</v>
      </c>
      <c r="B34" s="96" t="s">
        <v>94</v>
      </c>
      <c r="C34" s="95">
        <v>30800</v>
      </c>
      <c r="D34" s="96">
        <v>27.8</v>
      </c>
    </row>
    <row r="35" spans="1:4">
      <c r="A35" s="95">
        <v>34</v>
      </c>
      <c r="B35" s="96" t="s">
        <v>6</v>
      </c>
      <c r="C35" s="95">
        <v>28800</v>
      </c>
      <c r="D35" s="96">
        <v>39.700000000000003</v>
      </c>
    </row>
    <row r="36" spans="1:4">
      <c r="A36" s="95">
        <v>35</v>
      </c>
      <c r="B36" s="96" t="s">
        <v>38</v>
      </c>
      <c r="C36" s="95">
        <v>26500</v>
      </c>
      <c r="D36" s="96">
        <v>41.3</v>
      </c>
    </row>
    <row r="37" spans="1:4">
      <c r="A37" s="95">
        <v>36</v>
      </c>
      <c r="B37" s="96" t="s">
        <v>47</v>
      </c>
      <c r="C37" s="95">
        <v>24900</v>
      </c>
      <c r="D37" s="96">
        <v>48</v>
      </c>
    </row>
    <row r="38" spans="1:4">
      <c r="A38" s="95">
        <v>37</v>
      </c>
      <c r="B38" s="96" t="s">
        <v>88</v>
      </c>
      <c r="C38" s="95">
        <v>23900</v>
      </c>
      <c r="D38" s="96">
        <v>35</v>
      </c>
    </row>
    <row r="39" spans="1:4">
      <c r="A39" s="95">
        <v>38</v>
      </c>
      <c r="B39" s="96" t="s">
        <v>567</v>
      </c>
      <c r="C39" s="95">
        <v>22800</v>
      </c>
      <c r="D39" s="96">
        <v>43.7</v>
      </c>
    </row>
    <row r="40" spans="1:4">
      <c r="A40" s="95">
        <v>39</v>
      </c>
      <c r="B40" s="96" t="s">
        <v>97</v>
      </c>
      <c r="C40" s="95">
        <v>22600</v>
      </c>
      <c r="D40" s="96">
        <v>25.2</v>
      </c>
    </row>
    <row r="41" spans="1:4">
      <c r="A41" s="95">
        <v>40</v>
      </c>
      <c r="B41" s="96" t="s">
        <v>85</v>
      </c>
      <c r="C41" s="95">
        <v>21500</v>
      </c>
      <c r="D41" s="96">
        <v>38.5</v>
      </c>
    </row>
    <row r="42" spans="1:4">
      <c r="A42" s="95">
        <v>41</v>
      </c>
      <c r="B42" s="96" t="s">
        <v>60</v>
      </c>
      <c r="C42" s="95">
        <v>21500</v>
      </c>
      <c r="D42" s="96">
        <v>46.7</v>
      </c>
    </row>
    <row r="43" spans="1:4">
      <c r="A43" s="95">
        <v>42</v>
      </c>
      <c r="B43" s="96" t="s">
        <v>58</v>
      </c>
      <c r="C43" s="95">
        <v>20700</v>
      </c>
      <c r="D43" s="96">
        <v>36.4</v>
      </c>
    </row>
    <row r="44" spans="1:4">
      <c r="A44" s="95">
        <v>43</v>
      </c>
      <c r="B44" s="96" t="s">
        <v>59</v>
      </c>
      <c r="C44" s="95">
        <v>20300</v>
      </c>
      <c r="D44" s="96">
        <v>50.4</v>
      </c>
    </row>
    <row r="45" spans="1:4">
      <c r="A45" s="95">
        <v>44</v>
      </c>
      <c r="B45" s="96" t="s">
        <v>91</v>
      </c>
      <c r="C45" s="95">
        <v>20200</v>
      </c>
      <c r="D45" s="96">
        <v>33</v>
      </c>
    </row>
    <row r="46" spans="1:4">
      <c r="A46" s="95">
        <v>45</v>
      </c>
      <c r="B46" s="96" t="s">
        <v>98</v>
      </c>
      <c r="C46" s="95">
        <v>20100</v>
      </c>
      <c r="D46" s="96">
        <v>36.4</v>
      </c>
    </row>
    <row r="47" spans="1:4">
      <c r="A47" s="95">
        <v>46</v>
      </c>
      <c r="B47" s="96" t="s">
        <v>521</v>
      </c>
      <c r="C47" s="95">
        <v>18900</v>
      </c>
      <c r="D47" s="96">
        <v>34.4</v>
      </c>
    </row>
    <row r="48" spans="1:4">
      <c r="A48" s="95">
        <v>47</v>
      </c>
      <c r="B48" s="96" t="s">
        <v>515</v>
      </c>
      <c r="C48" s="95">
        <v>18600</v>
      </c>
      <c r="D48" s="96">
        <v>30.1</v>
      </c>
    </row>
    <row r="49" spans="1:4">
      <c r="A49" s="95">
        <v>48</v>
      </c>
      <c r="B49" s="96" t="s">
        <v>100</v>
      </c>
      <c r="C49" s="95">
        <v>18100</v>
      </c>
      <c r="D49" s="96">
        <v>42</v>
      </c>
    </row>
    <row r="50" spans="1:4">
      <c r="A50" s="95">
        <v>49</v>
      </c>
      <c r="B50" s="96" t="s">
        <v>42</v>
      </c>
      <c r="C50" s="95">
        <v>17800</v>
      </c>
      <c r="D50" s="96">
        <v>53.9</v>
      </c>
    </row>
    <row r="51" spans="1:4">
      <c r="A51" s="95">
        <v>50</v>
      </c>
      <c r="B51" s="96" t="s">
        <v>64</v>
      </c>
      <c r="C51" s="95">
        <v>15200</v>
      </c>
      <c r="D51" s="96">
        <v>25.7</v>
      </c>
    </row>
    <row r="52" spans="1:4">
      <c r="A52" s="95">
        <v>51</v>
      </c>
      <c r="B52" s="96" t="s">
        <v>76</v>
      </c>
      <c r="C52" s="95">
        <v>14700</v>
      </c>
      <c r="D52" s="96">
        <v>38.4</v>
      </c>
    </row>
    <row r="53" spans="1:4">
      <c r="A53" s="95">
        <v>52</v>
      </c>
      <c r="B53" s="96" t="s">
        <v>25</v>
      </c>
      <c r="C53" s="95">
        <v>14200</v>
      </c>
      <c r="D53" s="96">
        <v>35.4</v>
      </c>
    </row>
    <row r="54" spans="1:4">
      <c r="A54" s="95">
        <v>53</v>
      </c>
      <c r="B54" s="96" t="s">
        <v>635</v>
      </c>
      <c r="C54" s="95">
        <v>14200</v>
      </c>
      <c r="D54" s="96">
        <v>32.700000000000003</v>
      </c>
    </row>
    <row r="55" spans="1:4">
      <c r="A55" s="95">
        <v>54</v>
      </c>
      <c r="B55" s="96" t="s">
        <v>65</v>
      </c>
      <c r="C55" s="95">
        <v>13500</v>
      </c>
      <c r="D55" s="96">
        <v>35.700000000000003</v>
      </c>
    </row>
    <row r="56" spans="1:4">
      <c r="A56" s="95">
        <v>55</v>
      </c>
      <c r="B56" s="96" t="s">
        <v>96</v>
      </c>
      <c r="C56" s="95">
        <v>12800</v>
      </c>
      <c r="D56" s="96">
        <v>45.4</v>
      </c>
    </row>
    <row r="57" spans="1:4">
      <c r="A57" s="95">
        <v>56</v>
      </c>
      <c r="B57" s="96" t="s">
        <v>21</v>
      </c>
      <c r="C57" s="95">
        <v>12700</v>
      </c>
      <c r="D57" s="96">
        <v>30.6</v>
      </c>
    </row>
    <row r="58" spans="1:4">
      <c r="A58" s="95">
        <v>57</v>
      </c>
      <c r="B58" s="96" t="s">
        <v>90</v>
      </c>
      <c r="C58" s="95">
        <v>12700</v>
      </c>
      <c r="D58" s="96">
        <v>26.1</v>
      </c>
    </row>
    <row r="59" spans="1:4">
      <c r="A59" s="95">
        <v>58</v>
      </c>
      <c r="B59" s="96" t="s">
        <v>5</v>
      </c>
      <c r="C59" s="95">
        <v>11500</v>
      </c>
      <c r="D59" s="96">
        <v>27.6</v>
      </c>
    </row>
    <row r="60" spans="1:4">
      <c r="A60" s="95">
        <v>59</v>
      </c>
      <c r="B60" s="96" t="s">
        <v>656</v>
      </c>
      <c r="C60" s="95">
        <v>11100</v>
      </c>
      <c r="D60" s="96">
        <v>38.6</v>
      </c>
    </row>
    <row r="61" spans="1:4">
      <c r="A61" s="95">
        <v>60</v>
      </c>
      <c r="B61" s="96" t="s">
        <v>68</v>
      </c>
      <c r="C61" s="95">
        <v>10100</v>
      </c>
      <c r="D61" s="96">
        <v>42.3</v>
      </c>
    </row>
    <row r="62" spans="1:4">
      <c r="A62" s="95">
        <v>61</v>
      </c>
      <c r="B62" s="96" t="s">
        <v>540</v>
      </c>
      <c r="C62" s="95">
        <v>9680</v>
      </c>
      <c r="D62" s="96">
        <v>42.6</v>
      </c>
    </row>
    <row r="63" spans="1:4">
      <c r="A63" s="95">
        <v>62</v>
      </c>
      <c r="B63" s="96" t="s">
        <v>627</v>
      </c>
      <c r="C63" s="95">
        <v>9380</v>
      </c>
      <c r="D63" s="96">
        <v>38.799999999999997</v>
      </c>
    </row>
    <row r="64" spans="1:4">
      <c r="A64" s="95">
        <v>63</v>
      </c>
      <c r="B64" s="96" t="s">
        <v>75</v>
      </c>
      <c r="C64" s="95">
        <v>8380</v>
      </c>
      <c r="D64" s="96">
        <v>34.6</v>
      </c>
    </row>
    <row r="65" spans="1:4">
      <c r="A65" s="95">
        <v>64</v>
      </c>
      <c r="B65" s="96" t="s">
        <v>83</v>
      </c>
      <c r="C65" s="95">
        <v>7400</v>
      </c>
      <c r="D65" s="96">
        <v>28.2</v>
      </c>
    </row>
    <row r="66" spans="1:4">
      <c r="A66" s="95">
        <v>65</v>
      </c>
      <c r="B66" s="96" t="s">
        <v>513</v>
      </c>
      <c r="C66" s="95">
        <v>6970</v>
      </c>
      <c r="D66" s="96">
        <v>51.3</v>
      </c>
    </row>
    <row r="67" spans="1:4">
      <c r="A67" s="95">
        <v>66</v>
      </c>
      <c r="B67" s="96" t="s">
        <v>53</v>
      </c>
      <c r="C67" s="95">
        <v>6740</v>
      </c>
      <c r="D67" s="96">
        <v>48.9</v>
      </c>
    </row>
    <row r="68" spans="1:4">
      <c r="A68" s="95">
        <v>67</v>
      </c>
      <c r="B68" s="96" t="s">
        <v>552</v>
      </c>
      <c r="C68" s="95">
        <v>6540</v>
      </c>
      <c r="D68" s="96">
        <v>37.200000000000003</v>
      </c>
    </row>
    <row r="69" spans="1:4">
      <c r="A69" s="95">
        <v>68</v>
      </c>
      <c r="B69" s="96" t="s">
        <v>14</v>
      </c>
      <c r="C69" s="95">
        <v>6500</v>
      </c>
      <c r="D69" s="96">
        <v>27.2</v>
      </c>
    </row>
    <row r="70" spans="1:4">
      <c r="A70" s="95">
        <v>69</v>
      </c>
      <c r="B70" s="96" t="s">
        <v>63</v>
      </c>
      <c r="C70" s="95">
        <v>6440</v>
      </c>
      <c r="D70" s="96">
        <v>29.6</v>
      </c>
    </row>
    <row r="71" spans="1:4">
      <c r="A71" s="95">
        <v>70</v>
      </c>
      <c r="B71" s="96" t="s">
        <v>618</v>
      </c>
      <c r="C71" s="95">
        <v>6130</v>
      </c>
      <c r="D71" s="96">
        <v>27.7</v>
      </c>
    </row>
    <row r="72" spans="1:4">
      <c r="A72" s="95">
        <v>71</v>
      </c>
      <c r="B72" s="96" t="s">
        <v>17</v>
      </c>
      <c r="C72" s="95">
        <v>5900</v>
      </c>
      <c r="D72" s="96">
        <v>27.3</v>
      </c>
    </row>
    <row r="73" spans="1:4">
      <c r="A73" s="95">
        <v>72</v>
      </c>
      <c r="B73" s="96" t="s">
        <v>101</v>
      </c>
      <c r="C73" s="95">
        <v>5860</v>
      </c>
      <c r="D73" s="96">
        <v>35.1</v>
      </c>
    </row>
    <row r="74" spans="1:4">
      <c r="A74" s="95">
        <v>73</v>
      </c>
      <c r="B74" s="96" t="s">
        <v>34</v>
      </c>
      <c r="C74" s="95">
        <v>5000</v>
      </c>
      <c r="D74" s="96">
        <v>24.6</v>
      </c>
    </row>
    <row r="75" spans="1:4">
      <c r="A75" s="95">
        <v>74</v>
      </c>
      <c r="B75" s="96" t="s">
        <v>678</v>
      </c>
      <c r="C75" s="95">
        <v>4210</v>
      </c>
      <c r="D75" s="96">
        <v>38.299999999999997</v>
      </c>
    </row>
    <row r="76" spans="1:4">
      <c r="A76" s="95">
        <v>75</v>
      </c>
      <c r="B76" s="96" t="s">
        <v>531</v>
      </c>
      <c r="C76" s="95">
        <v>4060</v>
      </c>
      <c r="D76" s="96">
        <v>37.9</v>
      </c>
    </row>
    <row r="77" spans="1:4">
      <c r="A77" s="95">
        <v>76</v>
      </c>
      <c r="B77" s="96" t="s">
        <v>23</v>
      </c>
      <c r="C77" s="95">
        <v>4000</v>
      </c>
      <c r="D77" s="96">
        <v>35.1</v>
      </c>
    </row>
    <row r="78" spans="1:4">
      <c r="A78" s="95">
        <v>77</v>
      </c>
      <c r="B78" s="96" t="s">
        <v>592</v>
      </c>
      <c r="C78" s="95">
        <v>3190</v>
      </c>
      <c r="D78" s="96">
        <v>29.6</v>
      </c>
    </row>
    <row r="79" spans="1:4">
      <c r="A79" s="95">
        <v>78</v>
      </c>
      <c r="B79" s="96" t="s">
        <v>708</v>
      </c>
      <c r="C79" s="95">
        <v>3100</v>
      </c>
      <c r="D79" s="96">
        <v>40.5</v>
      </c>
    </row>
    <row r="80" spans="1:4">
      <c r="A80" s="95">
        <v>79</v>
      </c>
      <c r="B80" s="96" t="s">
        <v>648</v>
      </c>
      <c r="C80" s="95">
        <v>2700</v>
      </c>
      <c r="D80" s="96">
        <v>36.799999999999997</v>
      </c>
    </row>
    <row r="81" spans="1:4">
      <c r="A81" s="95">
        <v>80</v>
      </c>
      <c r="B81" s="96" t="s">
        <v>699</v>
      </c>
      <c r="C81" s="95">
        <v>2610</v>
      </c>
      <c r="D81" s="96">
        <v>42.5</v>
      </c>
    </row>
    <row r="82" spans="1:4">
      <c r="A82" s="95">
        <v>81</v>
      </c>
      <c r="B82" s="96" t="s">
        <v>533</v>
      </c>
      <c r="C82" s="95">
        <v>2550</v>
      </c>
      <c r="D82" s="96">
        <v>43</v>
      </c>
    </row>
    <row r="83" spans="1:4">
      <c r="A83" s="95">
        <v>82</v>
      </c>
      <c r="B83" s="96" t="s">
        <v>643</v>
      </c>
      <c r="C83" s="95">
        <v>2520</v>
      </c>
      <c r="D83" s="96">
        <v>36</v>
      </c>
    </row>
    <row r="84" spans="1:4">
      <c r="A84" s="95">
        <v>83</v>
      </c>
      <c r="B84" s="96" t="s">
        <v>595</v>
      </c>
      <c r="C84" s="95">
        <v>2190</v>
      </c>
      <c r="D84" s="96">
        <v>34.799999999999997</v>
      </c>
    </row>
    <row r="85" spans="1:4">
      <c r="A85" s="95">
        <v>84</v>
      </c>
      <c r="B85" s="96" t="s">
        <v>683</v>
      </c>
      <c r="C85" s="95">
        <v>1930</v>
      </c>
      <c r="D85" s="96">
        <v>35.700000000000003</v>
      </c>
    </row>
    <row r="86" spans="1:4">
      <c r="A86" s="95">
        <v>85</v>
      </c>
      <c r="B86" s="96" t="s">
        <v>697</v>
      </c>
      <c r="C86" s="95">
        <v>1670</v>
      </c>
      <c r="D86" s="96">
        <v>37.5</v>
      </c>
    </row>
    <row r="87" spans="1:4">
      <c r="A87" s="95">
        <v>86</v>
      </c>
      <c r="B87" s="96" t="s">
        <v>672</v>
      </c>
      <c r="C87" s="95">
        <v>1600</v>
      </c>
      <c r="D87" s="96">
        <v>46</v>
      </c>
    </row>
    <row r="88" spans="1:4">
      <c r="A88" s="95">
        <v>87</v>
      </c>
      <c r="B88" s="96" t="s">
        <v>660</v>
      </c>
      <c r="C88" s="95">
        <v>1510</v>
      </c>
      <c r="D88" s="96">
        <v>37.299999999999997</v>
      </c>
    </row>
    <row r="89" spans="1:4">
      <c r="A89" s="101">
        <v>88</v>
      </c>
      <c r="B89" s="100" t="s">
        <v>55</v>
      </c>
      <c r="C89" s="101">
        <v>1500</v>
      </c>
      <c r="D89" s="100">
        <v>42.4</v>
      </c>
    </row>
  </sheetData>
  <conditionalFormatting sqref="C2:C89">
    <cfRule type="dataBar" priority="2">
      <dataBar>
        <cfvo type="min" val="0"/>
        <cfvo type="max" val="0"/>
        <color rgb="FF638EC6"/>
      </dataBar>
    </cfRule>
  </conditionalFormatting>
  <conditionalFormatting sqref="D2:D89">
    <cfRule type="colorScale" priority="1">
      <colorScale>
        <cfvo type="min" val="0"/>
        <cfvo type="max" val="0"/>
        <color theme="4" tint="0.79998168889431442"/>
        <color theme="4" tint="-0.249977111117893"/>
      </colorScale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Лист21"/>
  <dimension ref="A1:X89"/>
  <sheetViews>
    <sheetView zoomScale="70" workbookViewId="0">
      <selection activeCell="P37" sqref="P37"/>
    </sheetView>
  </sheetViews>
  <sheetFormatPr defaultRowHeight="14.4"/>
  <cols>
    <col min="1" max="1" width="8.88671875" style="65"/>
    <col min="2" max="2" width="13.5546875" style="65" customWidth="1"/>
    <col min="3" max="3" width="8.88671875" style="65"/>
    <col min="4" max="4" width="10.44140625" style="65" customWidth="1"/>
    <col min="5" max="5" width="6.109375" style="65" bestFit="1" customWidth="1"/>
    <col min="6" max="6" width="8.88671875" style="65"/>
    <col min="7" max="7" width="25.77734375" style="65" bestFit="1" customWidth="1"/>
    <col min="8" max="11" width="8.88671875" style="65"/>
    <col min="12" max="12" width="29.77734375" style="65" bestFit="1" customWidth="1"/>
    <col min="13" max="20" width="8.88671875" style="65"/>
    <col min="21" max="21" width="9.21875" style="65" bestFit="1" customWidth="1"/>
    <col min="22" max="22" width="18.44140625" style="65" bestFit="1" customWidth="1"/>
    <col min="23" max="16384" width="8.88671875" style="65"/>
  </cols>
  <sheetData>
    <row r="1" spans="1:24">
      <c r="A1" s="92" t="s">
        <v>0</v>
      </c>
      <c r="B1" s="93" t="s">
        <v>1</v>
      </c>
      <c r="C1" s="94" t="s">
        <v>730</v>
      </c>
      <c r="D1" s="93" t="s">
        <v>510</v>
      </c>
      <c r="E1" s="98" t="s">
        <v>746</v>
      </c>
      <c r="G1" s="131" t="s">
        <v>115</v>
      </c>
      <c r="H1" s="131"/>
      <c r="I1" s="72" t="s">
        <v>120</v>
      </c>
      <c r="U1" s="112"/>
      <c r="V1" s="112"/>
      <c r="W1" s="112"/>
      <c r="X1" s="115"/>
    </row>
    <row r="2" spans="1:24">
      <c r="A2" s="95">
        <v>2</v>
      </c>
      <c r="B2" s="96" t="s">
        <v>4</v>
      </c>
      <c r="C2" s="95">
        <v>83600</v>
      </c>
      <c r="D2" s="96">
        <v>40.5</v>
      </c>
      <c r="E2" s="95" t="e">
        <f t="array" aca="1" ref="E2" ca="1">_xlfn.IFS(AND(C2&gt;AVERAGE($C$2:$C$89),D2&gt;AVERAGE($D$2:$D$89)),"A",AND(C2&gt;AVERAGE($C$2:$C$89),D2&lt;AVERAGE($D$2:$D$89)),"B",AND(C2&lt;AVERAGE($C$2:$C$89),D2&gt;AVERAGE($D$2:$D$89)),"C",AND(C2&lt;AVERAGE($C$2:$C$89),D2&lt;AVERAGE($D$2:$D$89)),"D")</f>
        <v>#NAME?</v>
      </c>
      <c r="G2" s="74" t="s">
        <v>747</v>
      </c>
      <c r="H2" s="74" t="s">
        <v>116</v>
      </c>
      <c r="I2" s="74">
        <f ca="1">COUNTIF($E$2:$E$89,H2)</f>
        <v>0</v>
      </c>
      <c r="U2" s="112"/>
      <c r="V2" s="116"/>
      <c r="W2" s="116"/>
      <c r="X2" s="115"/>
    </row>
    <row r="3" spans="1:24">
      <c r="A3" s="95">
        <v>3</v>
      </c>
      <c r="B3" s="96" t="s">
        <v>520</v>
      </c>
      <c r="C3" s="95">
        <v>76400</v>
      </c>
      <c r="D3" s="96">
        <v>37.299999999999997</v>
      </c>
      <c r="E3" s="95" t="e">
        <f t="array" aca="1" ref="E3" ca="1">_xlfn.IFS(AND(C3&gt;AVERAGE($C$2:$C$89),D3&gt;AVERAGE($D$2:$D$89)),"A",AND(C3&gt;AVERAGE($C$2:$C$89),D3&lt;AVERAGE($D$2:$D$89)),"B",AND(C3&lt;AVERAGE($C$2:$C$89),D3&gt;AVERAGE($D$2:$D$89)),"C",AND(C3&lt;AVERAGE($C$2:$C$89),D3&lt;AVERAGE($D$2:$D$89)),"D")</f>
        <v>#NAME?</v>
      </c>
      <c r="G3" s="74" t="s">
        <v>748</v>
      </c>
      <c r="H3" s="74" t="s">
        <v>117</v>
      </c>
      <c r="I3" s="74">
        <f ca="1">COUNTIF($E$2:$E$89,H3)</f>
        <v>0</v>
      </c>
      <c r="U3" s="112"/>
      <c r="V3" s="116"/>
      <c r="W3" s="116"/>
      <c r="X3" s="115"/>
    </row>
    <row r="4" spans="1:24">
      <c r="A4" s="95">
        <v>7</v>
      </c>
      <c r="B4" s="96" t="s">
        <v>19</v>
      </c>
      <c r="C4" s="95">
        <v>63100</v>
      </c>
      <c r="D4" s="96">
        <v>41.3</v>
      </c>
      <c r="E4" s="95" t="e">
        <f t="array" aca="1" ref="E4" ca="1">_xlfn.IFS(AND(C4&gt;AVERAGE($C$2:$C$89),D4&gt;AVERAGE($D$2:$D$89)),"A",AND(C4&gt;AVERAGE($C$2:$C$89),D4&lt;AVERAGE($D$2:$D$89)),"B",AND(C4&lt;AVERAGE($C$2:$C$89),D4&gt;AVERAGE($D$2:$D$89)),"C",AND(C4&lt;AVERAGE($C$2:$C$89),D4&lt;AVERAGE($D$2:$D$89)),"D")</f>
        <v>#NAME?</v>
      </c>
      <c r="G4" s="74" t="s">
        <v>749</v>
      </c>
      <c r="H4" s="74" t="s">
        <v>118</v>
      </c>
      <c r="I4" s="74">
        <f ca="1">COUNTIF($E$2:$E$89,H4)</f>
        <v>0</v>
      </c>
      <c r="U4" s="112"/>
      <c r="V4" s="116"/>
      <c r="W4" s="116"/>
      <c r="X4" s="115"/>
    </row>
    <row r="5" spans="1:24">
      <c r="A5" s="95">
        <v>10</v>
      </c>
      <c r="B5" s="96" t="s">
        <v>26</v>
      </c>
      <c r="C5" s="95">
        <v>55900</v>
      </c>
      <c r="D5" s="96">
        <v>38.4</v>
      </c>
      <c r="E5" s="95" t="e">
        <f t="array" aca="1" ref="E5" ca="1">_xlfn.IFS(AND(C5&gt;AVERAGE($C$2:$C$89),D5&gt;AVERAGE($D$2:$D$89)),"A",AND(C5&gt;AVERAGE($C$2:$C$89),D5&lt;AVERAGE($D$2:$D$89)),"B",AND(C5&lt;AVERAGE($C$2:$C$89),D5&gt;AVERAGE($D$2:$D$89)),"C",AND(C5&lt;AVERAGE($C$2:$C$89),D5&lt;AVERAGE($D$2:$D$89)),"D")</f>
        <v>#NAME?</v>
      </c>
      <c r="G5" s="74" t="s">
        <v>750</v>
      </c>
      <c r="H5" s="95" t="s">
        <v>119</v>
      </c>
      <c r="I5" s="74">
        <f ca="1">COUNTIF($E$2:$E$89,H5)</f>
        <v>0</v>
      </c>
      <c r="U5" s="112"/>
      <c r="V5" s="116"/>
      <c r="W5" s="116"/>
      <c r="X5" s="115"/>
    </row>
    <row r="6" spans="1:24">
      <c r="A6" s="95">
        <v>11</v>
      </c>
      <c r="B6" s="96" t="s">
        <v>18</v>
      </c>
      <c r="C6" s="95">
        <v>55500</v>
      </c>
      <c r="D6" s="96">
        <v>37.5</v>
      </c>
      <c r="E6" s="95" t="e">
        <f t="array" aca="1" ref="E6" ca="1">_xlfn.IFS(AND(C6&gt;AVERAGE($C$2:$C$89),D6&gt;AVERAGE($D$2:$D$89)),"A",AND(C6&gt;AVERAGE($C$2:$C$89),D6&lt;AVERAGE($D$2:$D$89)),"B",AND(C6&lt;AVERAGE($C$2:$C$89),D6&gt;AVERAGE($D$2:$D$89)),"C",AND(C6&lt;AVERAGE($C$2:$C$89),D6&lt;AVERAGE($D$2:$D$89)),"D")</f>
        <v>#NAME?</v>
      </c>
      <c r="U6" s="112"/>
      <c r="V6" s="116"/>
      <c r="W6" s="116"/>
      <c r="X6" s="115"/>
    </row>
    <row r="7" spans="1:24">
      <c r="A7" s="95">
        <v>13</v>
      </c>
      <c r="B7" s="96" t="s">
        <v>22</v>
      </c>
      <c r="C7" s="95">
        <v>51900</v>
      </c>
      <c r="D7" s="96">
        <v>36.4</v>
      </c>
      <c r="E7" s="95" t="e">
        <f t="array" aca="1" ref="E7" ca="1">_xlfn.IFS(AND(C7&gt;AVERAGE($C$2:$C$89),D7&gt;AVERAGE($D$2:$D$89)),"A",AND(C7&gt;AVERAGE($C$2:$C$89),D7&lt;AVERAGE($D$2:$D$89)),"B",AND(C7&lt;AVERAGE($C$2:$C$89),D7&gt;AVERAGE($D$2:$D$89)),"C",AND(C7&lt;AVERAGE($C$2:$C$89),D7&lt;AVERAGE($D$2:$D$89)),"D")</f>
        <v>#NAME?</v>
      </c>
      <c r="U7" s="112"/>
      <c r="V7" s="116"/>
      <c r="W7" s="116"/>
      <c r="X7" s="115"/>
    </row>
    <row r="8" spans="1:24">
      <c r="A8" s="95">
        <v>14</v>
      </c>
      <c r="B8" s="96" t="s">
        <v>46</v>
      </c>
      <c r="C8" s="95">
        <v>49900</v>
      </c>
      <c r="D8" s="96">
        <v>35.799999999999997</v>
      </c>
      <c r="E8" s="95" t="e">
        <f t="array" aca="1" ref="E8" ca="1">_xlfn.IFS(AND(C8&gt;AVERAGE($C$2:$C$89),D8&gt;AVERAGE($D$2:$D$89)),"A",AND(C8&gt;AVERAGE($C$2:$C$89),D8&lt;AVERAGE($D$2:$D$89)),"B",AND(C8&lt;AVERAGE($C$2:$C$89),D8&gt;AVERAGE($D$2:$D$89)),"C",AND(C8&lt;AVERAGE($C$2:$C$89),D8&lt;AVERAGE($D$2:$D$89)),"D")</f>
        <v>#NAME?</v>
      </c>
      <c r="U8" s="112"/>
      <c r="V8" s="116"/>
      <c r="W8" s="116"/>
      <c r="X8" s="115"/>
    </row>
    <row r="9" spans="1:24">
      <c r="A9" s="95">
        <v>16</v>
      </c>
      <c r="B9" s="96" t="s">
        <v>10</v>
      </c>
      <c r="C9" s="95">
        <v>49500</v>
      </c>
      <c r="D9" s="96">
        <v>46.7</v>
      </c>
      <c r="E9" s="95" t="e">
        <f t="array" aca="1" ref="E9" ca="1">_xlfn.IFS(AND(C9&gt;AVERAGE($C$2:$C$89),D9&gt;AVERAGE($D$2:$D$89)),"A",AND(C9&gt;AVERAGE($C$2:$C$89),D9&lt;AVERAGE($D$2:$D$89)),"B",AND(C9&lt;AVERAGE($C$2:$C$89),D9&gt;AVERAGE($D$2:$D$89)),"C",AND(C9&lt;AVERAGE($C$2:$C$89),D9&lt;AVERAGE($D$2:$D$89)),"D")</f>
        <v>#NAME?</v>
      </c>
      <c r="U9" s="112"/>
      <c r="V9" s="116"/>
      <c r="W9" s="116"/>
      <c r="X9" s="115"/>
    </row>
    <row r="10" spans="1:24">
      <c r="A10" s="95">
        <v>18</v>
      </c>
      <c r="B10" s="96" t="s">
        <v>16</v>
      </c>
      <c r="C10" s="95">
        <v>46700</v>
      </c>
      <c r="D10" s="96">
        <v>41.9</v>
      </c>
      <c r="E10" s="95" t="e">
        <f t="array" aca="1" ref="E10" ca="1">_xlfn.IFS(AND(C10&gt;AVERAGE($C$2:$C$89),D10&gt;AVERAGE($D$2:$D$89)),"A",AND(C10&gt;AVERAGE($C$2:$C$89),D10&lt;AVERAGE($D$2:$D$89)),"B",AND(C10&lt;AVERAGE($C$2:$C$89),D10&gt;AVERAGE($D$2:$D$89)),"C",AND(C10&lt;AVERAGE($C$2:$C$89),D10&lt;AVERAGE($D$2:$D$89)),"D")</f>
        <v>#NAME?</v>
      </c>
      <c r="U10" s="112"/>
      <c r="V10" s="116"/>
      <c r="W10" s="116"/>
      <c r="X10" s="115"/>
    </row>
    <row r="11" spans="1:24">
      <c r="A11" s="95">
        <v>20</v>
      </c>
      <c r="B11" s="96" t="s">
        <v>54</v>
      </c>
      <c r="C11" s="95">
        <v>43300</v>
      </c>
      <c r="D11" s="96">
        <v>48.9</v>
      </c>
      <c r="E11" s="95" t="e">
        <f t="array" aca="1" ref="E11" ca="1">_xlfn.IFS(AND(C11&gt;AVERAGE($C$2:$C$89),D11&gt;AVERAGE($D$2:$D$89)),"A",AND(C11&gt;AVERAGE($C$2:$C$89),D11&lt;AVERAGE($D$2:$D$89)),"B",AND(C11&lt;AVERAGE($C$2:$C$89),D11&gt;AVERAGE($D$2:$D$89)),"C",AND(C11&lt;AVERAGE($C$2:$C$89),D11&lt;AVERAGE($D$2:$D$89)),"D")</f>
        <v>#NAME?</v>
      </c>
      <c r="U11" s="112"/>
      <c r="V11" s="116"/>
      <c r="W11" s="116"/>
      <c r="X11" s="115"/>
    </row>
    <row r="12" spans="1:24">
      <c r="A12" s="95">
        <v>21</v>
      </c>
      <c r="B12" s="96" t="s">
        <v>71</v>
      </c>
      <c r="C12" s="95">
        <v>41900</v>
      </c>
      <c r="D12" s="96">
        <v>48</v>
      </c>
      <c r="E12" s="95" t="e">
        <f t="array" aca="1" ref="E12" ca="1">_xlfn.IFS(AND(C12&gt;AVERAGE($C$2:$C$89),D12&gt;AVERAGE($D$2:$D$89)),"A",AND(C12&gt;AVERAGE($C$2:$C$89),D12&lt;AVERAGE($D$2:$D$89)),"B",AND(C12&lt;AVERAGE($C$2:$C$89),D12&gt;AVERAGE($D$2:$D$89)),"C",AND(C12&lt;AVERAGE($C$2:$C$89),D12&lt;AVERAGE($D$2:$D$89)),"D")</f>
        <v>#NAME?</v>
      </c>
      <c r="U12" s="112"/>
      <c r="V12" s="116"/>
      <c r="W12" s="116"/>
      <c r="X12" s="115"/>
    </row>
    <row r="13" spans="1:24">
      <c r="A13" s="95">
        <v>23</v>
      </c>
      <c r="B13" s="96" t="s">
        <v>29</v>
      </c>
      <c r="C13" s="95">
        <v>41500</v>
      </c>
      <c r="D13" s="96">
        <v>37.200000000000003</v>
      </c>
      <c r="E13" s="95" t="e">
        <f t="array" aca="1" ref="E13" ca="1">_xlfn.IFS(AND(C13&gt;AVERAGE($C$2:$C$89),D13&gt;AVERAGE($D$2:$D$89)),"A",AND(C13&gt;AVERAGE($C$2:$C$89),D13&lt;AVERAGE($D$2:$D$89)),"B",AND(C13&lt;AVERAGE($C$2:$C$89),D13&gt;AVERAGE($D$2:$D$89)),"C",AND(C13&lt;AVERAGE($C$2:$C$89),D13&lt;AVERAGE($D$2:$D$89)),"D")</f>
        <v>#NAME?</v>
      </c>
      <c r="U13" s="112"/>
      <c r="V13" s="116"/>
      <c r="W13" s="116"/>
      <c r="X13" s="115"/>
    </row>
    <row r="14" spans="1:24">
      <c r="A14" s="95">
        <v>25</v>
      </c>
      <c r="B14" s="96" t="s">
        <v>93</v>
      </c>
      <c r="C14" s="95">
        <v>39300</v>
      </c>
      <c r="D14" s="96">
        <v>38.799999999999997</v>
      </c>
      <c r="E14" s="95" t="e">
        <f t="array" aca="1" ref="E14" ca="1">_xlfn.IFS(AND(C14&gt;AVERAGE($C$2:$C$89),D14&gt;AVERAGE($D$2:$D$89)),"A",AND(C14&gt;AVERAGE($C$2:$C$89),D14&lt;AVERAGE($D$2:$D$89)),"B",AND(C14&lt;AVERAGE($C$2:$C$89),D14&gt;AVERAGE($D$2:$D$89)),"C",AND(C14&lt;AVERAGE($C$2:$C$89),D14&lt;AVERAGE($D$2:$D$89)),"D")</f>
        <v>#NAME?</v>
      </c>
      <c r="U14" s="112"/>
      <c r="V14" s="112"/>
      <c r="W14" s="112"/>
      <c r="X14" s="115"/>
    </row>
    <row r="15" spans="1:24">
      <c r="A15" s="95">
        <v>26</v>
      </c>
      <c r="B15" s="96" t="s">
        <v>570</v>
      </c>
      <c r="C15" s="95">
        <v>37500</v>
      </c>
      <c r="D15" s="96">
        <v>38.299999999999997</v>
      </c>
      <c r="E15" s="95" t="e">
        <f t="array" aca="1" ref="E15" ca="1">_xlfn.IFS(AND(C15&gt;AVERAGE($C$2:$C$89),D15&gt;AVERAGE($D$2:$D$89)),"A",AND(C15&gt;AVERAGE($C$2:$C$89),D15&lt;AVERAGE($D$2:$D$89)),"B",AND(C15&lt;AVERAGE($C$2:$C$89),D15&gt;AVERAGE($D$2:$D$89)),"C",AND(C15&lt;AVERAGE($C$2:$C$89),D15&lt;AVERAGE($D$2:$D$89)),"D")</f>
        <v>#NAME?</v>
      </c>
      <c r="U15" s="112"/>
      <c r="V15" s="112"/>
      <c r="W15" s="112"/>
      <c r="X15" s="115"/>
    </row>
    <row r="16" spans="1:24">
      <c r="A16" s="95">
        <v>27</v>
      </c>
      <c r="B16" s="96" t="s">
        <v>70</v>
      </c>
      <c r="C16" s="95">
        <v>37300</v>
      </c>
      <c r="D16" s="96">
        <v>36</v>
      </c>
      <c r="E16" s="95" t="e">
        <f t="array" aca="1" ref="E16" ca="1">_xlfn.IFS(AND(C16&gt;AVERAGE($C$2:$C$89),D16&gt;AVERAGE($D$2:$D$89)),"A",AND(C16&gt;AVERAGE($C$2:$C$89),D16&lt;AVERAGE($D$2:$D$89)),"B",AND(C16&lt;AVERAGE($C$2:$C$89),D16&gt;AVERAGE($D$2:$D$89)),"C",AND(C16&lt;AVERAGE($C$2:$C$89),D16&lt;AVERAGE($D$2:$D$89)),"D")</f>
        <v>#NAME?</v>
      </c>
    </row>
    <row r="17" spans="1:5">
      <c r="A17" s="95">
        <v>28</v>
      </c>
      <c r="B17" s="96" t="s">
        <v>20</v>
      </c>
      <c r="C17" s="95">
        <v>36800</v>
      </c>
      <c r="D17" s="96">
        <v>41.2</v>
      </c>
      <c r="E17" s="95" t="e">
        <f t="array" aca="1" ref="E17" ca="1">_xlfn.IFS(AND(C17&gt;AVERAGE($C$2:$C$89),D17&gt;AVERAGE($D$2:$D$89)),"A",AND(C17&gt;AVERAGE($C$2:$C$89),D17&lt;AVERAGE($D$2:$D$89)),"B",AND(C17&lt;AVERAGE($C$2:$C$89),D17&gt;AVERAGE($D$2:$D$89)),"C",AND(C17&lt;AVERAGE($C$2:$C$89),D17&lt;AVERAGE($D$2:$D$89)),"D")</f>
        <v>#NAME?</v>
      </c>
    </row>
    <row r="18" spans="1:5">
      <c r="A18" s="95">
        <v>32</v>
      </c>
      <c r="B18" s="96" t="s">
        <v>73</v>
      </c>
      <c r="C18" s="95">
        <v>33400</v>
      </c>
      <c r="D18" s="96">
        <v>53.9</v>
      </c>
      <c r="E18" s="95" t="e">
        <f t="array" aca="1" ref="E18" ca="1">_xlfn.IFS(AND(C18&gt;AVERAGE($C$2:$C$89),D18&gt;AVERAGE($D$2:$D$89)),"A",AND(C18&gt;AVERAGE($C$2:$C$89),D18&lt;AVERAGE($D$2:$D$89)),"B",AND(C18&lt;AVERAGE($C$2:$C$89),D18&gt;AVERAGE($D$2:$D$89)),"C",AND(C18&lt;AVERAGE($C$2:$C$89),D18&lt;AVERAGE($D$2:$D$89)),"D")</f>
        <v>#NAME?</v>
      </c>
    </row>
    <row r="19" spans="1:5">
      <c r="A19" s="95">
        <v>33</v>
      </c>
      <c r="B19" s="96" t="s">
        <v>94</v>
      </c>
      <c r="C19" s="95">
        <v>30800</v>
      </c>
      <c r="D19" s="96">
        <v>50.4</v>
      </c>
      <c r="E19" s="95" t="e">
        <f t="array" aca="1" ref="E19" ca="1">_xlfn.IFS(AND(C19&gt;AVERAGE($C$2:$C$89),D19&gt;AVERAGE($D$2:$D$89)),"A",AND(C19&gt;AVERAGE($C$2:$C$89),D19&lt;AVERAGE($D$2:$D$89)),"B",AND(C19&lt;AVERAGE($C$2:$C$89),D19&gt;AVERAGE($D$2:$D$89)),"C",AND(C19&lt;AVERAGE($C$2:$C$89),D19&lt;AVERAGE($D$2:$D$89)),"D")</f>
        <v>#NAME?</v>
      </c>
    </row>
    <row r="20" spans="1:5">
      <c r="A20" s="95">
        <v>34</v>
      </c>
      <c r="B20" s="96" t="s">
        <v>6</v>
      </c>
      <c r="C20" s="95">
        <v>28800</v>
      </c>
      <c r="D20" s="96">
        <v>46</v>
      </c>
      <c r="E20" s="95" t="e">
        <f t="array" aca="1" ref="E20" ca="1">_xlfn.IFS(AND(C20&gt;AVERAGE($C$2:$C$89),D20&gt;AVERAGE($D$2:$D$89)),"A",AND(C20&gt;AVERAGE($C$2:$C$89),D20&lt;AVERAGE($D$2:$D$89)),"B",AND(C20&lt;AVERAGE($C$2:$C$89),D20&gt;AVERAGE($D$2:$D$89)),"C",AND(C20&lt;AVERAGE($C$2:$C$89),D20&lt;AVERAGE($D$2:$D$89)),"D")</f>
        <v>#NAME?</v>
      </c>
    </row>
    <row r="21" spans="1:5">
      <c r="A21" s="95">
        <v>35</v>
      </c>
      <c r="B21" s="96" t="s">
        <v>38</v>
      </c>
      <c r="C21" s="95">
        <v>26500</v>
      </c>
      <c r="D21" s="96">
        <v>41.4</v>
      </c>
      <c r="E21" s="95" t="e">
        <f t="array" aca="1" ref="E21" ca="1">_xlfn.IFS(AND(C21&gt;AVERAGE($C$2:$C$89),D21&gt;AVERAGE($D$2:$D$89)),"A",AND(C21&gt;AVERAGE($C$2:$C$89),D21&lt;AVERAGE($D$2:$D$89)),"B",AND(C21&lt;AVERAGE($C$2:$C$89),D21&gt;AVERAGE($D$2:$D$89)),"C",AND(C21&lt;AVERAGE($C$2:$C$89),D21&lt;AVERAGE($D$2:$D$89)),"D")</f>
        <v>#NAME?</v>
      </c>
    </row>
    <row r="22" spans="1:5">
      <c r="A22" s="95">
        <v>1</v>
      </c>
      <c r="B22" s="96" t="s">
        <v>517</v>
      </c>
      <c r="C22" s="95">
        <v>87700</v>
      </c>
      <c r="D22" s="96">
        <v>34.799999999999997</v>
      </c>
      <c r="E22" s="95" t="e">
        <f t="array" aca="1" ref="E22" ca="1">_xlfn.IFS(AND(C22&gt;AVERAGE($C$2:$C$89),D22&gt;AVERAGE($D$2:$D$89)),"A",AND(C22&gt;AVERAGE($C$2:$C$89),D22&lt;AVERAGE($D$2:$D$89)),"B",AND(C22&lt;AVERAGE($C$2:$C$89),D22&gt;AVERAGE($D$2:$D$89)),"C",AND(C22&lt;AVERAGE($C$2:$C$89),D22&lt;AVERAGE($D$2:$D$89)),"D")</f>
        <v>#NAME?</v>
      </c>
    </row>
    <row r="23" spans="1:5">
      <c r="A23" s="95">
        <v>4</v>
      </c>
      <c r="B23" s="96" t="s">
        <v>28</v>
      </c>
      <c r="C23" s="95">
        <v>69600</v>
      </c>
      <c r="D23" s="96">
        <v>30.6</v>
      </c>
      <c r="E23" s="95" t="e">
        <f t="array" aca="1" ref="E23" ca="1">_xlfn.IFS(AND(C23&gt;AVERAGE($C$2:$C$89),D23&gt;AVERAGE($D$2:$D$89)),"A",AND(C23&gt;AVERAGE($C$2:$C$89),D23&lt;AVERAGE($D$2:$D$89)),"B",AND(C23&lt;AVERAGE($C$2:$C$89),D23&gt;AVERAGE($D$2:$D$89)),"C",AND(C23&lt;AVERAGE($C$2:$C$89),D23&lt;AVERAGE($D$2:$D$89)),"D")</f>
        <v>#NAME?</v>
      </c>
    </row>
    <row r="24" spans="1:5">
      <c r="A24" s="95">
        <v>5</v>
      </c>
      <c r="B24" s="96" t="s">
        <v>13</v>
      </c>
      <c r="C24" s="95">
        <v>67900</v>
      </c>
      <c r="D24" s="96">
        <v>30</v>
      </c>
      <c r="E24" s="95" t="e">
        <f t="array" aca="1" ref="E24" ca="1">_xlfn.IFS(AND(C24&gt;AVERAGE($C$2:$C$89),D24&gt;AVERAGE($D$2:$D$89)),"A",AND(C24&gt;AVERAGE($C$2:$C$89),D24&lt;AVERAGE($D$2:$D$89)),"B",AND(C24&lt;AVERAGE($C$2:$C$89),D24&gt;AVERAGE($D$2:$D$89)),"C",AND(C24&lt;AVERAGE($C$2:$C$89),D24&lt;AVERAGE($D$2:$D$89)),"D")</f>
        <v>#NAME?</v>
      </c>
    </row>
    <row r="25" spans="1:5">
      <c r="A25" s="95">
        <v>6</v>
      </c>
      <c r="B25" s="96" t="s">
        <v>7</v>
      </c>
      <c r="C25" s="95">
        <v>64600</v>
      </c>
      <c r="D25" s="96">
        <v>29.6</v>
      </c>
      <c r="E25" s="95" t="e">
        <f t="array" aca="1" ref="E25" ca="1">_xlfn.IFS(AND(C25&gt;AVERAGE($C$2:$C$89),D25&gt;AVERAGE($D$2:$D$89)),"A",AND(C25&gt;AVERAGE($C$2:$C$89),D25&lt;AVERAGE($D$2:$D$89)),"B",AND(C25&lt;AVERAGE($C$2:$C$89),D25&gt;AVERAGE($D$2:$D$89)),"C",AND(C25&lt;AVERAGE($C$2:$C$89),D25&lt;AVERAGE($D$2:$D$89)),"D")</f>
        <v>#NAME?</v>
      </c>
    </row>
    <row r="26" spans="1:5">
      <c r="A26" s="95">
        <v>8</v>
      </c>
      <c r="B26" s="96" t="s">
        <v>37</v>
      </c>
      <c r="C26" s="95">
        <v>62600</v>
      </c>
      <c r="D26" s="96">
        <v>30.8</v>
      </c>
      <c r="E26" s="95" t="e">
        <f t="array" aca="1" ref="E26" ca="1">_xlfn.IFS(AND(C26&gt;AVERAGE($C$2:$C$89),D26&gt;AVERAGE($D$2:$D$89)),"A",AND(C26&gt;AVERAGE($C$2:$C$89),D26&lt;AVERAGE($D$2:$D$89)),"B",AND(C26&lt;AVERAGE($C$2:$C$89),D26&gt;AVERAGE($D$2:$D$89)),"C",AND(C26&lt;AVERAGE($C$2:$C$89),D26&lt;AVERAGE($D$2:$D$89)),"D")</f>
        <v>#NAME?</v>
      </c>
    </row>
    <row r="27" spans="1:5">
      <c r="A27" s="95">
        <v>9</v>
      </c>
      <c r="B27" s="96" t="s">
        <v>8</v>
      </c>
      <c r="C27" s="95">
        <v>58400</v>
      </c>
      <c r="D27" s="96">
        <v>32.700000000000003</v>
      </c>
      <c r="E27" s="95" t="e">
        <f t="array" aca="1" ref="E27" ca="1">_xlfn.IFS(AND(C27&gt;AVERAGE($C$2:$C$89),D27&gt;AVERAGE($D$2:$D$89)),"A",AND(C27&gt;AVERAGE($C$2:$C$89),D27&lt;AVERAGE($D$2:$D$89)),"B",AND(C27&lt;AVERAGE($C$2:$C$89),D27&gt;AVERAGE($D$2:$D$89)),"C",AND(C27&lt;AVERAGE($C$2:$C$89),D27&lt;AVERAGE($D$2:$D$89)),"D")</f>
        <v>#NAME?</v>
      </c>
    </row>
    <row r="28" spans="1:5">
      <c r="A28" s="95">
        <v>12</v>
      </c>
      <c r="B28" s="96" t="s">
        <v>545</v>
      </c>
      <c r="C28" s="95">
        <v>54600</v>
      </c>
      <c r="D28" s="96">
        <v>35.700000000000003</v>
      </c>
      <c r="E28" s="95" t="e">
        <f t="array" aca="1" ref="E28" ca="1">_xlfn.IFS(AND(C28&gt;AVERAGE($C$2:$C$89),D28&gt;AVERAGE($D$2:$D$89)),"A",AND(C28&gt;AVERAGE($C$2:$C$89),D28&lt;AVERAGE($D$2:$D$89)),"B",AND(C28&lt;AVERAGE($C$2:$C$89),D28&gt;AVERAGE($D$2:$D$89)),"C",AND(C28&lt;AVERAGE($C$2:$C$89),D28&lt;AVERAGE($D$2:$D$89)),"D")</f>
        <v>#NAME?</v>
      </c>
    </row>
    <row r="29" spans="1:5">
      <c r="A29" s="95">
        <v>15</v>
      </c>
      <c r="B29" s="96" t="s">
        <v>15</v>
      </c>
      <c r="C29" s="95">
        <v>49900</v>
      </c>
      <c r="D29" s="96">
        <v>29.6</v>
      </c>
      <c r="E29" s="95" t="e">
        <f t="array" aca="1" ref="E29" ca="1">_xlfn.IFS(AND(C29&gt;AVERAGE($C$2:$C$89),D29&gt;AVERAGE($D$2:$D$89)),"A",AND(C29&gt;AVERAGE($C$2:$C$89),D29&lt;AVERAGE($D$2:$D$89)),"B",AND(C29&lt;AVERAGE($C$2:$C$89),D29&gt;AVERAGE($D$2:$D$89)),"C",AND(C29&lt;AVERAGE($C$2:$C$89),D29&lt;AVERAGE($D$2:$D$89)),"D")</f>
        <v>#NAME?</v>
      </c>
    </row>
    <row r="30" spans="1:5">
      <c r="A30" s="95">
        <v>17</v>
      </c>
      <c r="B30" s="96" t="s">
        <v>24</v>
      </c>
      <c r="C30" s="95">
        <v>48400</v>
      </c>
      <c r="D30" s="96">
        <v>30.1</v>
      </c>
      <c r="E30" s="95" t="e">
        <f t="array" aca="1" ref="E30" ca="1">_xlfn.IFS(AND(C30&gt;AVERAGE($C$2:$C$89),D30&gt;AVERAGE($D$2:$D$89)),"A",AND(C30&gt;AVERAGE($C$2:$C$89),D30&lt;AVERAGE($D$2:$D$89)),"B",AND(C30&lt;AVERAGE($C$2:$C$89),D30&gt;AVERAGE($D$2:$D$89)),"C",AND(C30&lt;AVERAGE($C$2:$C$89),D30&lt;AVERAGE($D$2:$D$89)),"D")</f>
        <v>#NAME?</v>
      </c>
    </row>
    <row r="31" spans="1:5">
      <c r="A31" s="95">
        <v>19</v>
      </c>
      <c r="B31" s="96" t="s">
        <v>35</v>
      </c>
      <c r="C31" s="95">
        <v>45800</v>
      </c>
      <c r="D31" s="96">
        <v>35.1</v>
      </c>
      <c r="E31" s="95" t="e">
        <f t="array" aca="1" ref="E31" ca="1">_xlfn.IFS(AND(C31&gt;AVERAGE($C$2:$C$89),D31&gt;AVERAGE($D$2:$D$89)),"A",AND(C31&gt;AVERAGE($C$2:$C$89),D31&lt;AVERAGE($D$2:$D$89)),"B",AND(C31&lt;AVERAGE($C$2:$C$89),D31&gt;AVERAGE($D$2:$D$89)),"C",AND(C31&lt;AVERAGE($C$2:$C$89),D31&lt;AVERAGE($D$2:$D$89)),"D")</f>
        <v>#NAME?</v>
      </c>
    </row>
    <row r="32" spans="1:5">
      <c r="A32" s="95">
        <v>22</v>
      </c>
      <c r="B32" s="96" t="s">
        <v>78</v>
      </c>
      <c r="C32" s="95">
        <v>41900</v>
      </c>
      <c r="D32" s="96">
        <v>27.2</v>
      </c>
      <c r="E32" s="95" t="e">
        <f t="array" aca="1" ref="E32" ca="1">_xlfn.IFS(AND(C32&gt;AVERAGE($C$2:$C$89),D32&gt;AVERAGE($D$2:$D$89)),"A",AND(C32&gt;AVERAGE($C$2:$C$89),D32&lt;AVERAGE($D$2:$D$89)),"B",AND(C32&lt;AVERAGE($C$2:$C$89),D32&gt;AVERAGE($D$2:$D$89)),"C",AND(C32&lt;AVERAGE($C$2:$C$89),D32&lt;AVERAGE($D$2:$D$89)),"D")</f>
        <v>#NAME?</v>
      </c>
    </row>
    <row r="33" spans="1:5">
      <c r="A33" s="95">
        <v>24</v>
      </c>
      <c r="B33" s="96" t="s">
        <v>51</v>
      </c>
      <c r="C33" s="95">
        <v>40400</v>
      </c>
      <c r="D33" s="96">
        <v>30.2</v>
      </c>
      <c r="E33" s="95" t="e">
        <f t="array" aca="1" ref="E33" ca="1">_xlfn.IFS(AND(C33&gt;AVERAGE($C$2:$C$89),D33&gt;AVERAGE($D$2:$D$89)),"A",AND(C33&gt;AVERAGE($C$2:$C$89),D33&lt;AVERAGE($D$2:$D$89)),"B",AND(C33&lt;AVERAGE($C$2:$C$89),D33&gt;AVERAGE($D$2:$D$89)),"C",AND(C33&lt;AVERAGE($C$2:$C$89),D33&lt;AVERAGE($D$2:$D$89)),"D")</f>
        <v>#NAME?</v>
      </c>
    </row>
    <row r="34" spans="1:5">
      <c r="A34" s="95">
        <v>29</v>
      </c>
      <c r="B34" s="96" t="s">
        <v>89</v>
      </c>
      <c r="C34" s="95">
        <v>36500</v>
      </c>
      <c r="D34" s="96">
        <v>29.6</v>
      </c>
      <c r="E34" s="95" t="e">
        <f t="array" aca="1" ref="E34" ca="1">_xlfn.IFS(AND(C34&gt;AVERAGE($C$2:$C$89),D34&gt;AVERAGE($D$2:$D$89)),"A",AND(C34&gt;AVERAGE($C$2:$C$89),D34&lt;AVERAGE($D$2:$D$89)),"B",AND(C34&lt;AVERAGE($C$2:$C$89),D34&gt;AVERAGE($D$2:$D$89)),"C",AND(C34&lt;AVERAGE($C$2:$C$89),D34&lt;AVERAGE($D$2:$D$89)),"D")</f>
        <v>#NAME?</v>
      </c>
    </row>
    <row r="35" spans="1:5">
      <c r="A35" s="95">
        <v>30</v>
      </c>
      <c r="B35" s="96" t="s">
        <v>575</v>
      </c>
      <c r="C35" s="95">
        <v>35200</v>
      </c>
      <c r="D35" s="96">
        <v>35.1</v>
      </c>
      <c r="E35" s="95" t="e">
        <f t="array" aca="1" ref="E35" ca="1">_xlfn.IFS(AND(C35&gt;AVERAGE($C$2:$C$89),D35&gt;AVERAGE($D$2:$D$89)),"A",AND(C35&gt;AVERAGE($C$2:$C$89),D35&lt;AVERAGE($D$2:$D$89)),"B",AND(C35&lt;AVERAGE($C$2:$C$89),D35&gt;AVERAGE($D$2:$D$89)),"C",AND(C35&lt;AVERAGE($C$2:$C$89),D35&lt;AVERAGE($D$2:$D$89)),"D")</f>
        <v>#NAME?</v>
      </c>
    </row>
    <row r="36" spans="1:5">
      <c r="A36" s="95">
        <v>31</v>
      </c>
      <c r="B36" s="96" t="s">
        <v>86</v>
      </c>
      <c r="C36" s="95">
        <v>33600</v>
      </c>
      <c r="D36" s="96">
        <v>33.700000000000003</v>
      </c>
      <c r="E36" s="95" t="e">
        <f t="array" aca="1" ref="E36" ca="1">_xlfn.IFS(AND(C36&gt;AVERAGE($C$2:$C$89),D36&gt;AVERAGE($D$2:$D$89)),"A",AND(C36&gt;AVERAGE($C$2:$C$89),D36&lt;AVERAGE($D$2:$D$89)),"B",AND(C36&lt;AVERAGE($C$2:$C$89),D36&gt;AVERAGE($D$2:$D$89)),"C",AND(C36&lt;AVERAGE($C$2:$C$89),D36&lt;AVERAGE($D$2:$D$89)),"D")</f>
        <v>#NAME?</v>
      </c>
    </row>
    <row r="37" spans="1:5">
      <c r="A37" s="95">
        <v>40</v>
      </c>
      <c r="B37" s="96" t="s">
        <v>85</v>
      </c>
      <c r="C37" s="95">
        <v>21500</v>
      </c>
      <c r="D37" s="96">
        <v>38.6</v>
      </c>
      <c r="E37" s="95" t="e">
        <f t="array" aca="1" ref="E37" ca="1">_xlfn.IFS(AND(C37&gt;AVERAGE($C$2:$C$89),D37&gt;AVERAGE($D$2:$D$89)),"A",AND(C37&gt;AVERAGE($C$2:$C$89),D37&lt;AVERAGE($D$2:$D$89)),"B",AND(C37&lt;AVERAGE($C$2:$C$89),D37&gt;AVERAGE($D$2:$D$89)),"C",AND(C37&lt;AVERAGE($C$2:$C$89),D37&lt;AVERAGE($D$2:$D$89)),"D")</f>
        <v>#NAME?</v>
      </c>
    </row>
    <row r="38" spans="1:5">
      <c r="A38" s="95">
        <v>42</v>
      </c>
      <c r="B38" s="96" t="s">
        <v>58</v>
      </c>
      <c r="C38" s="95">
        <v>20700</v>
      </c>
      <c r="D38" s="96">
        <v>42.5</v>
      </c>
      <c r="E38" s="95" t="e">
        <f t="array" aca="1" ref="E38" ca="1">_xlfn.IFS(AND(C38&gt;AVERAGE($C$2:$C$89),D38&gt;AVERAGE($D$2:$D$89)),"A",AND(C38&gt;AVERAGE($C$2:$C$89),D38&lt;AVERAGE($D$2:$D$89)),"B",AND(C38&lt;AVERAGE($C$2:$C$89),D38&gt;AVERAGE($D$2:$D$89)),"C",AND(C38&lt;AVERAGE($C$2:$C$89),D38&lt;AVERAGE($D$2:$D$89)),"D")</f>
        <v>#NAME?</v>
      </c>
    </row>
    <row r="39" spans="1:5">
      <c r="A39" s="95">
        <v>44</v>
      </c>
      <c r="B39" s="96" t="s">
        <v>91</v>
      </c>
      <c r="C39" s="95">
        <v>20200</v>
      </c>
      <c r="D39" s="96">
        <v>38.6</v>
      </c>
      <c r="E39" s="95" t="e">
        <f t="array" aca="1" ref="E39" ca="1">_xlfn.IFS(AND(C39&gt;AVERAGE($C$2:$C$89),D39&gt;AVERAGE($D$2:$D$89)),"A",AND(C39&gt;AVERAGE($C$2:$C$89),D39&lt;AVERAGE($D$2:$D$89)),"B",AND(C39&lt;AVERAGE($C$2:$C$89),D39&gt;AVERAGE($D$2:$D$89)),"C",AND(C39&lt;AVERAGE($C$2:$C$89),D39&lt;AVERAGE($D$2:$D$89)),"D")</f>
        <v>#NAME?</v>
      </c>
    </row>
    <row r="40" spans="1:5">
      <c r="A40" s="95">
        <v>51</v>
      </c>
      <c r="B40" s="96" t="s">
        <v>76</v>
      </c>
      <c r="C40" s="95">
        <v>14700</v>
      </c>
      <c r="D40" s="96">
        <v>43.7</v>
      </c>
      <c r="E40" s="95" t="e">
        <f t="array" aca="1" ref="E40" ca="1">_xlfn.IFS(AND(C40&gt;AVERAGE($C$2:$C$89),D40&gt;AVERAGE($D$2:$D$89)),"A",AND(C40&gt;AVERAGE($C$2:$C$89),D40&lt;AVERAGE($D$2:$D$89)),"B",AND(C40&lt;AVERAGE($C$2:$C$89),D40&gt;AVERAGE($D$2:$D$89)),"C",AND(C40&lt;AVERAGE($C$2:$C$89),D40&lt;AVERAGE($D$2:$D$89)),"D")</f>
        <v>#NAME?</v>
      </c>
    </row>
    <row r="41" spans="1:5">
      <c r="A41" s="95">
        <v>52</v>
      </c>
      <c r="B41" s="96" t="s">
        <v>25</v>
      </c>
      <c r="C41" s="95">
        <v>14200</v>
      </c>
      <c r="D41" s="96">
        <v>42</v>
      </c>
      <c r="E41" s="95" t="e">
        <f t="array" aca="1" ref="E41" ca="1">_xlfn.IFS(AND(C41&gt;AVERAGE($C$2:$C$89),D41&gt;AVERAGE($D$2:$D$89)),"A",AND(C41&gt;AVERAGE($C$2:$C$89),D41&lt;AVERAGE($D$2:$D$89)),"B",AND(C41&lt;AVERAGE($C$2:$C$89),D41&gt;AVERAGE($D$2:$D$89)),"C",AND(C41&lt;AVERAGE($C$2:$C$89),D41&lt;AVERAGE($D$2:$D$89)),"D")</f>
        <v>#NAME?</v>
      </c>
    </row>
    <row r="42" spans="1:5">
      <c r="A42" s="95">
        <v>54</v>
      </c>
      <c r="B42" s="96" t="s">
        <v>65</v>
      </c>
      <c r="C42" s="95">
        <v>13500</v>
      </c>
      <c r="D42" s="96">
        <v>42.4</v>
      </c>
      <c r="E42" s="95" t="e">
        <f t="array" aca="1" ref="E42" ca="1">_xlfn.IFS(AND(C42&gt;AVERAGE($C$2:$C$89),D42&gt;AVERAGE($D$2:$D$89)),"A",AND(C42&gt;AVERAGE($C$2:$C$89),D42&lt;AVERAGE($D$2:$D$89)),"B",AND(C42&lt;AVERAGE($C$2:$C$89),D42&gt;AVERAGE($D$2:$D$89)),"C",AND(C42&lt;AVERAGE($C$2:$C$89),D42&lt;AVERAGE($D$2:$D$89)),"D")</f>
        <v>#NAME?</v>
      </c>
    </row>
    <row r="43" spans="1:5">
      <c r="A43" s="95">
        <v>55</v>
      </c>
      <c r="B43" s="96" t="s">
        <v>96</v>
      </c>
      <c r="C43" s="95">
        <v>12800</v>
      </c>
      <c r="D43" s="96">
        <v>49.2</v>
      </c>
      <c r="E43" s="95" t="e">
        <f t="array" aca="1" ref="E43" ca="1">_xlfn.IFS(AND(C43&gt;AVERAGE($C$2:$C$89),D43&gt;AVERAGE($D$2:$D$89)),"A",AND(C43&gt;AVERAGE($C$2:$C$89),D43&lt;AVERAGE($D$2:$D$89)),"B",AND(C43&lt;AVERAGE($C$2:$C$89),D43&gt;AVERAGE($D$2:$D$89)),"C",AND(C43&lt;AVERAGE($C$2:$C$89),D43&lt;AVERAGE($D$2:$D$89)),"D")</f>
        <v>#NAME?</v>
      </c>
    </row>
    <row r="44" spans="1:5">
      <c r="A44" s="95">
        <v>56</v>
      </c>
      <c r="B44" s="96" t="s">
        <v>21</v>
      </c>
      <c r="C44" s="95">
        <v>12700</v>
      </c>
      <c r="D44" s="96">
        <v>38.5</v>
      </c>
      <c r="E44" s="95" t="e">
        <f t="array" aca="1" ref="E44" ca="1">_xlfn.IFS(AND(C44&gt;AVERAGE($C$2:$C$89),D44&gt;AVERAGE($D$2:$D$89)),"A",AND(C44&gt;AVERAGE($C$2:$C$89),D44&lt;AVERAGE($D$2:$D$89)),"B",AND(C44&lt;AVERAGE($C$2:$C$89),D44&gt;AVERAGE($D$2:$D$89)),"C",AND(C44&lt;AVERAGE($C$2:$C$89),D44&lt;AVERAGE($D$2:$D$89)),"D")</f>
        <v>#NAME?</v>
      </c>
    </row>
    <row r="45" spans="1:5">
      <c r="A45" s="95">
        <v>57</v>
      </c>
      <c r="B45" s="96" t="s">
        <v>90</v>
      </c>
      <c r="C45" s="95">
        <v>12700</v>
      </c>
      <c r="D45" s="96">
        <v>37.5</v>
      </c>
      <c r="E45" s="95" t="e">
        <f t="array" aca="1" ref="E45" ca="1">_xlfn.IFS(AND(C45&gt;AVERAGE($C$2:$C$89),D45&gt;AVERAGE($D$2:$D$89)),"A",AND(C45&gt;AVERAGE($C$2:$C$89),D45&lt;AVERAGE($D$2:$D$89)),"B",AND(C45&lt;AVERAGE($C$2:$C$89),D45&gt;AVERAGE($D$2:$D$89)),"C",AND(C45&lt;AVERAGE($C$2:$C$89),D45&lt;AVERAGE($D$2:$D$89)),"D")</f>
        <v>#NAME?</v>
      </c>
    </row>
    <row r="46" spans="1:5">
      <c r="A46" s="95">
        <v>58</v>
      </c>
      <c r="B46" s="96" t="s">
        <v>5</v>
      </c>
      <c r="C46" s="95">
        <v>11500</v>
      </c>
      <c r="D46" s="96">
        <v>42.3</v>
      </c>
      <c r="E46" s="95" t="e">
        <f t="array" aca="1" ref="E46" ca="1">_xlfn.IFS(AND(C46&gt;AVERAGE($C$2:$C$89),D46&gt;AVERAGE($D$2:$D$89)),"A",AND(C46&gt;AVERAGE($C$2:$C$89),D46&lt;AVERAGE($D$2:$D$89)),"B",AND(C46&lt;AVERAGE($C$2:$C$89),D46&gt;AVERAGE($D$2:$D$89)),"C",AND(C46&lt;AVERAGE($C$2:$C$89),D46&lt;AVERAGE($D$2:$D$89)),"D")</f>
        <v>#NAME?</v>
      </c>
    </row>
    <row r="47" spans="1:5">
      <c r="A47" s="95">
        <v>60</v>
      </c>
      <c r="B47" s="96" t="s">
        <v>68</v>
      </c>
      <c r="C47" s="95">
        <v>10100</v>
      </c>
      <c r="D47" s="96">
        <v>51.3</v>
      </c>
      <c r="E47" s="95" t="e">
        <f t="array" aca="1" ref="E47" ca="1">_xlfn.IFS(AND(C47&gt;AVERAGE($C$2:$C$89),D47&gt;AVERAGE($D$2:$D$89)),"A",AND(C47&gt;AVERAGE($C$2:$C$89),D47&lt;AVERAGE($D$2:$D$89)),"B",AND(C47&lt;AVERAGE($C$2:$C$89),D47&gt;AVERAGE($D$2:$D$89)),"C",AND(C47&lt;AVERAGE($C$2:$C$89),D47&lt;AVERAGE($D$2:$D$89)),"D")</f>
        <v>#NAME?</v>
      </c>
    </row>
    <row r="48" spans="1:5">
      <c r="A48" s="95">
        <v>62</v>
      </c>
      <c r="B48" s="96" t="s">
        <v>627</v>
      </c>
      <c r="C48" s="95">
        <v>9380</v>
      </c>
      <c r="D48" s="96">
        <v>36.4</v>
      </c>
      <c r="E48" s="95" t="e">
        <f t="array" aca="1" ref="E48" ca="1">_xlfn.IFS(AND(C48&gt;AVERAGE($C$2:$C$89),D48&gt;AVERAGE($D$2:$D$89)),"A",AND(C48&gt;AVERAGE($C$2:$C$89),D48&lt;AVERAGE($D$2:$D$89)),"B",AND(C48&lt;AVERAGE($C$2:$C$89),D48&gt;AVERAGE($D$2:$D$89)),"C",AND(C48&lt;AVERAGE($C$2:$C$89),D48&lt;AVERAGE($D$2:$D$89)),"D")</f>
        <v>#NAME?</v>
      </c>
    </row>
    <row r="49" spans="1:5">
      <c r="A49" s="95">
        <v>66</v>
      </c>
      <c r="B49" s="96" t="s">
        <v>53</v>
      </c>
      <c r="C49" s="95">
        <v>6740</v>
      </c>
      <c r="D49" s="96">
        <v>41.3</v>
      </c>
      <c r="E49" s="95" t="e">
        <f t="array" aca="1" ref="E49" ca="1">_xlfn.IFS(AND(C49&gt;AVERAGE($C$2:$C$89),D49&gt;AVERAGE($D$2:$D$89)),"A",AND(C49&gt;AVERAGE($C$2:$C$89),D49&lt;AVERAGE($D$2:$D$89)),"B",AND(C49&lt;AVERAGE($C$2:$C$89),D49&gt;AVERAGE($D$2:$D$89)),"C",AND(C49&lt;AVERAGE($C$2:$C$89),D49&lt;AVERAGE($D$2:$D$89)),"D")</f>
        <v>#NAME?</v>
      </c>
    </row>
    <row r="50" spans="1:5">
      <c r="A50" s="95">
        <v>69</v>
      </c>
      <c r="B50" s="96" t="s">
        <v>63</v>
      </c>
      <c r="C50" s="95">
        <v>6440</v>
      </c>
      <c r="D50" s="96">
        <v>42.6</v>
      </c>
      <c r="E50" s="95" t="e">
        <f t="array" aca="1" ref="E50" ca="1">_xlfn.IFS(AND(C50&gt;AVERAGE($C$2:$C$89),D50&gt;AVERAGE($D$2:$D$89)),"A",AND(C50&gt;AVERAGE($C$2:$C$89),D50&lt;AVERAGE($D$2:$D$89)),"B",AND(C50&lt;AVERAGE($C$2:$C$89),D50&gt;AVERAGE($D$2:$D$89)),"C",AND(C50&lt;AVERAGE($C$2:$C$89),D50&lt;AVERAGE($D$2:$D$89)),"D")</f>
        <v>#NAME?</v>
      </c>
    </row>
    <row r="51" spans="1:5">
      <c r="A51" s="95">
        <v>73</v>
      </c>
      <c r="B51" s="96" t="s">
        <v>34</v>
      </c>
      <c r="C51" s="95">
        <v>5000</v>
      </c>
      <c r="D51" s="96">
        <v>37.9</v>
      </c>
      <c r="E51" s="95" t="e">
        <f t="array" aca="1" ref="E51" ca="1">_xlfn.IFS(AND(C51&gt;AVERAGE($C$2:$C$89),D51&gt;AVERAGE($D$2:$D$89)),"A",AND(C51&gt;AVERAGE($C$2:$C$89),D51&lt;AVERAGE($D$2:$D$89)),"B",AND(C51&lt;AVERAGE($C$2:$C$89),D51&gt;AVERAGE($D$2:$D$89)),"C",AND(C51&lt;AVERAGE($C$2:$C$89),D51&lt;AVERAGE($D$2:$D$89)),"D")</f>
        <v>#NAME?</v>
      </c>
    </row>
    <row r="52" spans="1:5">
      <c r="A52" s="95">
        <v>78</v>
      </c>
      <c r="B52" s="96" t="s">
        <v>708</v>
      </c>
      <c r="C52" s="95">
        <v>3100</v>
      </c>
      <c r="D52" s="96">
        <v>36.799999999999997</v>
      </c>
      <c r="E52" s="95" t="e">
        <f t="array" aca="1" ref="E52" ca="1">_xlfn.IFS(AND(C52&gt;AVERAGE($C$2:$C$89),D52&gt;AVERAGE($D$2:$D$89)),"A",AND(C52&gt;AVERAGE($C$2:$C$89),D52&lt;AVERAGE($D$2:$D$89)),"B",AND(C52&lt;AVERAGE($C$2:$C$89),D52&gt;AVERAGE($D$2:$D$89)),"C",AND(C52&lt;AVERAGE($C$2:$C$89),D52&lt;AVERAGE($D$2:$D$89)),"D")</f>
        <v>#NAME?</v>
      </c>
    </row>
    <row r="53" spans="1:5">
      <c r="A53" s="95">
        <v>79</v>
      </c>
      <c r="B53" s="96" t="s">
        <v>648</v>
      </c>
      <c r="C53" s="95">
        <v>2700</v>
      </c>
      <c r="D53" s="96">
        <v>45.4</v>
      </c>
      <c r="E53" s="95" t="e">
        <f t="array" aca="1" ref="E53" ca="1">_xlfn.IFS(AND(C53&gt;AVERAGE($C$2:$C$89),D53&gt;AVERAGE($D$2:$D$89)),"A",AND(C53&gt;AVERAGE($C$2:$C$89),D53&lt;AVERAGE($D$2:$D$89)),"B",AND(C53&lt;AVERAGE($C$2:$C$89),D53&gt;AVERAGE($D$2:$D$89)),"C",AND(C53&lt;AVERAGE($C$2:$C$89),D53&lt;AVERAGE($D$2:$D$89)),"D")</f>
        <v>#NAME?</v>
      </c>
    </row>
    <row r="54" spans="1:5">
      <c r="A54" s="95">
        <v>80</v>
      </c>
      <c r="B54" s="96" t="s">
        <v>699</v>
      </c>
      <c r="C54" s="95">
        <v>2610</v>
      </c>
      <c r="D54" s="96">
        <v>43</v>
      </c>
      <c r="E54" s="95" t="e">
        <f t="array" aca="1" ref="E54" ca="1">_xlfn.IFS(AND(C54&gt;AVERAGE($C$2:$C$89),D54&gt;AVERAGE($D$2:$D$89)),"A",AND(C54&gt;AVERAGE($C$2:$C$89),D54&lt;AVERAGE($D$2:$D$89)),"B",AND(C54&lt;AVERAGE($C$2:$C$89),D54&gt;AVERAGE($D$2:$D$89)),"C",AND(C54&lt;AVERAGE($C$2:$C$89),D54&lt;AVERAGE($D$2:$D$89)),"D")</f>
        <v>#NAME?</v>
      </c>
    </row>
    <row r="55" spans="1:5">
      <c r="A55" s="95">
        <v>83</v>
      </c>
      <c r="B55" s="96" t="s">
        <v>595</v>
      </c>
      <c r="C55" s="95">
        <v>2190</v>
      </c>
      <c r="D55" s="96">
        <v>39.700000000000003</v>
      </c>
      <c r="E55" s="95" t="e">
        <f t="array" aca="1" ref="E55" ca="1">_xlfn.IFS(AND(C55&gt;AVERAGE($C$2:$C$89),D55&gt;AVERAGE($D$2:$D$89)),"A",AND(C55&gt;AVERAGE($C$2:$C$89),D55&lt;AVERAGE($D$2:$D$89)),"B",AND(C55&lt;AVERAGE($C$2:$C$89),D55&gt;AVERAGE($D$2:$D$89)),"C",AND(C55&lt;AVERAGE($C$2:$C$89),D55&lt;AVERAGE($D$2:$D$89)),"D")</f>
        <v>#NAME?</v>
      </c>
    </row>
    <row r="56" spans="1:5">
      <c r="A56" s="95">
        <v>36</v>
      </c>
      <c r="B56" s="96" t="s">
        <v>47</v>
      </c>
      <c r="C56" s="95">
        <v>24900</v>
      </c>
      <c r="D56" s="96">
        <v>30.3</v>
      </c>
      <c r="E56" s="95" t="e">
        <f t="array" aca="1" ref="E56" ca="1">_xlfn.IFS(AND(C56&gt;AVERAGE($C$2:$C$89),D56&gt;AVERAGE($D$2:$D$89)),"A",AND(C56&gt;AVERAGE($C$2:$C$89),D56&lt;AVERAGE($D$2:$D$89)),"B",AND(C56&lt;AVERAGE($C$2:$C$89),D56&gt;AVERAGE($D$2:$D$89)),"C",AND(C56&lt;AVERAGE($C$2:$C$89),D56&lt;AVERAGE($D$2:$D$89)),"D")</f>
        <v>#NAME?</v>
      </c>
    </row>
    <row r="57" spans="1:5">
      <c r="A57" s="95">
        <v>37</v>
      </c>
      <c r="B57" s="96" t="s">
        <v>88</v>
      </c>
      <c r="C57" s="95">
        <v>23900</v>
      </c>
      <c r="D57" s="96">
        <v>27.3</v>
      </c>
      <c r="E57" s="95" t="e">
        <f t="array" aca="1" ref="E57" ca="1">_xlfn.IFS(AND(C57&gt;AVERAGE($C$2:$C$89),D57&gt;AVERAGE($D$2:$D$89)),"A",AND(C57&gt;AVERAGE($C$2:$C$89),D57&lt;AVERAGE($D$2:$D$89)),"B",AND(C57&lt;AVERAGE($C$2:$C$89),D57&gt;AVERAGE($D$2:$D$89)),"C",AND(C57&lt;AVERAGE($C$2:$C$89),D57&lt;AVERAGE($D$2:$D$89)),"D")</f>
        <v>#NAME?</v>
      </c>
    </row>
    <row r="58" spans="1:5">
      <c r="A58" s="95">
        <v>38</v>
      </c>
      <c r="B58" s="96" t="s">
        <v>567</v>
      </c>
      <c r="C58" s="95">
        <v>22800</v>
      </c>
      <c r="D58" s="96">
        <v>29.7</v>
      </c>
      <c r="E58" s="95" t="e">
        <f t="array" aca="1" ref="E58" ca="1">_xlfn.IFS(AND(C58&gt;AVERAGE($C$2:$C$89),D58&gt;AVERAGE($D$2:$D$89)),"A",AND(C58&gt;AVERAGE($C$2:$C$89),D58&lt;AVERAGE($D$2:$D$89)),"B",AND(C58&lt;AVERAGE($C$2:$C$89),D58&gt;AVERAGE($D$2:$D$89)),"C",AND(C58&lt;AVERAGE($C$2:$C$89),D58&lt;AVERAGE($D$2:$D$89)),"D")</f>
        <v>#NAME?</v>
      </c>
    </row>
    <row r="59" spans="1:5">
      <c r="A59" s="95">
        <v>39</v>
      </c>
      <c r="B59" s="96" t="s">
        <v>97</v>
      </c>
      <c r="C59" s="95">
        <v>22600</v>
      </c>
      <c r="D59" s="96">
        <v>31.8</v>
      </c>
      <c r="E59" s="95" t="e">
        <f t="array" aca="1" ref="E59" ca="1">_xlfn.IFS(AND(C59&gt;AVERAGE($C$2:$C$89),D59&gt;AVERAGE($D$2:$D$89)),"A",AND(C59&gt;AVERAGE($C$2:$C$89),D59&lt;AVERAGE($D$2:$D$89)),"B",AND(C59&lt;AVERAGE($C$2:$C$89),D59&gt;AVERAGE($D$2:$D$89)),"C",AND(C59&lt;AVERAGE($C$2:$C$89),D59&lt;AVERAGE($D$2:$D$89)),"D")</f>
        <v>#NAME?</v>
      </c>
    </row>
    <row r="60" spans="1:5">
      <c r="A60" s="95">
        <v>41</v>
      </c>
      <c r="B60" s="96" t="s">
        <v>60</v>
      </c>
      <c r="C60" s="95">
        <v>21500</v>
      </c>
      <c r="D60" s="96">
        <v>35.4</v>
      </c>
      <c r="E60" s="95" t="e">
        <f t="array" aca="1" ref="E60" ca="1">_xlfn.IFS(AND(C60&gt;AVERAGE($C$2:$C$89),D60&gt;AVERAGE($D$2:$D$89)),"A",AND(C60&gt;AVERAGE($C$2:$C$89),D60&lt;AVERAGE($D$2:$D$89)),"B",AND(C60&lt;AVERAGE($C$2:$C$89),D60&gt;AVERAGE($D$2:$D$89)),"C",AND(C60&lt;AVERAGE($C$2:$C$89),D60&lt;AVERAGE($D$2:$D$89)),"D")</f>
        <v>#NAME?</v>
      </c>
    </row>
    <row r="61" spans="1:5">
      <c r="A61" s="95">
        <v>43</v>
      </c>
      <c r="B61" s="96" t="s">
        <v>59</v>
      </c>
      <c r="C61" s="95">
        <v>20300</v>
      </c>
      <c r="D61" s="96">
        <v>35.700000000000003</v>
      </c>
      <c r="E61" s="95" t="e">
        <f t="array" aca="1" ref="E61" ca="1">_xlfn.IFS(AND(C61&gt;AVERAGE($C$2:$C$89),D61&gt;AVERAGE($D$2:$D$89)),"A",AND(C61&gt;AVERAGE($C$2:$C$89),D61&lt;AVERAGE($D$2:$D$89)),"B",AND(C61&lt;AVERAGE($C$2:$C$89),D61&gt;AVERAGE($D$2:$D$89)),"C",AND(C61&lt;AVERAGE($C$2:$C$89),D61&lt;AVERAGE($D$2:$D$89)),"D")</f>
        <v>#NAME?</v>
      </c>
    </row>
    <row r="62" spans="1:5">
      <c r="A62" s="95">
        <v>45</v>
      </c>
      <c r="B62" s="96" t="s">
        <v>98</v>
      </c>
      <c r="C62" s="95">
        <v>20100</v>
      </c>
      <c r="D62" s="96">
        <v>32.1</v>
      </c>
      <c r="E62" s="95" t="e">
        <f t="array" aca="1" ref="E62" ca="1">_xlfn.IFS(AND(C62&gt;AVERAGE($C$2:$C$89),D62&gt;AVERAGE($D$2:$D$89)),"A",AND(C62&gt;AVERAGE($C$2:$C$89),D62&lt;AVERAGE($D$2:$D$89)),"B",AND(C62&lt;AVERAGE($C$2:$C$89),D62&gt;AVERAGE($D$2:$D$89)),"C",AND(C62&lt;AVERAGE($C$2:$C$89),D62&lt;AVERAGE($D$2:$D$89)),"D")</f>
        <v>#NAME?</v>
      </c>
    </row>
    <row r="63" spans="1:5">
      <c r="A63" s="95">
        <v>46</v>
      </c>
      <c r="B63" s="96" t="s">
        <v>521</v>
      </c>
      <c r="C63" s="95">
        <v>18900</v>
      </c>
      <c r="D63" s="96">
        <v>28.1</v>
      </c>
      <c r="E63" s="95" t="e">
        <f t="array" aca="1" ref="E63" ca="1">_xlfn.IFS(AND(C63&gt;AVERAGE($C$2:$C$89),D63&gt;AVERAGE($D$2:$D$89)),"A",AND(C63&gt;AVERAGE($C$2:$C$89),D63&lt;AVERAGE($D$2:$D$89)),"B",AND(C63&lt;AVERAGE($C$2:$C$89),D63&gt;AVERAGE($D$2:$D$89)),"C",AND(C63&lt;AVERAGE($C$2:$C$89),D63&lt;AVERAGE($D$2:$D$89)),"D")</f>
        <v>#NAME?</v>
      </c>
    </row>
    <row r="64" spans="1:5">
      <c r="A64" s="95">
        <v>47</v>
      </c>
      <c r="B64" s="96" t="s">
        <v>515</v>
      </c>
      <c r="C64" s="95">
        <v>18600</v>
      </c>
      <c r="D64" s="96">
        <v>26</v>
      </c>
      <c r="E64" s="95" t="e">
        <f t="array" aca="1" ref="E64" ca="1">_xlfn.IFS(AND(C64&gt;AVERAGE($C$2:$C$89),D64&gt;AVERAGE($D$2:$D$89)),"A",AND(C64&gt;AVERAGE($C$2:$C$89),D64&lt;AVERAGE($D$2:$D$89)),"B",AND(C64&lt;AVERAGE($C$2:$C$89),D64&gt;AVERAGE($D$2:$D$89)),"C",AND(C64&lt;AVERAGE($C$2:$C$89),D64&lt;AVERAGE($D$2:$D$89)),"D")</f>
        <v>#NAME?</v>
      </c>
    </row>
    <row r="65" spans="1:5">
      <c r="A65" s="95">
        <v>48</v>
      </c>
      <c r="B65" s="96" t="s">
        <v>100</v>
      </c>
      <c r="C65" s="95">
        <v>18100</v>
      </c>
      <c r="D65" s="96">
        <v>25.2</v>
      </c>
      <c r="E65" s="95" t="e">
        <f t="array" aca="1" ref="E65" ca="1">_xlfn.IFS(AND(C65&gt;AVERAGE($C$2:$C$89),D65&gt;AVERAGE($D$2:$D$89)),"A",AND(C65&gt;AVERAGE($C$2:$C$89),D65&lt;AVERAGE($D$2:$D$89)),"B",AND(C65&lt;AVERAGE($C$2:$C$89),D65&gt;AVERAGE($D$2:$D$89)),"C",AND(C65&lt;AVERAGE($C$2:$C$89),D65&lt;AVERAGE($D$2:$D$89)),"D")</f>
        <v>#NAME?</v>
      </c>
    </row>
    <row r="66" spans="1:5">
      <c r="A66" s="95">
        <v>49</v>
      </c>
      <c r="B66" s="96" t="s">
        <v>42</v>
      </c>
      <c r="C66" s="95">
        <v>17800</v>
      </c>
      <c r="D66" s="96">
        <v>32.4</v>
      </c>
      <c r="E66" s="95" t="e">
        <f t="array" aca="1" ref="E66" ca="1">_xlfn.IFS(AND(C66&gt;AVERAGE($C$2:$C$89),D66&gt;AVERAGE($D$2:$D$89)),"A",AND(C66&gt;AVERAGE($C$2:$C$89),D66&lt;AVERAGE($D$2:$D$89)),"B",AND(C66&lt;AVERAGE($C$2:$C$89),D66&gt;AVERAGE($D$2:$D$89)),"C",AND(C66&lt;AVERAGE($C$2:$C$89),D66&lt;AVERAGE($D$2:$D$89)),"D")</f>
        <v>#NAME?</v>
      </c>
    </row>
    <row r="67" spans="1:5">
      <c r="A67" s="95">
        <v>50</v>
      </c>
      <c r="B67" s="96" t="s">
        <v>64</v>
      </c>
      <c r="C67" s="95">
        <v>15200</v>
      </c>
      <c r="D67" s="96">
        <v>32.700000000000003</v>
      </c>
      <c r="E67" s="95" t="e">
        <f t="array" aca="1" ref="E67" ca="1">_xlfn.IFS(AND(C67&gt;AVERAGE($C$2:$C$89),D67&gt;AVERAGE($D$2:$D$89)),"A",AND(C67&gt;AVERAGE($C$2:$C$89),D67&lt;AVERAGE($D$2:$D$89)),"B",AND(C67&lt;AVERAGE($C$2:$C$89),D67&gt;AVERAGE($D$2:$D$89)),"C",AND(C67&lt;AVERAGE($C$2:$C$89),D67&lt;AVERAGE($D$2:$D$89)),"D")</f>
        <v>#NAME?</v>
      </c>
    </row>
    <row r="68" spans="1:5">
      <c r="A68" s="95">
        <v>53</v>
      </c>
      <c r="B68" s="96" t="s">
        <v>635</v>
      </c>
      <c r="C68" s="95">
        <v>14200</v>
      </c>
      <c r="D68" s="96">
        <v>35.700000000000003</v>
      </c>
      <c r="E68" s="95" t="e">
        <f t="array" aca="1" ref="E68" ca="1">_xlfn.IFS(AND(C68&gt;AVERAGE($C$2:$C$89),D68&gt;AVERAGE($D$2:$D$89)),"A",AND(C68&gt;AVERAGE($C$2:$C$89),D68&lt;AVERAGE($D$2:$D$89)),"B",AND(C68&lt;AVERAGE($C$2:$C$89),D68&gt;AVERAGE($D$2:$D$89)),"C",AND(C68&lt;AVERAGE($C$2:$C$89),D68&lt;AVERAGE($D$2:$D$89)),"D")</f>
        <v>#NAME?</v>
      </c>
    </row>
    <row r="69" spans="1:5">
      <c r="A69" s="95">
        <v>59</v>
      </c>
      <c r="B69" s="96" t="s">
        <v>656</v>
      </c>
      <c r="C69" s="95">
        <v>11100</v>
      </c>
      <c r="D69" s="96">
        <v>25</v>
      </c>
      <c r="E69" s="95" t="e">
        <f t="array" aca="1" ref="E69" ca="1">_xlfn.IFS(AND(C69&gt;AVERAGE($C$2:$C$89),D69&gt;AVERAGE($D$2:$D$89)),"A",AND(C69&gt;AVERAGE($C$2:$C$89),D69&lt;AVERAGE($D$2:$D$89)),"B",AND(C69&lt;AVERAGE($C$2:$C$89),D69&gt;AVERAGE($D$2:$D$89)),"C",AND(C69&lt;AVERAGE($C$2:$C$89),D69&lt;AVERAGE($D$2:$D$89)),"D")</f>
        <v>#NAME?</v>
      </c>
    </row>
    <row r="70" spans="1:5">
      <c r="A70" s="95">
        <v>61</v>
      </c>
      <c r="B70" s="96" t="s">
        <v>540</v>
      </c>
      <c r="C70" s="95">
        <v>9680</v>
      </c>
      <c r="D70" s="96">
        <v>28.7</v>
      </c>
      <c r="E70" s="95" t="e">
        <f t="array" aca="1" ref="E70" ca="1">_xlfn.IFS(AND(C70&gt;AVERAGE($C$2:$C$89),D70&gt;AVERAGE($D$2:$D$89)),"A",AND(C70&gt;AVERAGE($C$2:$C$89),D70&lt;AVERAGE($D$2:$D$89)),"B",AND(C70&lt;AVERAGE($C$2:$C$89),D70&gt;AVERAGE($D$2:$D$89)),"C",AND(C70&lt;AVERAGE($C$2:$C$89),D70&lt;AVERAGE($D$2:$D$89)),"D")</f>
        <v>#NAME?</v>
      </c>
    </row>
    <row r="71" spans="1:5">
      <c r="A71" s="95">
        <v>63</v>
      </c>
      <c r="B71" s="96" t="s">
        <v>75</v>
      </c>
      <c r="C71" s="95">
        <v>8380</v>
      </c>
      <c r="D71" s="96">
        <v>35</v>
      </c>
      <c r="E71" s="95" t="e">
        <f t="array" aca="1" ref="E71" ca="1">_xlfn.IFS(AND(C71&gt;AVERAGE($C$2:$C$89),D71&gt;AVERAGE($D$2:$D$89)),"A",AND(C71&gt;AVERAGE($C$2:$C$89),D71&lt;AVERAGE($D$2:$D$89)),"B",AND(C71&lt;AVERAGE($C$2:$C$89),D71&gt;AVERAGE($D$2:$D$89)),"C",AND(C71&lt;AVERAGE($C$2:$C$89),D71&lt;AVERAGE($D$2:$D$89)),"D")</f>
        <v>#NAME?</v>
      </c>
    </row>
    <row r="72" spans="1:5">
      <c r="A72" s="95">
        <v>64</v>
      </c>
      <c r="B72" s="96" t="s">
        <v>83</v>
      </c>
      <c r="C72" s="95">
        <v>7400</v>
      </c>
      <c r="D72" s="96">
        <v>33.5</v>
      </c>
      <c r="E72" s="95" t="e">
        <f t="array" aca="1" ref="E72" ca="1">_xlfn.IFS(AND(C72&gt;AVERAGE($C$2:$C$89),D72&gt;AVERAGE($D$2:$D$89)),"A",AND(C72&gt;AVERAGE($C$2:$C$89),D72&lt;AVERAGE($D$2:$D$89)),"B",AND(C72&lt;AVERAGE($C$2:$C$89),D72&gt;AVERAGE($D$2:$D$89)),"C",AND(C72&lt;AVERAGE($C$2:$C$89),D72&lt;AVERAGE($D$2:$D$89)),"D")</f>
        <v>#NAME?</v>
      </c>
    </row>
    <row r="73" spans="1:5">
      <c r="A73" s="95">
        <v>65</v>
      </c>
      <c r="B73" s="96" t="s">
        <v>513</v>
      </c>
      <c r="C73" s="95">
        <v>6970</v>
      </c>
      <c r="D73" s="96">
        <v>33.1</v>
      </c>
      <c r="E73" s="95" t="e">
        <f t="array" aca="1" ref="E73" ca="1">_xlfn.IFS(AND(C73&gt;AVERAGE($C$2:$C$89),D73&gt;AVERAGE($D$2:$D$89)),"A",AND(C73&gt;AVERAGE($C$2:$C$89),D73&lt;AVERAGE($D$2:$D$89)),"B",AND(C73&lt;AVERAGE($C$2:$C$89),D73&gt;AVERAGE($D$2:$D$89)),"C",AND(C73&lt;AVERAGE($C$2:$C$89),D73&lt;AVERAGE($D$2:$D$89)),"D")</f>
        <v>#NAME?</v>
      </c>
    </row>
    <row r="74" spans="1:5">
      <c r="A74" s="95">
        <v>67</v>
      </c>
      <c r="B74" s="96" t="s">
        <v>552</v>
      </c>
      <c r="C74" s="95">
        <v>6540</v>
      </c>
      <c r="D74" s="96">
        <v>34.700000000000003</v>
      </c>
      <c r="E74" s="95" t="e">
        <f t="array" aca="1" ref="E74" ca="1">_xlfn.IFS(AND(C74&gt;AVERAGE($C$2:$C$89),D74&gt;AVERAGE($D$2:$D$89)),"A",AND(C74&gt;AVERAGE($C$2:$C$89),D74&lt;AVERAGE($D$2:$D$89)),"B",AND(C74&lt;AVERAGE($C$2:$C$89),D74&gt;AVERAGE($D$2:$D$89)),"C",AND(C74&lt;AVERAGE($C$2:$C$89),D74&lt;AVERAGE($D$2:$D$89)),"D")</f>
        <v>#NAME?</v>
      </c>
    </row>
    <row r="75" spans="1:5">
      <c r="A75" s="95">
        <v>68</v>
      </c>
      <c r="B75" s="96" t="s">
        <v>14</v>
      </c>
      <c r="C75" s="95">
        <v>6500</v>
      </c>
      <c r="D75" s="96">
        <v>34.299999999999997</v>
      </c>
      <c r="E75" s="95" t="e">
        <f t="array" aca="1" ref="E75" ca="1">_xlfn.IFS(AND(C75&gt;AVERAGE($C$2:$C$89),D75&gt;AVERAGE($D$2:$D$89)),"A",AND(C75&gt;AVERAGE($C$2:$C$89),D75&lt;AVERAGE($D$2:$D$89)),"B",AND(C75&lt;AVERAGE($C$2:$C$89),D75&gt;AVERAGE($D$2:$D$89)),"C",AND(C75&lt;AVERAGE($C$2:$C$89),D75&lt;AVERAGE($D$2:$D$89)),"D")</f>
        <v>#NAME?</v>
      </c>
    </row>
    <row r="76" spans="1:5">
      <c r="A76" s="95">
        <v>70</v>
      </c>
      <c r="B76" s="96" t="s">
        <v>618</v>
      </c>
      <c r="C76" s="95">
        <v>6130</v>
      </c>
      <c r="D76" s="96">
        <v>33</v>
      </c>
      <c r="E76" s="95" t="e">
        <f t="array" aca="1" ref="E76" ca="1">_xlfn.IFS(AND(C76&gt;AVERAGE($C$2:$C$89),D76&gt;AVERAGE($D$2:$D$89)),"A",AND(C76&gt;AVERAGE($C$2:$C$89),D76&lt;AVERAGE($D$2:$D$89)),"B",AND(C76&lt;AVERAGE($C$2:$C$89),D76&gt;AVERAGE($D$2:$D$89)),"C",AND(C76&lt;AVERAGE($C$2:$C$89),D76&lt;AVERAGE($D$2:$D$89)),"D")</f>
        <v>#NAME?</v>
      </c>
    </row>
    <row r="77" spans="1:5">
      <c r="A77" s="95">
        <v>71</v>
      </c>
      <c r="B77" s="96" t="s">
        <v>17</v>
      </c>
      <c r="C77" s="95">
        <v>5900</v>
      </c>
      <c r="D77" s="96">
        <v>32.9</v>
      </c>
      <c r="E77" s="95" t="e">
        <f t="array" aca="1" ref="E77" ca="1">_xlfn.IFS(AND(C77&gt;AVERAGE($C$2:$C$89),D77&gt;AVERAGE($D$2:$D$89)),"A",AND(C77&gt;AVERAGE($C$2:$C$89),D77&lt;AVERAGE($D$2:$D$89)),"B",AND(C77&lt;AVERAGE($C$2:$C$89),D77&gt;AVERAGE($D$2:$D$89)),"C",AND(C77&lt;AVERAGE($C$2:$C$89),D77&lt;AVERAGE($D$2:$D$89)),"D")</f>
        <v>#NAME?</v>
      </c>
    </row>
    <row r="78" spans="1:5">
      <c r="A78" s="95">
        <v>72</v>
      </c>
      <c r="B78" s="96" t="s">
        <v>101</v>
      </c>
      <c r="C78" s="95">
        <v>5860</v>
      </c>
      <c r="D78" s="96">
        <v>27.6</v>
      </c>
      <c r="E78" s="95" t="e">
        <f t="array" aca="1" ref="E78" ca="1">_xlfn.IFS(AND(C78&gt;AVERAGE($C$2:$C$89),D78&gt;AVERAGE($D$2:$D$89)),"A",AND(C78&gt;AVERAGE($C$2:$C$89),D78&lt;AVERAGE($D$2:$D$89)),"B",AND(C78&lt;AVERAGE($C$2:$C$89),D78&gt;AVERAGE($D$2:$D$89)),"C",AND(C78&lt;AVERAGE($C$2:$C$89),D78&lt;AVERAGE($D$2:$D$89)),"D")</f>
        <v>#NAME?</v>
      </c>
    </row>
    <row r="79" spans="1:5">
      <c r="A79" s="95">
        <v>74</v>
      </c>
      <c r="B79" s="96" t="s">
        <v>678</v>
      </c>
      <c r="C79" s="95">
        <v>4210</v>
      </c>
      <c r="D79" s="96">
        <v>27.7</v>
      </c>
      <c r="E79" s="95" t="e">
        <f t="array" aca="1" ref="E79" ca="1">_xlfn.IFS(AND(C79&gt;AVERAGE($C$2:$C$89),D79&gt;AVERAGE($D$2:$D$89)),"A",AND(C79&gt;AVERAGE($C$2:$C$89),D79&lt;AVERAGE($D$2:$D$89)),"B",AND(C79&lt;AVERAGE($C$2:$C$89),D79&gt;AVERAGE($D$2:$D$89)),"C",AND(C79&lt;AVERAGE($C$2:$C$89),D79&lt;AVERAGE($D$2:$D$89)),"D")</f>
        <v>#NAME?</v>
      </c>
    </row>
    <row r="80" spans="1:5">
      <c r="A80" s="95">
        <v>75</v>
      </c>
      <c r="B80" s="96" t="s">
        <v>531</v>
      </c>
      <c r="C80" s="95">
        <v>4060</v>
      </c>
      <c r="D80" s="96">
        <v>32.5</v>
      </c>
      <c r="E80" s="95" t="e">
        <f t="array" aca="1" ref="E80" ca="1">_xlfn.IFS(AND(C80&gt;AVERAGE($C$2:$C$89),D80&gt;AVERAGE($D$2:$D$89)),"A",AND(C80&gt;AVERAGE($C$2:$C$89),D80&lt;AVERAGE($D$2:$D$89)),"B",AND(C80&lt;AVERAGE($C$2:$C$89),D80&gt;AVERAGE($D$2:$D$89)),"C",AND(C80&lt;AVERAGE($C$2:$C$89),D80&lt;AVERAGE($D$2:$D$89)),"D")</f>
        <v>#NAME?</v>
      </c>
    </row>
    <row r="81" spans="1:5">
      <c r="A81" s="95">
        <v>76</v>
      </c>
      <c r="B81" s="96" t="s">
        <v>23</v>
      </c>
      <c r="C81" s="95">
        <v>4000</v>
      </c>
      <c r="D81" s="96">
        <v>34.4</v>
      </c>
      <c r="E81" s="95" t="e">
        <f t="array" aca="1" ref="E81" ca="1">_xlfn.IFS(AND(C81&gt;AVERAGE($C$2:$C$89),D81&gt;AVERAGE($D$2:$D$89)),"A",AND(C81&gt;AVERAGE($C$2:$C$89),D81&lt;AVERAGE($D$2:$D$89)),"B",AND(C81&lt;AVERAGE($C$2:$C$89),D81&gt;AVERAGE($D$2:$D$89)),"C",AND(C81&lt;AVERAGE($C$2:$C$89),D81&lt;AVERAGE($D$2:$D$89)),"D")</f>
        <v>#NAME?</v>
      </c>
    </row>
    <row r="82" spans="1:5">
      <c r="A82" s="95">
        <v>77</v>
      </c>
      <c r="B82" s="96" t="s">
        <v>592</v>
      </c>
      <c r="C82" s="95">
        <v>3190</v>
      </c>
      <c r="D82" s="96">
        <v>27.8</v>
      </c>
      <c r="E82" s="95" t="e">
        <f t="array" aca="1" ref="E82" ca="1">_xlfn.IFS(AND(C82&gt;AVERAGE($C$2:$C$89),D82&gt;AVERAGE($D$2:$D$89)),"A",AND(C82&gt;AVERAGE($C$2:$C$89),D82&lt;AVERAGE($D$2:$D$89)),"B",AND(C82&lt;AVERAGE($C$2:$C$89),D82&gt;AVERAGE($D$2:$D$89)),"C",AND(C82&lt;AVERAGE($C$2:$C$89),D82&lt;AVERAGE($D$2:$D$89)),"D")</f>
        <v>#NAME?</v>
      </c>
    </row>
    <row r="83" spans="1:5">
      <c r="A83" s="95">
        <v>81</v>
      </c>
      <c r="B83" s="96" t="s">
        <v>533</v>
      </c>
      <c r="C83" s="95">
        <v>2550</v>
      </c>
      <c r="D83" s="96">
        <v>35.200000000000003</v>
      </c>
      <c r="E83" s="95" t="e">
        <f t="array" aca="1" ref="E83" ca="1">_xlfn.IFS(AND(C83&gt;AVERAGE($C$2:$C$89),D83&gt;AVERAGE($D$2:$D$89)),"A",AND(C83&gt;AVERAGE($C$2:$C$89),D83&lt;AVERAGE($D$2:$D$89)),"B",AND(C83&lt;AVERAGE($C$2:$C$89),D83&gt;AVERAGE($D$2:$D$89)),"C",AND(C83&lt;AVERAGE($C$2:$C$89),D83&lt;AVERAGE($D$2:$D$89)),"D")</f>
        <v>#NAME?</v>
      </c>
    </row>
    <row r="84" spans="1:5">
      <c r="A84" s="95">
        <v>82</v>
      </c>
      <c r="B84" s="96" t="s">
        <v>643</v>
      </c>
      <c r="C84" s="95">
        <v>2520</v>
      </c>
      <c r="D84" s="96">
        <v>25.7</v>
      </c>
      <c r="E84" s="95" t="e">
        <f t="array" aca="1" ref="E84" ca="1">_xlfn.IFS(AND(C84&gt;AVERAGE($C$2:$C$89),D84&gt;AVERAGE($D$2:$D$89)),"A",AND(C84&gt;AVERAGE($C$2:$C$89),D84&lt;AVERAGE($D$2:$D$89)),"B",AND(C84&lt;AVERAGE($C$2:$C$89),D84&gt;AVERAGE($D$2:$D$89)),"C",AND(C84&lt;AVERAGE($C$2:$C$89),D84&lt;AVERAGE($D$2:$D$89)),"D")</f>
        <v>#NAME?</v>
      </c>
    </row>
    <row r="85" spans="1:5">
      <c r="A85" s="95">
        <v>84</v>
      </c>
      <c r="B85" s="96" t="s">
        <v>683</v>
      </c>
      <c r="C85" s="95">
        <v>1930</v>
      </c>
      <c r="D85" s="96">
        <v>24.6</v>
      </c>
      <c r="E85" s="95" t="e">
        <f t="array" aca="1" ref="E85" ca="1">_xlfn.IFS(AND(C85&gt;AVERAGE($C$2:$C$89),D85&gt;AVERAGE($D$2:$D$89)),"A",AND(C85&gt;AVERAGE($C$2:$C$89),D85&lt;AVERAGE($D$2:$D$89)),"B",AND(C85&lt;AVERAGE($C$2:$C$89),D85&gt;AVERAGE($D$2:$D$89)),"C",AND(C85&lt;AVERAGE($C$2:$C$89),D85&lt;AVERAGE($D$2:$D$89)),"D")</f>
        <v>#NAME?</v>
      </c>
    </row>
    <row r="86" spans="1:5">
      <c r="A86" s="95">
        <v>85</v>
      </c>
      <c r="B86" s="96" t="s">
        <v>697</v>
      </c>
      <c r="C86" s="95">
        <v>1670</v>
      </c>
      <c r="D86" s="96">
        <v>25</v>
      </c>
      <c r="E86" s="95" t="e">
        <f t="array" aca="1" ref="E86" ca="1">_xlfn.IFS(AND(C86&gt;AVERAGE($C$2:$C$89),D86&gt;AVERAGE($D$2:$D$89)),"A",AND(C86&gt;AVERAGE($C$2:$C$89),D86&lt;AVERAGE($D$2:$D$89)),"B",AND(C86&lt;AVERAGE($C$2:$C$89),D86&gt;AVERAGE($D$2:$D$89)),"C",AND(C86&lt;AVERAGE($C$2:$C$89),D86&lt;AVERAGE($D$2:$D$89)),"D")</f>
        <v>#NAME?</v>
      </c>
    </row>
    <row r="87" spans="1:5">
      <c r="A87" s="95">
        <v>86</v>
      </c>
      <c r="B87" s="96" t="s">
        <v>672</v>
      </c>
      <c r="C87" s="95">
        <v>1600</v>
      </c>
      <c r="D87" s="96">
        <v>34.6</v>
      </c>
      <c r="E87" s="95" t="e">
        <f t="array" aca="1" ref="E87" ca="1">_xlfn.IFS(AND(C87&gt;AVERAGE($C$2:$C$89),D87&gt;AVERAGE($D$2:$D$89)),"A",AND(C87&gt;AVERAGE($C$2:$C$89),D87&lt;AVERAGE($D$2:$D$89)),"B",AND(C87&lt;AVERAGE($C$2:$C$89),D87&gt;AVERAGE($D$2:$D$89)),"C",AND(C87&lt;AVERAGE($C$2:$C$89),D87&lt;AVERAGE($D$2:$D$89)),"D")</f>
        <v>#NAME?</v>
      </c>
    </row>
    <row r="88" spans="1:5">
      <c r="A88" s="95">
        <v>87</v>
      </c>
      <c r="B88" s="96" t="s">
        <v>660</v>
      </c>
      <c r="C88" s="95">
        <v>1510</v>
      </c>
      <c r="D88" s="96">
        <v>26.1</v>
      </c>
      <c r="E88" s="95" t="e">
        <f t="array" aca="1" ref="E88" ca="1">_xlfn.IFS(AND(C88&gt;AVERAGE($C$2:$C$89),D88&gt;AVERAGE($D$2:$D$89)),"A",AND(C88&gt;AVERAGE($C$2:$C$89),D88&lt;AVERAGE($D$2:$D$89)),"B",AND(C88&lt;AVERAGE($C$2:$C$89),D88&gt;AVERAGE($D$2:$D$89)),"C",AND(C88&lt;AVERAGE($C$2:$C$89),D88&lt;AVERAGE($D$2:$D$89)),"D")</f>
        <v>#NAME?</v>
      </c>
    </row>
    <row r="89" spans="1:5">
      <c r="A89" s="101">
        <v>88</v>
      </c>
      <c r="B89" s="100" t="s">
        <v>55</v>
      </c>
      <c r="C89" s="101">
        <v>1500</v>
      </c>
      <c r="D89" s="96">
        <v>28.2</v>
      </c>
      <c r="E89" s="95" t="e">
        <f t="array" aca="1" ref="E89" ca="1">_xlfn.IFS(AND(C89&gt;AVERAGE($C$2:$C$89),D89&gt;AVERAGE($D$2:$D$89)),"A",AND(C89&gt;AVERAGE($C$2:$C$89),D89&lt;AVERAGE($D$2:$D$89)),"B",AND(C89&lt;AVERAGE($C$2:$C$89),D89&gt;AVERAGE($D$2:$D$89)),"C",AND(C89&lt;AVERAGE($C$2:$C$89),D89&lt;AVERAGE($D$2:$D$89)),"D")</f>
        <v>#NAME?</v>
      </c>
    </row>
  </sheetData>
  <mergeCells count="1">
    <mergeCell ref="G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Лист22"/>
  <dimension ref="A1:E89"/>
  <sheetViews>
    <sheetView zoomScale="76" workbookViewId="0">
      <selection activeCell="P37" sqref="P37"/>
    </sheetView>
  </sheetViews>
  <sheetFormatPr defaultRowHeight="14.4"/>
  <cols>
    <col min="1" max="1" width="3.77734375" style="65" customWidth="1"/>
    <col min="2" max="2" width="17.5546875" style="65" bestFit="1" customWidth="1"/>
    <col min="3" max="3" width="6.5546875" style="65" customWidth="1"/>
    <col min="4" max="4" width="11.44140625" style="65" customWidth="1"/>
    <col min="5" max="5" width="8.109375" style="65" customWidth="1"/>
    <col min="6" max="7" width="4.77734375" style="65" bestFit="1" customWidth="1"/>
    <col min="8" max="8" width="5.77734375" style="65" customWidth="1"/>
    <col min="9" max="9" width="5.6640625" style="65" customWidth="1"/>
    <col min="10" max="10" width="4.77734375" style="65" bestFit="1" customWidth="1"/>
    <col min="11" max="11" width="4.6640625" style="65" customWidth="1"/>
    <col min="12" max="12" width="7.44140625" style="65" customWidth="1"/>
    <col min="13" max="13" width="6.88671875" style="65" customWidth="1"/>
    <col min="14" max="14" width="5.109375" style="65" customWidth="1"/>
    <col min="15" max="29" width="4.77734375" style="65" bestFit="1" customWidth="1"/>
    <col min="30" max="84" width="5.77734375" style="65" bestFit="1" customWidth="1"/>
    <col min="85" max="85" width="11.21875" style="65" bestFit="1" customWidth="1"/>
    <col min="86" max="16384" width="8.88671875" style="65"/>
  </cols>
  <sheetData>
    <row r="1" spans="1:5">
      <c r="A1" s="117" t="s">
        <v>0</v>
      </c>
      <c r="B1" s="118" t="s">
        <v>1</v>
      </c>
      <c r="C1" s="119" t="s">
        <v>730</v>
      </c>
      <c r="D1" s="118" t="s">
        <v>510</v>
      </c>
      <c r="E1" s="120" t="s">
        <v>746</v>
      </c>
    </row>
    <row r="2" spans="1:5">
      <c r="A2" s="121">
        <v>2</v>
      </c>
      <c r="B2" s="96" t="s">
        <v>4</v>
      </c>
      <c r="C2" s="95">
        <v>83600</v>
      </c>
      <c r="D2" s="96">
        <v>40.5</v>
      </c>
      <c r="E2" s="122" t="e">
        <f t="array" aca="1" ref="E2" ca="1">_xlfn.IFS(AND(C2&gt;AVERAGE($C$2:$C$89),D2&gt;AVERAGE($D$2:$D$89)),"A",AND(C2&gt;AVERAGE($C$2:$C$89),D2&lt;AVERAGE($D$2:$D$89)),"B",AND(C2&lt;AVERAGE($C$2:$C$89),D2&gt;AVERAGE($D$2:$D$89)),"C",AND(C2&lt;AVERAGE($C$2:$C$89),D2&lt;AVERAGE($D$2:$D$89)),"D")</f>
        <v>#NAME?</v>
      </c>
    </row>
    <row r="3" spans="1:5">
      <c r="A3" s="121">
        <v>3</v>
      </c>
      <c r="B3" s="96" t="s">
        <v>520</v>
      </c>
      <c r="C3" s="95">
        <v>76400</v>
      </c>
      <c r="D3" s="96">
        <v>37.299999999999997</v>
      </c>
      <c r="E3" s="122" t="e">
        <f t="array" aca="1" ref="E3" ca="1">_xlfn.IFS(AND(C3&gt;AVERAGE($C$2:$C$89),D3&gt;AVERAGE($D$2:$D$89)),"A",AND(C3&gt;AVERAGE($C$2:$C$89),D3&lt;AVERAGE($D$2:$D$89)),"B",AND(C3&lt;AVERAGE($C$2:$C$89),D3&gt;AVERAGE($D$2:$D$89)),"C",AND(C3&lt;AVERAGE($C$2:$C$89),D3&lt;AVERAGE($D$2:$D$89)),"D")</f>
        <v>#NAME?</v>
      </c>
    </row>
    <row r="4" spans="1:5">
      <c r="A4" s="121">
        <v>7</v>
      </c>
      <c r="B4" s="96" t="s">
        <v>19</v>
      </c>
      <c r="C4" s="95">
        <v>63100</v>
      </c>
      <c r="D4" s="96">
        <v>41.3</v>
      </c>
      <c r="E4" s="122" t="e">
        <f t="array" aca="1" ref="E4" ca="1">_xlfn.IFS(AND(C4&gt;AVERAGE($C$2:$C$89),D4&gt;AVERAGE($D$2:$D$89)),"A",AND(C4&gt;AVERAGE($C$2:$C$89),D4&lt;AVERAGE($D$2:$D$89)),"B",AND(C4&lt;AVERAGE($C$2:$C$89),D4&gt;AVERAGE($D$2:$D$89)),"C",AND(C4&lt;AVERAGE($C$2:$C$89),D4&lt;AVERAGE($D$2:$D$89)),"D")</f>
        <v>#NAME?</v>
      </c>
    </row>
    <row r="5" spans="1:5">
      <c r="A5" s="121">
        <v>10</v>
      </c>
      <c r="B5" s="96" t="s">
        <v>26</v>
      </c>
      <c r="C5" s="95">
        <v>55900</v>
      </c>
      <c r="D5" s="96">
        <v>38.4</v>
      </c>
      <c r="E5" s="122" t="e">
        <f t="array" aca="1" ref="E5" ca="1">_xlfn.IFS(AND(C5&gt;AVERAGE($C$2:$C$89),D5&gt;AVERAGE($D$2:$D$89)),"A",AND(C5&gt;AVERAGE($C$2:$C$89),D5&lt;AVERAGE($D$2:$D$89)),"B",AND(C5&lt;AVERAGE($C$2:$C$89),D5&gt;AVERAGE($D$2:$D$89)),"C",AND(C5&lt;AVERAGE($C$2:$C$89),D5&lt;AVERAGE($D$2:$D$89)),"D")</f>
        <v>#NAME?</v>
      </c>
    </row>
    <row r="6" spans="1:5">
      <c r="A6" s="121">
        <v>11</v>
      </c>
      <c r="B6" s="96" t="s">
        <v>18</v>
      </c>
      <c r="C6" s="95">
        <v>55500</v>
      </c>
      <c r="D6" s="96">
        <v>37.5</v>
      </c>
      <c r="E6" s="122" t="e">
        <f t="array" aca="1" ref="E6" ca="1">_xlfn.IFS(AND(C6&gt;AVERAGE($C$2:$C$89),D6&gt;AVERAGE($D$2:$D$89)),"A",AND(C6&gt;AVERAGE($C$2:$C$89),D6&lt;AVERAGE($D$2:$D$89)),"B",AND(C6&lt;AVERAGE($C$2:$C$89),D6&gt;AVERAGE($D$2:$D$89)),"C",AND(C6&lt;AVERAGE($C$2:$C$89),D6&lt;AVERAGE($D$2:$D$89)),"D")</f>
        <v>#NAME?</v>
      </c>
    </row>
    <row r="7" spans="1:5">
      <c r="A7" s="121">
        <v>13</v>
      </c>
      <c r="B7" s="96" t="s">
        <v>22</v>
      </c>
      <c r="C7" s="95">
        <v>51900</v>
      </c>
      <c r="D7" s="96">
        <v>36.4</v>
      </c>
      <c r="E7" s="122" t="e">
        <f t="array" aca="1" ref="E7" ca="1">_xlfn.IFS(AND(C7&gt;AVERAGE($C$2:$C$89),D7&gt;AVERAGE($D$2:$D$89)),"A",AND(C7&gt;AVERAGE($C$2:$C$89),D7&lt;AVERAGE($D$2:$D$89)),"B",AND(C7&lt;AVERAGE($C$2:$C$89),D7&gt;AVERAGE($D$2:$D$89)),"C",AND(C7&lt;AVERAGE($C$2:$C$89),D7&lt;AVERAGE($D$2:$D$89)),"D")</f>
        <v>#NAME?</v>
      </c>
    </row>
    <row r="8" spans="1:5">
      <c r="A8" s="121">
        <v>14</v>
      </c>
      <c r="B8" s="96" t="s">
        <v>46</v>
      </c>
      <c r="C8" s="95">
        <v>49900</v>
      </c>
      <c r="D8" s="96">
        <v>35.799999999999997</v>
      </c>
      <c r="E8" s="122" t="e">
        <f t="array" aca="1" ref="E8" ca="1">_xlfn.IFS(AND(C8&gt;AVERAGE($C$2:$C$89),D8&gt;AVERAGE($D$2:$D$89)),"A",AND(C8&gt;AVERAGE($C$2:$C$89),D8&lt;AVERAGE($D$2:$D$89)),"B",AND(C8&lt;AVERAGE($C$2:$C$89),D8&gt;AVERAGE($D$2:$D$89)),"C",AND(C8&lt;AVERAGE($C$2:$C$89),D8&lt;AVERAGE($D$2:$D$89)),"D")</f>
        <v>#NAME?</v>
      </c>
    </row>
    <row r="9" spans="1:5">
      <c r="A9" s="121">
        <v>16</v>
      </c>
      <c r="B9" s="96" t="s">
        <v>10</v>
      </c>
      <c r="C9" s="95">
        <v>49500</v>
      </c>
      <c r="D9" s="96">
        <v>46.7</v>
      </c>
      <c r="E9" s="122" t="e">
        <f t="array" aca="1" ref="E9" ca="1">_xlfn.IFS(AND(C9&gt;AVERAGE($C$2:$C$89),D9&gt;AVERAGE($D$2:$D$89)),"A",AND(C9&gt;AVERAGE($C$2:$C$89),D9&lt;AVERAGE($D$2:$D$89)),"B",AND(C9&lt;AVERAGE($C$2:$C$89),D9&gt;AVERAGE($D$2:$D$89)),"C",AND(C9&lt;AVERAGE($C$2:$C$89),D9&lt;AVERAGE($D$2:$D$89)),"D")</f>
        <v>#NAME?</v>
      </c>
    </row>
    <row r="10" spans="1:5">
      <c r="A10" s="121">
        <v>18</v>
      </c>
      <c r="B10" s="96" t="s">
        <v>16</v>
      </c>
      <c r="C10" s="95">
        <v>46700</v>
      </c>
      <c r="D10" s="96">
        <v>41.9</v>
      </c>
      <c r="E10" s="122" t="e">
        <f t="array" aca="1" ref="E10" ca="1">_xlfn.IFS(AND(C10&gt;AVERAGE($C$2:$C$89),D10&gt;AVERAGE($D$2:$D$89)),"A",AND(C10&gt;AVERAGE($C$2:$C$89),D10&lt;AVERAGE($D$2:$D$89)),"B",AND(C10&lt;AVERAGE($C$2:$C$89),D10&gt;AVERAGE($D$2:$D$89)),"C",AND(C10&lt;AVERAGE($C$2:$C$89),D10&lt;AVERAGE($D$2:$D$89)),"D")</f>
        <v>#NAME?</v>
      </c>
    </row>
    <row r="11" spans="1:5">
      <c r="A11" s="121">
        <v>20</v>
      </c>
      <c r="B11" s="96" t="s">
        <v>54</v>
      </c>
      <c r="C11" s="95">
        <v>43300</v>
      </c>
      <c r="D11" s="96">
        <v>48.9</v>
      </c>
      <c r="E11" s="122" t="e">
        <f t="array" aca="1" ref="E11" ca="1">_xlfn.IFS(AND(C11&gt;AVERAGE($C$2:$C$89),D11&gt;AVERAGE($D$2:$D$89)),"A",AND(C11&gt;AVERAGE($C$2:$C$89),D11&lt;AVERAGE($D$2:$D$89)),"B",AND(C11&lt;AVERAGE($C$2:$C$89),D11&gt;AVERAGE($D$2:$D$89)),"C",AND(C11&lt;AVERAGE($C$2:$C$89),D11&lt;AVERAGE($D$2:$D$89)),"D")</f>
        <v>#NAME?</v>
      </c>
    </row>
    <row r="12" spans="1:5">
      <c r="A12" s="121">
        <v>21</v>
      </c>
      <c r="B12" s="96" t="s">
        <v>71</v>
      </c>
      <c r="C12" s="95">
        <v>41900</v>
      </c>
      <c r="D12" s="96">
        <v>48</v>
      </c>
      <c r="E12" s="122" t="e">
        <f t="array" aca="1" ref="E12" ca="1">_xlfn.IFS(AND(C12&gt;AVERAGE($C$2:$C$89),D12&gt;AVERAGE($D$2:$D$89)),"A",AND(C12&gt;AVERAGE($C$2:$C$89),D12&lt;AVERAGE($D$2:$D$89)),"B",AND(C12&lt;AVERAGE($C$2:$C$89),D12&gt;AVERAGE($D$2:$D$89)),"C",AND(C12&lt;AVERAGE($C$2:$C$89),D12&lt;AVERAGE($D$2:$D$89)),"D")</f>
        <v>#NAME?</v>
      </c>
    </row>
    <row r="13" spans="1:5">
      <c r="A13" s="121">
        <v>23</v>
      </c>
      <c r="B13" s="96" t="s">
        <v>29</v>
      </c>
      <c r="C13" s="95">
        <v>41500</v>
      </c>
      <c r="D13" s="96">
        <v>37.200000000000003</v>
      </c>
      <c r="E13" s="122" t="e">
        <f t="array" aca="1" ref="E13" ca="1">_xlfn.IFS(AND(C13&gt;AVERAGE($C$2:$C$89),D13&gt;AVERAGE($D$2:$D$89)),"A",AND(C13&gt;AVERAGE($C$2:$C$89),D13&lt;AVERAGE($D$2:$D$89)),"B",AND(C13&lt;AVERAGE($C$2:$C$89),D13&gt;AVERAGE($D$2:$D$89)),"C",AND(C13&lt;AVERAGE($C$2:$C$89),D13&lt;AVERAGE($D$2:$D$89)),"D")</f>
        <v>#NAME?</v>
      </c>
    </row>
    <row r="14" spans="1:5">
      <c r="A14" s="121">
        <v>25</v>
      </c>
      <c r="B14" s="96" t="s">
        <v>93</v>
      </c>
      <c r="C14" s="95">
        <v>39300</v>
      </c>
      <c r="D14" s="96">
        <v>38.799999999999997</v>
      </c>
      <c r="E14" s="122" t="e">
        <f t="array" aca="1" ref="E14" ca="1">_xlfn.IFS(AND(C14&gt;AVERAGE($C$2:$C$89),D14&gt;AVERAGE($D$2:$D$89)),"A",AND(C14&gt;AVERAGE($C$2:$C$89),D14&lt;AVERAGE($D$2:$D$89)),"B",AND(C14&lt;AVERAGE($C$2:$C$89),D14&gt;AVERAGE($D$2:$D$89)),"C",AND(C14&lt;AVERAGE($C$2:$C$89),D14&lt;AVERAGE($D$2:$D$89)),"D")</f>
        <v>#NAME?</v>
      </c>
    </row>
    <row r="15" spans="1:5">
      <c r="A15" s="121">
        <v>26</v>
      </c>
      <c r="B15" s="96" t="s">
        <v>570</v>
      </c>
      <c r="C15" s="95">
        <v>37500</v>
      </c>
      <c r="D15" s="96">
        <v>38.299999999999997</v>
      </c>
      <c r="E15" s="122" t="e">
        <f t="array" aca="1" ref="E15" ca="1">_xlfn.IFS(AND(C15&gt;AVERAGE($C$2:$C$89),D15&gt;AVERAGE($D$2:$D$89)),"A",AND(C15&gt;AVERAGE($C$2:$C$89),D15&lt;AVERAGE($D$2:$D$89)),"B",AND(C15&lt;AVERAGE($C$2:$C$89),D15&gt;AVERAGE($D$2:$D$89)),"C",AND(C15&lt;AVERAGE($C$2:$C$89),D15&lt;AVERAGE($D$2:$D$89)),"D")</f>
        <v>#NAME?</v>
      </c>
    </row>
    <row r="16" spans="1:5">
      <c r="A16" s="121">
        <v>27</v>
      </c>
      <c r="B16" s="96" t="s">
        <v>70</v>
      </c>
      <c r="C16" s="95">
        <v>37300</v>
      </c>
      <c r="D16" s="96">
        <v>36</v>
      </c>
      <c r="E16" s="122" t="e">
        <f t="array" aca="1" ref="E16" ca="1">_xlfn.IFS(AND(C16&gt;AVERAGE($C$2:$C$89),D16&gt;AVERAGE($D$2:$D$89)),"A",AND(C16&gt;AVERAGE($C$2:$C$89),D16&lt;AVERAGE($D$2:$D$89)),"B",AND(C16&lt;AVERAGE($C$2:$C$89),D16&gt;AVERAGE($D$2:$D$89)),"C",AND(C16&lt;AVERAGE($C$2:$C$89),D16&lt;AVERAGE($D$2:$D$89)),"D")</f>
        <v>#NAME?</v>
      </c>
    </row>
    <row r="17" spans="1:5">
      <c r="A17" s="121">
        <v>28</v>
      </c>
      <c r="B17" s="96" t="s">
        <v>20</v>
      </c>
      <c r="C17" s="95">
        <v>36800</v>
      </c>
      <c r="D17" s="96">
        <v>41.2</v>
      </c>
      <c r="E17" s="122" t="e">
        <f t="array" aca="1" ref="E17" ca="1">_xlfn.IFS(AND(C17&gt;AVERAGE($C$2:$C$89),D17&gt;AVERAGE($D$2:$D$89)),"A",AND(C17&gt;AVERAGE($C$2:$C$89),D17&lt;AVERAGE($D$2:$D$89)),"B",AND(C17&lt;AVERAGE($C$2:$C$89),D17&gt;AVERAGE($D$2:$D$89)),"C",AND(C17&lt;AVERAGE($C$2:$C$89),D17&lt;AVERAGE($D$2:$D$89)),"D")</f>
        <v>#NAME?</v>
      </c>
    </row>
    <row r="18" spans="1:5">
      <c r="A18" s="121">
        <v>32</v>
      </c>
      <c r="B18" s="96" t="s">
        <v>73</v>
      </c>
      <c r="C18" s="95">
        <v>33400</v>
      </c>
      <c r="D18" s="96">
        <v>53.9</v>
      </c>
      <c r="E18" s="122" t="e">
        <f t="array" aca="1" ref="E18" ca="1">_xlfn.IFS(AND(C18&gt;AVERAGE($C$2:$C$89),D18&gt;AVERAGE($D$2:$D$89)),"A",AND(C18&gt;AVERAGE($C$2:$C$89),D18&lt;AVERAGE($D$2:$D$89)),"B",AND(C18&lt;AVERAGE($C$2:$C$89),D18&gt;AVERAGE($D$2:$D$89)),"C",AND(C18&lt;AVERAGE($C$2:$C$89),D18&lt;AVERAGE($D$2:$D$89)),"D")</f>
        <v>#NAME?</v>
      </c>
    </row>
    <row r="19" spans="1:5">
      <c r="A19" s="121">
        <v>33</v>
      </c>
      <c r="B19" s="96" t="s">
        <v>94</v>
      </c>
      <c r="C19" s="95">
        <v>30800</v>
      </c>
      <c r="D19" s="96">
        <v>50.4</v>
      </c>
      <c r="E19" s="122" t="e">
        <f t="array" aca="1" ref="E19" ca="1">_xlfn.IFS(AND(C19&gt;AVERAGE($C$2:$C$89),D19&gt;AVERAGE($D$2:$D$89)),"A",AND(C19&gt;AVERAGE($C$2:$C$89),D19&lt;AVERAGE($D$2:$D$89)),"B",AND(C19&lt;AVERAGE($C$2:$C$89),D19&gt;AVERAGE($D$2:$D$89)),"C",AND(C19&lt;AVERAGE($C$2:$C$89),D19&lt;AVERAGE($D$2:$D$89)),"D")</f>
        <v>#NAME?</v>
      </c>
    </row>
    <row r="20" spans="1:5">
      <c r="A20" s="121">
        <v>34</v>
      </c>
      <c r="B20" s="96" t="s">
        <v>6</v>
      </c>
      <c r="C20" s="95">
        <v>28800</v>
      </c>
      <c r="D20" s="96">
        <v>46</v>
      </c>
      <c r="E20" s="122" t="e">
        <f t="array" aca="1" ref="E20" ca="1">_xlfn.IFS(AND(C20&gt;AVERAGE($C$2:$C$89),D20&gt;AVERAGE($D$2:$D$89)),"A",AND(C20&gt;AVERAGE($C$2:$C$89),D20&lt;AVERAGE($D$2:$D$89)),"B",AND(C20&lt;AVERAGE($C$2:$C$89),D20&gt;AVERAGE($D$2:$D$89)),"C",AND(C20&lt;AVERAGE($C$2:$C$89),D20&lt;AVERAGE($D$2:$D$89)),"D")</f>
        <v>#NAME?</v>
      </c>
    </row>
    <row r="21" spans="1:5">
      <c r="A21" s="121">
        <v>35</v>
      </c>
      <c r="B21" s="96" t="s">
        <v>38</v>
      </c>
      <c r="C21" s="95">
        <v>26500</v>
      </c>
      <c r="D21" s="96">
        <v>41.4</v>
      </c>
      <c r="E21" s="122" t="e">
        <f t="array" aca="1" ref="E21" ca="1">_xlfn.IFS(AND(C21&gt;AVERAGE($C$2:$C$89),D21&gt;AVERAGE($D$2:$D$89)),"A",AND(C21&gt;AVERAGE($C$2:$C$89),D21&lt;AVERAGE($D$2:$D$89)),"B",AND(C21&lt;AVERAGE($C$2:$C$89),D21&gt;AVERAGE($D$2:$D$89)),"C",AND(C21&lt;AVERAGE($C$2:$C$89),D21&lt;AVERAGE($D$2:$D$89)),"D")</f>
        <v>#NAME?</v>
      </c>
    </row>
    <row r="22" spans="1:5">
      <c r="A22" s="121">
        <v>1</v>
      </c>
      <c r="B22" s="96" t="s">
        <v>517</v>
      </c>
      <c r="C22" s="95">
        <v>87700</v>
      </c>
      <c r="D22" s="96">
        <v>34.799999999999997</v>
      </c>
      <c r="E22" s="122" t="e">
        <f t="array" aca="1" ref="E22" ca="1">_xlfn.IFS(AND(C22&gt;AVERAGE($C$2:$C$89),D22&gt;AVERAGE($D$2:$D$89)),"A",AND(C22&gt;AVERAGE($C$2:$C$89),D22&lt;AVERAGE($D$2:$D$89)),"B",AND(C22&lt;AVERAGE($C$2:$C$89),D22&gt;AVERAGE($D$2:$D$89)),"C",AND(C22&lt;AVERAGE($C$2:$C$89),D22&lt;AVERAGE($D$2:$D$89)),"D")</f>
        <v>#NAME?</v>
      </c>
    </row>
    <row r="23" spans="1:5">
      <c r="A23" s="121">
        <v>4</v>
      </c>
      <c r="B23" s="96" t="s">
        <v>28</v>
      </c>
      <c r="C23" s="95">
        <v>69600</v>
      </c>
      <c r="D23" s="96">
        <v>30.6</v>
      </c>
      <c r="E23" s="122" t="e">
        <f t="array" aca="1" ref="E23" ca="1">_xlfn.IFS(AND(C23&gt;AVERAGE($C$2:$C$89),D23&gt;AVERAGE($D$2:$D$89)),"A",AND(C23&gt;AVERAGE($C$2:$C$89),D23&lt;AVERAGE($D$2:$D$89)),"B",AND(C23&lt;AVERAGE($C$2:$C$89),D23&gt;AVERAGE($D$2:$D$89)),"C",AND(C23&lt;AVERAGE($C$2:$C$89),D23&lt;AVERAGE($D$2:$D$89)),"D")</f>
        <v>#NAME?</v>
      </c>
    </row>
    <row r="24" spans="1:5">
      <c r="A24" s="121">
        <v>5</v>
      </c>
      <c r="B24" s="96" t="s">
        <v>13</v>
      </c>
      <c r="C24" s="95">
        <v>67900</v>
      </c>
      <c r="D24" s="96">
        <v>30</v>
      </c>
      <c r="E24" s="122" t="e">
        <f t="array" aca="1" ref="E24" ca="1">_xlfn.IFS(AND(C24&gt;AVERAGE($C$2:$C$89),D24&gt;AVERAGE($D$2:$D$89)),"A",AND(C24&gt;AVERAGE($C$2:$C$89),D24&lt;AVERAGE($D$2:$D$89)),"B",AND(C24&lt;AVERAGE($C$2:$C$89),D24&gt;AVERAGE($D$2:$D$89)),"C",AND(C24&lt;AVERAGE($C$2:$C$89),D24&lt;AVERAGE($D$2:$D$89)),"D")</f>
        <v>#NAME?</v>
      </c>
    </row>
    <row r="25" spans="1:5">
      <c r="A25" s="121">
        <v>6</v>
      </c>
      <c r="B25" s="96" t="s">
        <v>7</v>
      </c>
      <c r="C25" s="95">
        <v>64600</v>
      </c>
      <c r="D25" s="96">
        <v>29.6</v>
      </c>
      <c r="E25" s="122" t="e">
        <f t="array" aca="1" ref="E25" ca="1">_xlfn.IFS(AND(C25&gt;AVERAGE($C$2:$C$89),D25&gt;AVERAGE($D$2:$D$89)),"A",AND(C25&gt;AVERAGE($C$2:$C$89),D25&lt;AVERAGE($D$2:$D$89)),"B",AND(C25&lt;AVERAGE($C$2:$C$89),D25&gt;AVERAGE($D$2:$D$89)),"C",AND(C25&lt;AVERAGE($C$2:$C$89),D25&lt;AVERAGE($D$2:$D$89)),"D")</f>
        <v>#NAME?</v>
      </c>
    </row>
    <row r="26" spans="1:5">
      <c r="A26" s="121">
        <v>8</v>
      </c>
      <c r="B26" s="96" t="s">
        <v>37</v>
      </c>
      <c r="C26" s="95">
        <v>62600</v>
      </c>
      <c r="D26" s="96">
        <v>30.8</v>
      </c>
      <c r="E26" s="122" t="e">
        <f t="array" aca="1" ref="E26" ca="1">_xlfn.IFS(AND(C26&gt;AVERAGE($C$2:$C$89),D26&gt;AVERAGE($D$2:$D$89)),"A",AND(C26&gt;AVERAGE($C$2:$C$89),D26&lt;AVERAGE($D$2:$D$89)),"B",AND(C26&lt;AVERAGE($C$2:$C$89),D26&gt;AVERAGE($D$2:$D$89)),"C",AND(C26&lt;AVERAGE($C$2:$C$89),D26&lt;AVERAGE($D$2:$D$89)),"D")</f>
        <v>#NAME?</v>
      </c>
    </row>
    <row r="27" spans="1:5">
      <c r="A27" s="121">
        <v>9</v>
      </c>
      <c r="B27" s="96" t="s">
        <v>8</v>
      </c>
      <c r="C27" s="95">
        <v>58400</v>
      </c>
      <c r="D27" s="96">
        <v>32.700000000000003</v>
      </c>
      <c r="E27" s="122" t="e">
        <f t="array" aca="1" ref="E27" ca="1">_xlfn.IFS(AND(C27&gt;AVERAGE($C$2:$C$89),D27&gt;AVERAGE($D$2:$D$89)),"A",AND(C27&gt;AVERAGE($C$2:$C$89),D27&lt;AVERAGE($D$2:$D$89)),"B",AND(C27&lt;AVERAGE($C$2:$C$89),D27&gt;AVERAGE($D$2:$D$89)),"C",AND(C27&lt;AVERAGE($C$2:$C$89),D27&lt;AVERAGE($D$2:$D$89)),"D")</f>
        <v>#NAME?</v>
      </c>
    </row>
    <row r="28" spans="1:5">
      <c r="A28" s="121">
        <v>12</v>
      </c>
      <c r="B28" s="96" t="s">
        <v>545</v>
      </c>
      <c r="C28" s="95">
        <v>54600</v>
      </c>
      <c r="D28" s="96">
        <v>35.700000000000003</v>
      </c>
      <c r="E28" s="122" t="e">
        <f t="array" aca="1" ref="E28" ca="1">_xlfn.IFS(AND(C28&gt;AVERAGE($C$2:$C$89),D28&gt;AVERAGE($D$2:$D$89)),"A",AND(C28&gt;AVERAGE($C$2:$C$89),D28&lt;AVERAGE($D$2:$D$89)),"B",AND(C28&lt;AVERAGE($C$2:$C$89),D28&gt;AVERAGE($D$2:$D$89)),"C",AND(C28&lt;AVERAGE($C$2:$C$89),D28&lt;AVERAGE($D$2:$D$89)),"D")</f>
        <v>#NAME?</v>
      </c>
    </row>
    <row r="29" spans="1:5">
      <c r="A29" s="121">
        <v>15</v>
      </c>
      <c r="B29" s="96" t="s">
        <v>15</v>
      </c>
      <c r="C29" s="95">
        <v>49900</v>
      </c>
      <c r="D29" s="96">
        <v>29.6</v>
      </c>
      <c r="E29" s="122" t="e">
        <f t="array" aca="1" ref="E29" ca="1">_xlfn.IFS(AND(C29&gt;AVERAGE($C$2:$C$89),D29&gt;AVERAGE($D$2:$D$89)),"A",AND(C29&gt;AVERAGE($C$2:$C$89),D29&lt;AVERAGE($D$2:$D$89)),"B",AND(C29&lt;AVERAGE($C$2:$C$89),D29&gt;AVERAGE($D$2:$D$89)),"C",AND(C29&lt;AVERAGE($C$2:$C$89),D29&lt;AVERAGE($D$2:$D$89)),"D")</f>
        <v>#NAME?</v>
      </c>
    </row>
    <row r="30" spans="1:5">
      <c r="A30" s="121">
        <v>17</v>
      </c>
      <c r="B30" s="96" t="s">
        <v>24</v>
      </c>
      <c r="C30" s="95">
        <v>48400</v>
      </c>
      <c r="D30" s="96">
        <v>30.1</v>
      </c>
      <c r="E30" s="122" t="e">
        <f t="array" aca="1" ref="E30" ca="1">_xlfn.IFS(AND(C30&gt;AVERAGE($C$2:$C$89),D30&gt;AVERAGE($D$2:$D$89)),"A",AND(C30&gt;AVERAGE($C$2:$C$89),D30&lt;AVERAGE($D$2:$D$89)),"B",AND(C30&lt;AVERAGE($C$2:$C$89),D30&gt;AVERAGE($D$2:$D$89)),"C",AND(C30&lt;AVERAGE($C$2:$C$89),D30&lt;AVERAGE($D$2:$D$89)),"D")</f>
        <v>#NAME?</v>
      </c>
    </row>
    <row r="31" spans="1:5">
      <c r="A31" s="121">
        <v>19</v>
      </c>
      <c r="B31" s="96" t="s">
        <v>35</v>
      </c>
      <c r="C31" s="95">
        <v>45800</v>
      </c>
      <c r="D31" s="96">
        <v>35.1</v>
      </c>
      <c r="E31" s="122" t="e">
        <f t="array" aca="1" ref="E31" ca="1">_xlfn.IFS(AND(C31&gt;AVERAGE($C$2:$C$89),D31&gt;AVERAGE($D$2:$D$89)),"A",AND(C31&gt;AVERAGE($C$2:$C$89),D31&lt;AVERAGE($D$2:$D$89)),"B",AND(C31&lt;AVERAGE($C$2:$C$89),D31&gt;AVERAGE($D$2:$D$89)),"C",AND(C31&lt;AVERAGE($C$2:$C$89),D31&lt;AVERAGE($D$2:$D$89)),"D")</f>
        <v>#NAME?</v>
      </c>
    </row>
    <row r="32" spans="1:5">
      <c r="A32" s="121">
        <v>22</v>
      </c>
      <c r="B32" s="96" t="s">
        <v>78</v>
      </c>
      <c r="C32" s="95">
        <v>41900</v>
      </c>
      <c r="D32" s="96">
        <v>27.2</v>
      </c>
      <c r="E32" s="122" t="e">
        <f t="array" aca="1" ref="E32" ca="1">_xlfn.IFS(AND(C32&gt;AVERAGE($C$2:$C$89),D32&gt;AVERAGE($D$2:$D$89)),"A",AND(C32&gt;AVERAGE($C$2:$C$89),D32&lt;AVERAGE($D$2:$D$89)),"B",AND(C32&lt;AVERAGE($C$2:$C$89),D32&gt;AVERAGE($D$2:$D$89)),"C",AND(C32&lt;AVERAGE($C$2:$C$89),D32&lt;AVERAGE($D$2:$D$89)),"D")</f>
        <v>#NAME?</v>
      </c>
    </row>
    <row r="33" spans="1:5">
      <c r="A33" s="121">
        <v>24</v>
      </c>
      <c r="B33" s="96" t="s">
        <v>51</v>
      </c>
      <c r="C33" s="95">
        <v>40400</v>
      </c>
      <c r="D33" s="96">
        <v>30.2</v>
      </c>
      <c r="E33" s="122" t="e">
        <f t="array" aca="1" ref="E33" ca="1">_xlfn.IFS(AND(C33&gt;AVERAGE($C$2:$C$89),D33&gt;AVERAGE($D$2:$D$89)),"A",AND(C33&gt;AVERAGE($C$2:$C$89),D33&lt;AVERAGE($D$2:$D$89)),"B",AND(C33&lt;AVERAGE($C$2:$C$89),D33&gt;AVERAGE($D$2:$D$89)),"C",AND(C33&lt;AVERAGE($C$2:$C$89),D33&lt;AVERAGE($D$2:$D$89)),"D")</f>
        <v>#NAME?</v>
      </c>
    </row>
    <row r="34" spans="1:5">
      <c r="A34" s="121">
        <v>29</v>
      </c>
      <c r="B34" s="96" t="s">
        <v>89</v>
      </c>
      <c r="C34" s="95">
        <v>36500</v>
      </c>
      <c r="D34" s="96">
        <v>29.6</v>
      </c>
      <c r="E34" s="122" t="e">
        <f t="array" aca="1" ref="E34" ca="1">_xlfn.IFS(AND(C34&gt;AVERAGE($C$2:$C$89),D34&gt;AVERAGE($D$2:$D$89)),"A",AND(C34&gt;AVERAGE($C$2:$C$89),D34&lt;AVERAGE($D$2:$D$89)),"B",AND(C34&lt;AVERAGE($C$2:$C$89),D34&gt;AVERAGE($D$2:$D$89)),"C",AND(C34&lt;AVERAGE($C$2:$C$89),D34&lt;AVERAGE($D$2:$D$89)),"D")</f>
        <v>#NAME?</v>
      </c>
    </row>
    <row r="35" spans="1:5">
      <c r="A35" s="121">
        <v>30</v>
      </c>
      <c r="B35" s="96" t="s">
        <v>575</v>
      </c>
      <c r="C35" s="95">
        <v>35200</v>
      </c>
      <c r="D35" s="96">
        <v>35.1</v>
      </c>
      <c r="E35" s="122" t="e">
        <f t="array" aca="1" ref="E35" ca="1">_xlfn.IFS(AND(C35&gt;AVERAGE($C$2:$C$89),D35&gt;AVERAGE($D$2:$D$89)),"A",AND(C35&gt;AVERAGE($C$2:$C$89),D35&lt;AVERAGE($D$2:$D$89)),"B",AND(C35&lt;AVERAGE($C$2:$C$89),D35&gt;AVERAGE($D$2:$D$89)),"C",AND(C35&lt;AVERAGE($C$2:$C$89),D35&lt;AVERAGE($D$2:$D$89)),"D")</f>
        <v>#NAME?</v>
      </c>
    </row>
    <row r="36" spans="1:5">
      <c r="A36" s="121">
        <v>31</v>
      </c>
      <c r="B36" s="96" t="s">
        <v>86</v>
      </c>
      <c r="C36" s="95">
        <v>33600</v>
      </c>
      <c r="D36" s="96">
        <v>33.700000000000003</v>
      </c>
      <c r="E36" s="122" t="e">
        <f t="array" aca="1" ref="E36" ca="1">_xlfn.IFS(AND(C36&gt;AVERAGE($C$2:$C$89),D36&gt;AVERAGE($D$2:$D$89)),"A",AND(C36&gt;AVERAGE($C$2:$C$89),D36&lt;AVERAGE($D$2:$D$89)),"B",AND(C36&lt;AVERAGE($C$2:$C$89),D36&gt;AVERAGE($D$2:$D$89)),"C",AND(C36&lt;AVERAGE($C$2:$C$89),D36&lt;AVERAGE($D$2:$D$89)),"D")</f>
        <v>#NAME?</v>
      </c>
    </row>
    <row r="37" spans="1:5">
      <c r="A37" s="121">
        <v>40</v>
      </c>
      <c r="B37" s="96" t="s">
        <v>85</v>
      </c>
      <c r="C37" s="95">
        <v>21500</v>
      </c>
      <c r="D37" s="96">
        <v>38.6</v>
      </c>
      <c r="E37" s="122" t="e">
        <f t="array" aca="1" ref="E37" ca="1">_xlfn.IFS(AND(C37&gt;AVERAGE($C$2:$C$89),D37&gt;AVERAGE($D$2:$D$89)),"A",AND(C37&gt;AVERAGE($C$2:$C$89),D37&lt;AVERAGE($D$2:$D$89)),"B",AND(C37&lt;AVERAGE($C$2:$C$89),D37&gt;AVERAGE($D$2:$D$89)),"C",AND(C37&lt;AVERAGE($C$2:$C$89),D37&lt;AVERAGE($D$2:$D$89)),"D")</f>
        <v>#NAME?</v>
      </c>
    </row>
    <row r="38" spans="1:5">
      <c r="A38" s="121">
        <v>42</v>
      </c>
      <c r="B38" s="96" t="s">
        <v>58</v>
      </c>
      <c r="C38" s="95">
        <v>20700</v>
      </c>
      <c r="D38" s="96">
        <v>42.5</v>
      </c>
      <c r="E38" s="122" t="e">
        <f t="array" aca="1" ref="E38" ca="1">_xlfn.IFS(AND(C38&gt;AVERAGE($C$2:$C$89),D38&gt;AVERAGE($D$2:$D$89)),"A",AND(C38&gt;AVERAGE($C$2:$C$89),D38&lt;AVERAGE($D$2:$D$89)),"B",AND(C38&lt;AVERAGE($C$2:$C$89),D38&gt;AVERAGE($D$2:$D$89)),"C",AND(C38&lt;AVERAGE($C$2:$C$89),D38&lt;AVERAGE($D$2:$D$89)),"D")</f>
        <v>#NAME?</v>
      </c>
    </row>
    <row r="39" spans="1:5">
      <c r="A39" s="121">
        <v>44</v>
      </c>
      <c r="B39" s="96" t="s">
        <v>91</v>
      </c>
      <c r="C39" s="95">
        <v>20200</v>
      </c>
      <c r="D39" s="96">
        <v>38.6</v>
      </c>
      <c r="E39" s="122" t="e">
        <f t="array" aca="1" ref="E39" ca="1">_xlfn.IFS(AND(C39&gt;AVERAGE($C$2:$C$89),D39&gt;AVERAGE($D$2:$D$89)),"A",AND(C39&gt;AVERAGE($C$2:$C$89),D39&lt;AVERAGE($D$2:$D$89)),"B",AND(C39&lt;AVERAGE($C$2:$C$89),D39&gt;AVERAGE($D$2:$D$89)),"C",AND(C39&lt;AVERAGE($C$2:$C$89),D39&lt;AVERAGE($D$2:$D$89)),"D")</f>
        <v>#NAME?</v>
      </c>
    </row>
    <row r="40" spans="1:5">
      <c r="A40" s="121">
        <v>51</v>
      </c>
      <c r="B40" s="96" t="s">
        <v>76</v>
      </c>
      <c r="C40" s="95">
        <v>14700</v>
      </c>
      <c r="D40" s="96">
        <v>43.7</v>
      </c>
      <c r="E40" s="122" t="e">
        <f t="array" aca="1" ref="E40" ca="1">_xlfn.IFS(AND(C40&gt;AVERAGE($C$2:$C$89),D40&gt;AVERAGE($D$2:$D$89)),"A",AND(C40&gt;AVERAGE($C$2:$C$89),D40&lt;AVERAGE($D$2:$D$89)),"B",AND(C40&lt;AVERAGE($C$2:$C$89),D40&gt;AVERAGE($D$2:$D$89)),"C",AND(C40&lt;AVERAGE($C$2:$C$89),D40&lt;AVERAGE($D$2:$D$89)),"D")</f>
        <v>#NAME?</v>
      </c>
    </row>
    <row r="41" spans="1:5">
      <c r="A41" s="121">
        <v>52</v>
      </c>
      <c r="B41" s="96" t="s">
        <v>25</v>
      </c>
      <c r="C41" s="95">
        <v>14200</v>
      </c>
      <c r="D41" s="96">
        <v>42</v>
      </c>
      <c r="E41" s="122" t="e">
        <f t="array" aca="1" ref="E41" ca="1">_xlfn.IFS(AND(C41&gt;AVERAGE($C$2:$C$89),D41&gt;AVERAGE($D$2:$D$89)),"A",AND(C41&gt;AVERAGE($C$2:$C$89),D41&lt;AVERAGE($D$2:$D$89)),"B",AND(C41&lt;AVERAGE($C$2:$C$89),D41&gt;AVERAGE($D$2:$D$89)),"C",AND(C41&lt;AVERAGE($C$2:$C$89),D41&lt;AVERAGE($D$2:$D$89)),"D")</f>
        <v>#NAME?</v>
      </c>
    </row>
    <row r="42" spans="1:5">
      <c r="A42" s="121">
        <v>54</v>
      </c>
      <c r="B42" s="96" t="s">
        <v>65</v>
      </c>
      <c r="C42" s="95">
        <v>13500</v>
      </c>
      <c r="D42" s="96">
        <v>42.4</v>
      </c>
      <c r="E42" s="122" t="e">
        <f t="array" aca="1" ref="E42" ca="1">_xlfn.IFS(AND(C42&gt;AVERAGE($C$2:$C$89),D42&gt;AVERAGE($D$2:$D$89)),"A",AND(C42&gt;AVERAGE($C$2:$C$89),D42&lt;AVERAGE($D$2:$D$89)),"B",AND(C42&lt;AVERAGE($C$2:$C$89),D42&gt;AVERAGE($D$2:$D$89)),"C",AND(C42&lt;AVERAGE($C$2:$C$89),D42&lt;AVERAGE($D$2:$D$89)),"D")</f>
        <v>#NAME?</v>
      </c>
    </row>
    <row r="43" spans="1:5">
      <c r="A43" s="121">
        <v>55</v>
      </c>
      <c r="B43" s="96" t="s">
        <v>96</v>
      </c>
      <c r="C43" s="95">
        <v>12800</v>
      </c>
      <c r="D43" s="96">
        <v>49.2</v>
      </c>
      <c r="E43" s="122" t="e">
        <f t="array" aca="1" ref="E43" ca="1">_xlfn.IFS(AND(C43&gt;AVERAGE($C$2:$C$89),D43&gt;AVERAGE($D$2:$D$89)),"A",AND(C43&gt;AVERAGE($C$2:$C$89),D43&lt;AVERAGE($D$2:$D$89)),"B",AND(C43&lt;AVERAGE($C$2:$C$89),D43&gt;AVERAGE($D$2:$D$89)),"C",AND(C43&lt;AVERAGE($C$2:$C$89),D43&lt;AVERAGE($D$2:$D$89)),"D")</f>
        <v>#NAME?</v>
      </c>
    </row>
    <row r="44" spans="1:5">
      <c r="A44" s="121">
        <v>56</v>
      </c>
      <c r="B44" s="96" t="s">
        <v>21</v>
      </c>
      <c r="C44" s="95">
        <v>12700</v>
      </c>
      <c r="D44" s="96">
        <v>38.5</v>
      </c>
      <c r="E44" s="122" t="e">
        <f t="array" aca="1" ref="E44" ca="1">_xlfn.IFS(AND(C44&gt;AVERAGE($C$2:$C$89),D44&gt;AVERAGE($D$2:$D$89)),"A",AND(C44&gt;AVERAGE($C$2:$C$89),D44&lt;AVERAGE($D$2:$D$89)),"B",AND(C44&lt;AVERAGE($C$2:$C$89),D44&gt;AVERAGE($D$2:$D$89)),"C",AND(C44&lt;AVERAGE($C$2:$C$89),D44&lt;AVERAGE($D$2:$D$89)),"D")</f>
        <v>#NAME?</v>
      </c>
    </row>
    <row r="45" spans="1:5">
      <c r="A45" s="121">
        <v>57</v>
      </c>
      <c r="B45" s="96" t="s">
        <v>90</v>
      </c>
      <c r="C45" s="95">
        <v>12700</v>
      </c>
      <c r="D45" s="96">
        <v>37.5</v>
      </c>
      <c r="E45" s="122" t="e">
        <f t="array" aca="1" ref="E45" ca="1">_xlfn.IFS(AND(C45&gt;AVERAGE($C$2:$C$89),D45&gt;AVERAGE($D$2:$D$89)),"A",AND(C45&gt;AVERAGE($C$2:$C$89),D45&lt;AVERAGE($D$2:$D$89)),"B",AND(C45&lt;AVERAGE($C$2:$C$89),D45&gt;AVERAGE($D$2:$D$89)),"C",AND(C45&lt;AVERAGE($C$2:$C$89),D45&lt;AVERAGE($D$2:$D$89)),"D")</f>
        <v>#NAME?</v>
      </c>
    </row>
    <row r="46" spans="1:5">
      <c r="A46" s="121">
        <v>58</v>
      </c>
      <c r="B46" s="96" t="s">
        <v>5</v>
      </c>
      <c r="C46" s="95">
        <v>11500</v>
      </c>
      <c r="D46" s="96">
        <v>42.3</v>
      </c>
      <c r="E46" s="122" t="e">
        <f t="array" aca="1" ref="E46" ca="1">_xlfn.IFS(AND(C46&gt;AVERAGE($C$2:$C$89),D46&gt;AVERAGE($D$2:$D$89)),"A",AND(C46&gt;AVERAGE($C$2:$C$89),D46&lt;AVERAGE($D$2:$D$89)),"B",AND(C46&lt;AVERAGE($C$2:$C$89),D46&gt;AVERAGE($D$2:$D$89)),"C",AND(C46&lt;AVERAGE($C$2:$C$89),D46&lt;AVERAGE($D$2:$D$89)),"D")</f>
        <v>#NAME?</v>
      </c>
    </row>
    <row r="47" spans="1:5">
      <c r="A47" s="121">
        <v>60</v>
      </c>
      <c r="B47" s="96" t="s">
        <v>68</v>
      </c>
      <c r="C47" s="95">
        <v>10100</v>
      </c>
      <c r="D47" s="96">
        <v>51.3</v>
      </c>
      <c r="E47" s="122" t="e">
        <f t="array" aca="1" ref="E47" ca="1">_xlfn.IFS(AND(C47&gt;AVERAGE($C$2:$C$89),D47&gt;AVERAGE($D$2:$D$89)),"A",AND(C47&gt;AVERAGE($C$2:$C$89),D47&lt;AVERAGE($D$2:$D$89)),"B",AND(C47&lt;AVERAGE($C$2:$C$89),D47&gt;AVERAGE($D$2:$D$89)),"C",AND(C47&lt;AVERAGE($C$2:$C$89),D47&lt;AVERAGE($D$2:$D$89)),"D")</f>
        <v>#NAME?</v>
      </c>
    </row>
    <row r="48" spans="1:5">
      <c r="A48" s="121">
        <v>62</v>
      </c>
      <c r="B48" s="96" t="s">
        <v>627</v>
      </c>
      <c r="C48" s="95">
        <v>9380</v>
      </c>
      <c r="D48" s="96">
        <v>36.4</v>
      </c>
      <c r="E48" s="122" t="e">
        <f t="array" aca="1" ref="E48" ca="1">_xlfn.IFS(AND(C48&gt;AVERAGE($C$2:$C$89),D48&gt;AVERAGE($D$2:$D$89)),"A",AND(C48&gt;AVERAGE($C$2:$C$89),D48&lt;AVERAGE($D$2:$D$89)),"B",AND(C48&lt;AVERAGE($C$2:$C$89),D48&gt;AVERAGE($D$2:$D$89)),"C",AND(C48&lt;AVERAGE($C$2:$C$89),D48&lt;AVERAGE($D$2:$D$89)),"D")</f>
        <v>#NAME?</v>
      </c>
    </row>
    <row r="49" spans="1:5">
      <c r="A49" s="121">
        <v>66</v>
      </c>
      <c r="B49" s="96" t="s">
        <v>53</v>
      </c>
      <c r="C49" s="95">
        <v>6740</v>
      </c>
      <c r="D49" s="96">
        <v>41.3</v>
      </c>
      <c r="E49" s="122" t="e">
        <f t="array" aca="1" ref="E49" ca="1">_xlfn.IFS(AND(C49&gt;AVERAGE($C$2:$C$89),D49&gt;AVERAGE($D$2:$D$89)),"A",AND(C49&gt;AVERAGE($C$2:$C$89),D49&lt;AVERAGE($D$2:$D$89)),"B",AND(C49&lt;AVERAGE($C$2:$C$89),D49&gt;AVERAGE($D$2:$D$89)),"C",AND(C49&lt;AVERAGE($C$2:$C$89),D49&lt;AVERAGE($D$2:$D$89)),"D")</f>
        <v>#NAME?</v>
      </c>
    </row>
    <row r="50" spans="1:5">
      <c r="A50" s="121">
        <v>69</v>
      </c>
      <c r="B50" s="96" t="s">
        <v>63</v>
      </c>
      <c r="C50" s="95">
        <v>6440</v>
      </c>
      <c r="D50" s="96">
        <v>42.6</v>
      </c>
      <c r="E50" s="122" t="e">
        <f t="array" aca="1" ref="E50" ca="1">_xlfn.IFS(AND(C50&gt;AVERAGE($C$2:$C$89),D50&gt;AVERAGE($D$2:$D$89)),"A",AND(C50&gt;AVERAGE($C$2:$C$89),D50&lt;AVERAGE($D$2:$D$89)),"B",AND(C50&lt;AVERAGE($C$2:$C$89),D50&gt;AVERAGE($D$2:$D$89)),"C",AND(C50&lt;AVERAGE($C$2:$C$89),D50&lt;AVERAGE($D$2:$D$89)),"D")</f>
        <v>#NAME?</v>
      </c>
    </row>
    <row r="51" spans="1:5">
      <c r="A51" s="121">
        <v>73</v>
      </c>
      <c r="B51" s="96" t="s">
        <v>34</v>
      </c>
      <c r="C51" s="95">
        <v>5000</v>
      </c>
      <c r="D51" s="96">
        <v>37.9</v>
      </c>
      <c r="E51" s="122" t="e">
        <f t="array" aca="1" ref="E51" ca="1">_xlfn.IFS(AND(C51&gt;AVERAGE($C$2:$C$89),D51&gt;AVERAGE($D$2:$D$89)),"A",AND(C51&gt;AVERAGE($C$2:$C$89),D51&lt;AVERAGE($D$2:$D$89)),"B",AND(C51&lt;AVERAGE($C$2:$C$89),D51&gt;AVERAGE($D$2:$D$89)),"C",AND(C51&lt;AVERAGE($C$2:$C$89),D51&lt;AVERAGE($D$2:$D$89)),"D")</f>
        <v>#NAME?</v>
      </c>
    </row>
    <row r="52" spans="1:5">
      <c r="A52" s="121">
        <v>78</v>
      </c>
      <c r="B52" s="96" t="s">
        <v>708</v>
      </c>
      <c r="C52" s="95">
        <v>3100</v>
      </c>
      <c r="D52" s="96">
        <v>36.799999999999997</v>
      </c>
      <c r="E52" s="122" t="e">
        <f t="array" aca="1" ref="E52" ca="1">_xlfn.IFS(AND(C52&gt;AVERAGE($C$2:$C$89),D52&gt;AVERAGE($D$2:$D$89)),"A",AND(C52&gt;AVERAGE($C$2:$C$89),D52&lt;AVERAGE($D$2:$D$89)),"B",AND(C52&lt;AVERAGE($C$2:$C$89),D52&gt;AVERAGE($D$2:$D$89)),"C",AND(C52&lt;AVERAGE($C$2:$C$89),D52&lt;AVERAGE($D$2:$D$89)),"D")</f>
        <v>#NAME?</v>
      </c>
    </row>
    <row r="53" spans="1:5">
      <c r="A53" s="121">
        <v>79</v>
      </c>
      <c r="B53" s="96" t="s">
        <v>648</v>
      </c>
      <c r="C53" s="95">
        <v>2700</v>
      </c>
      <c r="D53" s="96">
        <v>45.4</v>
      </c>
      <c r="E53" s="122" t="e">
        <f t="array" aca="1" ref="E53" ca="1">_xlfn.IFS(AND(C53&gt;AVERAGE($C$2:$C$89),D53&gt;AVERAGE($D$2:$D$89)),"A",AND(C53&gt;AVERAGE($C$2:$C$89),D53&lt;AVERAGE($D$2:$D$89)),"B",AND(C53&lt;AVERAGE($C$2:$C$89),D53&gt;AVERAGE($D$2:$D$89)),"C",AND(C53&lt;AVERAGE($C$2:$C$89),D53&lt;AVERAGE($D$2:$D$89)),"D")</f>
        <v>#NAME?</v>
      </c>
    </row>
    <row r="54" spans="1:5">
      <c r="A54" s="121">
        <v>80</v>
      </c>
      <c r="B54" s="96" t="s">
        <v>699</v>
      </c>
      <c r="C54" s="95">
        <v>2610</v>
      </c>
      <c r="D54" s="96">
        <v>43</v>
      </c>
      <c r="E54" s="122" t="e">
        <f t="array" aca="1" ref="E54" ca="1">_xlfn.IFS(AND(C54&gt;AVERAGE($C$2:$C$89),D54&gt;AVERAGE($D$2:$D$89)),"A",AND(C54&gt;AVERAGE($C$2:$C$89),D54&lt;AVERAGE($D$2:$D$89)),"B",AND(C54&lt;AVERAGE($C$2:$C$89),D54&gt;AVERAGE($D$2:$D$89)),"C",AND(C54&lt;AVERAGE($C$2:$C$89),D54&lt;AVERAGE($D$2:$D$89)),"D")</f>
        <v>#NAME?</v>
      </c>
    </row>
    <row r="55" spans="1:5">
      <c r="A55" s="121">
        <v>83</v>
      </c>
      <c r="B55" s="96" t="s">
        <v>595</v>
      </c>
      <c r="C55" s="95">
        <v>2190</v>
      </c>
      <c r="D55" s="96">
        <v>39.700000000000003</v>
      </c>
      <c r="E55" s="122" t="e">
        <f t="array" aca="1" ref="E55" ca="1">_xlfn.IFS(AND(C55&gt;AVERAGE($C$2:$C$89),D55&gt;AVERAGE($D$2:$D$89)),"A",AND(C55&gt;AVERAGE($C$2:$C$89),D55&lt;AVERAGE($D$2:$D$89)),"B",AND(C55&lt;AVERAGE($C$2:$C$89),D55&gt;AVERAGE($D$2:$D$89)),"C",AND(C55&lt;AVERAGE($C$2:$C$89),D55&lt;AVERAGE($D$2:$D$89)),"D")</f>
        <v>#NAME?</v>
      </c>
    </row>
    <row r="56" spans="1:5">
      <c r="A56" s="121">
        <v>36</v>
      </c>
      <c r="B56" s="96" t="s">
        <v>47</v>
      </c>
      <c r="C56" s="95">
        <v>24900</v>
      </c>
      <c r="D56" s="96">
        <v>30.3</v>
      </c>
      <c r="E56" s="122" t="e">
        <f t="array" aca="1" ref="E56" ca="1">_xlfn.IFS(AND(C56&gt;AVERAGE($C$2:$C$89),D56&gt;AVERAGE($D$2:$D$89)),"A",AND(C56&gt;AVERAGE($C$2:$C$89),D56&lt;AVERAGE($D$2:$D$89)),"B",AND(C56&lt;AVERAGE($C$2:$C$89),D56&gt;AVERAGE($D$2:$D$89)),"C",AND(C56&lt;AVERAGE($C$2:$C$89),D56&lt;AVERAGE($D$2:$D$89)),"D")</f>
        <v>#NAME?</v>
      </c>
    </row>
    <row r="57" spans="1:5">
      <c r="A57" s="121">
        <v>37</v>
      </c>
      <c r="B57" s="96" t="s">
        <v>88</v>
      </c>
      <c r="C57" s="95">
        <v>23900</v>
      </c>
      <c r="D57" s="96">
        <v>27.3</v>
      </c>
      <c r="E57" s="122" t="e">
        <f t="array" aca="1" ref="E57" ca="1">_xlfn.IFS(AND(C57&gt;AVERAGE($C$2:$C$89),D57&gt;AVERAGE($D$2:$D$89)),"A",AND(C57&gt;AVERAGE($C$2:$C$89),D57&lt;AVERAGE($D$2:$D$89)),"B",AND(C57&lt;AVERAGE($C$2:$C$89),D57&gt;AVERAGE($D$2:$D$89)),"C",AND(C57&lt;AVERAGE($C$2:$C$89),D57&lt;AVERAGE($D$2:$D$89)),"D")</f>
        <v>#NAME?</v>
      </c>
    </row>
    <row r="58" spans="1:5">
      <c r="A58" s="121">
        <v>38</v>
      </c>
      <c r="B58" s="96" t="s">
        <v>567</v>
      </c>
      <c r="C58" s="95">
        <v>22800</v>
      </c>
      <c r="D58" s="96">
        <v>29.7</v>
      </c>
      <c r="E58" s="122" t="e">
        <f t="array" aca="1" ref="E58" ca="1">_xlfn.IFS(AND(C58&gt;AVERAGE($C$2:$C$89),D58&gt;AVERAGE($D$2:$D$89)),"A",AND(C58&gt;AVERAGE($C$2:$C$89),D58&lt;AVERAGE($D$2:$D$89)),"B",AND(C58&lt;AVERAGE($C$2:$C$89),D58&gt;AVERAGE($D$2:$D$89)),"C",AND(C58&lt;AVERAGE($C$2:$C$89),D58&lt;AVERAGE($D$2:$D$89)),"D")</f>
        <v>#NAME?</v>
      </c>
    </row>
    <row r="59" spans="1:5">
      <c r="A59" s="121">
        <v>39</v>
      </c>
      <c r="B59" s="96" t="s">
        <v>97</v>
      </c>
      <c r="C59" s="95">
        <v>22600</v>
      </c>
      <c r="D59" s="96">
        <v>31.8</v>
      </c>
      <c r="E59" s="122" t="e">
        <f t="array" aca="1" ref="E59" ca="1">_xlfn.IFS(AND(C59&gt;AVERAGE($C$2:$C$89),D59&gt;AVERAGE($D$2:$D$89)),"A",AND(C59&gt;AVERAGE($C$2:$C$89),D59&lt;AVERAGE($D$2:$D$89)),"B",AND(C59&lt;AVERAGE($C$2:$C$89),D59&gt;AVERAGE($D$2:$D$89)),"C",AND(C59&lt;AVERAGE($C$2:$C$89),D59&lt;AVERAGE($D$2:$D$89)),"D")</f>
        <v>#NAME?</v>
      </c>
    </row>
    <row r="60" spans="1:5">
      <c r="A60" s="121">
        <v>41</v>
      </c>
      <c r="B60" s="96" t="s">
        <v>60</v>
      </c>
      <c r="C60" s="95">
        <v>21500</v>
      </c>
      <c r="D60" s="96">
        <v>35.4</v>
      </c>
      <c r="E60" s="122" t="e">
        <f t="array" aca="1" ref="E60" ca="1">_xlfn.IFS(AND(C60&gt;AVERAGE($C$2:$C$89),D60&gt;AVERAGE($D$2:$D$89)),"A",AND(C60&gt;AVERAGE($C$2:$C$89),D60&lt;AVERAGE($D$2:$D$89)),"B",AND(C60&lt;AVERAGE($C$2:$C$89),D60&gt;AVERAGE($D$2:$D$89)),"C",AND(C60&lt;AVERAGE($C$2:$C$89),D60&lt;AVERAGE($D$2:$D$89)),"D")</f>
        <v>#NAME?</v>
      </c>
    </row>
    <row r="61" spans="1:5">
      <c r="A61" s="121">
        <v>43</v>
      </c>
      <c r="B61" s="96" t="s">
        <v>59</v>
      </c>
      <c r="C61" s="95">
        <v>20300</v>
      </c>
      <c r="D61" s="96">
        <v>35.700000000000003</v>
      </c>
      <c r="E61" s="122" t="e">
        <f t="array" aca="1" ref="E61" ca="1">_xlfn.IFS(AND(C61&gt;AVERAGE($C$2:$C$89),D61&gt;AVERAGE($D$2:$D$89)),"A",AND(C61&gt;AVERAGE($C$2:$C$89),D61&lt;AVERAGE($D$2:$D$89)),"B",AND(C61&lt;AVERAGE($C$2:$C$89),D61&gt;AVERAGE($D$2:$D$89)),"C",AND(C61&lt;AVERAGE($C$2:$C$89),D61&lt;AVERAGE($D$2:$D$89)),"D")</f>
        <v>#NAME?</v>
      </c>
    </row>
    <row r="62" spans="1:5">
      <c r="A62" s="121">
        <v>45</v>
      </c>
      <c r="B62" s="96" t="s">
        <v>98</v>
      </c>
      <c r="C62" s="95">
        <v>20100</v>
      </c>
      <c r="D62" s="96">
        <v>32.1</v>
      </c>
      <c r="E62" s="122" t="e">
        <f t="array" aca="1" ref="E62" ca="1">_xlfn.IFS(AND(C62&gt;AVERAGE($C$2:$C$89),D62&gt;AVERAGE($D$2:$D$89)),"A",AND(C62&gt;AVERAGE($C$2:$C$89),D62&lt;AVERAGE($D$2:$D$89)),"B",AND(C62&lt;AVERAGE($C$2:$C$89),D62&gt;AVERAGE($D$2:$D$89)),"C",AND(C62&lt;AVERAGE($C$2:$C$89),D62&lt;AVERAGE($D$2:$D$89)),"D")</f>
        <v>#NAME?</v>
      </c>
    </row>
    <row r="63" spans="1:5">
      <c r="A63" s="121">
        <v>46</v>
      </c>
      <c r="B63" s="96" t="s">
        <v>521</v>
      </c>
      <c r="C63" s="95">
        <v>18900</v>
      </c>
      <c r="D63" s="96">
        <v>28.1</v>
      </c>
      <c r="E63" s="122" t="e">
        <f t="array" aca="1" ref="E63" ca="1">_xlfn.IFS(AND(C63&gt;AVERAGE($C$2:$C$89),D63&gt;AVERAGE($D$2:$D$89)),"A",AND(C63&gt;AVERAGE($C$2:$C$89),D63&lt;AVERAGE($D$2:$D$89)),"B",AND(C63&lt;AVERAGE($C$2:$C$89),D63&gt;AVERAGE($D$2:$D$89)),"C",AND(C63&lt;AVERAGE($C$2:$C$89),D63&lt;AVERAGE($D$2:$D$89)),"D")</f>
        <v>#NAME?</v>
      </c>
    </row>
    <row r="64" spans="1:5">
      <c r="A64" s="121">
        <v>47</v>
      </c>
      <c r="B64" s="96" t="s">
        <v>515</v>
      </c>
      <c r="C64" s="95">
        <v>18600</v>
      </c>
      <c r="D64" s="96">
        <v>26</v>
      </c>
      <c r="E64" s="122" t="e">
        <f t="array" aca="1" ref="E64" ca="1">_xlfn.IFS(AND(C64&gt;AVERAGE($C$2:$C$89),D64&gt;AVERAGE($D$2:$D$89)),"A",AND(C64&gt;AVERAGE($C$2:$C$89),D64&lt;AVERAGE($D$2:$D$89)),"B",AND(C64&lt;AVERAGE($C$2:$C$89),D64&gt;AVERAGE($D$2:$D$89)),"C",AND(C64&lt;AVERAGE($C$2:$C$89),D64&lt;AVERAGE($D$2:$D$89)),"D")</f>
        <v>#NAME?</v>
      </c>
    </row>
    <row r="65" spans="1:5">
      <c r="A65" s="121">
        <v>48</v>
      </c>
      <c r="B65" s="96" t="s">
        <v>100</v>
      </c>
      <c r="C65" s="95">
        <v>18100</v>
      </c>
      <c r="D65" s="96">
        <v>25.2</v>
      </c>
      <c r="E65" s="122" t="e">
        <f t="array" aca="1" ref="E65" ca="1">_xlfn.IFS(AND(C65&gt;AVERAGE($C$2:$C$89),D65&gt;AVERAGE($D$2:$D$89)),"A",AND(C65&gt;AVERAGE($C$2:$C$89),D65&lt;AVERAGE($D$2:$D$89)),"B",AND(C65&lt;AVERAGE($C$2:$C$89),D65&gt;AVERAGE($D$2:$D$89)),"C",AND(C65&lt;AVERAGE($C$2:$C$89),D65&lt;AVERAGE($D$2:$D$89)),"D")</f>
        <v>#NAME?</v>
      </c>
    </row>
    <row r="66" spans="1:5">
      <c r="A66" s="121">
        <v>49</v>
      </c>
      <c r="B66" s="96" t="s">
        <v>42</v>
      </c>
      <c r="C66" s="95">
        <v>17800</v>
      </c>
      <c r="D66" s="96">
        <v>32.4</v>
      </c>
      <c r="E66" s="122" t="e">
        <f t="array" aca="1" ref="E66" ca="1">_xlfn.IFS(AND(C66&gt;AVERAGE($C$2:$C$89),D66&gt;AVERAGE($D$2:$D$89)),"A",AND(C66&gt;AVERAGE($C$2:$C$89),D66&lt;AVERAGE($D$2:$D$89)),"B",AND(C66&lt;AVERAGE($C$2:$C$89),D66&gt;AVERAGE($D$2:$D$89)),"C",AND(C66&lt;AVERAGE($C$2:$C$89),D66&lt;AVERAGE($D$2:$D$89)),"D")</f>
        <v>#NAME?</v>
      </c>
    </row>
    <row r="67" spans="1:5">
      <c r="A67" s="121">
        <v>50</v>
      </c>
      <c r="B67" s="96" t="s">
        <v>64</v>
      </c>
      <c r="C67" s="95">
        <v>15200</v>
      </c>
      <c r="D67" s="96">
        <v>32.700000000000003</v>
      </c>
      <c r="E67" s="122" t="e">
        <f t="array" aca="1" ref="E67" ca="1">_xlfn.IFS(AND(C67&gt;AVERAGE($C$2:$C$89),D67&gt;AVERAGE($D$2:$D$89)),"A",AND(C67&gt;AVERAGE($C$2:$C$89),D67&lt;AVERAGE($D$2:$D$89)),"B",AND(C67&lt;AVERAGE($C$2:$C$89),D67&gt;AVERAGE($D$2:$D$89)),"C",AND(C67&lt;AVERAGE($C$2:$C$89),D67&lt;AVERAGE($D$2:$D$89)),"D")</f>
        <v>#NAME?</v>
      </c>
    </row>
    <row r="68" spans="1:5">
      <c r="A68" s="121">
        <v>53</v>
      </c>
      <c r="B68" s="96" t="s">
        <v>635</v>
      </c>
      <c r="C68" s="95">
        <v>14200</v>
      </c>
      <c r="D68" s="96">
        <v>35.700000000000003</v>
      </c>
      <c r="E68" s="122" t="e">
        <f t="array" aca="1" ref="E68" ca="1">_xlfn.IFS(AND(C68&gt;AVERAGE($C$2:$C$89),D68&gt;AVERAGE($D$2:$D$89)),"A",AND(C68&gt;AVERAGE($C$2:$C$89),D68&lt;AVERAGE($D$2:$D$89)),"B",AND(C68&lt;AVERAGE($C$2:$C$89),D68&gt;AVERAGE($D$2:$D$89)),"C",AND(C68&lt;AVERAGE($C$2:$C$89),D68&lt;AVERAGE($D$2:$D$89)),"D")</f>
        <v>#NAME?</v>
      </c>
    </row>
    <row r="69" spans="1:5">
      <c r="A69" s="121">
        <v>59</v>
      </c>
      <c r="B69" s="96" t="s">
        <v>656</v>
      </c>
      <c r="C69" s="95">
        <v>11100</v>
      </c>
      <c r="D69" s="96">
        <v>25</v>
      </c>
      <c r="E69" s="122" t="e">
        <f t="array" aca="1" ref="E69" ca="1">_xlfn.IFS(AND(C69&gt;AVERAGE($C$2:$C$89),D69&gt;AVERAGE($D$2:$D$89)),"A",AND(C69&gt;AVERAGE($C$2:$C$89),D69&lt;AVERAGE($D$2:$D$89)),"B",AND(C69&lt;AVERAGE($C$2:$C$89),D69&gt;AVERAGE($D$2:$D$89)),"C",AND(C69&lt;AVERAGE($C$2:$C$89),D69&lt;AVERAGE($D$2:$D$89)),"D")</f>
        <v>#NAME?</v>
      </c>
    </row>
    <row r="70" spans="1:5">
      <c r="A70" s="121">
        <v>61</v>
      </c>
      <c r="B70" s="96" t="s">
        <v>540</v>
      </c>
      <c r="C70" s="95">
        <v>9680</v>
      </c>
      <c r="D70" s="96">
        <v>28.7</v>
      </c>
      <c r="E70" s="122" t="e">
        <f t="array" aca="1" ref="E70" ca="1">_xlfn.IFS(AND(C70&gt;AVERAGE($C$2:$C$89),D70&gt;AVERAGE($D$2:$D$89)),"A",AND(C70&gt;AVERAGE($C$2:$C$89),D70&lt;AVERAGE($D$2:$D$89)),"B",AND(C70&lt;AVERAGE($C$2:$C$89),D70&gt;AVERAGE($D$2:$D$89)),"C",AND(C70&lt;AVERAGE($C$2:$C$89),D70&lt;AVERAGE($D$2:$D$89)),"D")</f>
        <v>#NAME?</v>
      </c>
    </row>
    <row r="71" spans="1:5">
      <c r="A71" s="121">
        <v>63</v>
      </c>
      <c r="B71" s="96" t="s">
        <v>75</v>
      </c>
      <c r="C71" s="95">
        <v>8380</v>
      </c>
      <c r="D71" s="96">
        <v>35</v>
      </c>
      <c r="E71" s="122" t="e">
        <f t="array" aca="1" ref="E71" ca="1">_xlfn.IFS(AND(C71&gt;AVERAGE($C$2:$C$89),D71&gt;AVERAGE($D$2:$D$89)),"A",AND(C71&gt;AVERAGE($C$2:$C$89),D71&lt;AVERAGE($D$2:$D$89)),"B",AND(C71&lt;AVERAGE($C$2:$C$89),D71&gt;AVERAGE($D$2:$D$89)),"C",AND(C71&lt;AVERAGE($C$2:$C$89),D71&lt;AVERAGE($D$2:$D$89)),"D")</f>
        <v>#NAME?</v>
      </c>
    </row>
    <row r="72" spans="1:5">
      <c r="A72" s="121">
        <v>64</v>
      </c>
      <c r="B72" s="96" t="s">
        <v>83</v>
      </c>
      <c r="C72" s="95">
        <v>7400</v>
      </c>
      <c r="D72" s="96">
        <v>33.5</v>
      </c>
      <c r="E72" s="122" t="e">
        <f t="array" aca="1" ref="E72" ca="1">_xlfn.IFS(AND(C72&gt;AVERAGE($C$2:$C$89),D72&gt;AVERAGE($D$2:$D$89)),"A",AND(C72&gt;AVERAGE($C$2:$C$89),D72&lt;AVERAGE($D$2:$D$89)),"B",AND(C72&lt;AVERAGE($C$2:$C$89),D72&gt;AVERAGE($D$2:$D$89)),"C",AND(C72&lt;AVERAGE($C$2:$C$89),D72&lt;AVERAGE($D$2:$D$89)),"D")</f>
        <v>#NAME?</v>
      </c>
    </row>
    <row r="73" spans="1:5">
      <c r="A73" s="121">
        <v>65</v>
      </c>
      <c r="B73" s="96" t="s">
        <v>513</v>
      </c>
      <c r="C73" s="95">
        <v>6970</v>
      </c>
      <c r="D73" s="96">
        <v>33.1</v>
      </c>
      <c r="E73" s="122" t="e">
        <f t="array" aca="1" ref="E73" ca="1">_xlfn.IFS(AND(C73&gt;AVERAGE($C$2:$C$89),D73&gt;AVERAGE($D$2:$D$89)),"A",AND(C73&gt;AVERAGE($C$2:$C$89),D73&lt;AVERAGE($D$2:$D$89)),"B",AND(C73&lt;AVERAGE($C$2:$C$89),D73&gt;AVERAGE($D$2:$D$89)),"C",AND(C73&lt;AVERAGE($C$2:$C$89),D73&lt;AVERAGE($D$2:$D$89)),"D")</f>
        <v>#NAME?</v>
      </c>
    </row>
    <row r="74" spans="1:5">
      <c r="A74" s="121">
        <v>67</v>
      </c>
      <c r="B74" s="96" t="s">
        <v>552</v>
      </c>
      <c r="C74" s="95">
        <v>6540</v>
      </c>
      <c r="D74" s="96">
        <v>34.700000000000003</v>
      </c>
      <c r="E74" s="122" t="e">
        <f t="array" aca="1" ref="E74" ca="1">_xlfn.IFS(AND(C74&gt;AVERAGE($C$2:$C$89),D74&gt;AVERAGE($D$2:$D$89)),"A",AND(C74&gt;AVERAGE($C$2:$C$89),D74&lt;AVERAGE($D$2:$D$89)),"B",AND(C74&lt;AVERAGE($C$2:$C$89),D74&gt;AVERAGE($D$2:$D$89)),"C",AND(C74&lt;AVERAGE($C$2:$C$89),D74&lt;AVERAGE($D$2:$D$89)),"D")</f>
        <v>#NAME?</v>
      </c>
    </row>
    <row r="75" spans="1:5">
      <c r="A75" s="121">
        <v>68</v>
      </c>
      <c r="B75" s="96" t="s">
        <v>14</v>
      </c>
      <c r="C75" s="95">
        <v>6500</v>
      </c>
      <c r="D75" s="96">
        <v>34.299999999999997</v>
      </c>
      <c r="E75" s="122" t="e">
        <f t="array" aca="1" ref="E75" ca="1">_xlfn.IFS(AND(C75&gt;AVERAGE($C$2:$C$89),D75&gt;AVERAGE($D$2:$D$89)),"A",AND(C75&gt;AVERAGE($C$2:$C$89),D75&lt;AVERAGE($D$2:$D$89)),"B",AND(C75&lt;AVERAGE($C$2:$C$89),D75&gt;AVERAGE($D$2:$D$89)),"C",AND(C75&lt;AVERAGE($C$2:$C$89),D75&lt;AVERAGE($D$2:$D$89)),"D")</f>
        <v>#NAME?</v>
      </c>
    </row>
    <row r="76" spans="1:5">
      <c r="A76" s="121">
        <v>70</v>
      </c>
      <c r="B76" s="96" t="s">
        <v>618</v>
      </c>
      <c r="C76" s="95">
        <v>6130</v>
      </c>
      <c r="D76" s="96">
        <v>33</v>
      </c>
      <c r="E76" s="122" t="e">
        <f t="array" aca="1" ref="E76" ca="1">_xlfn.IFS(AND(C76&gt;AVERAGE($C$2:$C$89),D76&gt;AVERAGE($D$2:$D$89)),"A",AND(C76&gt;AVERAGE($C$2:$C$89),D76&lt;AVERAGE($D$2:$D$89)),"B",AND(C76&lt;AVERAGE($C$2:$C$89),D76&gt;AVERAGE($D$2:$D$89)),"C",AND(C76&lt;AVERAGE($C$2:$C$89),D76&lt;AVERAGE($D$2:$D$89)),"D")</f>
        <v>#NAME?</v>
      </c>
    </row>
    <row r="77" spans="1:5">
      <c r="A77" s="121">
        <v>71</v>
      </c>
      <c r="B77" s="96" t="s">
        <v>17</v>
      </c>
      <c r="C77" s="95">
        <v>5900</v>
      </c>
      <c r="D77" s="96">
        <v>32.9</v>
      </c>
      <c r="E77" s="122" t="e">
        <f t="array" aca="1" ref="E77" ca="1">_xlfn.IFS(AND(C77&gt;AVERAGE($C$2:$C$89),D77&gt;AVERAGE($D$2:$D$89)),"A",AND(C77&gt;AVERAGE($C$2:$C$89),D77&lt;AVERAGE($D$2:$D$89)),"B",AND(C77&lt;AVERAGE($C$2:$C$89),D77&gt;AVERAGE($D$2:$D$89)),"C",AND(C77&lt;AVERAGE($C$2:$C$89),D77&lt;AVERAGE($D$2:$D$89)),"D")</f>
        <v>#NAME?</v>
      </c>
    </row>
    <row r="78" spans="1:5">
      <c r="A78" s="121">
        <v>72</v>
      </c>
      <c r="B78" s="96" t="s">
        <v>101</v>
      </c>
      <c r="C78" s="95">
        <v>5860</v>
      </c>
      <c r="D78" s="96">
        <v>27.6</v>
      </c>
      <c r="E78" s="122" t="e">
        <f t="array" aca="1" ref="E78" ca="1">_xlfn.IFS(AND(C78&gt;AVERAGE($C$2:$C$89),D78&gt;AVERAGE($D$2:$D$89)),"A",AND(C78&gt;AVERAGE($C$2:$C$89),D78&lt;AVERAGE($D$2:$D$89)),"B",AND(C78&lt;AVERAGE($C$2:$C$89),D78&gt;AVERAGE($D$2:$D$89)),"C",AND(C78&lt;AVERAGE($C$2:$C$89),D78&lt;AVERAGE($D$2:$D$89)),"D")</f>
        <v>#NAME?</v>
      </c>
    </row>
    <row r="79" spans="1:5">
      <c r="A79" s="121">
        <v>74</v>
      </c>
      <c r="B79" s="96" t="s">
        <v>678</v>
      </c>
      <c r="C79" s="95">
        <v>4210</v>
      </c>
      <c r="D79" s="96">
        <v>27.7</v>
      </c>
      <c r="E79" s="122" t="e">
        <f t="array" aca="1" ref="E79" ca="1">_xlfn.IFS(AND(C79&gt;AVERAGE($C$2:$C$89),D79&gt;AVERAGE($D$2:$D$89)),"A",AND(C79&gt;AVERAGE($C$2:$C$89),D79&lt;AVERAGE($D$2:$D$89)),"B",AND(C79&lt;AVERAGE($C$2:$C$89),D79&gt;AVERAGE($D$2:$D$89)),"C",AND(C79&lt;AVERAGE($C$2:$C$89),D79&lt;AVERAGE($D$2:$D$89)),"D")</f>
        <v>#NAME?</v>
      </c>
    </row>
    <row r="80" spans="1:5">
      <c r="A80" s="121">
        <v>75</v>
      </c>
      <c r="B80" s="96" t="s">
        <v>531</v>
      </c>
      <c r="C80" s="95">
        <v>4060</v>
      </c>
      <c r="D80" s="96">
        <v>32.5</v>
      </c>
      <c r="E80" s="122" t="e">
        <f t="array" aca="1" ref="E80" ca="1">_xlfn.IFS(AND(C80&gt;AVERAGE($C$2:$C$89),D80&gt;AVERAGE($D$2:$D$89)),"A",AND(C80&gt;AVERAGE($C$2:$C$89),D80&lt;AVERAGE($D$2:$D$89)),"B",AND(C80&lt;AVERAGE($C$2:$C$89),D80&gt;AVERAGE($D$2:$D$89)),"C",AND(C80&lt;AVERAGE($C$2:$C$89),D80&lt;AVERAGE($D$2:$D$89)),"D")</f>
        <v>#NAME?</v>
      </c>
    </row>
    <row r="81" spans="1:5">
      <c r="A81" s="121">
        <v>76</v>
      </c>
      <c r="B81" s="96" t="s">
        <v>23</v>
      </c>
      <c r="C81" s="95">
        <v>4000</v>
      </c>
      <c r="D81" s="96">
        <v>34.4</v>
      </c>
      <c r="E81" s="122" t="e">
        <f t="array" aca="1" ref="E81" ca="1">_xlfn.IFS(AND(C81&gt;AVERAGE($C$2:$C$89),D81&gt;AVERAGE($D$2:$D$89)),"A",AND(C81&gt;AVERAGE($C$2:$C$89),D81&lt;AVERAGE($D$2:$D$89)),"B",AND(C81&lt;AVERAGE($C$2:$C$89),D81&gt;AVERAGE($D$2:$D$89)),"C",AND(C81&lt;AVERAGE($C$2:$C$89),D81&lt;AVERAGE($D$2:$D$89)),"D")</f>
        <v>#NAME?</v>
      </c>
    </row>
    <row r="82" spans="1:5">
      <c r="A82" s="121">
        <v>77</v>
      </c>
      <c r="B82" s="96" t="s">
        <v>592</v>
      </c>
      <c r="C82" s="95">
        <v>3190</v>
      </c>
      <c r="D82" s="96">
        <v>27.8</v>
      </c>
      <c r="E82" s="122" t="e">
        <f t="array" aca="1" ref="E82" ca="1">_xlfn.IFS(AND(C82&gt;AVERAGE($C$2:$C$89),D82&gt;AVERAGE($D$2:$D$89)),"A",AND(C82&gt;AVERAGE($C$2:$C$89),D82&lt;AVERAGE($D$2:$D$89)),"B",AND(C82&lt;AVERAGE($C$2:$C$89),D82&gt;AVERAGE($D$2:$D$89)),"C",AND(C82&lt;AVERAGE($C$2:$C$89),D82&lt;AVERAGE($D$2:$D$89)),"D")</f>
        <v>#NAME?</v>
      </c>
    </row>
    <row r="83" spans="1:5">
      <c r="A83" s="121">
        <v>81</v>
      </c>
      <c r="B83" s="96" t="s">
        <v>533</v>
      </c>
      <c r="C83" s="95">
        <v>2550</v>
      </c>
      <c r="D83" s="96">
        <v>35.200000000000003</v>
      </c>
      <c r="E83" s="122" t="e">
        <f t="array" aca="1" ref="E83" ca="1">_xlfn.IFS(AND(C83&gt;AVERAGE($C$2:$C$89),D83&gt;AVERAGE($D$2:$D$89)),"A",AND(C83&gt;AVERAGE($C$2:$C$89),D83&lt;AVERAGE($D$2:$D$89)),"B",AND(C83&lt;AVERAGE($C$2:$C$89),D83&gt;AVERAGE($D$2:$D$89)),"C",AND(C83&lt;AVERAGE($C$2:$C$89),D83&lt;AVERAGE($D$2:$D$89)),"D")</f>
        <v>#NAME?</v>
      </c>
    </row>
    <row r="84" spans="1:5">
      <c r="A84" s="121">
        <v>82</v>
      </c>
      <c r="B84" s="96" t="s">
        <v>643</v>
      </c>
      <c r="C84" s="95">
        <v>2520</v>
      </c>
      <c r="D84" s="96">
        <v>25.7</v>
      </c>
      <c r="E84" s="122" t="e">
        <f t="array" aca="1" ref="E84" ca="1">_xlfn.IFS(AND(C84&gt;AVERAGE($C$2:$C$89),D84&gt;AVERAGE($D$2:$D$89)),"A",AND(C84&gt;AVERAGE($C$2:$C$89),D84&lt;AVERAGE($D$2:$D$89)),"B",AND(C84&lt;AVERAGE($C$2:$C$89),D84&gt;AVERAGE($D$2:$D$89)),"C",AND(C84&lt;AVERAGE($C$2:$C$89),D84&lt;AVERAGE($D$2:$D$89)),"D")</f>
        <v>#NAME?</v>
      </c>
    </row>
    <row r="85" spans="1:5">
      <c r="A85" s="121">
        <v>84</v>
      </c>
      <c r="B85" s="96" t="s">
        <v>683</v>
      </c>
      <c r="C85" s="95">
        <v>1930</v>
      </c>
      <c r="D85" s="96">
        <v>24.6</v>
      </c>
      <c r="E85" s="122" t="e">
        <f t="array" aca="1" ref="E85" ca="1">_xlfn.IFS(AND(C85&gt;AVERAGE($C$2:$C$89),D85&gt;AVERAGE($D$2:$D$89)),"A",AND(C85&gt;AVERAGE($C$2:$C$89),D85&lt;AVERAGE($D$2:$D$89)),"B",AND(C85&lt;AVERAGE($C$2:$C$89),D85&gt;AVERAGE($D$2:$D$89)),"C",AND(C85&lt;AVERAGE($C$2:$C$89),D85&lt;AVERAGE($D$2:$D$89)),"D")</f>
        <v>#NAME?</v>
      </c>
    </row>
    <row r="86" spans="1:5">
      <c r="A86" s="121">
        <v>85</v>
      </c>
      <c r="B86" s="96" t="s">
        <v>697</v>
      </c>
      <c r="C86" s="95">
        <v>1670</v>
      </c>
      <c r="D86" s="96">
        <v>25</v>
      </c>
      <c r="E86" s="122" t="e">
        <f t="array" aca="1" ref="E86" ca="1">_xlfn.IFS(AND(C86&gt;AVERAGE($C$2:$C$89),D86&gt;AVERAGE($D$2:$D$89)),"A",AND(C86&gt;AVERAGE($C$2:$C$89),D86&lt;AVERAGE($D$2:$D$89)),"B",AND(C86&lt;AVERAGE($C$2:$C$89),D86&gt;AVERAGE($D$2:$D$89)),"C",AND(C86&lt;AVERAGE($C$2:$C$89),D86&lt;AVERAGE($D$2:$D$89)),"D")</f>
        <v>#NAME?</v>
      </c>
    </row>
    <row r="87" spans="1:5">
      <c r="A87" s="121">
        <v>86</v>
      </c>
      <c r="B87" s="96" t="s">
        <v>672</v>
      </c>
      <c r="C87" s="95">
        <v>1600</v>
      </c>
      <c r="D87" s="96">
        <v>34.6</v>
      </c>
      <c r="E87" s="122" t="e">
        <f t="array" aca="1" ref="E87" ca="1">_xlfn.IFS(AND(C87&gt;AVERAGE($C$2:$C$89),D87&gt;AVERAGE($D$2:$D$89)),"A",AND(C87&gt;AVERAGE($C$2:$C$89),D87&lt;AVERAGE($D$2:$D$89)),"B",AND(C87&lt;AVERAGE($C$2:$C$89),D87&gt;AVERAGE($D$2:$D$89)),"C",AND(C87&lt;AVERAGE($C$2:$C$89),D87&lt;AVERAGE($D$2:$D$89)),"D")</f>
        <v>#NAME?</v>
      </c>
    </row>
    <row r="88" spans="1:5">
      <c r="A88" s="121">
        <v>87</v>
      </c>
      <c r="B88" s="96" t="s">
        <v>660</v>
      </c>
      <c r="C88" s="95">
        <v>1510</v>
      </c>
      <c r="D88" s="96">
        <v>26.1</v>
      </c>
      <c r="E88" s="122" t="e">
        <f t="array" aca="1" ref="E88" ca="1">_xlfn.IFS(AND(C88&gt;AVERAGE($C$2:$C$89),D88&gt;AVERAGE($D$2:$D$89)),"A",AND(C88&gt;AVERAGE($C$2:$C$89),D88&lt;AVERAGE($D$2:$D$89)),"B",AND(C88&lt;AVERAGE($C$2:$C$89),D88&gt;AVERAGE($D$2:$D$89)),"C",AND(C88&lt;AVERAGE($C$2:$C$89),D88&lt;AVERAGE($D$2:$D$89)),"D")</f>
        <v>#NAME?</v>
      </c>
    </row>
    <row r="89" spans="1:5">
      <c r="A89" s="123">
        <v>88</v>
      </c>
      <c r="B89" s="100" t="s">
        <v>55</v>
      </c>
      <c r="C89" s="101">
        <v>1500</v>
      </c>
      <c r="D89" s="96">
        <v>28.2</v>
      </c>
      <c r="E89" s="122" t="e">
        <f t="array" aca="1" ref="E89" ca="1">_xlfn.IFS(AND(C89&gt;AVERAGE($C$2:$C$89),D89&gt;AVERAGE($D$2:$D$89)),"A",AND(C89&gt;AVERAGE($C$2:$C$89),D89&lt;AVERAGE($D$2:$D$89)),"B",AND(C89&lt;AVERAGE($C$2:$C$89),D89&gt;AVERAGE($D$2:$D$89)),"C",AND(C89&lt;AVERAGE($C$2:$C$89),D89&lt;AVERAGE($D$2:$D$89)),"D")</f>
        <v>#NAME?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>
  <sheetPr codeName="Лист23"/>
  <dimension ref="A1:B6"/>
  <sheetViews>
    <sheetView zoomScale="78" zoomScaleNormal="78" workbookViewId="0">
      <selection activeCell="P37" sqref="P37"/>
    </sheetView>
  </sheetViews>
  <sheetFormatPr defaultRowHeight="14.4"/>
  <cols>
    <col min="1" max="1" width="16.77734375" style="65" bestFit="1" customWidth="1"/>
    <col min="2" max="2" width="26.33203125" style="65" bestFit="1" customWidth="1"/>
    <col min="3" max="16384" width="8.88671875" style="65"/>
  </cols>
  <sheetData>
    <row r="1" spans="1:2">
      <c r="A1" s="65" t="s">
        <v>751</v>
      </c>
      <c r="B1" s="65" t="s">
        <v>127</v>
      </c>
    </row>
    <row r="2" spans="1:2">
      <c r="A2" s="124" t="s">
        <v>116</v>
      </c>
      <c r="B2" s="125">
        <v>20</v>
      </c>
    </row>
    <row r="3" spans="1:2">
      <c r="A3" s="124" t="s">
        <v>117</v>
      </c>
      <c r="B3" s="125">
        <v>15</v>
      </c>
    </row>
    <row r="4" spans="1:2">
      <c r="A4" s="124" t="s">
        <v>118</v>
      </c>
      <c r="B4" s="125">
        <v>19</v>
      </c>
    </row>
    <row r="5" spans="1:2">
      <c r="A5" s="124" t="s">
        <v>119</v>
      </c>
      <c r="B5" s="125">
        <v>34</v>
      </c>
    </row>
    <row r="6" spans="1:2">
      <c r="A6" s="124" t="s">
        <v>121</v>
      </c>
      <c r="B6" s="125">
        <v>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11</vt:i4>
      </vt:variant>
    </vt:vector>
  </HeadingPairs>
  <TitlesOfParts>
    <vt:vector size="34" baseType="lpstr">
      <vt:lpstr>Indexes</vt:lpstr>
      <vt:lpstr>Merging tables</vt:lpstr>
      <vt:lpstr>New index table</vt:lpstr>
      <vt:lpstr>Min, max, average</vt:lpstr>
      <vt:lpstr>Charts</vt:lpstr>
      <vt:lpstr>Conditional Formatting </vt:lpstr>
      <vt:lpstr>Indicator value</vt:lpstr>
      <vt:lpstr>Pivot table 1</vt:lpstr>
      <vt:lpstr>Pivot table 2</vt:lpstr>
      <vt:lpstr>Pivot table 3</vt:lpstr>
      <vt:lpstr>Drop down list</vt:lpstr>
      <vt:lpstr>Initial data GDP</vt:lpstr>
      <vt:lpstr>Initial data index_gini</vt:lpstr>
      <vt:lpstr>New GDP</vt:lpstr>
      <vt:lpstr>New Gini Index</vt:lpstr>
      <vt:lpstr>IndexMatch</vt:lpstr>
      <vt:lpstr>DropDown List</vt:lpstr>
      <vt:lpstr>Min,max, average</vt:lpstr>
      <vt:lpstr>Charts (2)</vt:lpstr>
      <vt:lpstr>Conditional formating</vt:lpstr>
      <vt:lpstr>Indicator value	</vt:lpstr>
      <vt:lpstr>Smart table</vt:lpstr>
      <vt:lpstr>Pivot Table</vt:lpstr>
      <vt:lpstr>A</vt:lpstr>
      <vt:lpstr>Average_</vt:lpstr>
      <vt:lpstr>B</vt:lpstr>
      <vt:lpstr>C_</vt:lpstr>
      <vt:lpstr>Country</vt:lpstr>
      <vt:lpstr>D</vt:lpstr>
      <vt:lpstr>Indicator</vt:lpstr>
      <vt:lpstr>Total</vt:lpstr>
      <vt:lpstr>Итог</vt:lpstr>
      <vt:lpstr>Общий_итог</vt:lpstr>
      <vt:lpstr>'Drop down list'!С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Кристина</dc:creator>
  <cp:lastModifiedBy>Кристина</cp:lastModifiedBy>
  <dcterms:created xsi:type="dcterms:W3CDTF">2023-12-12T12:24:34Z</dcterms:created>
  <dcterms:modified xsi:type="dcterms:W3CDTF">2023-12-16T19:15:02Z</dcterms:modified>
</cp:coreProperties>
</file>